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475"/>
  </bookViews>
  <sheets>
    <sheet name="中央基础养老金2024预拨" sheetId="8" r:id="rId1"/>
    <sheet name="Sheet1" sheetId="9" r:id="rId2"/>
  </sheets>
  <externalReferences>
    <externalReference r:id="rId3"/>
    <externalReference r:id="rId4"/>
  </externalReferences>
  <definedNames>
    <definedName name="_xlnm._FilterDatabase" localSheetId="0" hidden="1">中央基础养老金2024预拨!$A$5:$U$166</definedName>
    <definedName name="_xlnm.Print_Area" localSheetId="0">中央基础养老金2024预拨!$A$1:$D$166</definedName>
    <definedName name="_xlnm.Print_Titles" localSheetId="0">中央基础养老金2024预拨!$4:$4</definedName>
  </definedNames>
  <calcPr calcId="144525"/>
</workbook>
</file>

<file path=xl/comments1.xml><?xml version="1.0" encoding="utf-8"?>
<comments xmlns="http://schemas.openxmlformats.org/spreadsheetml/2006/main">
  <authors>
    <author>zn</author>
  </authors>
  <commentList>
    <comment ref="E6" authorId="0">
      <text>
        <r>
          <rPr>
            <b/>
            <sz val="9"/>
            <rFont val="宋体"/>
            <charset val="134"/>
          </rPr>
          <t>zn:统计报表数据</t>
        </r>
      </text>
    </comment>
  </commentList>
</comments>
</file>

<file path=xl/sharedStrings.xml><?xml version="1.0" encoding="utf-8"?>
<sst xmlns="http://schemas.openxmlformats.org/spreadsheetml/2006/main" count="488" uniqueCount="352">
  <si>
    <t>附件1</t>
  </si>
  <si>
    <t>2024年中央财政调整城乡居民基本养老保险全国基础
养老金最低标准补助经费安排表</t>
  </si>
  <si>
    <t>单位：万元</t>
  </si>
  <si>
    <t>市县名称</t>
  </si>
  <si>
    <t>下达资金</t>
  </si>
  <si>
    <t>备注</t>
  </si>
  <si>
    <t>合计</t>
  </si>
  <si>
    <t>中央直达资金</t>
  </si>
  <si>
    <t>长沙市</t>
  </si>
  <si>
    <t>长沙市小计</t>
  </si>
  <si>
    <t>长沙市本级及所辖区小计</t>
  </si>
  <si>
    <t>长沙县</t>
  </si>
  <si>
    <t>望城区</t>
  </si>
  <si>
    <t>雨花区</t>
  </si>
  <si>
    <t>芙蓉区</t>
  </si>
  <si>
    <t>天心区</t>
  </si>
  <si>
    <t>岳麓区</t>
  </si>
  <si>
    <t>开福区</t>
  </si>
  <si>
    <t>长沙高新区</t>
  </si>
  <si>
    <t>浏阳市</t>
  </si>
  <si>
    <t>宁乡市</t>
  </si>
  <si>
    <t>株洲市</t>
  </si>
  <si>
    <t>株洲市小计</t>
  </si>
  <si>
    <t>株洲市本级及所辖区小计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</si>
  <si>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</si>
  <si>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</si>
  <si>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</si>
  <si>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</si>
  <si>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</si>
  <si>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</si>
  <si>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</si>
  <si>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</si>
  <si>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</si>
  <si>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</si>
  <si>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</si>
  <si>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湘潭市本级及所辖区小计</t>
  </si>
  <si>
    <t>雨湖区</t>
  </si>
  <si>
    <t>九华示范区</t>
  </si>
  <si>
    <t>岳塘区</t>
  </si>
  <si>
    <t>湘潭县</t>
  </si>
  <si>
    <t>湘乡市</t>
  </si>
  <si>
    <t>韶山市</t>
  </si>
  <si>
    <t>衡阳市</t>
  </si>
  <si>
    <t>衡阳市小计</t>
  </si>
  <si>
    <t>衡阳市本级及所辖区小计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</si>
  <si>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</si>
  <si>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</si>
  <si>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</si>
  <si>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</si>
  <si>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</si>
  <si>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</si>
  <si>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</si>
  <si>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</si>
  <si>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</si>
  <si>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</si>
  <si>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</si>
  <si>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</si>
  <si>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</si>
  <si>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</si>
  <si>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邵阳市本级及所辖区小计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</si>
  <si>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</si>
  <si>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</si>
  <si>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</si>
  <si>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</si>
  <si>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</si>
  <si>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</si>
  <si>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</si>
  <si>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</si>
  <si>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</si>
  <si>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</si>
  <si>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</si>
  <si>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</si>
  <si>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</si>
  <si>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</si>
  <si>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岳阳市本级及所辖区小计</t>
  </si>
  <si>
    <t>岳阳经济技术开发区</t>
  </si>
  <si>
    <t>南湖新区</t>
  </si>
  <si>
    <t>岳阳楼区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</si>
  <si>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</si>
  <si>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</si>
  <si>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</si>
  <si>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</si>
  <si>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</si>
  <si>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</si>
  <si>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</si>
  <si>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</si>
  <si>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</si>
  <si>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</si>
  <si>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</si>
  <si>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常德市本级及所辖区小计</t>
  </si>
  <si>
    <t>西洞庭管理区</t>
  </si>
  <si>
    <t>西湖管理区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</si>
  <si>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</si>
  <si>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</si>
  <si>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</si>
  <si>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</si>
  <si>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</si>
  <si>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</si>
  <si>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</si>
  <si>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</si>
  <si>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</si>
  <si>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</si>
  <si>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</si>
  <si>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张家界市本级及所辖区小计</t>
  </si>
  <si>
    <t>永定区</t>
  </si>
  <si>
    <t>武陵源区</t>
  </si>
  <si>
    <t>慈利县</t>
  </si>
  <si>
    <t>桑植县</t>
  </si>
  <si>
    <t>益阳市</t>
  </si>
  <si>
    <t>益阳市小计</t>
  </si>
  <si>
    <t>益阳市本级及所辖区小计</t>
  </si>
  <si>
    <t>资阳区</t>
  </si>
  <si>
    <t>赫山区</t>
  </si>
  <si>
    <t>大通湖区</t>
  </si>
  <si>
    <t>沅江市</t>
  </si>
  <si>
    <t>南县</t>
  </si>
  <si>
    <t>桃江县</t>
  </si>
  <si>
    <t>安化县</t>
  </si>
  <si>
    <t>永州市</t>
  </si>
  <si>
    <t>永州市小计</t>
  </si>
  <si>
    <t>永州市本级及所辖区小计</t>
  </si>
  <si>
    <t>零陵区</t>
  </si>
  <si>
    <t>冷水滩区</t>
  </si>
  <si>
    <t>永州经开区</t>
  </si>
  <si>
    <t>金洞管理区</t>
  </si>
  <si>
    <t>回龙圩管理区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</si>
  <si>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</si>
  <si>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</si>
  <si>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</si>
  <si>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</si>
  <si>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</si>
  <si>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</si>
  <si>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</si>
  <si>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</si>
  <si>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</si>
  <si>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</si>
  <si>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</si>
  <si>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郴州市本级及所辖区小计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</si>
  <si>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</si>
  <si>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</si>
  <si>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</si>
  <si>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</si>
  <si>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</si>
  <si>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</si>
  <si>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</si>
  <si>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</si>
  <si>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</si>
  <si>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</si>
  <si>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</si>
  <si>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</si>
  <si>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</si>
  <si>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娄底市本级及所辖区小计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</si>
  <si>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</si>
  <si>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</si>
  <si>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</si>
  <si>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</si>
  <si>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</si>
  <si>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</si>
  <si>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</si>
  <si>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怀化市本级及所辖区小计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</si>
  <si>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</si>
  <si>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</si>
  <si>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</si>
  <si>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</si>
  <si>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</si>
  <si>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</si>
  <si>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</si>
  <si>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</si>
  <si>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</si>
  <si>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</si>
  <si>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</si>
  <si>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</si>
  <si>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</si>
  <si>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</si>
  <si>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</si>
  <si>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</si>
  <si>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</si>
  <si>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</si>
  <si>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</si>
  <si>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</si>
  <si>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</si>
  <si>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</si>
  <si>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</si>
  <si>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附表：</t>
  </si>
  <si>
    <t>湖南省2023年度城乡居民基本养老保险中央财政补助资金结算申报表</t>
  </si>
  <si>
    <t>序号</t>
  </si>
  <si>
    <t>县（市、区）名称</t>
  </si>
  <si>
    <t>参保户籍人数情况</t>
  </si>
  <si>
    <r>
      <rPr>
        <sz val="11"/>
        <color theme="1"/>
        <rFont val="宋体"/>
        <charset val="134"/>
        <scheme val="minor"/>
      </rPr>
      <t>1-12月</t>
    </r>
    <r>
      <rPr>
        <sz val="11"/>
        <color theme="1"/>
        <rFont val="宋体"/>
        <charset val="134"/>
        <scheme val="minor"/>
      </rPr>
      <t>中央基础养老金发放人次数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</si>
  <si>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-6月</t>
    </r>
    <r>
      <rPr>
        <sz val="11"/>
        <color theme="1"/>
        <rFont val="宋体"/>
        <charset val="134"/>
        <scheme val="minor"/>
      </rPr>
      <t>中央基础养老金发放情况</t>
    </r>
  </si>
  <si>
    <r>
      <rPr>
        <sz val="11"/>
        <color theme="1"/>
        <rFont val="宋体"/>
        <charset val="134"/>
        <scheme val="minor"/>
      </rPr>
      <t>7-12月</t>
    </r>
    <r>
      <rPr>
        <sz val="11"/>
        <color theme="1"/>
        <rFont val="宋体"/>
        <charset val="134"/>
        <scheme val="minor"/>
      </rPr>
      <t>中央基础养老金发放情况</t>
    </r>
  </si>
  <si>
    <t>本年发放中央基础养老金</t>
  </si>
  <si>
    <t>本年追回中央基础养老金</t>
  </si>
  <si>
    <t>本次申请结算金额</t>
  </si>
  <si>
    <t>已拨付</t>
  </si>
  <si>
    <t>本次申请</t>
  </si>
  <si>
    <t>参保户籍总人数</t>
  </si>
  <si>
    <t>60周岁以下参保户籍人数</t>
  </si>
  <si>
    <t>60周岁以上参保户籍人数</t>
  </si>
  <si>
    <t>标准（元/人月)</t>
  </si>
  <si>
    <t>人次数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</si>
  <si>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-12月</t>
    </r>
  </si>
  <si>
    <t>其中：</t>
  </si>
  <si>
    <t>期初数</t>
  </si>
  <si>
    <t>期末数</t>
  </si>
  <si>
    <t>1-6月</t>
  </si>
  <si>
    <t>7-12月</t>
  </si>
  <si>
    <t>栏次</t>
  </si>
  <si>
    <t>全省合计</t>
  </si>
  <si>
    <t>长沙市芙蓉区</t>
  </si>
  <si>
    <t>长沙市天心区</t>
  </si>
  <si>
    <t>长沙市岳麓区</t>
  </si>
  <si>
    <t>长沙市开福区</t>
  </si>
  <si>
    <t>长沙市雨花区</t>
  </si>
  <si>
    <t>长沙市长沙县</t>
  </si>
  <si>
    <t>长沙市望城区</t>
  </si>
  <si>
    <t>长沙市宁乡市</t>
  </si>
  <si>
    <t>长沙市高新区</t>
  </si>
  <si>
    <t>长沙市浏阳市</t>
  </si>
  <si>
    <t>株洲市荷塘区</t>
  </si>
  <si>
    <t>株洲市芦淞区</t>
  </si>
  <si>
    <t>株洲市石峰区</t>
  </si>
  <si>
    <t>株洲市天元区</t>
  </si>
  <si>
    <t>株洲市株洲县</t>
  </si>
  <si>
    <t>株洲市攸县</t>
  </si>
  <si>
    <t>株洲市茶陵县</t>
  </si>
  <si>
    <t>株洲市炎陵县</t>
  </si>
  <si>
    <t>株洲市醴陵市</t>
  </si>
  <si>
    <t>湘潭市雨湖区</t>
  </si>
  <si>
    <t>湘潭市岳塘区</t>
  </si>
  <si>
    <t>湘潭市湘潭县</t>
  </si>
  <si>
    <t>湘潭市九华示范区</t>
  </si>
  <si>
    <t>湘潭市湘乡市</t>
  </si>
  <si>
    <t>湘潭市韶山市</t>
  </si>
  <si>
    <t>衡阳市珠晖区</t>
  </si>
  <si>
    <t>衡阳市雁峰区</t>
  </si>
  <si>
    <t>已拨付含预拨衡阳市本级9.5万元</t>
  </si>
  <si>
    <t>衡阳市石鼓区</t>
  </si>
  <si>
    <t>已拨付含预拨衡阳市本级10.6万元</t>
  </si>
  <si>
    <t>衡阳市蒸湘区</t>
  </si>
  <si>
    <t>已拨付含预拨衡阳市本级15.4万元</t>
  </si>
  <si>
    <t>衡阳市南岳区</t>
  </si>
  <si>
    <t>衡阳市衡阳县</t>
  </si>
  <si>
    <t>衡阳市衡南县</t>
  </si>
  <si>
    <t>衡阳市衡山县</t>
  </si>
  <si>
    <t>衡阳市衡东县</t>
  </si>
  <si>
    <t>衡阳市祁东县</t>
  </si>
  <si>
    <t>衡阳市耒阳市</t>
  </si>
  <si>
    <t>衡阳市常宁市</t>
  </si>
  <si>
    <t>邵阳市双清区</t>
  </si>
  <si>
    <t>邵阳市大祥区</t>
  </si>
  <si>
    <t>邵阳市北塔区</t>
  </si>
  <si>
    <t>邵阳市邵东市</t>
  </si>
  <si>
    <t>邵阳市新邵县</t>
  </si>
  <si>
    <t>邵阳市邵阳县</t>
  </si>
  <si>
    <t>邵阳市隆回县</t>
  </si>
  <si>
    <t>邵阳市洞口县</t>
  </si>
  <si>
    <t>邵阳市绥宁县</t>
  </si>
  <si>
    <t>邵阳市新宁县</t>
  </si>
  <si>
    <t>邵阳市城步县</t>
  </si>
  <si>
    <t>邵阳市武冈市</t>
  </si>
  <si>
    <t>岳阳市岳阳楼区</t>
  </si>
  <si>
    <t>岳阳市云溪区</t>
  </si>
  <si>
    <t>岳阳市君山区</t>
  </si>
  <si>
    <t>岳阳市岳阳县</t>
  </si>
  <si>
    <t>岳阳市华容县</t>
  </si>
  <si>
    <t>岳阳市湘阴县</t>
  </si>
  <si>
    <t>岳阳市平江县</t>
  </si>
  <si>
    <t>岳阳市开发区</t>
  </si>
  <si>
    <t>经济开发区</t>
  </si>
  <si>
    <t>岳阳市屈原管理区</t>
  </si>
  <si>
    <t>岳阳南湖风景区</t>
  </si>
  <si>
    <t>南湖区</t>
  </si>
  <si>
    <t>岳阳市汨罗市</t>
  </si>
  <si>
    <t>岳阳市临湘市</t>
  </si>
  <si>
    <t>常德市武陵区</t>
  </si>
  <si>
    <t>常德市鼎城区</t>
  </si>
  <si>
    <t>常德市安乡县</t>
  </si>
  <si>
    <t>常德市汉寿县</t>
  </si>
  <si>
    <t>常德市澧县</t>
  </si>
  <si>
    <r>
      <rPr>
        <sz val="11"/>
        <color theme="1"/>
        <rFont val="宋体"/>
        <charset val="134"/>
      </rPr>
      <t>澧</t>
    </r>
    <r>
      <rPr>
        <sz val="11"/>
        <color theme="1"/>
        <rFont val="宋体"/>
        <charset val="134"/>
      </rPr>
      <t>县</t>
    </r>
  </si>
  <si>
    <t>常德市临澧县</t>
  </si>
  <si>
    <t>常德市桃源县</t>
  </si>
  <si>
    <t>常德市石门县</t>
  </si>
  <si>
    <t>常德市西洞庭管理区</t>
  </si>
  <si>
    <t>西洞庭区</t>
  </si>
  <si>
    <t>常德市西湖区</t>
  </si>
  <si>
    <t>常德市津市市</t>
  </si>
  <si>
    <t>张家界市永定区</t>
  </si>
  <si>
    <t>张家界市武陵源区</t>
  </si>
  <si>
    <t>张家界市慈利县</t>
  </si>
  <si>
    <t>张家界市桑植县</t>
  </si>
  <si>
    <t>益阳市资阳区</t>
  </si>
  <si>
    <t>益阳市赫山区</t>
  </si>
  <si>
    <t>益阳市南县</t>
  </si>
  <si>
    <t>益阳市桃江县</t>
  </si>
  <si>
    <t>益阳市安化县</t>
  </si>
  <si>
    <t>益阳市大通湖区</t>
  </si>
  <si>
    <t>益阳市沅江市</t>
  </si>
  <si>
    <t>郴州市北湖区</t>
  </si>
  <si>
    <t>郴州市苏仙区</t>
  </si>
  <si>
    <t>郴州市桂阳县</t>
  </si>
  <si>
    <t>郴州市宜章县</t>
  </si>
  <si>
    <t>郴州市永兴县</t>
  </si>
  <si>
    <t>郴州市嘉禾县</t>
  </si>
  <si>
    <t>郴州市临武县</t>
  </si>
  <si>
    <t>郴州市汝城县</t>
  </si>
  <si>
    <t>郴州市桂东县</t>
  </si>
  <si>
    <t>郴州市安仁县</t>
  </si>
  <si>
    <t>郴州市资兴市</t>
  </si>
  <si>
    <t>永州市零陵区</t>
  </si>
  <si>
    <t>永州市冷水滩区</t>
  </si>
  <si>
    <t>永州市凤凰园区</t>
  </si>
  <si>
    <t>凤凰园区</t>
  </si>
  <si>
    <t>永州市祁阳县</t>
  </si>
  <si>
    <t>永州市东安县</t>
  </si>
  <si>
    <t>永州市双牌县</t>
  </si>
  <si>
    <t>永州市道县</t>
  </si>
  <si>
    <t>永州市江永县</t>
  </si>
  <si>
    <t>永州市宁远县</t>
  </si>
  <si>
    <t>永州市蓝山县</t>
  </si>
  <si>
    <t>永州市新田县</t>
  </si>
  <si>
    <t>永州市江华县</t>
  </si>
  <si>
    <t>永州市金洞区</t>
  </si>
  <si>
    <t>永州市回龙圩区</t>
  </si>
  <si>
    <t>回龙圩区</t>
  </si>
  <si>
    <t>怀化市鹤城区</t>
  </si>
  <si>
    <t>怀化市中方县</t>
  </si>
  <si>
    <t>怀化市沅陵县</t>
  </si>
  <si>
    <t>怀化市辰溪县</t>
  </si>
  <si>
    <t>怀化市溆浦县</t>
  </si>
  <si>
    <t>怀化市会同县</t>
  </si>
  <si>
    <t>怀化市麻阳县</t>
  </si>
  <si>
    <t>怀化市新晃县</t>
  </si>
  <si>
    <t>怀化市芷江县</t>
  </si>
  <si>
    <t>怀化市靖州县</t>
  </si>
  <si>
    <t>怀化市通道县</t>
  </si>
  <si>
    <t>怀化市洪江区</t>
  </si>
  <si>
    <t>怀化市洪江市</t>
  </si>
  <si>
    <t>娄底市娄星区</t>
  </si>
  <si>
    <t>娄底市双峰县</t>
  </si>
  <si>
    <t>娄底市新化县</t>
  </si>
  <si>
    <t>娄底市冷水江市</t>
  </si>
  <si>
    <t>娄底市涟源市</t>
  </si>
  <si>
    <t>湘西州吉首市</t>
  </si>
  <si>
    <t>湘西州泸溪县</t>
  </si>
  <si>
    <t>湘西州凤凰县</t>
  </si>
  <si>
    <t>湘西州花垣县</t>
  </si>
  <si>
    <t>湘西州保靖县</t>
  </si>
  <si>
    <t>湘西州古丈县</t>
  </si>
  <si>
    <t>湘西州永顺县</t>
  </si>
  <si>
    <t>湘西州龙山县</t>
  </si>
</sst>
</file>

<file path=xl/styles.xml><?xml version="1.0" encoding="utf-8"?>
<styleSheet xmlns="http://schemas.openxmlformats.org/spreadsheetml/2006/main">
  <numFmts count="8">
    <numFmt numFmtId="176" formatCode="0.0_);[Red]\(0.0\)"/>
    <numFmt numFmtId="44" formatCode="_ &quot;￥&quot;* #,##0.00_ ;_ &quot;￥&quot;* \-#,##0.00_ ;_ &quot;￥&quot;* &quot;-&quot;??_ ;_ @_ "/>
    <numFmt numFmtId="177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 "/>
    <numFmt numFmtId="179" formatCode="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黑体"/>
      <charset val="134"/>
    </font>
    <font>
      <sz val="22"/>
      <name val="黑体"/>
      <charset val="134"/>
    </font>
    <font>
      <sz val="24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4"/>
      <name val="Times New Roman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0" fillId="0" borderId="0"/>
    <xf numFmtId="0" fontId="1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9" borderId="36" applyNumberFormat="0" applyAlignment="0" applyProtection="0">
      <alignment vertical="center"/>
    </xf>
    <xf numFmtId="0" fontId="25" fillId="18" borderId="3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22" borderId="39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9" borderId="34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21" borderId="34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/>
    <xf numFmtId="178" fontId="0" fillId="2" borderId="0" xfId="0" applyNumberFormat="1" applyFont="1" applyFill="1" applyAlignment="1"/>
    <xf numFmtId="0" fontId="0" fillId="0" borderId="0" xfId="0" applyFont="1" applyFill="1" applyAlignment="1"/>
    <xf numFmtId="177" fontId="0" fillId="0" borderId="0" xfId="0" applyNumberFormat="1" applyFont="1" applyFill="1" applyAlignment="1"/>
    <xf numFmtId="177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31" fontId="1" fillId="0" borderId="0" xfId="0" applyNumberFormat="1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179" fontId="0" fillId="0" borderId="6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  <xf numFmtId="177" fontId="1" fillId="0" borderId="0" xfId="0" applyNumberFormat="1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177" fontId="0" fillId="0" borderId="6" xfId="0" applyNumberFormat="1" applyFont="1" applyFill="1" applyBorder="1" applyAlignment="1">
      <alignment horizontal="center" vertical="center"/>
    </xf>
    <xf numFmtId="177" fontId="0" fillId="0" borderId="14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 wrapText="1"/>
    </xf>
    <xf numFmtId="177" fontId="0" fillId="0" borderId="15" xfId="0" applyNumberFormat="1" applyFont="1" applyFill="1" applyBorder="1" applyAlignment="1">
      <alignment horizontal="center" vertical="center" wrapText="1"/>
    </xf>
    <xf numFmtId="177" fontId="0" fillId="0" borderId="16" xfId="0" applyNumberFormat="1" applyFont="1" applyFill="1" applyBorder="1" applyAlignment="1">
      <alignment horizontal="center" vertical="center" wrapText="1"/>
    </xf>
    <xf numFmtId="177" fontId="0" fillId="0" borderId="17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177" fontId="0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177" fontId="0" fillId="0" borderId="20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177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/>
    </xf>
    <xf numFmtId="0" fontId="0" fillId="0" borderId="24" xfId="0" applyFont="1" applyFill="1" applyBorder="1" applyAlignment="1"/>
    <xf numFmtId="178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179" fontId="0" fillId="2" borderId="0" xfId="0" applyNumberFormat="1" applyFont="1" applyFill="1" applyBorder="1" applyAlignment="1">
      <alignment horizontal="center" vertical="center"/>
    </xf>
    <xf numFmtId="179" fontId="0" fillId="2" borderId="0" xfId="0" applyNumberFormat="1" applyFont="1" applyFill="1" applyAlignment="1">
      <alignment horizontal="center" vertical="center"/>
    </xf>
    <xf numFmtId="177" fontId="0" fillId="0" borderId="26" xfId="0" applyNumberFormat="1" applyFont="1" applyFill="1" applyBorder="1" applyAlignment="1">
      <alignment horizontal="center" vertical="center"/>
    </xf>
    <xf numFmtId="177" fontId="0" fillId="0" borderId="27" xfId="0" applyNumberFormat="1" applyFont="1" applyFill="1" applyBorder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  <xf numFmtId="0" fontId="0" fillId="0" borderId="28" xfId="0" applyFont="1" applyFill="1" applyBorder="1" applyAlignment="1"/>
    <xf numFmtId="177" fontId="6" fillId="0" borderId="0" xfId="49" applyNumberFormat="1" applyFill="1" applyAlignment="1">
      <alignment horizontal="center" vertical="center" wrapText="1"/>
    </xf>
    <xf numFmtId="177" fontId="6" fillId="0" borderId="0" xfId="49" applyNumberFormat="1" applyFill="1" applyAlignment="1">
      <alignment wrapText="1"/>
    </xf>
    <xf numFmtId="177" fontId="6" fillId="0" borderId="0" xfId="49" applyNumberFormat="1" applyFont="1" applyFill="1" applyAlignment="1">
      <alignment wrapText="1"/>
    </xf>
    <xf numFmtId="177" fontId="6" fillId="0" borderId="0" xfId="49" applyNumberFormat="1" applyFont="1" applyFill="1"/>
    <xf numFmtId="177" fontId="6" fillId="0" borderId="0" xfId="49" applyNumberFormat="1" applyFill="1" applyAlignment="1">
      <alignment vertical="center" wrapText="1"/>
    </xf>
    <xf numFmtId="177" fontId="7" fillId="0" borderId="0" xfId="49" applyNumberFormat="1" applyFont="1" applyFill="1" applyAlignment="1">
      <alignment horizontal="left" vertical="center" wrapText="1"/>
    </xf>
    <xf numFmtId="177" fontId="8" fillId="0" borderId="0" xfId="49" applyNumberFormat="1" applyFont="1" applyFill="1" applyAlignment="1">
      <alignment horizontal="center" vertical="center" wrapText="1"/>
    </xf>
    <xf numFmtId="177" fontId="9" fillId="0" borderId="0" xfId="49" applyNumberFormat="1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right" vertical="center"/>
    </xf>
    <xf numFmtId="177" fontId="1" fillId="0" borderId="29" xfId="49" applyNumberFormat="1" applyFont="1" applyFill="1" applyBorder="1" applyAlignment="1">
      <alignment horizontal="center" vertical="center" wrapText="1"/>
    </xf>
    <xf numFmtId="177" fontId="1" fillId="0" borderId="30" xfId="49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177" fontId="1" fillId="0" borderId="14" xfId="49" applyNumberFormat="1" applyFont="1" applyFill="1" applyBorder="1" applyAlignment="1">
      <alignment horizontal="center" vertical="center" wrapText="1"/>
    </xf>
    <xf numFmtId="177" fontId="1" fillId="0" borderId="31" xfId="49" applyNumberFormat="1" applyFont="1" applyFill="1" applyBorder="1" applyAlignment="1">
      <alignment horizontal="center" vertical="center" wrapText="1"/>
    </xf>
    <xf numFmtId="177" fontId="1" fillId="0" borderId="6" xfId="49" applyNumberFormat="1" applyFont="1" applyFill="1" applyBorder="1" applyAlignment="1">
      <alignment horizontal="center" vertical="center" wrapText="1"/>
    </xf>
    <xf numFmtId="177" fontId="1" fillId="0" borderId="6" xfId="49" applyNumberFormat="1" applyFont="1" applyFill="1" applyBorder="1" applyAlignment="1">
      <alignment horizontal="center" vertical="center"/>
    </xf>
    <xf numFmtId="177" fontId="1" fillId="0" borderId="6" xfId="49" applyNumberFormat="1" applyFont="1" applyFill="1" applyBorder="1" applyAlignment="1">
      <alignment vertical="center" wrapText="1"/>
    </xf>
    <xf numFmtId="177" fontId="1" fillId="0" borderId="6" xfId="38" applyNumberFormat="1" applyFont="1" applyFill="1" applyBorder="1" applyAlignment="1" applyProtection="1">
      <alignment horizontal="center" vertical="center" wrapText="1"/>
    </xf>
    <xf numFmtId="177" fontId="1" fillId="0" borderId="32" xfId="49" applyNumberFormat="1" applyFont="1" applyFill="1" applyBorder="1" applyAlignment="1">
      <alignment horizontal="center" vertical="center"/>
    </xf>
    <xf numFmtId="177" fontId="1" fillId="0" borderId="20" xfId="49" applyNumberFormat="1" applyFont="1" applyFill="1" applyBorder="1" applyAlignment="1">
      <alignment horizontal="center" vertical="center"/>
    </xf>
    <xf numFmtId="177" fontId="1" fillId="0" borderId="22" xfId="49" applyNumberFormat="1" applyFont="1" applyFill="1" applyBorder="1" applyAlignment="1">
      <alignment horizontal="center" vertical="center"/>
    </xf>
    <xf numFmtId="177" fontId="11" fillId="0" borderId="6" xfId="49" applyNumberFormat="1" applyFont="1" applyFill="1" applyBorder="1" applyAlignment="1">
      <alignment horizontal="left" vertical="center" wrapText="1"/>
    </xf>
    <xf numFmtId="177" fontId="1" fillId="0" borderId="6" xfId="49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常规_Sheet2" xfId="38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常规_预拨2013年新农保基础养老金补助资金分配表（定稿）" xfId="49"/>
    <cellStyle name="强调文字颜色 4" xfId="50" builtinId="41"/>
    <cellStyle name="20% - 强调文字颜色 4" xfId="51" builtinId="42"/>
  </cellStyles>
  <tableStyles count="0" defaultTableStyle="TableStyleMedium2"/>
  <colors>
    <mruColors>
      <color rgb="00C6E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468;&#20214;&#65306;&#28246;&#21335;&#30465;2023&#24180;&#24230;&#22478;&#20065;&#23621;&#27665;&#22522;&#26412;&#20859;&#32769;&#20445;&#38505;&#36130;&#25919;&#34917;&#21161;&#36164;&#37329;&#30003;&#25253;&#34920;(&#30417;&#31649;&#2361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24180;12&#26376;&#22478;&#20065;&#23621;&#20445;&#24773;&#20917;&#34920;-&#19994;&#21153;&#31995;&#32479;&#25968;&#25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中央补助资金申请表 "/>
      <sheetName val="原表"/>
      <sheetName val="正确表"/>
      <sheetName val="封面"/>
      <sheetName val="备注"/>
    </sheetNames>
    <sheetDataSet>
      <sheetData sheetId="0">
        <row r="9">
          <cell r="O9">
            <v>1184297.9</v>
          </cell>
          <cell r="P9">
            <v>550145.8</v>
          </cell>
          <cell r="Q9">
            <v>634152.1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参保情况表"/>
      <sheetName val="暂停及发放情况表"/>
      <sheetName val="月人均待遇情况表"/>
    </sheetNames>
    <sheetDataSet>
      <sheetData sheetId="0"/>
      <sheetData sheetId="1">
        <row r="3">
          <cell r="D3" t="str">
            <v>芙蓉区</v>
          </cell>
          <cell r="E3">
            <v>5290</v>
          </cell>
        </row>
        <row r="4">
          <cell r="D4" t="str">
            <v>天心区</v>
          </cell>
          <cell r="E4">
            <v>13994</v>
          </cell>
        </row>
        <row r="5">
          <cell r="D5" t="str">
            <v>岳麓区</v>
          </cell>
          <cell r="E5">
            <v>42164</v>
          </cell>
        </row>
        <row r="6">
          <cell r="D6" t="str">
            <v>开福区</v>
          </cell>
          <cell r="E6">
            <v>17434</v>
          </cell>
        </row>
        <row r="7">
          <cell r="D7" t="str">
            <v>雨花区</v>
          </cell>
          <cell r="E7">
            <v>22268</v>
          </cell>
        </row>
        <row r="8">
          <cell r="D8" t="str">
            <v>长沙县</v>
          </cell>
          <cell r="E8">
            <v>133535</v>
          </cell>
        </row>
        <row r="9">
          <cell r="D9" t="str">
            <v>望城区</v>
          </cell>
          <cell r="E9">
            <v>85100</v>
          </cell>
        </row>
        <row r="10">
          <cell r="D10" t="str">
            <v>宁乡市</v>
          </cell>
          <cell r="E10">
            <v>237219</v>
          </cell>
        </row>
        <row r="11">
          <cell r="D11" t="str">
            <v>长沙高新区</v>
          </cell>
          <cell r="E11">
            <v>5334</v>
          </cell>
        </row>
        <row r="12">
          <cell r="D12" t="str">
            <v>浏阳市</v>
          </cell>
          <cell r="E12">
            <v>257568</v>
          </cell>
        </row>
        <row r="13">
          <cell r="D13" t="str">
            <v>荷塘区</v>
          </cell>
          <cell r="E13">
            <v>3756</v>
          </cell>
        </row>
        <row r="14">
          <cell r="D14" t="str">
            <v>芦淞区</v>
          </cell>
          <cell r="E14">
            <v>1700</v>
          </cell>
        </row>
        <row r="15">
          <cell r="D15" t="str">
            <v>石峰区</v>
          </cell>
          <cell r="E15">
            <v>1447</v>
          </cell>
        </row>
        <row r="16">
          <cell r="D16" t="str">
            <v>天元区</v>
          </cell>
          <cell r="E16">
            <v>10230</v>
          </cell>
        </row>
        <row r="17">
          <cell r="D17" t="str">
            <v>渌口区</v>
          </cell>
          <cell r="E17">
            <v>57503</v>
          </cell>
        </row>
        <row r="18">
          <cell r="D18" t="str">
            <v>攸县</v>
          </cell>
          <cell r="E18">
            <v>141999</v>
          </cell>
        </row>
        <row r="19">
          <cell r="D19" t="str">
            <v>茶陵县</v>
          </cell>
          <cell r="E19">
            <v>92809</v>
          </cell>
        </row>
        <row r="20">
          <cell r="D20" t="str">
            <v>炎陵县</v>
          </cell>
          <cell r="E20">
            <v>30598</v>
          </cell>
        </row>
        <row r="21">
          <cell r="D21" t="str">
            <v>醴陵市</v>
          </cell>
          <cell r="E21">
            <v>164233</v>
          </cell>
        </row>
        <row r="22">
          <cell r="D22" t="str">
            <v>雨湖区</v>
          </cell>
          <cell r="E22">
            <v>26654</v>
          </cell>
        </row>
        <row r="23">
          <cell r="D23" t="str">
            <v>岳塘区</v>
          </cell>
          <cell r="E23">
            <v>3859</v>
          </cell>
        </row>
        <row r="24">
          <cell r="D24" t="str">
            <v>湘潭县</v>
          </cell>
          <cell r="E24">
            <v>186414</v>
          </cell>
        </row>
        <row r="25">
          <cell r="D25" t="str">
            <v>九华示范区</v>
          </cell>
          <cell r="E25">
            <v>5375</v>
          </cell>
        </row>
        <row r="26">
          <cell r="D26" t="str">
            <v>湘乡市</v>
          </cell>
          <cell r="E26">
            <v>152901</v>
          </cell>
        </row>
        <row r="27">
          <cell r="D27" t="str">
            <v>韶山市</v>
          </cell>
          <cell r="E27">
            <v>18382</v>
          </cell>
        </row>
        <row r="28">
          <cell r="D28" t="str">
            <v>珠晖区</v>
          </cell>
          <cell r="E28">
            <v>15373</v>
          </cell>
        </row>
        <row r="29">
          <cell r="D29" t="str">
            <v>雁峰区</v>
          </cell>
          <cell r="E29">
            <v>3329</v>
          </cell>
        </row>
        <row r="30">
          <cell r="D30" t="str">
            <v>石鼓区</v>
          </cell>
          <cell r="E30">
            <v>6800</v>
          </cell>
        </row>
        <row r="31">
          <cell r="D31" t="str">
            <v>蒸湘区</v>
          </cell>
          <cell r="E31">
            <v>9934</v>
          </cell>
        </row>
        <row r="32">
          <cell r="D32" t="str">
            <v>南岳区</v>
          </cell>
          <cell r="E32">
            <v>5646</v>
          </cell>
        </row>
        <row r="33">
          <cell r="D33" t="str">
            <v>衡阳县</v>
          </cell>
          <cell r="E33">
            <v>196142</v>
          </cell>
        </row>
        <row r="34">
          <cell r="D34" t="str">
            <v>衡南县</v>
          </cell>
          <cell r="E34">
            <v>164304</v>
          </cell>
        </row>
        <row r="35">
          <cell r="D35" t="str">
            <v>衡山县</v>
          </cell>
          <cell r="E35">
            <v>71642</v>
          </cell>
        </row>
        <row r="36">
          <cell r="D36" t="str">
            <v>衡东县</v>
          </cell>
          <cell r="E36">
            <v>124899</v>
          </cell>
        </row>
        <row r="37">
          <cell r="D37" t="str">
            <v>祁东县</v>
          </cell>
          <cell r="E37">
            <v>147565</v>
          </cell>
        </row>
        <row r="38">
          <cell r="D38" t="str">
            <v>耒阳市</v>
          </cell>
          <cell r="E38">
            <v>204725</v>
          </cell>
        </row>
        <row r="39">
          <cell r="D39" t="str">
            <v>常宁市</v>
          </cell>
          <cell r="E39">
            <v>118308</v>
          </cell>
        </row>
        <row r="40">
          <cell r="D40" t="str">
            <v>双清区</v>
          </cell>
          <cell r="E40">
            <v>14218</v>
          </cell>
        </row>
        <row r="41">
          <cell r="D41" t="str">
            <v>大祥区</v>
          </cell>
          <cell r="E41">
            <v>21128</v>
          </cell>
        </row>
        <row r="42">
          <cell r="D42" t="str">
            <v>北塔区</v>
          </cell>
          <cell r="E42">
            <v>8349</v>
          </cell>
        </row>
        <row r="43">
          <cell r="D43" t="str">
            <v>邵东市</v>
          </cell>
          <cell r="E43">
            <v>211188</v>
          </cell>
        </row>
        <row r="44">
          <cell r="D44" t="str">
            <v>新邵县</v>
          </cell>
          <cell r="E44">
            <v>122314</v>
          </cell>
        </row>
        <row r="45">
          <cell r="D45" t="str">
            <v>邵阳县</v>
          </cell>
          <cell r="E45">
            <v>164807</v>
          </cell>
        </row>
        <row r="46">
          <cell r="D46" t="str">
            <v>隆回县</v>
          </cell>
          <cell r="E46">
            <v>207303</v>
          </cell>
        </row>
        <row r="47">
          <cell r="D47" t="str">
            <v>洞口县</v>
          </cell>
          <cell r="E47">
            <v>152143</v>
          </cell>
        </row>
        <row r="48">
          <cell r="D48" t="str">
            <v>绥宁县</v>
          </cell>
          <cell r="E48">
            <v>61134</v>
          </cell>
        </row>
        <row r="49">
          <cell r="D49" t="str">
            <v>新宁县</v>
          </cell>
          <cell r="E49">
            <v>102037</v>
          </cell>
        </row>
        <row r="50">
          <cell r="D50" t="str">
            <v>城步县</v>
          </cell>
          <cell r="E50">
            <v>40735</v>
          </cell>
        </row>
        <row r="51">
          <cell r="D51" t="str">
            <v>武冈市</v>
          </cell>
          <cell r="E51">
            <v>127776</v>
          </cell>
        </row>
        <row r="52">
          <cell r="D52" t="str">
            <v>岳阳楼区</v>
          </cell>
          <cell r="E52">
            <v>8582</v>
          </cell>
        </row>
        <row r="53">
          <cell r="D53" t="str">
            <v>云溪区</v>
          </cell>
          <cell r="E53">
            <v>14323</v>
          </cell>
        </row>
        <row r="54">
          <cell r="D54" t="str">
            <v>君山区</v>
          </cell>
          <cell r="E54">
            <v>10331</v>
          </cell>
        </row>
        <row r="55">
          <cell r="D55" t="str">
            <v>岳阳县</v>
          </cell>
          <cell r="E55">
            <v>112778</v>
          </cell>
        </row>
        <row r="56">
          <cell r="D56" t="str">
            <v>华容县</v>
          </cell>
          <cell r="E56">
            <v>114232</v>
          </cell>
        </row>
        <row r="57">
          <cell r="D57" t="str">
            <v>湘阴县</v>
          </cell>
          <cell r="E57">
            <v>109594</v>
          </cell>
        </row>
        <row r="58">
          <cell r="D58" t="str">
            <v>平江县</v>
          </cell>
          <cell r="E58">
            <v>193767</v>
          </cell>
        </row>
        <row r="59">
          <cell r="D59" t="str">
            <v>经济开发区</v>
          </cell>
          <cell r="E59">
            <v>14860</v>
          </cell>
        </row>
        <row r="60">
          <cell r="D60" t="str">
            <v>屈原管理区</v>
          </cell>
          <cell r="E60">
            <v>348</v>
          </cell>
        </row>
        <row r="61">
          <cell r="D61" t="str">
            <v>南湖区</v>
          </cell>
          <cell r="E61">
            <v>573</v>
          </cell>
        </row>
        <row r="62">
          <cell r="D62" t="str">
            <v>汨罗市</v>
          </cell>
          <cell r="E62">
            <v>106475</v>
          </cell>
        </row>
        <row r="63">
          <cell r="D63" t="str">
            <v>临湘市</v>
          </cell>
          <cell r="E63">
            <v>66214</v>
          </cell>
        </row>
        <row r="64">
          <cell r="D64" t="str">
            <v>武陵区</v>
          </cell>
          <cell r="E64">
            <v>21975</v>
          </cell>
        </row>
        <row r="65">
          <cell r="D65" t="str">
            <v>鼎城区</v>
          </cell>
          <cell r="E65">
            <v>147566</v>
          </cell>
        </row>
        <row r="66">
          <cell r="D66" t="str">
            <v>安乡县</v>
          </cell>
          <cell r="E66">
            <v>96636</v>
          </cell>
        </row>
        <row r="67">
          <cell r="D67" t="str">
            <v>汉寿县</v>
          </cell>
          <cell r="E67">
            <v>145151</v>
          </cell>
        </row>
        <row r="68">
          <cell r="D68" t="str">
            <v>澧县</v>
          </cell>
          <cell r="E68">
            <v>169389</v>
          </cell>
        </row>
        <row r="69">
          <cell r="D69" t="str">
            <v>临澧县</v>
          </cell>
          <cell r="E69">
            <v>81927</v>
          </cell>
        </row>
        <row r="70">
          <cell r="D70" t="str">
            <v>桃源县</v>
          </cell>
          <cell r="E70">
            <v>201165</v>
          </cell>
        </row>
        <row r="71">
          <cell r="D71" t="str">
            <v>石门县</v>
          </cell>
          <cell r="E71">
            <v>136916</v>
          </cell>
        </row>
        <row r="72">
          <cell r="D72" t="str">
            <v>西洞庭区</v>
          </cell>
          <cell r="E72">
            <v>604</v>
          </cell>
        </row>
        <row r="73">
          <cell r="D73" t="str">
            <v>西湖管理区</v>
          </cell>
          <cell r="E73">
            <v>353</v>
          </cell>
        </row>
        <row r="74">
          <cell r="D74" t="str">
            <v>津市市</v>
          </cell>
          <cell r="E74">
            <v>28889</v>
          </cell>
        </row>
        <row r="75">
          <cell r="D75" t="str">
            <v>永定区</v>
          </cell>
          <cell r="E75">
            <v>74789</v>
          </cell>
        </row>
        <row r="76">
          <cell r="D76" t="str">
            <v>武陵源区</v>
          </cell>
          <cell r="E76">
            <v>7875</v>
          </cell>
        </row>
        <row r="77">
          <cell r="D77" t="str">
            <v>慈利县</v>
          </cell>
          <cell r="E77">
            <v>148745</v>
          </cell>
        </row>
        <row r="78">
          <cell r="D78" t="str">
            <v>桑植县</v>
          </cell>
          <cell r="E78">
            <v>82870</v>
          </cell>
        </row>
        <row r="79">
          <cell r="D79" t="str">
            <v>资阳区</v>
          </cell>
          <cell r="E79">
            <v>58869</v>
          </cell>
        </row>
        <row r="80">
          <cell r="D80" t="str">
            <v>赫山区</v>
          </cell>
          <cell r="E80">
            <v>122556</v>
          </cell>
        </row>
        <row r="81">
          <cell r="D81" t="str">
            <v>南县</v>
          </cell>
          <cell r="E81">
            <v>108486</v>
          </cell>
        </row>
        <row r="82">
          <cell r="D82" t="str">
            <v>桃江县</v>
          </cell>
          <cell r="E82">
            <v>143666</v>
          </cell>
        </row>
        <row r="83">
          <cell r="D83" t="str">
            <v>安化县</v>
          </cell>
          <cell r="E83">
            <v>170987</v>
          </cell>
        </row>
        <row r="84">
          <cell r="D84" t="str">
            <v>大通湖区</v>
          </cell>
          <cell r="E84">
            <v>3886</v>
          </cell>
        </row>
        <row r="85">
          <cell r="D85" t="str">
            <v>沅江市</v>
          </cell>
          <cell r="E85">
            <v>100500</v>
          </cell>
        </row>
        <row r="86">
          <cell r="D86" t="str">
            <v>北湖区</v>
          </cell>
          <cell r="E86">
            <v>29521</v>
          </cell>
        </row>
        <row r="87">
          <cell r="D87" t="str">
            <v>苏仙区</v>
          </cell>
          <cell r="E87">
            <v>47428</v>
          </cell>
        </row>
        <row r="88">
          <cell r="D88" t="str">
            <v>桂阳县</v>
          </cell>
          <cell r="E88">
            <v>132966</v>
          </cell>
        </row>
        <row r="89">
          <cell r="D89" t="str">
            <v>宜章县</v>
          </cell>
          <cell r="E89">
            <v>89359</v>
          </cell>
        </row>
        <row r="90">
          <cell r="D90" t="str">
            <v>永兴县</v>
          </cell>
          <cell r="E90">
            <v>101362</v>
          </cell>
        </row>
        <row r="91">
          <cell r="D91" t="str">
            <v>嘉禾县</v>
          </cell>
          <cell r="E91">
            <v>59587</v>
          </cell>
        </row>
        <row r="92">
          <cell r="D92" t="str">
            <v>临武县</v>
          </cell>
          <cell r="E92">
            <v>52271</v>
          </cell>
        </row>
        <row r="93">
          <cell r="D93" t="str">
            <v>汝城县</v>
          </cell>
          <cell r="E93">
            <v>65206</v>
          </cell>
        </row>
        <row r="94">
          <cell r="D94" t="str">
            <v>桂东县</v>
          </cell>
          <cell r="E94">
            <v>30063</v>
          </cell>
        </row>
        <row r="95">
          <cell r="D95" t="str">
            <v>安仁县</v>
          </cell>
          <cell r="E95">
            <v>73234</v>
          </cell>
        </row>
        <row r="96">
          <cell r="D96" t="str">
            <v>资兴市</v>
          </cell>
          <cell r="E96">
            <v>54877</v>
          </cell>
        </row>
        <row r="97">
          <cell r="D97" t="str">
            <v>零陵区</v>
          </cell>
          <cell r="E97">
            <v>97289</v>
          </cell>
        </row>
        <row r="98">
          <cell r="D98" t="str">
            <v>冷水滩区</v>
          </cell>
          <cell r="E98">
            <v>62554</v>
          </cell>
        </row>
        <row r="99">
          <cell r="D99" t="str">
            <v>祁阳县</v>
          </cell>
          <cell r="E99">
            <v>159568</v>
          </cell>
        </row>
        <row r="100">
          <cell r="D100" t="str">
            <v>东安县</v>
          </cell>
          <cell r="E100">
            <v>110096</v>
          </cell>
        </row>
        <row r="101">
          <cell r="D101" t="str">
            <v>双牌县</v>
          </cell>
          <cell r="E101">
            <v>26216</v>
          </cell>
        </row>
        <row r="102">
          <cell r="D102" t="str">
            <v>道县</v>
          </cell>
          <cell r="E102">
            <v>115265</v>
          </cell>
        </row>
        <row r="103">
          <cell r="D103" t="str">
            <v>江永县</v>
          </cell>
          <cell r="E103">
            <v>39549</v>
          </cell>
        </row>
        <row r="104">
          <cell r="D104" t="str">
            <v>宁远县</v>
          </cell>
          <cell r="E104">
            <v>134811</v>
          </cell>
        </row>
        <row r="105">
          <cell r="D105" t="str">
            <v>蓝山县</v>
          </cell>
          <cell r="E105">
            <v>59915</v>
          </cell>
        </row>
        <row r="106">
          <cell r="D106" t="str">
            <v>新田县</v>
          </cell>
          <cell r="E106">
            <v>65772</v>
          </cell>
        </row>
        <row r="107">
          <cell r="D107" t="str">
            <v>江华县</v>
          </cell>
          <cell r="E107">
            <v>77788</v>
          </cell>
        </row>
        <row r="108">
          <cell r="D108" t="str">
            <v>回龙圩区</v>
          </cell>
          <cell r="E108">
            <v>174</v>
          </cell>
        </row>
        <row r="109">
          <cell r="D109" t="str">
            <v>金洞管理区</v>
          </cell>
          <cell r="E109">
            <v>8850</v>
          </cell>
        </row>
        <row r="110">
          <cell r="D110" t="str">
            <v>凤凰园区</v>
          </cell>
          <cell r="E110">
            <v>3844</v>
          </cell>
        </row>
        <row r="111">
          <cell r="D111" t="str">
            <v>鹤城区</v>
          </cell>
          <cell r="E111">
            <v>27122</v>
          </cell>
        </row>
        <row r="112">
          <cell r="D112" t="str">
            <v>中方县</v>
          </cell>
          <cell r="E112">
            <v>54329</v>
          </cell>
        </row>
        <row r="113">
          <cell r="D113" t="str">
            <v>沅陵县</v>
          </cell>
          <cell r="E113">
            <v>112579</v>
          </cell>
        </row>
        <row r="114">
          <cell r="D114" t="str">
            <v>辰溪县</v>
          </cell>
          <cell r="E114">
            <v>85165</v>
          </cell>
        </row>
        <row r="115">
          <cell r="D115" t="str">
            <v>溆浦县</v>
          </cell>
          <cell r="E115">
            <v>166844</v>
          </cell>
        </row>
        <row r="116">
          <cell r="D116" t="str">
            <v>会同县</v>
          </cell>
          <cell r="E116">
            <v>63694</v>
          </cell>
        </row>
        <row r="117">
          <cell r="D117" t="str">
            <v>麻阳县</v>
          </cell>
          <cell r="E117">
            <v>58651</v>
          </cell>
        </row>
        <row r="118">
          <cell r="D118" t="str">
            <v>新晃县</v>
          </cell>
          <cell r="E118">
            <v>45866</v>
          </cell>
        </row>
        <row r="119">
          <cell r="D119" t="str">
            <v>芷江县</v>
          </cell>
          <cell r="E119">
            <v>68672</v>
          </cell>
        </row>
        <row r="120">
          <cell r="D120" t="str">
            <v>靖州县</v>
          </cell>
          <cell r="E120">
            <v>40782</v>
          </cell>
        </row>
        <row r="121">
          <cell r="D121" t="str">
            <v>通道县</v>
          </cell>
          <cell r="E121">
            <v>38709</v>
          </cell>
        </row>
        <row r="122">
          <cell r="D122" t="str">
            <v>洪江区</v>
          </cell>
          <cell r="E122">
            <v>4444</v>
          </cell>
        </row>
        <row r="123">
          <cell r="D123" t="str">
            <v>洪江市</v>
          </cell>
          <cell r="E123">
            <v>84240</v>
          </cell>
        </row>
        <row r="124">
          <cell r="D124" t="str">
            <v>娄星区</v>
          </cell>
          <cell r="E124">
            <v>38166</v>
          </cell>
        </row>
        <row r="125">
          <cell r="D125" t="str">
            <v>双峰县</v>
          </cell>
          <cell r="E125">
            <v>118929</v>
          </cell>
        </row>
        <row r="126">
          <cell r="D126" t="str">
            <v>新化县</v>
          </cell>
          <cell r="E126">
            <v>200654</v>
          </cell>
        </row>
        <row r="127">
          <cell r="D127" t="str">
            <v>冷水江市</v>
          </cell>
          <cell r="E127">
            <v>24607</v>
          </cell>
        </row>
        <row r="128">
          <cell r="D128" t="str">
            <v>涟源市</v>
          </cell>
          <cell r="E128">
            <v>169673</v>
          </cell>
        </row>
        <row r="129">
          <cell r="D129" t="str">
            <v>吉首市</v>
          </cell>
          <cell r="E129">
            <v>25023</v>
          </cell>
        </row>
        <row r="130">
          <cell r="D130" t="str">
            <v>泸溪县</v>
          </cell>
          <cell r="E130">
            <v>43846</v>
          </cell>
        </row>
        <row r="131">
          <cell r="D131" t="str">
            <v>凤凰县</v>
          </cell>
          <cell r="E131">
            <v>63398</v>
          </cell>
        </row>
        <row r="132">
          <cell r="D132" t="str">
            <v>花垣县</v>
          </cell>
          <cell r="E132">
            <v>40558</v>
          </cell>
        </row>
        <row r="133">
          <cell r="D133" t="str">
            <v>保靖县</v>
          </cell>
          <cell r="E133">
            <v>45981</v>
          </cell>
        </row>
        <row r="134">
          <cell r="D134" t="str">
            <v>古丈县</v>
          </cell>
          <cell r="E134">
            <v>19447</v>
          </cell>
        </row>
        <row r="135">
          <cell r="D135" t="str">
            <v>永顺县</v>
          </cell>
          <cell r="E135">
            <v>78397</v>
          </cell>
        </row>
        <row r="136">
          <cell r="D136" t="str">
            <v>龙山县</v>
          </cell>
          <cell r="E136">
            <v>84806</v>
          </cell>
        </row>
        <row r="137">
          <cell r="E137">
            <v>10327589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U166"/>
  <sheetViews>
    <sheetView tabSelected="1" zoomScale="175" zoomScaleNormal="175" workbookViewId="0">
      <selection activeCell="A2" sqref="A2:D2"/>
    </sheetView>
  </sheetViews>
  <sheetFormatPr defaultColWidth="9.75" defaultRowHeight="14.25"/>
  <cols>
    <col min="1" max="1" width="8.375" style="67" customWidth="1"/>
    <col min="2" max="2" width="23" style="64" customWidth="1"/>
    <col min="3" max="3" width="14.125" style="63" customWidth="1"/>
    <col min="4" max="4" width="26" style="63" customWidth="1"/>
    <col min="5" max="6" width="10.5" style="64" customWidth="1"/>
    <col min="7" max="21" width="9.75" style="64"/>
    <col min="22" max="16384" width="9.75" style="67"/>
  </cols>
  <sheetData>
    <row r="1" s="63" customFormat="1" spans="1:21">
      <c r="A1" s="68" t="s">
        <v>0</v>
      </c>
      <c r="B1" s="68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="64" customFormat="1" ht="42" customHeight="1" spans="1:4">
      <c r="A2" s="69" t="s">
        <v>1</v>
      </c>
      <c r="B2" s="70"/>
      <c r="C2" s="70"/>
      <c r="D2" s="70"/>
    </row>
    <row r="3" s="64" customFormat="1" spans="1:4">
      <c r="A3" s="67"/>
      <c r="C3" s="63"/>
      <c r="D3" s="71" t="s">
        <v>2</v>
      </c>
    </row>
    <row r="4" s="64" customFormat="1" ht="54.75" customHeight="1" spans="1:4">
      <c r="A4" s="72" t="s">
        <v>3</v>
      </c>
      <c r="B4" s="73"/>
      <c r="C4" s="74" t="s">
        <v>4</v>
      </c>
      <c r="D4" s="74" t="s">
        <v>5</v>
      </c>
    </row>
    <row r="5" s="65" customFormat="1" ht="17" customHeight="1" spans="1:4">
      <c r="A5" s="75" t="s">
        <v>6</v>
      </c>
      <c r="B5" s="76"/>
      <c r="C5" s="77">
        <v>124000</v>
      </c>
      <c r="D5" s="77" t="s">
        <v>7</v>
      </c>
    </row>
    <row r="6" s="66" customFormat="1" ht="15.75" customHeight="1" spans="1:4">
      <c r="A6" s="78" t="s">
        <v>8</v>
      </c>
      <c r="B6" s="79" t="s">
        <v>9</v>
      </c>
      <c r="C6" s="78">
        <v>9801.2</v>
      </c>
      <c r="D6" s="78"/>
    </row>
    <row r="7" s="66" customFormat="1" ht="15.75" customHeight="1" spans="1:4">
      <c r="A7" s="78"/>
      <c r="B7" s="79" t="s">
        <v>10</v>
      </c>
      <c r="C7" s="78">
        <v>3843.6</v>
      </c>
      <c r="D7" s="78"/>
    </row>
    <row r="8" s="65" customFormat="1" ht="15.75" customHeight="1" spans="1:4">
      <c r="A8" s="78"/>
      <c r="B8" s="77" t="s">
        <v>11</v>
      </c>
      <c r="C8" s="77">
        <v>1585.3</v>
      </c>
      <c r="D8" s="77"/>
    </row>
    <row r="9" s="65" customFormat="1" ht="15.75" customHeight="1" spans="1:4">
      <c r="A9" s="78"/>
      <c r="B9" s="77" t="s">
        <v>12</v>
      </c>
      <c r="C9" s="77">
        <v>1003.2</v>
      </c>
      <c r="D9" s="77"/>
    </row>
    <row r="10" s="65" customFormat="1" ht="15.75" customHeight="1" spans="1:4">
      <c r="A10" s="78"/>
      <c r="B10" s="77" t="s">
        <v>13</v>
      </c>
      <c r="C10" s="77">
        <v>267.7</v>
      </c>
      <c r="D10" s="77"/>
    </row>
    <row r="11" s="65" customFormat="1" ht="15.75" customHeight="1" spans="1:4">
      <c r="A11" s="78"/>
      <c r="B11" s="77" t="s">
        <v>14</v>
      </c>
      <c r="C11" s="77">
        <v>62</v>
      </c>
      <c r="D11" s="77"/>
    </row>
    <row r="12" s="65" customFormat="1" ht="15.75" customHeight="1" spans="1:4">
      <c r="A12" s="78"/>
      <c r="B12" s="77" t="s">
        <v>15</v>
      </c>
      <c r="C12" s="77">
        <v>156</v>
      </c>
      <c r="D12" s="77"/>
    </row>
    <row r="13" s="65" customFormat="1" ht="15.75" customHeight="1" spans="1:4">
      <c r="A13" s="78"/>
      <c r="B13" s="77" t="s">
        <v>16</v>
      </c>
      <c r="C13" s="77">
        <v>498.2</v>
      </c>
      <c r="D13" s="80"/>
    </row>
    <row r="14" s="65" customFormat="1" ht="15.75" customHeight="1" spans="1:4">
      <c r="A14" s="78"/>
      <c r="B14" s="77" t="s">
        <v>17</v>
      </c>
      <c r="C14" s="77">
        <v>207.2</v>
      </c>
      <c r="D14" s="77"/>
    </row>
    <row r="15" s="65" customFormat="1" ht="15.75" customHeight="1" spans="1:4">
      <c r="A15" s="78"/>
      <c r="B15" s="77" t="s">
        <v>18</v>
      </c>
      <c r="C15" s="77">
        <v>64</v>
      </c>
      <c r="D15" s="80"/>
    </row>
    <row r="16" s="65" customFormat="1" ht="15.75" customHeight="1" spans="1:4">
      <c r="A16" s="78"/>
      <c r="B16" s="79" t="s">
        <v>19</v>
      </c>
      <c r="C16" s="77">
        <v>3093.3</v>
      </c>
      <c r="D16" s="77"/>
    </row>
    <row r="17" s="65" customFormat="1" ht="15.75" customHeight="1" spans="1:4">
      <c r="A17" s="78"/>
      <c r="B17" s="79" t="s">
        <v>20</v>
      </c>
      <c r="C17" s="77">
        <v>2864.3</v>
      </c>
      <c r="D17" s="77"/>
    </row>
    <row r="18" s="66" customFormat="1" ht="15.75" customHeight="1" spans="1:4">
      <c r="A18" s="78" t="s">
        <v>21</v>
      </c>
      <c r="B18" s="79" t="s">
        <v>22</v>
      </c>
      <c r="C18" s="78">
        <v>6077</v>
      </c>
      <c r="D18" s="78"/>
    </row>
    <row r="19" s="66" customFormat="1" ht="15.75" customHeight="1" spans="1:4">
      <c r="A19" s="78"/>
      <c r="B19" s="79" t="s">
        <v>23</v>
      </c>
      <c r="C19" s="78">
        <v>196.9</v>
      </c>
      <c r="D19" s="78"/>
    </row>
    <row r="20" s="65" customFormat="1" ht="15.75" customHeight="1" spans="1:4">
      <c r="A20" s="78"/>
      <c r="B20" s="77" t="s">
        <v>24</v>
      </c>
      <c r="C20" s="77">
        <v>116</v>
      </c>
      <c r="D20" s="80"/>
    </row>
    <row r="21" s="65" customFormat="1" ht="15.75" customHeight="1" spans="1:4">
      <c r="A21" s="78"/>
      <c r="B21" s="77" t="s">
        <v>25</v>
      </c>
      <c r="C21" s="77">
        <v>19.2</v>
      </c>
      <c r="D21" s="80"/>
    </row>
    <row r="22" s="65" customFormat="1" ht="15.75" customHeight="1" spans="1:4">
      <c r="A22" s="78"/>
      <c r="B22" s="77" t="s">
        <v>26</v>
      </c>
      <c r="C22" s="77">
        <v>44.2</v>
      </c>
      <c r="D22" s="77"/>
    </row>
    <row r="23" s="65" customFormat="1" ht="15.75" customHeight="1" spans="1:4">
      <c r="A23" s="78"/>
      <c r="B23" s="77" t="s">
        <v>27</v>
      </c>
      <c r="C23" s="77">
        <v>17.5</v>
      </c>
      <c r="D23" s="77"/>
    </row>
    <row r="24" s="65" customFormat="1" ht="15.75" customHeight="1" spans="1:4">
      <c r="A24" s="78"/>
      <c r="B24" s="79" t="s">
        <v>28</v>
      </c>
      <c r="C24" s="77">
        <v>692.8</v>
      </c>
      <c r="D24" s="77"/>
    </row>
    <row r="25" s="65" customFormat="1" ht="15.75" customHeight="1" spans="1:4">
      <c r="A25" s="78"/>
      <c r="B25" s="79" t="s">
        <v>29</v>
      </c>
      <c r="C25" s="77">
        <v>1962.5</v>
      </c>
      <c r="D25" s="77"/>
    </row>
    <row r="26" s="65" customFormat="1" ht="15.75" customHeight="1" spans="1:4">
      <c r="A26" s="78"/>
      <c r="B26" s="79" t="s">
        <v>30</v>
      </c>
      <c r="C26" s="77">
        <v>1738.3</v>
      </c>
      <c r="D26" s="80"/>
    </row>
    <row r="27" s="65" customFormat="1" ht="15.75" customHeight="1" spans="1:4">
      <c r="A27" s="78"/>
      <c r="B27" s="79" t="s">
        <v>31</v>
      </c>
      <c r="C27" s="77">
        <v>1119.5</v>
      </c>
      <c r="D27" s="77"/>
    </row>
    <row r="28" s="65" customFormat="1" ht="15.75" customHeight="1" spans="1:4">
      <c r="A28" s="78"/>
      <c r="B28" s="79" t="s">
        <v>32</v>
      </c>
      <c r="C28" s="77">
        <v>367</v>
      </c>
      <c r="D28" s="77"/>
    </row>
    <row r="29" s="66" customFormat="1" ht="15.75" customHeight="1" spans="1:4">
      <c r="A29" s="78" t="s">
        <v>33</v>
      </c>
      <c r="B29" s="79" t="s">
        <v>34</v>
      </c>
      <c r="C29" s="78">
        <v>4644.7</v>
      </c>
      <c r="D29" s="78"/>
    </row>
    <row r="30" s="66" customFormat="1" ht="15.75" customHeight="1" spans="1:4">
      <c r="A30" s="78"/>
      <c r="B30" s="79" t="s">
        <v>35</v>
      </c>
      <c r="C30" s="78">
        <v>420.9</v>
      </c>
      <c r="D30" s="78"/>
    </row>
    <row r="31" s="65" customFormat="1" ht="15.75" customHeight="1" spans="1:4">
      <c r="A31" s="78"/>
      <c r="B31" s="77" t="s">
        <v>36</v>
      </c>
      <c r="C31" s="77">
        <v>310.3</v>
      </c>
      <c r="D31" s="80"/>
    </row>
    <row r="32" s="65" customFormat="1" ht="15.75" customHeight="1" spans="1:4">
      <c r="A32" s="78"/>
      <c r="B32" s="77" t="s">
        <v>37</v>
      </c>
      <c r="C32" s="77">
        <v>64.9</v>
      </c>
      <c r="D32" s="80"/>
    </row>
    <row r="33" s="65" customFormat="1" ht="15.75" customHeight="1" spans="1:4">
      <c r="A33" s="78"/>
      <c r="B33" s="77" t="s">
        <v>38</v>
      </c>
      <c r="C33" s="77">
        <v>45.7</v>
      </c>
      <c r="D33" s="77"/>
    </row>
    <row r="34" s="65" customFormat="1" ht="15.75" customHeight="1" spans="1:4">
      <c r="A34" s="78"/>
      <c r="B34" s="79" t="s">
        <v>39</v>
      </c>
      <c r="C34" s="77">
        <v>2213.2</v>
      </c>
      <c r="D34" s="80"/>
    </row>
    <row r="35" s="65" customFormat="1" ht="15.75" customHeight="1" spans="1:4">
      <c r="A35" s="78"/>
      <c r="B35" s="79" t="s">
        <v>40</v>
      </c>
      <c r="C35" s="77">
        <v>1791.3</v>
      </c>
      <c r="D35" s="80"/>
    </row>
    <row r="36" s="65" customFormat="1" ht="15.75" customHeight="1" spans="1:4">
      <c r="A36" s="78"/>
      <c r="B36" s="79" t="s">
        <v>41</v>
      </c>
      <c r="C36" s="77">
        <v>219.3</v>
      </c>
      <c r="D36" s="80"/>
    </row>
    <row r="37" s="66" customFormat="1" ht="15.75" customHeight="1" spans="1:4">
      <c r="A37" s="81" t="s">
        <v>42</v>
      </c>
      <c r="B37" s="79" t="s">
        <v>43</v>
      </c>
      <c r="C37" s="78">
        <v>12589</v>
      </c>
      <c r="D37" s="78"/>
    </row>
    <row r="38" s="66" customFormat="1" ht="15.75" customHeight="1" spans="1:4">
      <c r="A38" s="82"/>
      <c r="B38" s="79" t="s">
        <v>44</v>
      </c>
      <c r="C38" s="78">
        <v>481.5</v>
      </c>
      <c r="D38" s="78"/>
    </row>
    <row r="39" s="65" customFormat="1" ht="15.75" customHeight="1" spans="1:4">
      <c r="A39" s="82"/>
      <c r="B39" s="77" t="s">
        <v>45</v>
      </c>
      <c r="C39" s="77">
        <v>68.3</v>
      </c>
      <c r="D39" s="77"/>
    </row>
    <row r="40" s="65" customFormat="1" ht="15.75" customHeight="1" spans="1:4">
      <c r="A40" s="82"/>
      <c r="B40" s="77" t="s">
        <v>46</v>
      </c>
      <c r="C40" s="77">
        <v>181.7</v>
      </c>
      <c r="D40" s="77"/>
    </row>
    <row r="41" s="65" customFormat="1" ht="15.75" customHeight="1" spans="1:4">
      <c r="A41" s="82"/>
      <c r="B41" s="77" t="s">
        <v>47</v>
      </c>
      <c r="C41" s="77">
        <v>38.7</v>
      </c>
      <c r="D41" s="77"/>
    </row>
    <row r="42" s="65" customFormat="1" ht="15.75" customHeight="1" spans="1:4">
      <c r="A42" s="82"/>
      <c r="B42" s="77" t="s">
        <v>48</v>
      </c>
      <c r="C42" s="77">
        <v>77.9</v>
      </c>
      <c r="D42" s="77"/>
    </row>
    <row r="43" s="65" customFormat="1" ht="15.75" customHeight="1" spans="1:4">
      <c r="A43" s="82"/>
      <c r="B43" s="77" t="s">
        <v>49</v>
      </c>
      <c r="C43" s="77">
        <v>114.9</v>
      </c>
      <c r="D43" s="77"/>
    </row>
    <row r="44" s="65" customFormat="1" ht="15.75" customHeight="1" spans="1:4">
      <c r="A44" s="82"/>
      <c r="B44" s="79" t="s">
        <v>50</v>
      </c>
      <c r="C44" s="77">
        <v>1922.2</v>
      </c>
      <c r="D44" s="77"/>
    </row>
    <row r="45" s="65" customFormat="1" ht="15.75" customHeight="1" spans="1:4">
      <c r="A45" s="82"/>
      <c r="B45" s="79" t="s">
        <v>51</v>
      </c>
      <c r="C45" s="77">
        <v>2358.6</v>
      </c>
      <c r="D45" s="77"/>
    </row>
    <row r="46" s="65" customFormat="1" ht="15.75" customHeight="1" spans="1:4">
      <c r="A46" s="82"/>
      <c r="B46" s="79" t="s">
        <v>52</v>
      </c>
      <c r="C46" s="77">
        <v>853.9</v>
      </c>
      <c r="D46" s="77"/>
    </row>
    <row r="47" s="65" customFormat="1" ht="15.75" customHeight="1" spans="1:4">
      <c r="A47" s="82"/>
      <c r="B47" s="79" t="s">
        <v>53</v>
      </c>
      <c r="C47" s="77">
        <v>1455.9</v>
      </c>
      <c r="D47" s="77"/>
    </row>
    <row r="48" s="65" customFormat="1" ht="15.75" customHeight="1" spans="1:4">
      <c r="A48" s="82"/>
      <c r="B48" s="79" t="s">
        <v>54</v>
      </c>
      <c r="C48" s="77">
        <v>1364.7</v>
      </c>
      <c r="D48" s="77"/>
    </row>
    <row r="49" s="65" customFormat="1" ht="15.75" customHeight="1" spans="1:4">
      <c r="A49" s="82"/>
      <c r="B49" s="79" t="s">
        <v>55</v>
      </c>
      <c r="C49" s="77">
        <v>1735.8</v>
      </c>
      <c r="D49" s="77"/>
    </row>
    <row r="50" s="65" customFormat="1" ht="15.75" customHeight="1" spans="1:4">
      <c r="A50" s="83"/>
      <c r="B50" s="79" t="s">
        <v>56</v>
      </c>
      <c r="C50" s="77">
        <v>2416.4</v>
      </c>
      <c r="D50" s="77"/>
    </row>
    <row r="51" s="66" customFormat="1" ht="15.75" customHeight="1" spans="1:4">
      <c r="A51" s="78" t="s">
        <v>57</v>
      </c>
      <c r="B51" s="79" t="s">
        <v>58</v>
      </c>
      <c r="C51" s="78">
        <v>14828.8</v>
      </c>
      <c r="D51" s="78"/>
    </row>
    <row r="52" s="66" customFormat="1" ht="15.75" customHeight="1" spans="1:4">
      <c r="A52" s="78"/>
      <c r="B52" s="79" t="s">
        <v>59</v>
      </c>
      <c r="C52" s="78">
        <v>532.9</v>
      </c>
      <c r="D52" s="78"/>
    </row>
    <row r="53" s="65" customFormat="1" ht="15.75" customHeight="1" spans="1:4">
      <c r="A53" s="78"/>
      <c r="B53" s="77" t="s">
        <v>60</v>
      </c>
      <c r="C53" s="77">
        <v>168.1</v>
      </c>
      <c r="D53" s="77"/>
    </row>
    <row r="54" s="65" customFormat="1" ht="15.75" customHeight="1" spans="1:4">
      <c r="A54" s="78"/>
      <c r="B54" s="77" t="s">
        <v>61</v>
      </c>
      <c r="C54" s="77">
        <v>262</v>
      </c>
      <c r="D54" s="80"/>
    </row>
    <row r="55" s="65" customFormat="1" ht="15.75" customHeight="1" spans="1:4">
      <c r="A55" s="78"/>
      <c r="B55" s="77" t="s">
        <v>62</v>
      </c>
      <c r="C55" s="77">
        <v>102.8</v>
      </c>
      <c r="D55" s="80"/>
    </row>
    <row r="56" s="65" customFormat="1" ht="15.75" customHeight="1" spans="1:4">
      <c r="A56" s="78"/>
      <c r="B56" s="79" t="s">
        <v>63</v>
      </c>
      <c r="C56" s="77">
        <v>2521.5</v>
      </c>
      <c r="D56" s="77"/>
    </row>
    <row r="57" s="65" customFormat="1" ht="15.75" customHeight="1" spans="1:4">
      <c r="A57" s="78"/>
      <c r="B57" s="79" t="s">
        <v>64</v>
      </c>
      <c r="C57" s="77">
        <v>1482.5</v>
      </c>
      <c r="D57" s="77"/>
    </row>
    <row r="58" s="65" customFormat="1" ht="15.75" customHeight="1" spans="1:4">
      <c r="A58" s="78"/>
      <c r="B58" s="79" t="s">
        <v>65</v>
      </c>
      <c r="C58" s="77">
        <v>2518.6</v>
      </c>
      <c r="D58" s="77"/>
    </row>
    <row r="59" s="65" customFormat="1" ht="15.75" customHeight="1" spans="1:4">
      <c r="A59" s="78"/>
      <c r="B59" s="79" t="s">
        <v>66</v>
      </c>
      <c r="C59" s="77">
        <v>1533.3</v>
      </c>
      <c r="D59" s="80"/>
    </row>
    <row r="60" s="65" customFormat="1" ht="15.75" customHeight="1" spans="1:4">
      <c r="A60" s="78"/>
      <c r="B60" s="79" t="s">
        <v>67</v>
      </c>
      <c r="C60" s="77">
        <v>1814.9</v>
      </c>
      <c r="D60" s="77"/>
    </row>
    <row r="61" s="65" customFormat="1" ht="15.75" customHeight="1" spans="1:4">
      <c r="A61" s="78"/>
      <c r="B61" s="79" t="s">
        <v>68</v>
      </c>
      <c r="C61" s="77">
        <v>1233.9</v>
      </c>
      <c r="D61" s="77"/>
    </row>
    <row r="62" s="65" customFormat="1" ht="15.75" customHeight="1" spans="1:4">
      <c r="A62" s="78"/>
      <c r="B62" s="79" t="s">
        <v>69</v>
      </c>
      <c r="C62" s="77">
        <v>1975.6</v>
      </c>
      <c r="D62" s="77"/>
    </row>
    <row r="63" s="65" customFormat="1" ht="15.75" customHeight="1" spans="1:4">
      <c r="A63" s="78"/>
      <c r="B63" s="79" t="s">
        <v>70</v>
      </c>
      <c r="C63" s="77">
        <v>467.8</v>
      </c>
      <c r="D63" s="77"/>
    </row>
    <row r="64" s="65" customFormat="1" ht="15.75" customHeight="1" spans="1:4">
      <c r="A64" s="78"/>
      <c r="B64" s="79" t="s">
        <v>71</v>
      </c>
      <c r="C64" s="77">
        <v>747.8</v>
      </c>
      <c r="D64" s="77"/>
    </row>
    <row r="65" s="66" customFormat="1" ht="15.75" customHeight="1" spans="1:4">
      <c r="A65" s="78" t="s">
        <v>72</v>
      </c>
      <c r="B65" s="79" t="s">
        <v>73</v>
      </c>
      <c r="C65" s="78">
        <v>8696.7</v>
      </c>
      <c r="D65" s="78"/>
    </row>
    <row r="66" s="66" customFormat="1" ht="15.75" customHeight="1" spans="1:4">
      <c r="A66" s="78"/>
      <c r="B66" s="79" t="s">
        <v>74</v>
      </c>
      <c r="C66" s="78">
        <v>572.5</v>
      </c>
      <c r="D66" s="78"/>
    </row>
    <row r="67" s="65" customFormat="1" ht="15.75" customHeight="1" spans="1:4">
      <c r="A67" s="78"/>
      <c r="B67" s="77" t="s">
        <v>75</v>
      </c>
      <c r="C67" s="77">
        <v>179.4</v>
      </c>
      <c r="D67" s="77"/>
    </row>
    <row r="68" s="65" customFormat="1" ht="15.75" customHeight="1" spans="1:4">
      <c r="A68" s="78"/>
      <c r="B68" s="77" t="s">
        <v>76</v>
      </c>
      <c r="C68" s="77">
        <v>6.3</v>
      </c>
      <c r="D68" s="77"/>
    </row>
    <row r="69" s="65" customFormat="1" ht="15.75" customHeight="1" spans="1:4">
      <c r="A69" s="78"/>
      <c r="B69" s="77" t="s">
        <v>77</v>
      </c>
      <c r="C69" s="77">
        <v>101.3</v>
      </c>
      <c r="D69" s="77"/>
    </row>
    <row r="70" s="65" customFormat="1" ht="15.75" customHeight="1" spans="1:4">
      <c r="A70" s="78"/>
      <c r="B70" s="77" t="s">
        <v>78</v>
      </c>
      <c r="C70" s="77">
        <v>116.3</v>
      </c>
      <c r="D70" s="77"/>
    </row>
    <row r="71" s="65" customFormat="1" ht="15.75" customHeight="1" spans="1:4">
      <c r="A71" s="78"/>
      <c r="B71" s="77" t="s">
        <v>79</v>
      </c>
      <c r="C71" s="77">
        <v>164.9</v>
      </c>
      <c r="D71" s="77"/>
    </row>
    <row r="72" s="65" customFormat="1" ht="15.75" customHeight="1" spans="1:4">
      <c r="A72" s="78"/>
      <c r="B72" s="77" t="s">
        <v>80</v>
      </c>
      <c r="C72" s="77">
        <v>4.3</v>
      </c>
      <c r="D72" s="84"/>
    </row>
    <row r="73" s="65" customFormat="1" ht="15.75" customHeight="1" spans="1:4">
      <c r="A73" s="78"/>
      <c r="B73" s="79" t="s">
        <v>81</v>
      </c>
      <c r="C73" s="77">
        <v>1241.2</v>
      </c>
      <c r="D73" s="77"/>
    </row>
    <row r="74" s="65" customFormat="1" ht="15.75" customHeight="1" spans="1:4">
      <c r="A74" s="78"/>
      <c r="B74" s="79" t="s">
        <v>82</v>
      </c>
      <c r="C74" s="77">
        <v>2197.8</v>
      </c>
      <c r="D74" s="77"/>
    </row>
    <row r="75" s="65" customFormat="1" ht="15.75" customHeight="1" spans="1:4">
      <c r="A75" s="78"/>
      <c r="B75" s="79" t="s">
        <v>83</v>
      </c>
      <c r="C75" s="77">
        <v>1230.7</v>
      </c>
      <c r="D75" s="80"/>
    </row>
    <row r="76" s="65" customFormat="1" ht="15.75" customHeight="1" spans="1:4">
      <c r="A76" s="78"/>
      <c r="B76" s="79" t="s">
        <v>84</v>
      </c>
      <c r="C76" s="77">
        <v>811.7</v>
      </c>
      <c r="D76" s="77"/>
    </row>
    <row r="77" s="65" customFormat="1" ht="15.75" customHeight="1" spans="1:4">
      <c r="A77" s="78"/>
      <c r="B77" s="79" t="s">
        <v>85</v>
      </c>
      <c r="C77" s="77">
        <v>1345.9</v>
      </c>
      <c r="D77" s="80"/>
    </row>
    <row r="78" s="65" customFormat="1" ht="15.75" customHeight="1" spans="1:4">
      <c r="A78" s="78"/>
      <c r="B78" s="79" t="s">
        <v>86</v>
      </c>
      <c r="C78" s="77">
        <v>1296.9</v>
      </c>
      <c r="D78" s="77"/>
    </row>
    <row r="79" s="66" customFormat="1" ht="15.75" customHeight="1" spans="1:4">
      <c r="A79" s="81" t="s">
        <v>87</v>
      </c>
      <c r="B79" s="79" t="s">
        <v>88</v>
      </c>
      <c r="C79" s="78">
        <v>12572.9</v>
      </c>
      <c r="D79" s="78"/>
    </row>
    <row r="80" s="66" customFormat="1" ht="15.75" customHeight="1" spans="1:4">
      <c r="A80" s="82"/>
      <c r="B80" s="79" t="s">
        <v>89</v>
      </c>
      <c r="C80" s="78">
        <v>2090.6</v>
      </c>
      <c r="D80" s="78"/>
    </row>
    <row r="81" s="65" customFormat="1" ht="15.75" customHeight="1" spans="1:4">
      <c r="A81" s="82"/>
      <c r="B81" s="77" t="s">
        <v>90</v>
      </c>
      <c r="C81" s="77">
        <v>6.8</v>
      </c>
      <c r="D81" s="77"/>
    </row>
    <row r="82" s="65" customFormat="1" ht="15.75" customHeight="1" spans="1:4">
      <c r="A82" s="82"/>
      <c r="B82" s="77" t="s">
        <v>91</v>
      </c>
      <c r="C82" s="77">
        <v>3.9</v>
      </c>
      <c r="D82" s="77"/>
    </row>
    <row r="83" s="65" customFormat="1" ht="15.75" customHeight="1" spans="1:4">
      <c r="A83" s="82"/>
      <c r="B83" s="77" t="s">
        <v>92</v>
      </c>
      <c r="C83" s="77">
        <v>268.3</v>
      </c>
      <c r="D83" s="77"/>
    </row>
    <row r="84" s="65" customFormat="1" ht="15.75" customHeight="1" spans="1:4">
      <c r="A84" s="82"/>
      <c r="B84" s="77" t="s">
        <v>93</v>
      </c>
      <c r="C84" s="77">
        <v>1811.6</v>
      </c>
      <c r="D84" s="77"/>
    </row>
    <row r="85" s="65" customFormat="1" ht="15.75" customHeight="1" spans="1:4">
      <c r="A85" s="82"/>
      <c r="B85" s="79" t="s">
        <v>94</v>
      </c>
      <c r="C85" s="77">
        <v>348.7</v>
      </c>
      <c r="D85" s="77"/>
    </row>
    <row r="86" s="65" customFormat="1" ht="15.75" customHeight="1" spans="1:4">
      <c r="A86" s="82"/>
      <c r="B86" s="79" t="s">
        <v>95</v>
      </c>
      <c r="C86" s="77">
        <v>1173.2</v>
      </c>
      <c r="D86" s="77"/>
    </row>
    <row r="87" s="65" customFormat="1" ht="15.75" customHeight="1" spans="1:4">
      <c r="A87" s="82"/>
      <c r="B87" s="79" t="s">
        <v>96</v>
      </c>
      <c r="C87" s="77">
        <v>1712.2</v>
      </c>
      <c r="D87" s="77"/>
    </row>
    <row r="88" s="65" customFormat="1" ht="15.75" customHeight="1" spans="1:4">
      <c r="A88" s="82"/>
      <c r="B88" s="79" t="s">
        <v>97</v>
      </c>
      <c r="C88" s="77">
        <v>2083.8</v>
      </c>
      <c r="D88" s="77"/>
    </row>
    <row r="89" s="65" customFormat="1" ht="15.75" customHeight="1" spans="1:4">
      <c r="A89" s="82"/>
      <c r="B89" s="79" t="s">
        <v>98</v>
      </c>
      <c r="C89" s="77">
        <v>1010.5</v>
      </c>
      <c r="D89" s="77"/>
    </row>
    <row r="90" s="65" customFormat="1" ht="15.75" customHeight="1" spans="1:4">
      <c r="A90" s="82"/>
      <c r="B90" s="79" t="s">
        <v>99</v>
      </c>
      <c r="C90" s="77">
        <v>2464.9</v>
      </c>
      <c r="D90" s="77"/>
    </row>
    <row r="91" s="65" customFormat="1" ht="15.75" customHeight="1" spans="1:4">
      <c r="A91" s="83"/>
      <c r="B91" s="79" t="s">
        <v>100</v>
      </c>
      <c r="C91" s="77">
        <v>1689</v>
      </c>
      <c r="D91" s="77"/>
    </row>
    <row r="92" s="66" customFormat="1" ht="15.75" customHeight="1" spans="1:4">
      <c r="A92" s="78" t="s">
        <v>101</v>
      </c>
      <c r="B92" s="79" t="s">
        <v>102</v>
      </c>
      <c r="C92" s="78">
        <v>3792.1</v>
      </c>
      <c r="D92" s="78"/>
    </row>
    <row r="93" s="66" customFormat="1" ht="15.75" customHeight="1" spans="1:4">
      <c r="A93" s="78"/>
      <c r="B93" s="79" t="s">
        <v>103</v>
      </c>
      <c r="C93" s="78">
        <v>992.5</v>
      </c>
      <c r="D93" s="78"/>
    </row>
    <row r="94" s="65" customFormat="1" ht="15.75" customHeight="1" spans="1:4">
      <c r="A94" s="78"/>
      <c r="B94" s="77" t="s">
        <v>104</v>
      </c>
      <c r="C94" s="77">
        <v>894</v>
      </c>
      <c r="D94" s="77"/>
    </row>
    <row r="95" s="65" customFormat="1" ht="15.75" customHeight="1" spans="1:4">
      <c r="A95" s="78"/>
      <c r="B95" s="77" t="s">
        <v>105</v>
      </c>
      <c r="C95" s="77">
        <v>98.5</v>
      </c>
      <c r="D95" s="77"/>
    </row>
    <row r="96" s="65" customFormat="1" ht="15.75" customHeight="1" spans="1:4">
      <c r="A96" s="78"/>
      <c r="B96" s="79" t="s">
        <v>106</v>
      </c>
      <c r="C96" s="77">
        <v>1799.9</v>
      </c>
      <c r="D96" s="77"/>
    </row>
    <row r="97" s="65" customFormat="1" ht="15.75" customHeight="1" spans="1:4">
      <c r="A97" s="78"/>
      <c r="B97" s="79" t="s">
        <v>107</v>
      </c>
      <c r="C97" s="77">
        <v>999.7</v>
      </c>
      <c r="D97" s="77"/>
    </row>
    <row r="98" s="66" customFormat="1" ht="15.75" customHeight="1" spans="1:4">
      <c r="A98" s="78" t="s">
        <v>108</v>
      </c>
      <c r="B98" s="79" t="s">
        <v>109</v>
      </c>
      <c r="C98" s="78">
        <v>8764.2</v>
      </c>
      <c r="D98" s="78"/>
    </row>
    <row r="99" s="66" customFormat="1" ht="15.75" customHeight="1" spans="1:4">
      <c r="A99" s="78"/>
      <c r="B99" s="79" t="s">
        <v>110</v>
      </c>
      <c r="C99" s="78">
        <v>2292.5</v>
      </c>
      <c r="D99" s="78"/>
    </row>
    <row r="100" s="65" customFormat="1" ht="15.75" customHeight="1" spans="1:4">
      <c r="A100" s="78"/>
      <c r="B100" s="77" t="s">
        <v>111</v>
      </c>
      <c r="C100" s="77">
        <v>732.2</v>
      </c>
      <c r="D100" s="77"/>
    </row>
    <row r="101" s="65" customFormat="1" ht="15.75" customHeight="1" spans="1:4">
      <c r="A101" s="78"/>
      <c r="B101" s="77" t="s">
        <v>112</v>
      </c>
      <c r="C101" s="77">
        <v>1511.9</v>
      </c>
      <c r="D101" s="77"/>
    </row>
    <row r="102" s="65" customFormat="1" ht="15.75" customHeight="1" spans="1:4">
      <c r="A102" s="78"/>
      <c r="B102" s="77" t="s">
        <v>113</v>
      </c>
      <c r="C102" s="77">
        <v>48.4</v>
      </c>
      <c r="D102" s="77"/>
    </row>
    <row r="103" s="65" customFormat="1" ht="15.75" customHeight="1" spans="1:4">
      <c r="A103" s="78"/>
      <c r="B103" s="79" t="s">
        <v>114</v>
      </c>
      <c r="C103" s="77">
        <v>1223</v>
      </c>
      <c r="D103" s="77"/>
    </row>
    <row r="104" s="65" customFormat="1" ht="15.75" customHeight="1" spans="1:4">
      <c r="A104" s="78"/>
      <c r="B104" s="79" t="s">
        <v>115</v>
      </c>
      <c r="C104" s="77">
        <v>1352.5</v>
      </c>
      <c r="D104" s="77"/>
    </row>
    <row r="105" s="65" customFormat="1" ht="15.75" customHeight="1" spans="1:4">
      <c r="A105" s="78"/>
      <c r="B105" s="79" t="s">
        <v>116</v>
      </c>
      <c r="C105" s="77">
        <v>1781.1</v>
      </c>
      <c r="D105" s="77"/>
    </row>
    <row r="106" s="65" customFormat="1" ht="15.75" customHeight="1" spans="1:4">
      <c r="A106" s="78"/>
      <c r="B106" s="79" t="s">
        <v>117</v>
      </c>
      <c r="C106" s="77">
        <v>2115.1</v>
      </c>
      <c r="D106" s="77"/>
    </row>
    <row r="107" s="66" customFormat="1" ht="15.75" customHeight="1" spans="1:4">
      <c r="A107" s="81" t="s">
        <v>118</v>
      </c>
      <c r="B107" s="79" t="s">
        <v>119</v>
      </c>
      <c r="C107" s="78">
        <v>11533.9</v>
      </c>
      <c r="D107" s="78"/>
    </row>
    <row r="108" s="66" customFormat="1" ht="15.75" customHeight="1" spans="1:4">
      <c r="A108" s="82"/>
      <c r="B108" s="79" t="s">
        <v>120</v>
      </c>
      <c r="C108" s="78">
        <v>2044.8</v>
      </c>
      <c r="D108" s="78"/>
    </row>
    <row r="109" s="65" customFormat="1" ht="15.75" customHeight="1" spans="1:4">
      <c r="A109" s="82"/>
      <c r="B109" s="77" t="s">
        <v>121</v>
      </c>
      <c r="C109" s="77">
        <v>1186.6</v>
      </c>
      <c r="D109" s="77"/>
    </row>
    <row r="110" s="65" customFormat="1" ht="15.75" customHeight="1" spans="1:4">
      <c r="A110" s="82"/>
      <c r="B110" s="77" t="s">
        <v>122</v>
      </c>
      <c r="C110" s="77">
        <v>703.1</v>
      </c>
      <c r="D110" s="77"/>
    </row>
    <row r="111" s="65" customFormat="1" ht="15.75" customHeight="1" spans="1:4">
      <c r="A111" s="82"/>
      <c r="B111" s="77" t="s">
        <v>123</v>
      </c>
      <c r="C111" s="77">
        <v>46.5</v>
      </c>
      <c r="D111" s="77"/>
    </row>
    <row r="112" s="65" customFormat="1" ht="15.75" customHeight="1" spans="1:4">
      <c r="A112" s="82"/>
      <c r="B112" s="77" t="s">
        <v>124</v>
      </c>
      <c r="C112" s="77">
        <v>106.5</v>
      </c>
      <c r="D112" s="77"/>
    </row>
    <row r="113" s="65" customFormat="1" ht="15.75" customHeight="1" spans="1:4">
      <c r="A113" s="82"/>
      <c r="B113" s="77" t="s">
        <v>125</v>
      </c>
      <c r="C113" s="77">
        <v>2.1</v>
      </c>
      <c r="D113" s="77"/>
    </row>
    <row r="114" s="65" customFormat="1" ht="15.75" customHeight="1" spans="1:4">
      <c r="A114" s="82"/>
      <c r="B114" s="79" t="s">
        <v>126</v>
      </c>
      <c r="C114" s="77">
        <v>1364.1</v>
      </c>
      <c r="D114" s="77"/>
    </row>
    <row r="115" s="65" customFormat="1" ht="15.75" customHeight="1" spans="1:4">
      <c r="A115" s="82"/>
      <c r="B115" s="79" t="s">
        <v>127</v>
      </c>
      <c r="C115" s="77">
        <v>1384.7</v>
      </c>
      <c r="D115" s="77"/>
    </row>
    <row r="116" s="65" customFormat="1" ht="15.75" customHeight="1" spans="1:4">
      <c r="A116" s="82"/>
      <c r="B116" s="79" t="s">
        <v>128</v>
      </c>
      <c r="C116" s="77">
        <v>1624.3</v>
      </c>
      <c r="D116" s="77"/>
    </row>
    <row r="117" s="65" customFormat="1" ht="15.75" customHeight="1" spans="1:4">
      <c r="A117" s="82"/>
      <c r="B117" s="79" t="s">
        <v>129</v>
      </c>
      <c r="C117" s="77">
        <v>480.9</v>
      </c>
      <c r="D117" s="77"/>
    </row>
    <row r="118" s="65" customFormat="1" ht="15.75" customHeight="1" spans="1:4">
      <c r="A118" s="82"/>
      <c r="B118" s="79" t="s">
        <v>130</v>
      </c>
      <c r="C118" s="77">
        <v>936.8</v>
      </c>
      <c r="D118" s="77"/>
    </row>
    <row r="119" s="65" customFormat="1" ht="15.75" customHeight="1" spans="1:4">
      <c r="A119" s="82"/>
      <c r="B119" s="79" t="s">
        <v>131</v>
      </c>
      <c r="C119" s="77">
        <v>729.4</v>
      </c>
      <c r="D119" s="77"/>
    </row>
    <row r="120" s="65" customFormat="1" ht="15.75" customHeight="1" spans="1:4">
      <c r="A120" s="82"/>
      <c r="B120" s="79" t="s">
        <v>132</v>
      </c>
      <c r="C120" s="77">
        <v>797.3</v>
      </c>
      <c r="D120" s="77"/>
    </row>
    <row r="121" s="65" customFormat="1" ht="15.75" customHeight="1" spans="1:4">
      <c r="A121" s="82"/>
      <c r="B121" s="79" t="s">
        <v>133</v>
      </c>
      <c r="C121" s="77">
        <v>305.1</v>
      </c>
      <c r="D121" s="77"/>
    </row>
    <row r="122" s="65" customFormat="1" ht="15.75" customHeight="1" spans="1:4">
      <c r="A122" s="83"/>
      <c r="B122" s="79" t="s">
        <v>134</v>
      </c>
      <c r="C122" s="77">
        <v>1866.5</v>
      </c>
      <c r="D122" s="77"/>
    </row>
    <row r="123" s="66" customFormat="1" ht="15.75" customHeight="1" spans="1:4">
      <c r="A123" s="81" t="s">
        <v>135</v>
      </c>
      <c r="B123" s="79" t="s">
        <v>136</v>
      </c>
      <c r="C123" s="78">
        <v>8903.6</v>
      </c>
      <c r="D123" s="78"/>
    </row>
    <row r="124" s="66" customFormat="1" ht="15.75" customHeight="1" spans="1:4">
      <c r="A124" s="82"/>
      <c r="B124" s="79" t="s">
        <v>137</v>
      </c>
      <c r="C124" s="78">
        <v>923.4</v>
      </c>
      <c r="D124" s="78"/>
    </row>
    <row r="125" s="65" customFormat="1" ht="15.75" customHeight="1" spans="1:4">
      <c r="A125" s="82"/>
      <c r="B125" s="77" t="s">
        <v>138</v>
      </c>
      <c r="C125" s="77">
        <v>348.5</v>
      </c>
      <c r="D125" s="77"/>
    </row>
    <row r="126" s="65" customFormat="1" ht="15.75" customHeight="1" spans="1:4">
      <c r="A126" s="82"/>
      <c r="B126" s="77" t="s">
        <v>139</v>
      </c>
      <c r="C126" s="77">
        <v>574.9</v>
      </c>
      <c r="D126" s="77"/>
    </row>
    <row r="127" s="65" customFormat="1" ht="15.75" customHeight="1" spans="1:4">
      <c r="A127" s="82"/>
      <c r="B127" s="79" t="s">
        <v>140</v>
      </c>
      <c r="C127" s="77">
        <v>664</v>
      </c>
      <c r="D127" s="77"/>
    </row>
    <row r="128" s="65" customFormat="1" ht="15.75" customHeight="1" spans="1:4">
      <c r="A128" s="82"/>
      <c r="B128" s="79" t="s">
        <v>141</v>
      </c>
      <c r="C128" s="77">
        <v>1597.4</v>
      </c>
      <c r="D128" s="77"/>
    </row>
    <row r="129" s="65" customFormat="1" ht="15.75" customHeight="1" spans="1:4">
      <c r="A129" s="82"/>
      <c r="B129" s="79" t="s">
        <v>142</v>
      </c>
      <c r="C129" s="77">
        <v>1258.3</v>
      </c>
      <c r="D129" s="77"/>
    </row>
    <row r="130" s="65" customFormat="1" ht="15.75" customHeight="1" spans="1:4">
      <c r="A130" s="82"/>
      <c r="B130" s="79" t="s">
        <v>143</v>
      </c>
      <c r="C130" s="77">
        <v>1093.6</v>
      </c>
      <c r="D130" s="77"/>
    </row>
    <row r="131" s="65" customFormat="1" ht="15.75" customHeight="1" spans="1:4">
      <c r="A131" s="82"/>
      <c r="B131" s="79" t="s">
        <v>144</v>
      </c>
      <c r="C131" s="77">
        <v>711.8</v>
      </c>
      <c r="D131" s="77"/>
    </row>
    <row r="132" s="65" customFormat="1" ht="15.75" customHeight="1" spans="1:4">
      <c r="A132" s="82"/>
      <c r="B132" s="79" t="s">
        <v>145</v>
      </c>
      <c r="C132" s="77">
        <v>631.1</v>
      </c>
      <c r="D132" s="77"/>
    </row>
    <row r="133" s="65" customFormat="1" ht="15.75" customHeight="1" spans="1:4">
      <c r="A133" s="82"/>
      <c r="B133" s="79" t="s">
        <v>146</v>
      </c>
      <c r="C133" s="77">
        <v>792.7</v>
      </c>
      <c r="D133" s="77"/>
    </row>
    <row r="134" s="65" customFormat="1" ht="15.75" customHeight="1" spans="1:4">
      <c r="A134" s="82"/>
      <c r="B134" s="79" t="s">
        <v>147</v>
      </c>
      <c r="C134" s="77">
        <v>366.2</v>
      </c>
      <c r="D134" s="77"/>
    </row>
    <row r="135" s="65" customFormat="1" ht="15.75" customHeight="1" spans="1:4">
      <c r="A135" s="83"/>
      <c r="B135" s="79" t="s">
        <v>148</v>
      </c>
      <c r="C135" s="77">
        <v>865.1</v>
      </c>
      <c r="D135" s="77"/>
    </row>
    <row r="136" s="66" customFormat="1" ht="15.75" customHeight="1" spans="1:4">
      <c r="A136" s="78" t="s">
        <v>149</v>
      </c>
      <c r="B136" s="79" t="s">
        <v>150</v>
      </c>
      <c r="C136" s="78">
        <v>6715.3</v>
      </c>
      <c r="D136" s="78"/>
    </row>
    <row r="137" s="66" customFormat="1" ht="15.75" customHeight="1" spans="1:4">
      <c r="A137" s="78"/>
      <c r="B137" s="79" t="s">
        <v>151</v>
      </c>
      <c r="C137" s="78">
        <v>464.1</v>
      </c>
      <c r="D137" s="78"/>
    </row>
    <row r="138" s="65" customFormat="1" ht="15.75" customHeight="1" spans="1:4">
      <c r="A138" s="78"/>
      <c r="B138" s="77" t="s">
        <v>152</v>
      </c>
      <c r="C138" s="77">
        <v>464.1</v>
      </c>
      <c r="D138" s="77"/>
    </row>
    <row r="139" s="65" customFormat="1" ht="15.75" customHeight="1" spans="1:4">
      <c r="A139" s="78"/>
      <c r="B139" s="79" t="s">
        <v>153</v>
      </c>
      <c r="C139" s="77">
        <v>2049.2</v>
      </c>
      <c r="D139" s="77"/>
    </row>
    <row r="140" s="65" customFormat="1" ht="15.75" customHeight="1" spans="1:4">
      <c r="A140" s="78"/>
      <c r="B140" s="79" t="s">
        <v>154</v>
      </c>
      <c r="C140" s="77">
        <v>299.6</v>
      </c>
      <c r="D140" s="77"/>
    </row>
    <row r="141" s="65" customFormat="1" ht="15.75" customHeight="1" spans="1:4">
      <c r="A141" s="78"/>
      <c r="B141" s="79" t="s">
        <v>155</v>
      </c>
      <c r="C141" s="77">
        <v>1450.7</v>
      </c>
      <c r="D141" s="77"/>
    </row>
    <row r="142" s="65" customFormat="1" ht="15.75" customHeight="1" spans="1:4">
      <c r="A142" s="78"/>
      <c r="B142" s="79" t="s">
        <v>156</v>
      </c>
      <c r="C142" s="77">
        <v>2451.7</v>
      </c>
      <c r="D142" s="77"/>
    </row>
    <row r="143" s="66" customFormat="1" ht="15.75" customHeight="1" spans="1:4">
      <c r="A143" s="78" t="s">
        <v>157</v>
      </c>
      <c r="B143" s="79" t="s">
        <v>158</v>
      </c>
      <c r="C143" s="78">
        <v>10296.1</v>
      </c>
      <c r="D143" s="78"/>
    </row>
    <row r="144" s="66" customFormat="1" ht="15.75" customHeight="1" spans="1:4">
      <c r="A144" s="78"/>
      <c r="B144" s="79" t="s">
        <v>159</v>
      </c>
      <c r="C144" s="78">
        <v>329</v>
      </c>
      <c r="D144" s="78"/>
    </row>
    <row r="145" s="65" customFormat="1" ht="15.75" customHeight="1" spans="1:4">
      <c r="A145" s="78"/>
      <c r="B145" s="77" t="s">
        <v>160</v>
      </c>
      <c r="C145" s="77">
        <v>329</v>
      </c>
      <c r="D145" s="77"/>
    </row>
    <row r="146" s="65" customFormat="1" ht="15.75" customHeight="1" spans="1:4">
      <c r="A146" s="78"/>
      <c r="B146" s="79" t="s">
        <v>161</v>
      </c>
      <c r="C146" s="77">
        <v>1367.6</v>
      </c>
      <c r="D146" s="77"/>
    </row>
    <row r="147" s="65" customFormat="1" ht="15.75" customHeight="1" spans="1:4">
      <c r="A147" s="78"/>
      <c r="B147" s="79" t="s">
        <v>162</v>
      </c>
      <c r="C147" s="77">
        <v>1019.2</v>
      </c>
      <c r="D147" s="77"/>
    </row>
    <row r="148" s="65" customFormat="1" ht="15.75" customHeight="1" spans="1:4">
      <c r="A148" s="78"/>
      <c r="B148" s="79" t="s">
        <v>163</v>
      </c>
      <c r="C148" s="77">
        <v>2041.1</v>
      </c>
      <c r="D148" s="77"/>
    </row>
    <row r="149" s="65" customFormat="1" ht="15.75" customHeight="1" spans="1:4">
      <c r="A149" s="78"/>
      <c r="B149" s="79" t="s">
        <v>164</v>
      </c>
      <c r="C149" s="77">
        <v>718.8</v>
      </c>
      <c r="D149" s="77"/>
    </row>
    <row r="150" s="65" customFormat="1" ht="15.75" customHeight="1" spans="1:4">
      <c r="A150" s="78"/>
      <c r="B150" s="79" t="s">
        <v>165</v>
      </c>
      <c r="C150" s="77">
        <v>544.9</v>
      </c>
      <c r="D150" s="77"/>
    </row>
    <row r="151" s="65" customFormat="1" ht="15.75" customHeight="1" spans="1:4">
      <c r="A151" s="78"/>
      <c r="B151" s="79" t="s">
        <v>166</v>
      </c>
      <c r="C151" s="77">
        <v>780.2</v>
      </c>
      <c r="D151" s="77"/>
    </row>
    <row r="152" s="65" customFormat="1" ht="15.75" customHeight="1" spans="1:4">
      <c r="A152" s="78"/>
      <c r="B152" s="79" t="s">
        <v>167</v>
      </c>
      <c r="C152" s="77">
        <v>679.4</v>
      </c>
      <c r="D152" s="77"/>
    </row>
    <row r="153" s="65" customFormat="1" ht="15.75" customHeight="1" spans="1:4">
      <c r="A153" s="78"/>
      <c r="B153" s="79" t="s">
        <v>168</v>
      </c>
      <c r="C153" s="77">
        <v>1023.8</v>
      </c>
      <c r="D153" s="77"/>
    </row>
    <row r="154" s="65" customFormat="1" ht="15.75" customHeight="1" spans="1:4">
      <c r="A154" s="78"/>
      <c r="B154" s="79" t="s">
        <v>169</v>
      </c>
      <c r="C154" s="77">
        <v>54.1</v>
      </c>
      <c r="D154" s="77"/>
    </row>
    <row r="155" s="65" customFormat="1" ht="15.75" customHeight="1" spans="1:4">
      <c r="A155" s="78"/>
      <c r="B155" s="79" t="s">
        <v>170</v>
      </c>
      <c r="C155" s="77">
        <v>773.8</v>
      </c>
      <c r="D155" s="77"/>
    </row>
    <row r="156" s="65" customFormat="1" ht="15.75" customHeight="1" spans="1:4">
      <c r="A156" s="78"/>
      <c r="B156" s="79" t="s">
        <v>171</v>
      </c>
      <c r="C156" s="77">
        <v>494.9</v>
      </c>
      <c r="D156" s="77"/>
    </row>
    <row r="157" s="65" customFormat="1" ht="15.75" customHeight="1" spans="1:4">
      <c r="A157" s="78"/>
      <c r="B157" s="79" t="s">
        <v>172</v>
      </c>
      <c r="C157" s="77">
        <v>469.3</v>
      </c>
      <c r="D157" s="77"/>
    </row>
    <row r="158" s="66" customFormat="1" ht="15.75" customHeight="1" spans="1:4">
      <c r="A158" s="77" t="s">
        <v>173</v>
      </c>
      <c r="B158" s="85" t="s">
        <v>174</v>
      </c>
      <c r="C158" s="78">
        <v>4784.5</v>
      </c>
      <c r="D158" s="78"/>
    </row>
    <row r="159" s="65" customFormat="1" ht="15.75" customHeight="1" spans="1:4">
      <c r="A159" s="77"/>
      <c r="B159" s="79" t="s">
        <v>175</v>
      </c>
      <c r="C159" s="77">
        <v>300.6</v>
      </c>
      <c r="D159" s="77"/>
    </row>
    <row r="160" s="65" customFormat="1" ht="15.75" customHeight="1" spans="1:4">
      <c r="A160" s="77"/>
      <c r="B160" s="79" t="s">
        <v>176</v>
      </c>
      <c r="C160" s="77">
        <v>536.3</v>
      </c>
      <c r="D160" s="77"/>
    </row>
    <row r="161" s="65" customFormat="1" ht="15.75" customHeight="1" spans="1:4">
      <c r="A161" s="77"/>
      <c r="B161" s="79" t="s">
        <v>177</v>
      </c>
      <c r="C161" s="77">
        <v>679.3</v>
      </c>
      <c r="D161" s="77"/>
    </row>
    <row r="162" s="65" customFormat="1" ht="15.75" customHeight="1" spans="1:4">
      <c r="A162" s="77"/>
      <c r="B162" s="79" t="s">
        <v>178</v>
      </c>
      <c r="C162" s="77">
        <v>496.5</v>
      </c>
      <c r="D162" s="77"/>
    </row>
    <row r="163" s="65" customFormat="1" ht="15.75" customHeight="1" spans="1:4">
      <c r="A163" s="77"/>
      <c r="B163" s="79" t="s">
        <v>179</v>
      </c>
      <c r="C163" s="77">
        <v>568.2</v>
      </c>
      <c r="D163" s="77"/>
    </row>
    <row r="164" s="65" customFormat="1" ht="15.75" customHeight="1" spans="1:4">
      <c r="A164" s="77"/>
      <c r="B164" s="79" t="s">
        <v>180</v>
      </c>
      <c r="C164" s="77">
        <v>232.8</v>
      </c>
      <c r="D164" s="77"/>
    </row>
    <row r="165" s="65" customFormat="1" ht="15.75" customHeight="1" spans="1:4">
      <c r="A165" s="77"/>
      <c r="B165" s="79" t="s">
        <v>181</v>
      </c>
      <c r="C165" s="77">
        <v>947.2</v>
      </c>
      <c r="D165" s="77"/>
    </row>
    <row r="166" s="65" customFormat="1" ht="15.75" customHeight="1" spans="1:4">
      <c r="A166" s="77"/>
      <c r="B166" s="79" t="s">
        <v>182</v>
      </c>
      <c r="C166" s="77">
        <v>1023.6</v>
      </c>
      <c r="D166" s="77"/>
    </row>
  </sheetData>
  <mergeCells count="18">
    <mergeCell ref="A1:B1"/>
    <mergeCell ref="A2:D2"/>
    <mergeCell ref="A4:B4"/>
    <mergeCell ref="A5:B5"/>
    <mergeCell ref="A6:A17"/>
    <mergeCell ref="A18:A28"/>
    <mergeCell ref="A29:A36"/>
    <mergeCell ref="A37:A50"/>
    <mergeCell ref="A51:A64"/>
    <mergeCell ref="A65:A78"/>
    <mergeCell ref="A79:A91"/>
    <mergeCell ref="A92:A97"/>
    <mergeCell ref="A98:A106"/>
    <mergeCell ref="A107:A122"/>
    <mergeCell ref="A123:A135"/>
    <mergeCell ref="A136:A142"/>
    <mergeCell ref="A143:A157"/>
    <mergeCell ref="A158:A166"/>
  </mergeCells>
  <printOptions horizontalCentered="1"/>
  <pageMargins left="0.708661417322835" right="0.708661417322835" top="0.748031496062992" bottom="0.748031496062992" header="0.31496062992126" footer="0.31496062992126"/>
  <pageSetup paperSize="9" scale="98" fitToHeight="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C144"/>
  <sheetViews>
    <sheetView workbookViewId="0">
      <selection activeCell="B13" sqref="B13"/>
    </sheetView>
  </sheetViews>
  <sheetFormatPr defaultColWidth="9" defaultRowHeight="13.5"/>
  <cols>
    <col min="1" max="1" width="4.875" style="8" customWidth="1"/>
    <col min="2" max="2" width="18.5" style="8" customWidth="1"/>
    <col min="3" max="3" width="10.875" style="8" customWidth="1"/>
    <col min="4" max="4" width="12.125" style="8" customWidth="1"/>
    <col min="5" max="5" width="11.75" style="8" customWidth="1"/>
    <col min="6" max="6" width="12.75" style="8" customWidth="1"/>
    <col min="7" max="7" width="12.5" style="8" customWidth="1"/>
    <col min="8" max="10" width="12.125" style="8" customWidth="1"/>
    <col min="11" max="11" width="10.1583333333333" style="8" customWidth="1"/>
    <col min="12" max="12" width="13.9" style="8" customWidth="1"/>
    <col min="13" max="13" width="9.99166666666667" style="8" customWidth="1"/>
    <col min="14" max="14" width="13.375" style="8" customWidth="1"/>
    <col min="15" max="17" width="12.025" style="9" customWidth="1"/>
    <col min="18" max="19" width="14.8333333333333" style="9" customWidth="1"/>
    <col min="20" max="21" width="14.125" style="10" customWidth="1"/>
    <col min="22" max="22" width="28.1166666666667" style="8" customWidth="1"/>
    <col min="23" max="23" width="12.5" style="1" customWidth="1"/>
    <col min="24" max="27" width="9" style="1" customWidth="1"/>
    <col min="28" max="28" width="10.375" style="1" customWidth="1"/>
    <col min="29" max="16384" width="9" style="1"/>
  </cols>
  <sheetData>
    <row r="1" s="1" customFormat="1" ht="21.95" customHeight="1" spans="1:22">
      <c r="A1" s="11" t="s">
        <v>183</v>
      </c>
      <c r="B1" s="11"/>
      <c r="C1" s="12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/>
      <c r="P1" s="9"/>
      <c r="Q1" s="9"/>
      <c r="R1" s="9"/>
      <c r="S1" s="9"/>
      <c r="T1" s="10"/>
      <c r="U1" s="10"/>
      <c r="V1" s="8"/>
    </row>
    <row r="2" s="1" customFormat="1" ht="31.5" spans="1:22">
      <c r="A2" s="13" t="s">
        <v>184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32"/>
      <c r="P2" s="32"/>
      <c r="Q2" s="32"/>
      <c r="R2" s="32"/>
      <c r="S2" s="32"/>
      <c r="T2" s="32"/>
      <c r="U2" s="32"/>
      <c r="V2" s="13"/>
    </row>
    <row r="3" s="2" customFormat="1" ht="26.25" customHeight="1" spans="1:22">
      <c r="A3" s="14"/>
      <c r="B3" s="14"/>
      <c r="C3" s="14"/>
      <c r="D3" s="14"/>
      <c r="E3" s="14"/>
      <c r="F3" s="14"/>
      <c r="G3" s="14"/>
      <c r="H3" s="14"/>
      <c r="I3" s="14"/>
      <c r="J3" s="24"/>
      <c r="K3" s="24"/>
      <c r="L3" s="25">
        <v>45291</v>
      </c>
      <c r="M3" s="33"/>
      <c r="N3" s="33"/>
      <c r="O3" s="34">
        <f>O8-'[1]中央补助资金申请表 '!O9</f>
        <v>0</v>
      </c>
      <c r="P3" s="34">
        <f>P8-'[1]中央补助资金申请表 '!P9</f>
        <v>12022.9999999998</v>
      </c>
      <c r="Q3" s="34">
        <f>Q8-'[1]中央补助资金申请表 '!Q9</f>
        <v>-12022.9999999999</v>
      </c>
      <c r="R3" s="34"/>
      <c r="S3" s="34"/>
      <c r="T3" s="39"/>
      <c r="U3" s="39"/>
      <c r="V3" s="43" t="s">
        <v>2</v>
      </c>
    </row>
    <row r="4" s="3" customFormat="1" ht="38" customHeight="1" spans="1:22">
      <c r="A4" s="15" t="s">
        <v>185</v>
      </c>
      <c r="B4" s="16" t="s">
        <v>186</v>
      </c>
      <c r="C4" s="16"/>
      <c r="D4" s="16" t="s">
        <v>187</v>
      </c>
      <c r="E4" s="16"/>
      <c r="F4" s="16"/>
      <c r="G4" s="16"/>
      <c r="H4" s="16"/>
      <c r="I4" s="16"/>
      <c r="J4" s="26" t="s">
        <v>188</v>
      </c>
      <c r="K4" s="27" t="s">
        <v>189</v>
      </c>
      <c r="L4" s="28"/>
      <c r="M4" s="27" t="s">
        <v>190</v>
      </c>
      <c r="N4" s="28"/>
      <c r="O4" s="35" t="s">
        <v>191</v>
      </c>
      <c r="P4" s="35"/>
      <c r="Q4" s="35"/>
      <c r="R4" s="40" t="s">
        <v>192</v>
      </c>
      <c r="S4" s="40" t="s">
        <v>193</v>
      </c>
      <c r="T4" s="40" t="s">
        <v>194</v>
      </c>
      <c r="U4" s="44" t="s">
        <v>195</v>
      </c>
      <c r="V4" s="45" t="s">
        <v>5</v>
      </c>
    </row>
    <row r="5" s="4" customFormat="1" ht="29.1" customHeight="1" spans="1:22">
      <c r="A5" s="17"/>
      <c r="B5" s="18"/>
      <c r="C5" s="18"/>
      <c r="D5" s="18" t="s">
        <v>196</v>
      </c>
      <c r="E5" s="18"/>
      <c r="F5" s="18" t="s">
        <v>197</v>
      </c>
      <c r="G5" s="18"/>
      <c r="H5" s="18" t="s">
        <v>198</v>
      </c>
      <c r="I5" s="18"/>
      <c r="J5" s="29"/>
      <c r="K5" s="18" t="s">
        <v>199</v>
      </c>
      <c r="L5" s="18" t="s">
        <v>200</v>
      </c>
      <c r="M5" s="18" t="s">
        <v>199</v>
      </c>
      <c r="N5" s="18" t="s">
        <v>200</v>
      </c>
      <c r="O5" s="18" t="s">
        <v>201</v>
      </c>
      <c r="P5" s="36" t="s">
        <v>202</v>
      </c>
      <c r="Q5" s="36"/>
      <c r="R5" s="41"/>
      <c r="S5" s="41"/>
      <c r="T5" s="41"/>
      <c r="U5" s="46"/>
      <c r="V5" s="47"/>
    </row>
    <row r="6" s="5" customFormat="1" ht="32" customHeight="1" spans="1:22">
      <c r="A6" s="17"/>
      <c r="B6" s="18"/>
      <c r="C6" s="18"/>
      <c r="D6" s="18" t="s">
        <v>203</v>
      </c>
      <c r="E6" s="18" t="s">
        <v>204</v>
      </c>
      <c r="F6" s="18" t="s">
        <v>203</v>
      </c>
      <c r="G6" s="18" t="s">
        <v>204</v>
      </c>
      <c r="H6" s="18" t="s">
        <v>203</v>
      </c>
      <c r="I6" s="18" t="s">
        <v>204</v>
      </c>
      <c r="J6" s="30"/>
      <c r="K6" s="18"/>
      <c r="L6" s="18"/>
      <c r="M6" s="18"/>
      <c r="N6" s="18"/>
      <c r="O6" s="18"/>
      <c r="P6" s="18" t="s">
        <v>205</v>
      </c>
      <c r="Q6" s="18" t="s">
        <v>206</v>
      </c>
      <c r="R6" s="42"/>
      <c r="S6" s="42"/>
      <c r="T6" s="42"/>
      <c r="U6" s="48"/>
      <c r="V6" s="49"/>
    </row>
    <row r="7" s="1" customFormat="1" ht="18.75" customHeight="1" spans="1:22">
      <c r="A7" s="19" t="s">
        <v>207</v>
      </c>
      <c r="B7" s="20">
        <v>1</v>
      </c>
      <c r="C7" s="20"/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0">
        <v>17</v>
      </c>
      <c r="T7" s="20">
        <v>18</v>
      </c>
      <c r="U7" s="20">
        <v>19</v>
      </c>
      <c r="V7" s="50">
        <v>20</v>
      </c>
    </row>
    <row r="8" s="1" customFormat="1" ht="18.75" customHeight="1" spans="1:23">
      <c r="A8" s="21" t="s">
        <v>208</v>
      </c>
      <c r="B8" s="22"/>
      <c r="C8" s="23"/>
      <c r="D8" s="20">
        <v>34210677</v>
      </c>
      <c r="E8" s="20">
        <f t="shared" ref="E8:J8" si="0">SUM(E9:E142)</f>
        <v>34130088</v>
      </c>
      <c r="F8" s="20">
        <v>24517172</v>
      </c>
      <c r="G8" s="20">
        <f t="shared" si="0"/>
        <v>23802499</v>
      </c>
      <c r="H8" s="20">
        <v>9693505</v>
      </c>
      <c r="I8" s="20">
        <f t="shared" si="0"/>
        <v>10327589</v>
      </c>
      <c r="J8" s="31">
        <f t="shared" si="0"/>
        <v>117765046</v>
      </c>
      <c r="K8" s="20">
        <v>98</v>
      </c>
      <c r="L8" s="31">
        <f t="shared" ref="L8:U8" si="1">SUM(L9:L142)</f>
        <v>57364164</v>
      </c>
      <c r="M8" s="31">
        <v>103</v>
      </c>
      <c r="N8" s="31">
        <f t="shared" si="1"/>
        <v>60400882</v>
      </c>
      <c r="O8" s="37">
        <f t="shared" si="1"/>
        <v>1184297.9</v>
      </c>
      <c r="P8" s="37">
        <f t="shared" si="1"/>
        <v>562168.8</v>
      </c>
      <c r="Q8" s="37">
        <f t="shared" si="1"/>
        <v>622129.1</v>
      </c>
      <c r="R8" s="37">
        <f t="shared" si="1"/>
        <v>6226.8</v>
      </c>
      <c r="S8" s="37">
        <f t="shared" si="1"/>
        <v>1178071.1</v>
      </c>
      <c r="T8" s="37">
        <f t="shared" si="1"/>
        <v>1063366</v>
      </c>
      <c r="U8" s="37">
        <f t="shared" si="1"/>
        <v>114705.1</v>
      </c>
      <c r="V8" s="51"/>
      <c r="W8" s="52"/>
    </row>
    <row r="9" s="1" customFormat="1" ht="18.75" customHeight="1" spans="1:24">
      <c r="A9" s="19">
        <v>1</v>
      </c>
      <c r="B9" s="20" t="s">
        <v>209</v>
      </c>
      <c r="C9" s="20" t="s">
        <v>14</v>
      </c>
      <c r="D9" s="20">
        <v>13085</v>
      </c>
      <c r="E9" s="20">
        <v>13130</v>
      </c>
      <c r="F9" s="20">
        <v>8322</v>
      </c>
      <c r="G9" s="20">
        <f t="shared" ref="G9:G20" si="2">E9-I9</f>
        <v>7840</v>
      </c>
      <c r="H9" s="20">
        <v>4763</v>
      </c>
      <c r="I9" s="20">
        <f>VLOOKUP(C9,[2]暂停及发放情况表!$D$1:$E$65536,2,0)</f>
        <v>5290</v>
      </c>
      <c r="J9" s="20">
        <f t="shared" ref="J9:J72" si="3">L9+N9</f>
        <v>58900</v>
      </c>
      <c r="K9" s="20">
        <v>98</v>
      </c>
      <c r="L9" s="20">
        <f t="shared" ref="L9:L72" si="4">ROUND(P9*10000/K9,0)</f>
        <v>28745</v>
      </c>
      <c r="M9" s="31">
        <v>103</v>
      </c>
      <c r="N9" s="20">
        <f t="shared" ref="N9:N72" si="5">ROUND(Q9*10000/M9,0)</f>
        <v>30155</v>
      </c>
      <c r="O9" s="37">
        <f t="shared" ref="O9:O20" si="6">ROUND(P9+Q9,1)</f>
        <v>592.3</v>
      </c>
      <c r="P9" s="37">
        <v>281.7</v>
      </c>
      <c r="Q9" s="38">
        <v>310.6</v>
      </c>
      <c r="R9" s="38">
        <v>4.3</v>
      </c>
      <c r="S9" s="38">
        <f t="shared" ref="S9:S20" si="7">ROUND(O9-R9,1)</f>
        <v>588</v>
      </c>
      <c r="T9" s="38">
        <v>627.3</v>
      </c>
      <c r="U9" s="38">
        <f t="shared" ref="U9:U20" si="8">S9-T9</f>
        <v>-39.3</v>
      </c>
      <c r="V9" s="51"/>
      <c r="W9" s="52"/>
      <c r="X9" s="53"/>
    </row>
    <row r="10" s="1" customFormat="1" ht="18.75" customHeight="1" spans="1:24">
      <c r="A10" s="19">
        <v>2</v>
      </c>
      <c r="B10" s="20" t="s">
        <v>210</v>
      </c>
      <c r="C10" s="20" t="s">
        <v>15</v>
      </c>
      <c r="D10" s="20">
        <v>46488</v>
      </c>
      <c r="E10" s="20">
        <v>46134</v>
      </c>
      <c r="F10" s="20">
        <v>33897</v>
      </c>
      <c r="G10" s="20">
        <f t="shared" si="2"/>
        <v>32140</v>
      </c>
      <c r="H10" s="20">
        <v>12591</v>
      </c>
      <c r="I10" s="20">
        <f>VLOOKUP(C10,[2]暂停及发放情况表!$D$1:$E$65536,2,0)</f>
        <v>13994</v>
      </c>
      <c r="J10" s="20">
        <f t="shared" si="3"/>
        <v>148187</v>
      </c>
      <c r="K10" s="20">
        <v>98</v>
      </c>
      <c r="L10" s="20">
        <f t="shared" si="4"/>
        <v>73245</v>
      </c>
      <c r="M10" s="31">
        <v>103</v>
      </c>
      <c r="N10" s="20">
        <f t="shared" si="5"/>
        <v>74942</v>
      </c>
      <c r="O10" s="37">
        <f t="shared" si="6"/>
        <v>1489.7</v>
      </c>
      <c r="P10" s="38">
        <v>717.8</v>
      </c>
      <c r="Q10" s="38">
        <v>771.9</v>
      </c>
      <c r="R10" s="38">
        <v>12.2</v>
      </c>
      <c r="S10" s="38">
        <f t="shared" si="7"/>
        <v>1477.5</v>
      </c>
      <c r="T10" s="38">
        <v>1462.2</v>
      </c>
      <c r="U10" s="38">
        <f t="shared" si="8"/>
        <v>15.3</v>
      </c>
      <c r="V10" s="51"/>
      <c r="W10" s="52"/>
      <c r="X10" s="53"/>
    </row>
    <row r="11" s="1" customFormat="1" ht="18.75" customHeight="1" spans="1:24">
      <c r="A11" s="19">
        <v>3</v>
      </c>
      <c r="B11" s="20" t="s">
        <v>211</v>
      </c>
      <c r="C11" s="20" t="s">
        <v>16</v>
      </c>
      <c r="D11" s="20">
        <v>119422</v>
      </c>
      <c r="E11" s="20">
        <v>119143</v>
      </c>
      <c r="F11" s="20">
        <v>80884</v>
      </c>
      <c r="G11" s="20">
        <f t="shared" si="2"/>
        <v>76979</v>
      </c>
      <c r="H11" s="20">
        <v>38538</v>
      </c>
      <c r="I11" s="20">
        <f>VLOOKUP(C11,[2]暂停及发放情况表!$D$1:$E$65536,2,0)</f>
        <v>42164</v>
      </c>
      <c r="J11" s="20">
        <f t="shared" si="3"/>
        <v>473185</v>
      </c>
      <c r="K11" s="20">
        <v>98</v>
      </c>
      <c r="L11" s="20">
        <f t="shared" si="4"/>
        <v>224602</v>
      </c>
      <c r="M11" s="31">
        <v>103</v>
      </c>
      <c r="N11" s="20">
        <f t="shared" si="5"/>
        <v>248583</v>
      </c>
      <c r="O11" s="37">
        <f t="shared" si="6"/>
        <v>4761.5</v>
      </c>
      <c r="P11" s="38">
        <v>2201.1</v>
      </c>
      <c r="Q11" s="38">
        <v>2560.4</v>
      </c>
      <c r="R11" s="38">
        <v>3.9</v>
      </c>
      <c r="S11" s="38">
        <f t="shared" si="7"/>
        <v>4757.6</v>
      </c>
      <c r="T11" s="38">
        <v>4262.9</v>
      </c>
      <c r="U11" s="38">
        <f t="shared" si="8"/>
        <v>494.700000000001</v>
      </c>
      <c r="V11" s="51"/>
      <c r="W11" s="52"/>
      <c r="X11" s="53"/>
    </row>
    <row r="12" s="1" customFormat="1" ht="18.75" customHeight="1" spans="1:24">
      <c r="A12" s="19">
        <v>4</v>
      </c>
      <c r="B12" s="20" t="s">
        <v>212</v>
      </c>
      <c r="C12" s="20" t="s">
        <v>17</v>
      </c>
      <c r="D12" s="20">
        <v>45555</v>
      </c>
      <c r="E12" s="20">
        <v>45645</v>
      </c>
      <c r="F12" s="20">
        <v>29685</v>
      </c>
      <c r="G12" s="20">
        <f t="shared" si="2"/>
        <v>28211</v>
      </c>
      <c r="H12" s="20">
        <v>15870</v>
      </c>
      <c r="I12" s="20">
        <f>VLOOKUP(C12,[2]暂停及发放情况表!$D$1:$E$65536,2,0)</f>
        <v>17434</v>
      </c>
      <c r="J12" s="20">
        <f t="shared" si="3"/>
        <v>196823</v>
      </c>
      <c r="K12" s="20">
        <v>98</v>
      </c>
      <c r="L12" s="20">
        <f t="shared" si="4"/>
        <v>94959</v>
      </c>
      <c r="M12" s="31">
        <v>103</v>
      </c>
      <c r="N12" s="20">
        <f t="shared" si="5"/>
        <v>101864</v>
      </c>
      <c r="O12" s="37">
        <f t="shared" si="6"/>
        <v>1979.8</v>
      </c>
      <c r="P12" s="38">
        <v>930.6</v>
      </c>
      <c r="Q12" s="38">
        <v>1049.2</v>
      </c>
      <c r="R12" s="38">
        <v>6.4</v>
      </c>
      <c r="S12" s="38">
        <f t="shared" si="7"/>
        <v>1973.4</v>
      </c>
      <c r="T12" s="38">
        <v>1646.8</v>
      </c>
      <c r="U12" s="38">
        <f t="shared" si="8"/>
        <v>326.6</v>
      </c>
      <c r="V12" s="51"/>
      <c r="W12" s="52"/>
      <c r="X12" s="53"/>
    </row>
    <row r="13" s="1" customFormat="1" ht="18.75" customHeight="1" spans="1:24">
      <c r="A13" s="19">
        <v>5</v>
      </c>
      <c r="B13" s="20" t="s">
        <v>213</v>
      </c>
      <c r="C13" s="20" t="s">
        <v>13</v>
      </c>
      <c r="D13" s="20">
        <v>67662</v>
      </c>
      <c r="E13" s="20">
        <v>67795</v>
      </c>
      <c r="F13" s="20">
        <v>47316</v>
      </c>
      <c r="G13" s="20">
        <f t="shared" si="2"/>
        <v>45527</v>
      </c>
      <c r="H13" s="20">
        <v>20346</v>
      </c>
      <c r="I13" s="20">
        <f>VLOOKUP(C13,[2]暂停及发放情况表!$D$1:$E$65536,2,0)</f>
        <v>22268</v>
      </c>
      <c r="J13" s="20">
        <f t="shared" si="3"/>
        <v>254194</v>
      </c>
      <c r="K13" s="20">
        <v>98</v>
      </c>
      <c r="L13" s="20">
        <f t="shared" si="4"/>
        <v>121408</v>
      </c>
      <c r="M13" s="31">
        <v>103</v>
      </c>
      <c r="N13" s="20">
        <f t="shared" si="5"/>
        <v>132786</v>
      </c>
      <c r="O13" s="37">
        <f t="shared" si="6"/>
        <v>2557.5</v>
      </c>
      <c r="P13" s="38">
        <v>1189.8</v>
      </c>
      <c r="Q13" s="38">
        <v>1367.7</v>
      </c>
      <c r="R13" s="38">
        <v>3.2</v>
      </c>
      <c r="S13" s="38">
        <f t="shared" si="7"/>
        <v>2554.3</v>
      </c>
      <c r="T13" s="38">
        <v>2370.7</v>
      </c>
      <c r="U13" s="38">
        <f t="shared" si="8"/>
        <v>183.6</v>
      </c>
      <c r="V13" s="51"/>
      <c r="W13" s="52"/>
      <c r="X13" s="53"/>
    </row>
    <row r="14" s="1" customFormat="1" ht="18.75" customHeight="1" spans="1:24">
      <c r="A14" s="19">
        <v>6</v>
      </c>
      <c r="B14" s="20" t="s">
        <v>214</v>
      </c>
      <c r="C14" s="20" t="s">
        <v>11</v>
      </c>
      <c r="D14" s="20">
        <v>397496</v>
      </c>
      <c r="E14" s="20">
        <v>392234</v>
      </c>
      <c r="F14" s="20">
        <v>272843</v>
      </c>
      <c r="G14" s="20">
        <f t="shared" si="2"/>
        <v>258699</v>
      </c>
      <c r="H14" s="20">
        <v>124653</v>
      </c>
      <c r="I14" s="20">
        <f>VLOOKUP(C14,[2]暂停及发放情况表!$D$1:$E$65536,2,0)</f>
        <v>133535</v>
      </c>
      <c r="J14" s="20">
        <f t="shared" si="3"/>
        <v>1505673</v>
      </c>
      <c r="K14" s="20">
        <v>98</v>
      </c>
      <c r="L14" s="20">
        <f t="shared" si="4"/>
        <v>722857</v>
      </c>
      <c r="M14" s="31">
        <v>103</v>
      </c>
      <c r="N14" s="20">
        <f t="shared" si="5"/>
        <v>782816</v>
      </c>
      <c r="O14" s="37">
        <f t="shared" si="6"/>
        <v>15147</v>
      </c>
      <c r="P14" s="38">
        <v>7084</v>
      </c>
      <c r="Q14" s="38">
        <v>8063</v>
      </c>
      <c r="R14" s="38">
        <v>9.3</v>
      </c>
      <c r="S14" s="38">
        <f t="shared" si="7"/>
        <v>15137.7</v>
      </c>
      <c r="T14" s="38">
        <v>14184.9</v>
      </c>
      <c r="U14" s="38">
        <f t="shared" si="8"/>
        <v>952.800000000001</v>
      </c>
      <c r="V14" s="51"/>
      <c r="W14" s="52"/>
      <c r="X14" s="53"/>
    </row>
    <row r="15" s="1" customFormat="1" ht="18.75" customHeight="1" spans="1:24">
      <c r="A15" s="19">
        <v>7</v>
      </c>
      <c r="B15" s="20" t="s">
        <v>215</v>
      </c>
      <c r="C15" s="20" t="s">
        <v>12</v>
      </c>
      <c r="D15" s="20">
        <v>261839</v>
      </c>
      <c r="E15" s="20">
        <v>258541</v>
      </c>
      <c r="F15" s="20">
        <v>182833</v>
      </c>
      <c r="G15" s="20">
        <f t="shared" si="2"/>
        <v>173441</v>
      </c>
      <c r="H15" s="20">
        <v>79006</v>
      </c>
      <c r="I15" s="20">
        <f>VLOOKUP(C15,[2]暂停及发放情况表!$D$1:$E$65536,2,0)</f>
        <v>85100</v>
      </c>
      <c r="J15" s="20">
        <f t="shared" si="3"/>
        <v>952864</v>
      </c>
      <c r="K15" s="20">
        <v>98</v>
      </c>
      <c r="L15" s="20">
        <f t="shared" si="4"/>
        <v>467592</v>
      </c>
      <c r="M15" s="31">
        <v>103</v>
      </c>
      <c r="N15" s="20">
        <f t="shared" si="5"/>
        <v>485272</v>
      </c>
      <c r="O15" s="37">
        <f t="shared" si="6"/>
        <v>9580.7</v>
      </c>
      <c r="P15" s="38">
        <v>4582.4</v>
      </c>
      <c r="Q15" s="38">
        <v>4998.3</v>
      </c>
      <c r="R15" s="38">
        <v>15.8</v>
      </c>
      <c r="S15" s="38">
        <f t="shared" si="7"/>
        <v>9564.9</v>
      </c>
      <c r="T15" s="38">
        <v>8966.9</v>
      </c>
      <c r="U15" s="38">
        <f t="shared" si="8"/>
        <v>598</v>
      </c>
      <c r="V15" s="51"/>
      <c r="W15" s="52"/>
      <c r="X15" s="53"/>
    </row>
    <row r="16" s="1" customFormat="1" ht="18.75" customHeight="1" spans="1:24">
      <c r="A16" s="19">
        <v>8</v>
      </c>
      <c r="B16" s="20" t="s">
        <v>216</v>
      </c>
      <c r="C16" s="20" t="s">
        <v>20</v>
      </c>
      <c r="D16" s="20">
        <v>758423</v>
      </c>
      <c r="E16" s="20">
        <v>808745</v>
      </c>
      <c r="F16" s="20">
        <v>537086</v>
      </c>
      <c r="G16" s="20">
        <f t="shared" si="2"/>
        <v>571526</v>
      </c>
      <c r="H16" s="20">
        <v>221337</v>
      </c>
      <c r="I16" s="20">
        <f>VLOOKUP(C16,[2]暂停及发放情况表!$D$1:$E$65536,2,0)</f>
        <v>237219</v>
      </c>
      <c r="J16" s="20">
        <f t="shared" si="3"/>
        <v>2720315</v>
      </c>
      <c r="K16" s="20">
        <v>98</v>
      </c>
      <c r="L16" s="20">
        <f t="shared" si="4"/>
        <v>1317286</v>
      </c>
      <c r="M16" s="31">
        <v>103</v>
      </c>
      <c r="N16" s="20">
        <f t="shared" si="5"/>
        <v>1403029</v>
      </c>
      <c r="O16" s="37">
        <f t="shared" si="6"/>
        <v>27360.6</v>
      </c>
      <c r="P16" s="38">
        <v>12909.4</v>
      </c>
      <c r="Q16" s="38">
        <v>14451.2</v>
      </c>
      <c r="R16" s="38">
        <v>78.7</v>
      </c>
      <c r="S16" s="38">
        <f t="shared" si="7"/>
        <v>27281.9</v>
      </c>
      <c r="T16" s="38">
        <v>24941.6</v>
      </c>
      <c r="U16" s="38">
        <f t="shared" si="8"/>
        <v>2340.3</v>
      </c>
      <c r="V16" s="51"/>
      <c r="W16" s="52"/>
      <c r="X16" s="53"/>
    </row>
    <row r="17" s="1" customFormat="1" ht="18.75" customHeight="1" spans="1:24">
      <c r="A17" s="19">
        <v>9</v>
      </c>
      <c r="B17" s="20" t="s">
        <v>217</v>
      </c>
      <c r="C17" s="20" t="s">
        <v>18</v>
      </c>
      <c r="D17" s="20">
        <v>29232</v>
      </c>
      <c r="E17" s="20">
        <v>28504</v>
      </c>
      <c r="F17" s="20">
        <v>24287</v>
      </c>
      <c r="G17" s="20">
        <f t="shared" si="2"/>
        <v>23170</v>
      </c>
      <c r="H17" s="20">
        <v>4945</v>
      </c>
      <c r="I17" s="20">
        <f>VLOOKUP(C17,[2]暂停及发放情况表!$D$1:$E$65536,2,0)</f>
        <v>5334</v>
      </c>
      <c r="J17" s="20">
        <f t="shared" si="3"/>
        <v>60747</v>
      </c>
      <c r="K17" s="20">
        <v>98</v>
      </c>
      <c r="L17" s="20">
        <f t="shared" si="4"/>
        <v>28388</v>
      </c>
      <c r="M17" s="31">
        <v>103</v>
      </c>
      <c r="N17" s="20">
        <f t="shared" si="5"/>
        <v>32359</v>
      </c>
      <c r="O17" s="37">
        <f t="shared" si="6"/>
        <v>611.5</v>
      </c>
      <c r="P17" s="38">
        <v>278.2</v>
      </c>
      <c r="Q17" s="38">
        <v>333.3</v>
      </c>
      <c r="R17" s="38">
        <v>1.9</v>
      </c>
      <c r="S17" s="38">
        <f t="shared" si="7"/>
        <v>609.6</v>
      </c>
      <c r="T17" s="38">
        <v>431.3</v>
      </c>
      <c r="U17" s="38">
        <f t="shared" si="8"/>
        <v>178.3</v>
      </c>
      <c r="V17" s="51"/>
      <c r="W17" s="52"/>
      <c r="X17" s="53"/>
    </row>
    <row r="18" s="1" customFormat="1" ht="18.75" customHeight="1" spans="1:24">
      <c r="A18" s="19">
        <v>10</v>
      </c>
      <c r="B18" s="20" t="s">
        <v>218</v>
      </c>
      <c r="C18" s="20" t="s">
        <v>19</v>
      </c>
      <c r="D18" s="20">
        <v>816807</v>
      </c>
      <c r="E18" s="20">
        <v>806377</v>
      </c>
      <c r="F18" s="20">
        <v>573218</v>
      </c>
      <c r="G18" s="20">
        <f t="shared" si="2"/>
        <v>548809</v>
      </c>
      <c r="H18" s="20">
        <v>243589</v>
      </c>
      <c r="I18" s="20">
        <f>VLOOKUP(C18,[2]暂停及发放情况表!$D$1:$E$65536,2,0)</f>
        <v>257568</v>
      </c>
      <c r="J18" s="20">
        <f t="shared" si="3"/>
        <v>2937745</v>
      </c>
      <c r="K18" s="20">
        <v>98</v>
      </c>
      <c r="L18" s="20">
        <f t="shared" si="4"/>
        <v>1418143</v>
      </c>
      <c r="M18" s="31">
        <v>103</v>
      </c>
      <c r="N18" s="20">
        <f t="shared" si="5"/>
        <v>1519602</v>
      </c>
      <c r="O18" s="37">
        <f t="shared" si="6"/>
        <v>29549.7</v>
      </c>
      <c r="P18" s="38">
        <v>13897.8</v>
      </c>
      <c r="Q18" s="38">
        <v>15651.9</v>
      </c>
      <c r="R18" s="38">
        <v>44.3</v>
      </c>
      <c r="S18" s="38">
        <f t="shared" si="7"/>
        <v>29505.4</v>
      </c>
      <c r="T18" s="38">
        <v>25678.4</v>
      </c>
      <c r="U18" s="38">
        <f t="shared" si="8"/>
        <v>3827</v>
      </c>
      <c r="V18" s="51"/>
      <c r="W18" s="52"/>
      <c r="X18" s="53"/>
    </row>
    <row r="19" s="1" customFormat="1" ht="18.75" customHeight="1" spans="1:24">
      <c r="A19" s="19">
        <v>11</v>
      </c>
      <c r="B19" s="20" t="s">
        <v>219</v>
      </c>
      <c r="C19" s="20" t="s">
        <v>26</v>
      </c>
      <c r="D19" s="20">
        <v>21164</v>
      </c>
      <c r="E19" s="20">
        <v>21093</v>
      </c>
      <c r="F19" s="20">
        <v>17865</v>
      </c>
      <c r="G19" s="20">
        <f t="shared" si="2"/>
        <v>17337</v>
      </c>
      <c r="H19" s="20">
        <v>3299</v>
      </c>
      <c r="I19" s="20">
        <f>VLOOKUP(C19,[2]暂停及发放情况表!$D$1:$E$65536,2,0)</f>
        <v>3756</v>
      </c>
      <c r="J19" s="20">
        <f t="shared" si="3"/>
        <v>42024</v>
      </c>
      <c r="K19" s="20">
        <v>98</v>
      </c>
      <c r="L19" s="20">
        <f t="shared" si="4"/>
        <v>19898</v>
      </c>
      <c r="M19" s="31">
        <v>103</v>
      </c>
      <c r="N19" s="20">
        <f t="shared" si="5"/>
        <v>22126</v>
      </c>
      <c r="O19" s="37">
        <f t="shared" si="6"/>
        <v>422.9</v>
      </c>
      <c r="P19" s="38">
        <v>195</v>
      </c>
      <c r="Q19" s="38">
        <v>227.9</v>
      </c>
      <c r="R19" s="38">
        <v>1.4</v>
      </c>
      <c r="S19" s="38">
        <f t="shared" si="7"/>
        <v>421.5</v>
      </c>
      <c r="T19" s="38">
        <v>347.3</v>
      </c>
      <c r="U19" s="38">
        <f t="shared" si="8"/>
        <v>74.2</v>
      </c>
      <c r="V19" s="51"/>
      <c r="W19" s="52"/>
      <c r="X19" s="53"/>
    </row>
    <row r="20" s="1" customFormat="1" ht="18.75" customHeight="1" spans="1:24">
      <c r="A20" s="19">
        <v>12</v>
      </c>
      <c r="B20" s="20" t="s">
        <v>220</v>
      </c>
      <c r="C20" s="20" t="s">
        <v>25</v>
      </c>
      <c r="D20" s="20">
        <v>34688</v>
      </c>
      <c r="E20" s="20">
        <v>34131</v>
      </c>
      <c r="F20" s="20">
        <v>33248</v>
      </c>
      <c r="G20" s="20">
        <f t="shared" si="2"/>
        <v>32431</v>
      </c>
      <c r="H20" s="20">
        <v>1440</v>
      </c>
      <c r="I20" s="20">
        <f>VLOOKUP(C20,[2]暂停及发放情况表!$D$1:$E$65536,2,0)</f>
        <v>1700</v>
      </c>
      <c r="J20" s="20">
        <f t="shared" si="3"/>
        <v>18252</v>
      </c>
      <c r="K20" s="20">
        <v>98</v>
      </c>
      <c r="L20" s="20">
        <f t="shared" si="4"/>
        <v>8582</v>
      </c>
      <c r="M20" s="31">
        <v>103</v>
      </c>
      <c r="N20" s="20">
        <f t="shared" si="5"/>
        <v>9670</v>
      </c>
      <c r="O20" s="37">
        <f t="shared" si="6"/>
        <v>183.7</v>
      </c>
      <c r="P20" s="38">
        <v>84.1</v>
      </c>
      <c r="Q20" s="38">
        <v>99.6</v>
      </c>
      <c r="R20" s="38">
        <v>1.5</v>
      </c>
      <c r="S20" s="38">
        <f t="shared" si="7"/>
        <v>182.2</v>
      </c>
      <c r="T20" s="38">
        <v>197.5</v>
      </c>
      <c r="U20" s="38">
        <f t="shared" si="8"/>
        <v>-15.3</v>
      </c>
      <c r="V20" s="51"/>
      <c r="W20" s="52"/>
      <c r="X20" s="53"/>
    </row>
    <row r="21" s="1" customFormat="1" ht="18.75" customHeight="1" spans="1:24">
      <c r="A21" s="19">
        <v>13</v>
      </c>
      <c r="B21" s="20" t="s">
        <v>221</v>
      </c>
      <c r="C21" s="20" t="s">
        <v>27</v>
      </c>
      <c r="D21" s="20">
        <v>26890</v>
      </c>
      <c r="E21" s="20">
        <v>26357</v>
      </c>
      <c r="F21" s="20">
        <v>25591</v>
      </c>
      <c r="G21" s="20">
        <v>24910</v>
      </c>
      <c r="H21" s="20">
        <v>1299</v>
      </c>
      <c r="I21" s="20">
        <v>1447</v>
      </c>
      <c r="J21" s="20">
        <f t="shared" si="3"/>
        <v>16614</v>
      </c>
      <c r="K21" s="20">
        <v>98</v>
      </c>
      <c r="L21" s="20">
        <f t="shared" si="4"/>
        <v>7847</v>
      </c>
      <c r="M21" s="31">
        <v>103</v>
      </c>
      <c r="N21" s="20">
        <f t="shared" si="5"/>
        <v>8767</v>
      </c>
      <c r="O21" s="20">
        <v>167.2</v>
      </c>
      <c r="P21" s="20">
        <v>76.9</v>
      </c>
      <c r="Q21" s="38">
        <v>90.3</v>
      </c>
      <c r="R21" s="20">
        <v>0.3</v>
      </c>
      <c r="S21" s="20">
        <v>166.9</v>
      </c>
      <c r="T21" s="20">
        <v>136.6</v>
      </c>
      <c r="U21" s="20">
        <v>30.3</v>
      </c>
      <c r="V21" s="51"/>
      <c r="W21" s="52"/>
      <c r="X21" s="53"/>
    </row>
    <row r="22" s="1" customFormat="1" ht="18.75" customHeight="1" spans="1:24">
      <c r="A22" s="19">
        <v>14</v>
      </c>
      <c r="B22" s="20" t="s">
        <v>222</v>
      </c>
      <c r="C22" s="20" t="s">
        <v>24</v>
      </c>
      <c r="D22" s="20">
        <v>58616</v>
      </c>
      <c r="E22" s="20">
        <v>58077</v>
      </c>
      <c r="F22" s="20">
        <v>49346</v>
      </c>
      <c r="G22" s="20">
        <f t="shared" ref="G22:G28" si="9">E22-I22</f>
        <v>47847</v>
      </c>
      <c r="H22" s="20">
        <v>9270</v>
      </c>
      <c r="I22" s="20">
        <f>VLOOKUP(C22,[2]暂停及发放情况表!$D$1:$E$65536,2,0)</f>
        <v>10230</v>
      </c>
      <c r="J22" s="20">
        <f t="shared" si="3"/>
        <v>110179</v>
      </c>
      <c r="K22" s="20">
        <v>98</v>
      </c>
      <c r="L22" s="20">
        <f t="shared" si="4"/>
        <v>53092</v>
      </c>
      <c r="M22" s="31">
        <v>103</v>
      </c>
      <c r="N22" s="20">
        <f t="shared" si="5"/>
        <v>57087</v>
      </c>
      <c r="O22" s="37">
        <f t="shared" ref="O22:O85" si="10">ROUND(P22+Q22,1)</f>
        <v>1108.3</v>
      </c>
      <c r="P22" s="38">
        <v>520.3</v>
      </c>
      <c r="Q22" s="38">
        <v>588</v>
      </c>
      <c r="R22" s="38">
        <v>3</v>
      </c>
      <c r="S22" s="38">
        <f t="shared" ref="S22:S85" si="11">ROUND(O22-R22,1)</f>
        <v>1105.3</v>
      </c>
      <c r="T22" s="38">
        <v>927.9</v>
      </c>
      <c r="U22" s="38">
        <f t="shared" ref="U22:U85" si="12">S22-T22</f>
        <v>177.4</v>
      </c>
      <c r="V22" s="51"/>
      <c r="W22" s="52"/>
      <c r="X22" s="53"/>
    </row>
    <row r="23" s="1" customFormat="1" ht="18.75" customHeight="1" spans="1:24">
      <c r="A23" s="19">
        <v>15</v>
      </c>
      <c r="B23" s="20" t="s">
        <v>223</v>
      </c>
      <c r="C23" s="20" t="s">
        <v>28</v>
      </c>
      <c r="D23" s="20">
        <v>176882</v>
      </c>
      <c r="E23" s="20">
        <v>174637</v>
      </c>
      <c r="F23" s="20">
        <v>123178</v>
      </c>
      <c r="G23" s="20">
        <f t="shared" si="9"/>
        <v>117134</v>
      </c>
      <c r="H23" s="20">
        <v>53704</v>
      </c>
      <c r="I23" s="20">
        <f>VLOOKUP(C23,[2]暂停及发放情况表!$D$1:$E$65536,2,0)</f>
        <v>57503</v>
      </c>
      <c r="J23" s="20">
        <f t="shared" si="3"/>
        <v>658002</v>
      </c>
      <c r="K23" s="20">
        <v>98</v>
      </c>
      <c r="L23" s="20">
        <f t="shared" si="4"/>
        <v>319429</v>
      </c>
      <c r="M23" s="31">
        <v>103</v>
      </c>
      <c r="N23" s="20">
        <f t="shared" si="5"/>
        <v>338573</v>
      </c>
      <c r="O23" s="37">
        <f t="shared" si="10"/>
        <v>6617.7</v>
      </c>
      <c r="P23" s="38">
        <v>3130.4</v>
      </c>
      <c r="Q23" s="38">
        <v>3487.3</v>
      </c>
      <c r="R23" s="38">
        <v>15.8</v>
      </c>
      <c r="S23" s="38">
        <f t="shared" si="11"/>
        <v>6601.9</v>
      </c>
      <c r="T23" s="38">
        <v>6171.1</v>
      </c>
      <c r="U23" s="38">
        <f t="shared" si="12"/>
        <v>430.799999999999</v>
      </c>
      <c r="V23" s="51"/>
      <c r="W23" s="52"/>
      <c r="X23" s="53"/>
    </row>
    <row r="24" s="1" customFormat="1" ht="18.75" customHeight="1" spans="1:24">
      <c r="A24" s="19">
        <v>16</v>
      </c>
      <c r="B24" s="20" t="s">
        <v>224</v>
      </c>
      <c r="C24" s="20" t="s">
        <v>30</v>
      </c>
      <c r="D24" s="20">
        <v>469598</v>
      </c>
      <c r="E24" s="20">
        <v>463590</v>
      </c>
      <c r="F24" s="20">
        <v>338311</v>
      </c>
      <c r="G24" s="20">
        <f t="shared" si="9"/>
        <v>321591</v>
      </c>
      <c r="H24" s="20">
        <v>131287</v>
      </c>
      <c r="I24" s="20">
        <f>VLOOKUP(C24,[2]暂停及发放情况表!$D$1:$E$65536,2,0)</f>
        <v>141999</v>
      </c>
      <c r="J24" s="20">
        <f t="shared" si="3"/>
        <v>1650903</v>
      </c>
      <c r="K24" s="20">
        <v>98</v>
      </c>
      <c r="L24" s="20">
        <f t="shared" si="4"/>
        <v>782020</v>
      </c>
      <c r="M24" s="31">
        <v>103</v>
      </c>
      <c r="N24" s="20">
        <f t="shared" si="5"/>
        <v>868883</v>
      </c>
      <c r="O24" s="37">
        <f t="shared" si="10"/>
        <v>16613.3</v>
      </c>
      <c r="P24" s="38">
        <v>7663.8</v>
      </c>
      <c r="Q24" s="38">
        <v>8949.5</v>
      </c>
      <c r="R24" s="38">
        <v>11.9</v>
      </c>
      <c r="S24" s="38">
        <f t="shared" si="11"/>
        <v>16601.4</v>
      </c>
      <c r="T24" s="38">
        <v>14664.9</v>
      </c>
      <c r="U24" s="38">
        <f t="shared" si="12"/>
        <v>1936.5</v>
      </c>
      <c r="V24" s="51"/>
      <c r="W24" s="52"/>
      <c r="X24" s="53"/>
    </row>
    <row r="25" s="1" customFormat="1" ht="18.75" customHeight="1" spans="1:24">
      <c r="A25" s="19">
        <v>17</v>
      </c>
      <c r="B25" s="20" t="s">
        <v>225</v>
      </c>
      <c r="C25" s="20" t="s">
        <v>31</v>
      </c>
      <c r="D25" s="20">
        <v>353566</v>
      </c>
      <c r="E25" s="20">
        <v>351484</v>
      </c>
      <c r="F25" s="20">
        <v>268745</v>
      </c>
      <c r="G25" s="20">
        <f t="shared" si="9"/>
        <v>258675</v>
      </c>
      <c r="H25" s="20">
        <v>84821</v>
      </c>
      <c r="I25" s="20">
        <f>VLOOKUP(C25,[2]暂停及发放情况表!$D$1:$E$65536,2,0)</f>
        <v>92809</v>
      </c>
      <c r="J25" s="20">
        <f t="shared" si="3"/>
        <v>1063187</v>
      </c>
      <c r="K25" s="20">
        <v>98</v>
      </c>
      <c r="L25" s="20">
        <f t="shared" si="4"/>
        <v>521449</v>
      </c>
      <c r="M25" s="31">
        <v>103</v>
      </c>
      <c r="N25" s="20">
        <f t="shared" si="5"/>
        <v>541738</v>
      </c>
      <c r="O25" s="37">
        <f t="shared" si="10"/>
        <v>10690.1</v>
      </c>
      <c r="P25" s="38">
        <v>5110.2</v>
      </c>
      <c r="Q25" s="38">
        <v>5579.9</v>
      </c>
      <c r="R25" s="38">
        <v>9.1</v>
      </c>
      <c r="S25" s="38">
        <f t="shared" si="11"/>
        <v>10681</v>
      </c>
      <c r="T25" s="38">
        <v>9203.5</v>
      </c>
      <c r="U25" s="38">
        <f t="shared" si="12"/>
        <v>1477.5</v>
      </c>
      <c r="V25" s="51"/>
      <c r="W25" s="52"/>
      <c r="X25" s="53"/>
    </row>
    <row r="26" s="1" customFormat="1" ht="18.75" customHeight="1" spans="1:24">
      <c r="A26" s="19">
        <v>18</v>
      </c>
      <c r="B26" s="20" t="s">
        <v>226</v>
      </c>
      <c r="C26" s="20" t="s">
        <v>32</v>
      </c>
      <c r="D26" s="20">
        <v>93863</v>
      </c>
      <c r="E26" s="20">
        <v>92974</v>
      </c>
      <c r="F26" s="20">
        <v>65278</v>
      </c>
      <c r="G26" s="20">
        <f t="shared" si="9"/>
        <v>62376</v>
      </c>
      <c r="H26" s="20">
        <v>28585</v>
      </c>
      <c r="I26" s="20">
        <f>VLOOKUP(C26,[2]暂停及发放情况表!$D$1:$E$65536,2,0)</f>
        <v>30598</v>
      </c>
      <c r="J26" s="20">
        <f t="shared" si="3"/>
        <v>348503</v>
      </c>
      <c r="K26" s="20">
        <v>98</v>
      </c>
      <c r="L26" s="20">
        <f t="shared" si="4"/>
        <v>170367</v>
      </c>
      <c r="M26" s="31">
        <v>103</v>
      </c>
      <c r="N26" s="20">
        <f t="shared" si="5"/>
        <v>178136</v>
      </c>
      <c r="O26" s="37">
        <f t="shared" si="10"/>
        <v>3504.4</v>
      </c>
      <c r="P26" s="38">
        <v>1669.6</v>
      </c>
      <c r="Q26" s="38">
        <v>1834.8</v>
      </c>
      <c r="R26" s="38">
        <v>0.8</v>
      </c>
      <c r="S26" s="38">
        <f t="shared" si="11"/>
        <v>3503.6</v>
      </c>
      <c r="T26" s="38">
        <v>3110.1</v>
      </c>
      <c r="U26" s="38">
        <f t="shared" si="12"/>
        <v>393.5</v>
      </c>
      <c r="V26" s="51"/>
      <c r="W26" s="52"/>
      <c r="X26" s="53"/>
    </row>
    <row r="27" s="1" customFormat="1" ht="18.75" customHeight="1" spans="1:24">
      <c r="A27" s="19">
        <v>19</v>
      </c>
      <c r="B27" s="20" t="s">
        <v>227</v>
      </c>
      <c r="C27" s="20" t="s">
        <v>29</v>
      </c>
      <c r="D27" s="20">
        <v>543625</v>
      </c>
      <c r="E27" s="20">
        <v>536936</v>
      </c>
      <c r="F27" s="20">
        <v>389108</v>
      </c>
      <c r="G27" s="20">
        <f t="shared" si="9"/>
        <v>372703</v>
      </c>
      <c r="H27" s="20">
        <v>154517</v>
      </c>
      <c r="I27" s="20">
        <f>VLOOKUP(C27,[2]暂停及发放情况表!$D$1:$E$65536,2,0)</f>
        <v>164233</v>
      </c>
      <c r="J27" s="20">
        <f t="shared" si="3"/>
        <v>1863784</v>
      </c>
      <c r="K27" s="20">
        <v>98</v>
      </c>
      <c r="L27" s="20">
        <f t="shared" si="4"/>
        <v>897143</v>
      </c>
      <c r="M27" s="31">
        <v>103</v>
      </c>
      <c r="N27" s="20">
        <f t="shared" si="5"/>
        <v>966641</v>
      </c>
      <c r="O27" s="37">
        <f t="shared" si="10"/>
        <v>18748.4</v>
      </c>
      <c r="P27" s="38">
        <v>8792</v>
      </c>
      <c r="Q27" s="38">
        <v>9956.4</v>
      </c>
      <c r="R27" s="38">
        <v>23.2</v>
      </c>
      <c r="S27" s="38">
        <f t="shared" si="11"/>
        <v>18725.2</v>
      </c>
      <c r="T27" s="38">
        <v>17321.2</v>
      </c>
      <c r="U27" s="38">
        <f t="shared" si="12"/>
        <v>1404</v>
      </c>
      <c r="V27" s="51"/>
      <c r="W27" s="52"/>
      <c r="X27" s="53"/>
    </row>
    <row r="28" s="1" customFormat="1" ht="18.75" customHeight="1" spans="1:24">
      <c r="A28" s="19">
        <v>20</v>
      </c>
      <c r="B28" s="20" t="s">
        <v>228</v>
      </c>
      <c r="C28" s="20" t="s">
        <v>36</v>
      </c>
      <c r="D28" s="20">
        <v>77241</v>
      </c>
      <c r="E28" s="20">
        <v>77564</v>
      </c>
      <c r="F28" s="20">
        <v>52789</v>
      </c>
      <c r="G28" s="20">
        <f t="shared" si="9"/>
        <v>50910</v>
      </c>
      <c r="H28" s="20">
        <v>24452</v>
      </c>
      <c r="I28" s="20">
        <f>VLOOKUP(C28,[2]暂停及发放情况表!$D$1:$E$65536,2,0)</f>
        <v>26654</v>
      </c>
      <c r="J28" s="20">
        <f t="shared" si="3"/>
        <v>294685</v>
      </c>
      <c r="K28" s="20">
        <v>98</v>
      </c>
      <c r="L28" s="20">
        <f t="shared" si="4"/>
        <v>143112</v>
      </c>
      <c r="M28" s="31">
        <v>103</v>
      </c>
      <c r="N28" s="20">
        <f t="shared" si="5"/>
        <v>151573</v>
      </c>
      <c r="O28" s="37">
        <f t="shared" si="10"/>
        <v>2963.7</v>
      </c>
      <c r="P28" s="38">
        <v>1402.5</v>
      </c>
      <c r="Q28" s="38">
        <v>1561.2</v>
      </c>
      <c r="R28" s="38">
        <v>2.6</v>
      </c>
      <c r="S28" s="38">
        <f t="shared" si="11"/>
        <v>2961.1</v>
      </c>
      <c r="T28" s="38">
        <v>2622.4</v>
      </c>
      <c r="U28" s="38">
        <f t="shared" si="12"/>
        <v>338.7</v>
      </c>
      <c r="V28" s="51"/>
      <c r="W28" s="52"/>
      <c r="X28" s="53"/>
    </row>
    <row r="29" s="1" customFormat="1" ht="18.75" customHeight="1" spans="1:24">
      <c r="A29" s="19">
        <v>21</v>
      </c>
      <c r="B29" s="20" t="s">
        <v>229</v>
      </c>
      <c r="C29" s="20" t="s">
        <v>38</v>
      </c>
      <c r="D29" s="20">
        <v>21239</v>
      </c>
      <c r="E29" s="20">
        <v>21341</v>
      </c>
      <c r="F29" s="20">
        <v>17802</v>
      </c>
      <c r="G29" s="20">
        <v>17482</v>
      </c>
      <c r="H29" s="20">
        <v>3437</v>
      </c>
      <c r="I29" s="20">
        <v>3859</v>
      </c>
      <c r="J29" s="20">
        <f t="shared" si="3"/>
        <v>43389</v>
      </c>
      <c r="K29" s="20">
        <v>98</v>
      </c>
      <c r="L29" s="20">
        <f t="shared" si="4"/>
        <v>20214</v>
      </c>
      <c r="M29" s="31">
        <v>103</v>
      </c>
      <c r="N29" s="20">
        <f t="shared" si="5"/>
        <v>23175</v>
      </c>
      <c r="O29" s="37">
        <f t="shared" si="10"/>
        <v>436.8</v>
      </c>
      <c r="P29" s="20">
        <v>198.1</v>
      </c>
      <c r="Q29" s="38">
        <v>238.7</v>
      </c>
      <c r="R29" s="20">
        <v>0.1</v>
      </c>
      <c r="S29" s="38">
        <f t="shared" si="11"/>
        <v>436.7</v>
      </c>
      <c r="T29" s="20">
        <v>283.1</v>
      </c>
      <c r="U29" s="38">
        <f t="shared" si="12"/>
        <v>153.6</v>
      </c>
      <c r="V29" s="51"/>
      <c r="W29" s="52"/>
      <c r="X29" s="53"/>
    </row>
    <row r="30" s="1" customFormat="1" ht="18.75" customHeight="1" spans="1:24">
      <c r="A30" s="19">
        <v>22</v>
      </c>
      <c r="B30" s="20" t="s">
        <v>230</v>
      </c>
      <c r="C30" s="20" t="s">
        <v>39</v>
      </c>
      <c r="D30" s="20">
        <v>493626</v>
      </c>
      <c r="E30" s="20">
        <v>493437</v>
      </c>
      <c r="F30" s="20">
        <v>320127</v>
      </c>
      <c r="G30" s="20">
        <f t="shared" ref="G30:G93" si="13">E30-I30</f>
        <v>307023</v>
      </c>
      <c r="H30" s="20">
        <v>173499</v>
      </c>
      <c r="I30" s="20">
        <f>VLOOKUP(C30,[2]暂停及发放情况表!$D$1:$E$65536,2,0)</f>
        <v>186414</v>
      </c>
      <c r="J30" s="20">
        <f t="shared" si="3"/>
        <v>2101879</v>
      </c>
      <c r="K30" s="20">
        <v>98</v>
      </c>
      <c r="L30" s="20">
        <f t="shared" si="4"/>
        <v>1007316</v>
      </c>
      <c r="M30" s="31">
        <v>103</v>
      </c>
      <c r="N30" s="20">
        <f t="shared" si="5"/>
        <v>1094563</v>
      </c>
      <c r="O30" s="37">
        <f t="shared" si="10"/>
        <v>21145.7</v>
      </c>
      <c r="P30" s="38">
        <v>9871.7</v>
      </c>
      <c r="Q30" s="38">
        <v>11274</v>
      </c>
      <c r="R30" s="38">
        <v>17.6</v>
      </c>
      <c r="S30" s="38">
        <f t="shared" si="11"/>
        <v>21128.1</v>
      </c>
      <c r="T30" s="38">
        <v>20284.7</v>
      </c>
      <c r="U30" s="38">
        <f t="shared" si="12"/>
        <v>843.399999999998</v>
      </c>
      <c r="V30" s="51"/>
      <c r="W30" s="52"/>
      <c r="X30" s="53"/>
    </row>
    <row r="31" s="1" customFormat="1" ht="18.75" customHeight="1" spans="1:24">
      <c r="A31" s="19">
        <v>23</v>
      </c>
      <c r="B31" s="20" t="s">
        <v>231</v>
      </c>
      <c r="C31" s="20" t="s">
        <v>37</v>
      </c>
      <c r="D31" s="20">
        <v>12796</v>
      </c>
      <c r="E31" s="20">
        <v>12895</v>
      </c>
      <c r="F31" s="20">
        <v>7684</v>
      </c>
      <c r="G31" s="20">
        <f t="shared" si="13"/>
        <v>7520</v>
      </c>
      <c r="H31" s="20">
        <v>5112</v>
      </c>
      <c r="I31" s="20">
        <f>VLOOKUP(C31,[2]暂停及发放情况表!$D$1:$E$65536,2,0)</f>
        <v>5375</v>
      </c>
      <c r="J31" s="20">
        <f t="shared" si="3"/>
        <v>61616</v>
      </c>
      <c r="K31" s="20">
        <v>98</v>
      </c>
      <c r="L31" s="20">
        <f t="shared" si="4"/>
        <v>29888</v>
      </c>
      <c r="M31" s="31">
        <v>103</v>
      </c>
      <c r="N31" s="20">
        <f t="shared" si="5"/>
        <v>31728</v>
      </c>
      <c r="O31" s="37">
        <f t="shared" si="10"/>
        <v>619.7</v>
      </c>
      <c r="P31" s="38">
        <v>292.9</v>
      </c>
      <c r="Q31" s="38">
        <v>326.8</v>
      </c>
      <c r="R31" s="38">
        <v>9.6</v>
      </c>
      <c r="S31" s="38">
        <f t="shared" si="11"/>
        <v>610.1</v>
      </c>
      <c r="T31" s="38">
        <v>496.7</v>
      </c>
      <c r="U31" s="38">
        <f t="shared" si="12"/>
        <v>113.4</v>
      </c>
      <c r="V31" s="51"/>
      <c r="W31" s="52"/>
      <c r="X31" s="53"/>
    </row>
    <row r="32" s="1" customFormat="1" ht="18.75" customHeight="1" spans="1:24">
      <c r="A32" s="19">
        <v>24</v>
      </c>
      <c r="B32" s="20" t="s">
        <v>232</v>
      </c>
      <c r="C32" s="20" t="s">
        <v>40</v>
      </c>
      <c r="D32" s="20">
        <v>463175</v>
      </c>
      <c r="E32" s="20">
        <v>463541</v>
      </c>
      <c r="F32" s="20">
        <v>321852</v>
      </c>
      <c r="G32" s="20">
        <f t="shared" si="13"/>
        <v>310640</v>
      </c>
      <c r="H32" s="20">
        <v>141323</v>
      </c>
      <c r="I32" s="20">
        <f>VLOOKUP(C32,[2]暂停及发放情况表!$D$1:$E$65536,2,0)</f>
        <v>152901</v>
      </c>
      <c r="J32" s="20">
        <f t="shared" si="3"/>
        <v>1701238</v>
      </c>
      <c r="K32" s="20">
        <v>98</v>
      </c>
      <c r="L32" s="20">
        <f t="shared" si="4"/>
        <v>854888</v>
      </c>
      <c r="M32" s="31">
        <v>103</v>
      </c>
      <c r="N32" s="20">
        <f t="shared" si="5"/>
        <v>846350</v>
      </c>
      <c r="O32" s="37">
        <f t="shared" si="10"/>
        <v>17095.3</v>
      </c>
      <c r="P32" s="38">
        <v>8377.9</v>
      </c>
      <c r="Q32" s="38">
        <v>8717.4</v>
      </c>
      <c r="R32" s="38">
        <v>3.4</v>
      </c>
      <c r="S32" s="38">
        <f t="shared" si="11"/>
        <v>17091.9</v>
      </c>
      <c r="T32" s="38">
        <v>15634.1</v>
      </c>
      <c r="U32" s="38">
        <f t="shared" si="12"/>
        <v>1457.8</v>
      </c>
      <c r="V32" s="51"/>
      <c r="W32" s="52"/>
      <c r="X32" s="53"/>
    </row>
    <row r="33" s="1" customFormat="1" ht="18.75" customHeight="1" spans="1:24">
      <c r="A33" s="19">
        <v>25</v>
      </c>
      <c r="B33" s="20" t="s">
        <v>233</v>
      </c>
      <c r="C33" s="20" t="s">
        <v>41</v>
      </c>
      <c r="D33" s="20">
        <v>59198</v>
      </c>
      <c r="E33" s="20">
        <v>59251</v>
      </c>
      <c r="F33" s="20">
        <v>42423</v>
      </c>
      <c r="G33" s="20">
        <f t="shared" si="13"/>
        <v>40869</v>
      </c>
      <c r="H33" s="20">
        <v>16775</v>
      </c>
      <c r="I33" s="20">
        <f>VLOOKUP(C33,[2]暂停及发放情况表!$D$1:$E$65536,2,0)</f>
        <v>18382</v>
      </c>
      <c r="J33" s="20">
        <f t="shared" si="3"/>
        <v>208287</v>
      </c>
      <c r="K33" s="20">
        <v>98</v>
      </c>
      <c r="L33" s="20">
        <f t="shared" si="4"/>
        <v>101714</v>
      </c>
      <c r="M33" s="31">
        <v>103</v>
      </c>
      <c r="N33" s="20">
        <f t="shared" si="5"/>
        <v>106573</v>
      </c>
      <c r="O33" s="37">
        <f t="shared" si="10"/>
        <v>2094.5</v>
      </c>
      <c r="P33" s="38">
        <v>996.8</v>
      </c>
      <c r="Q33" s="38">
        <v>1097.7</v>
      </c>
      <c r="R33" s="38">
        <v>0.3</v>
      </c>
      <c r="S33" s="38">
        <f t="shared" si="11"/>
        <v>2094.2</v>
      </c>
      <c r="T33" s="38">
        <v>1831.7</v>
      </c>
      <c r="U33" s="38">
        <f t="shared" si="12"/>
        <v>262.5</v>
      </c>
      <c r="V33" s="51"/>
      <c r="W33" s="52"/>
      <c r="X33" s="53"/>
    </row>
    <row r="34" s="1" customFormat="1" ht="18.75" customHeight="1" spans="1:24">
      <c r="A34" s="19">
        <v>26</v>
      </c>
      <c r="B34" s="20" t="s">
        <v>234</v>
      </c>
      <c r="C34" s="20" t="s">
        <v>46</v>
      </c>
      <c r="D34" s="20">
        <v>45724</v>
      </c>
      <c r="E34" s="20">
        <v>44893</v>
      </c>
      <c r="F34" s="20">
        <v>30786</v>
      </c>
      <c r="G34" s="20">
        <f t="shared" si="13"/>
        <v>29520</v>
      </c>
      <c r="H34" s="20">
        <v>14938</v>
      </c>
      <c r="I34" s="20">
        <f>VLOOKUP(C34,[2]暂停及发放情况表!$D$1:$E$65536,2,0)</f>
        <v>15373</v>
      </c>
      <c r="J34" s="20">
        <f t="shared" si="3"/>
        <v>172589</v>
      </c>
      <c r="K34" s="20">
        <v>98</v>
      </c>
      <c r="L34" s="20">
        <f t="shared" si="4"/>
        <v>84327</v>
      </c>
      <c r="M34" s="31">
        <v>103</v>
      </c>
      <c r="N34" s="20">
        <f t="shared" si="5"/>
        <v>88262</v>
      </c>
      <c r="O34" s="37">
        <f t="shared" si="10"/>
        <v>1735.5</v>
      </c>
      <c r="P34" s="38">
        <v>826.4</v>
      </c>
      <c r="Q34" s="38">
        <v>909.1</v>
      </c>
      <c r="R34" s="38">
        <v>36.4</v>
      </c>
      <c r="S34" s="38">
        <f t="shared" si="11"/>
        <v>1699.1</v>
      </c>
      <c r="T34" s="38">
        <v>1537.3</v>
      </c>
      <c r="U34" s="38">
        <f t="shared" si="12"/>
        <v>161.8</v>
      </c>
      <c r="V34" s="51"/>
      <c r="W34" s="52"/>
      <c r="X34" s="53"/>
    </row>
    <row r="35" s="1" customFormat="1" ht="18.75" customHeight="1" spans="1:24">
      <c r="A35" s="19">
        <v>27</v>
      </c>
      <c r="B35" s="20" t="s">
        <v>235</v>
      </c>
      <c r="C35" s="20" t="s">
        <v>47</v>
      </c>
      <c r="D35" s="20">
        <v>16532</v>
      </c>
      <c r="E35" s="20">
        <v>16980</v>
      </c>
      <c r="F35" s="20">
        <v>13708</v>
      </c>
      <c r="G35" s="20">
        <f t="shared" si="13"/>
        <v>13651</v>
      </c>
      <c r="H35" s="20">
        <v>2824</v>
      </c>
      <c r="I35" s="20">
        <f>VLOOKUP(C35,[2]暂停及发放情况表!$D$1:$E$65536,2,0)</f>
        <v>3329</v>
      </c>
      <c r="J35" s="20">
        <f t="shared" si="3"/>
        <v>36767</v>
      </c>
      <c r="K35" s="20">
        <v>98</v>
      </c>
      <c r="L35" s="20">
        <f t="shared" si="4"/>
        <v>18816</v>
      </c>
      <c r="M35" s="31">
        <v>103</v>
      </c>
      <c r="N35" s="20">
        <f t="shared" si="5"/>
        <v>17951</v>
      </c>
      <c r="O35" s="37">
        <f t="shared" si="10"/>
        <v>369.3</v>
      </c>
      <c r="P35" s="38">
        <v>184.4</v>
      </c>
      <c r="Q35" s="38">
        <v>184.9</v>
      </c>
      <c r="R35" s="38">
        <v>1</v>
      </c>
      <c r="S35" s="38">
        <f t="shared" si="11"/>
        <v>368.3</v>
      </c>
      <c r="T35" s="38">
        <v>323.3</v>
      </c>
      <c r="U35" s="38">
        <f t="shared" si="12"/>
        <v>45</v>
      </c>
      <c r="V35" s="54" t="s">
        <v>236</v>
      </c>
      <c r="W35" s="52"/>
      <c r="X35" s="53"/>
    </row>
    <row r="36" s="1" customFormat="1" ht="18.75" customHeight="1" spans="1:24">
      <c r="A36" s="19">
        <v>28</v>
      </c>
      <c r="B36" s="20" t="s">
        <v>237</v>
      </c>
      <c r="C36" s="20" t="s">
        <v>48</v>
      </c>
      <c r="D36" s="20">
        <v>27747</v>
      </c>
      <c r="E36" s="20">
        <v>28948</v>
      </c>
      <c r="F36" s="20">
        <v>21743</v>
      </c>
      <c r="G36" s="20">
        <f t="shared" si="13"/>
        <v>22148</v>
      </c>
      <c r="H36" s="20">
        <v>6004</v>
      </c>
      <c r="I36" s="20">
        <f>VLOOKUP(C36,[2]暂停及发放情况表!$D$1:$E$65536,2,0)</f>
        <v>6800</v>
      </c>
      <c r="J36" s="20">
        <f t="shared" si="3"/>
        <v>73937</v>
      </c>
      <c r="K36" s="20">
        <v>98</v>
      </c>
      <c r="L36" s="20">
        <f t="shared" si="4"/>
        <v>35704</v>
      </c>
      <c r="M36" s="31">
        <v>103</v>
      </c>
      <c r="N36" s="20">
        <f t="shared" si="5"/>
        <v>38233</v>
      </c>
      <c r="O36" s="37">
        <f t="shared" si="10"/>
        <v>743.7</v>
      </c>
      <c r="P36" s="38">
        <v>349.9</v>
      </c>
      <c r="Q36" s="38">
        <v>393.8</v>
      </c>
      <c r="R36" s="38">
        <v>0.6</v>
      </c>
      <c r="S36" s="38">
        <f t="shared" si="11"/>
        <v>743.1</v>
      </c>
      <c r="T36" s="38">
        <v>673.8</v>
      </c>
      <c r="U36" s="38">
        <f t="shared" si="12"/>
        <v>69.3000000000001</v>
      </c>
      <c r="V36" s="54" t="s">
        <v>238</v>
      </c>
      <c r="W36" s="52"/>
      <c r="X36" s="53"/>
    </row>
    <row r="37" s="1" customFormat="1" ht="18.75" customHeight="1" spans="1:24">
      <c r="A37" s="19">
        <v>29</v>
      </c>
      <c r="B37" s="20" t="s">
        <v>239</v>
      </c>
      <c r="C37" s="20" t="s">
        <v>49</v>
      </c>
      <c r="D37" s="20">
        <v>27885</v>
      </c>
      <c r="E37" s="20">
        <v>30009</v>
      </c>
      <c r="F37" s="20">
        <v>19038</v>
      </c>
      <c r="G37" s="20">
        <f t="shared" si="13"/>
        <v>20075</v>
      </c>
      <c r="H37" s="20">
        <v>8847</v>
      </c>
      <c r="I37" s="20">
        <f>VLOOKUP(C37,[2]暂停及发放情况表!$D$1:$E$65536,2,0)</f>
        <v>9934</v>
      </c>
      <c r="J37" s="20">
        <f t="shared" si="3"/>
        <v>109080</v>
      </c>
      <c r="K37" s="20">
        <v>98</v>
      </c>
      <c r="L37" s="20">
        <f t="shared" si="4"/>
        <v>51459</v>
      </c>
      <c r="M37" s="31">
        <v>103</v>
      </c>
      <c r="N37" s="20">
        <f t="shared" si="5"/>
        <v>57621</v>
      </c>
      <c r="O37" s="37">
        <f t="shared" si="10"/>
        <v>1097.8</v>
      </c>
      <c r="P37" s="38">
        <v>504.3</v>
      </c>
      <c r="Q37" s="38">
        <v>593.5</v>
      </c>
      <c r="R37" s="38">
        <v>1.5</v>
      </c>
      <c r="S37" s="38">
        <f t="shared" si="11"/>
        <v>1096.3</v>
      </c>
      <c r="T37" s="38">
        <v>913.1</v>
      </c>
      <c r="U37" s="38">
        <f t="shared" si="12"/>
        <v>183.2</v>
      </c>
      <c r="V37" s="54" t="s">
        <v>240</v>
      </c>
      <c r="W37" s="52"/>
      <c r="X37" s="53"/>
    </row>
    <row r="38" s="1" customFormat="1" ht="18.75" customHeight="1" spans="1:24">
      <c r="A38" s="19">
        <v>30</v>
      </c>
      <c r="B38" s="20" t="s">
        <v>241</v>
      </c>
      <c r="C38" s="20" t="s">
        <v>45</v>
      </c>
      <c r="D38" s="20">
        <v>16560</v>
      </c>
      <c r="E38" s="20">
        <v>16433</v>
      </c>
      <c r="F38" s="20">
        <v>11221</v>
      </c>
      <c r="G38" s="20">
        <f t="shared" si="13"/>
        <v>10787</v>
      </c>
      <c r="H38" s="20">
        <v>5339</v>
      </c>
      <c r="I38" s="20">
        <f>VLOOKUP(C38,[2]暂停及发放情况表!$D$1:$E$65536,2,0)</f>
        <v>5646</v>
      </c>
      <c r="J38" s="20">
        <f t="shared" si="3"/>
        <v>64863</v>
      </c>
      <c r="K38" s="20">
        <v>98</v>
      </c>
      <c r="L38" s="20">
        <f t="shared" si="4"/>
        <v>31378</v>
      </c>
      <c r="M38" s="31">
        <v>103</v>
      </c>
      <c r="N38" s="20">
        <f t="shared" si="5"/>
        <v>33485</v>
      </c>
      <c r="O38" s="37">
        <f t="shared" si="10"/>
        <v>652.4</v>
      </c>
      <c r="P38" s="38">
        <v>307.5</v>
      </c>
      <c r="Q38" s="38">
        <v>344.9</v>
      </c>
      <c r="R38" s="38">
        <v>1.3</v>
      </c>
      <c r="S38" s="38">
        <f t="shared" si="11"/>
        <v>651.1</v>
      </c>
      <c r="T38" s="38">
        <v>564.5</v>
      </c>
      <c r="U38" s="38">
        <f t="shared" si="12"/>
        <v>86.6</v>
      </c>
      <c r="V38" s="51"/>
      <c r="W38" s="52"/>
      <c r="X38" s="53"/>
    </row>
    <row r="39" s="1" customFormat="1" ht="18.75" customHeight="1" spans="1:24">
      <c r="A39" s="19">
        <v>31</v>
      </c>
      <c r="B39" s="20" t="s">
        <v>242</v>
      </c>
      <c r="C39" s="20" t="s">
        <v>51</v>
      </c>
      <c r="D39" s="20">
        <v>657232</v>
      </c>
      <c r="E39" s="20">
        <v>650884</v>
      </c>
      <c r="F39" s="20">
        <v>475120</v>
      </c>
      <c r="G39" s="20">
        <f t="shared" si="13"/>
        <v>454742</v>
      </c>
      <c r="H39" s="20">
        <v>182112</v>
      </c>
      <c r="I39" s="20">
        <f>VLOOKUP(C39,[2]暂停及发放情况表!$D$1:$E$65536,2,0)</f>
        <v>196142</v>
      </c>
      <c r="J39" s="20">
        <f t="shared" si="3"/>
        <v>2240030</v>
      </c>
      <c r="K39" s="20">
        <v>98</v>
      </c>
      <c r="L39" s="20">
        <f t="shared" si="4"/>
        <v>1068816</v>
      </c>
      <c r="M39" s="31">
        <v>103</v>
      </c>
      <c r="N39" s="20">
        <f t="shared" si="5"/>
        <v>1171214</v>
      </c>
      <c r="O39" s="37">
        <f t="shared" si="10"/>
        <v>22537.9</v>
      </c>
      <c r="P39" s="38">
        <v>10474.4</v>
      </c>
      <c r="Q39" s="38">
        <v>12063.5</v>
      </c>
      <c r="R39" s="38">
        <v>26.7</v>
      </c>
      <c r="S39" s="38">
        <f t="shared" si="11"/>
        <v>22511.2</v>
      </c>
      <c r="T39" s="38">
        <v>20891.1</v>
      </c>
      <c r="U39" s="38">
        <f t="shared" si="12"/>
        <v>1620.1</v>
      </c>
      <c r="V39" s="51"/>
      <c r="W39" s="52"/>
      <c r="X39" s="53"/>
    </row>
    <row r="40" s="1" customFormat="1" ht="18.75" customHeight="1" spans="1:24">
      <c r="A40" s="19">
        <v>32</v>
      </c>
      <c r="B40" s="20" t="s">
        <v>243</v>
      </c>
      <c r="C40" s="20" t="s">
        <v>50</v>
      </c>
      <c r="D40" s="20">
        <v>540355</v>
      </c>
      <c r="E40" s="20">
        <v>535600</v>
      </c>
      <c r="F40" s="20">
        <v>386417</v>
      </c>
      <c r="G40" s="20">
        <f t="shared" si="13"/>
        <v>371296</v>
      </c>
      <c r="H40" s="20">
        <v>153938</v>
      </c>
      <c r="I40" s="20">
        <f>VLOOKUP(C40,[2]暂停及发放情况表!$D$1:$E$65536,2,0)</f>
        <v>164304</v>
      </c>
      <c r="J40" s="20">
        <f t="shared" si="3"/>
        <v>1825595</v>
      </c>
      <c r="K40" s="20">
        <v>98</v>
      </c>
      <c r="L40" s="20">
        <f t="shared" si="4"/>
        <v>935449</v>
      </c>
      <c r="M40" s="31">
        <v>103</v>
      </c>
      <c r="N40" s="20">
        <f t="shared" si="5"/>
        <v>890146</v>
      </c>
      <c r="O40" s="37">
        <f t="shared" si="10"/>
        <v>18335.9</v>
      </c>
      <c r="P40" s="38">
        <v>9167.4</v>
      </c>
      <c r="Q40" s="38">
        <v>9168.5</v>
      </c>
      <c r="R40" s="38">
        <v>21.1</v>
      </c>
      <c r="S40" s="38">
        <f t="shared" si="11"/>
        <v>18314.8</v>
      </c>
      <c r="T40" s="38">
        <v>15786.8</v>
      </c>
      <c r="U40" s="38">
        <f t="shared" si="12"/>
        <v>2528</v>
      </c>
      <c r="V40" s="51"/>
      <c r="W40" s="52"/>
      <c r="X40" s="53"/>
    </row>
    <row r="41" s="1" customFormat="1" ht="18.75" customHeight="1" spans="1:24">
      <c r="A41" s="19">
        <v>33</v>
      </c>
      <c r="B41" s="20" t="s">
        <v>244</v>
      </c>
      <c r="C41" s="20" t="s">
        <v>52</v>
      </c>
      <c r="D41" s="20">
        <v>228501</v>
      </c>
      <c r="E41" s="20">
        <v>226113</v>
      </c>
      <c r="F41" s="20">
        <v>161272</v>
      </c>
      <c r="G41" s="20">
        <f t="shared" si="13"/>
        <v>154471</v>
      </c>
      <c r="H41" s="20">
        <v>67229</v>
      </c>
      <c r="I41" s="20">
        <f>VLOOKUP(C41,[2]暂停及发放情况表!$D$1:$E$65536,2,0)</f>
        <v>71642</v>
      </c>
      <c r="J41" s="20">
        <f t="shared" si="3"/>
        <v>810995</v>
      </c>
      <c r="K41" s="20">
        <v>98</v>
      </c>
      <c r="L41" s="20">
        <f t="shared" si="4"/>
        <v>398490</v>
      </c>
      <c r="M41" s="31">
        <v>103</v>
      </c>
      <c r="N41" s="20">
        <f t="shared" si="5"/>
        <v>412505</v>
      </c>
      <c r="O41" s="37">
        <f t="shared" si="10"/>
        <v>8154</v>
      </c>
      <c r="P41" s="38">
        <v>3905.2</v>
      </c>
      <c r="Q41" s="38">
        <v>4248.8</v>
      </c>
      <c r="R41" s="38">
        <v>9.2</v>
      </c>
      <c r="S41" s="38">
        <f t="shared" si="11"/>
        <v>8144.8</v>
      </c>
      <c r="T41" s="38">
        <v>7142.7</v>
      </c>
      <c r="U41" s="38">
        <f t="shared" si="12"/>
        <v>1002.1</v>
      </c>
      <c r="V41" s="51"/>
      <c r="W41" s="52"/>
      <c r="X41" s="53"/>
    </row>
    <row r="42" s="1" customFormat="1" ht="18.75" customHeight="1" spans="1:24">
      <c r="A42" s="19">
        <v>34</v>
      </c>
      <c r="B42" s="20" t="s">
        <v>245</v>
      </c>
      <c r="C42" s="20" t="s">
        <v>53</v>
      </c>
      <c r="D42" s="20">
        <v>350488</v>
      </c>
      <c r="E42" s="20">
        <v>352278</v>
      </c>
      <c r="F42" s="20">
        <v>232849</v>
      </c>
      <c r="G42" s="20">
        <f t="shared" si="13"/>
        <v>227379</v>
      </c>
      <c r="H42" s="20">
        <v>117639</v>
      </c>
      <c r="I42" s="20">
        <f>VLOOKUP(C42,[2]暂停及发放情况表!$D$1:$E$65536,2,0)</f>
        <v>124899</v>
      </c>
      <c r="J42" s="20">
        <f t="shared" si="3"/>
        <v>1382651</v>
      </c>
      <c r="K42" s="20">
        <v>98</v>
      </c>
      <c r="L42" s="20">
        <f t="shared" si="4"/>
        <v>687418</v>
      </c>
      <c r="M42" s="31">
        <v>103</v>
      </c>
      <c r="N42" s="20">
        <f t="shared" si="5"/>
        <v>695233</v>
      </c>
      <c r="O42" s="37">
        <f t="shared" si="10"/>
        <v>13897.6</v>
      </c>
      <c r="P42" s="38">
        <v>6736.7</v>
      </c>
      <c r="Q42" s="38">
        <v>7160.9</v>
      </c>
      <c r="R42" s="38">
        <v>21.3</v>
      </c>
      <c r="S42" s="38">
        <f t="shared" si="11"/>
        <v>13876.3</v>
      </c>
      <c r="T42" s="38">
        <v>12350.3</v>
      </c>
      <c r="U42" s="38">
        <f t="shared" si="12"/>
        <v>1526</v>
      </c>
      <c r="V42" s="51"/>
      <c r="W42" s="52"/>
      <c r="X42" s="53"/>
    </row>
    <row r="43" s="1" customFormat="1" ht="18.75" customHeight="1" spans="1:24">
      <c r="A43" s="19">
        <v>35</v>
      </c>
      <c r="B43" s="20" t="s">
        <v>246</v>
      </c>
      <c r="C43" s="20" t="s">
        <v>55</v>
      </c>
      <c r="D43" s="20">
        <v>521966</v>
      </c>
      <c r="E43" s="20">
        <v>521384</v>
      </c>
      <c r="F43" s="20">
        <v>383775</v>
      </c>
      <c r="G43" s="20">
        <f t="shared" si="13"/>
        <v>373819</v>
      </c>
      <c r="H43" s="20">
        <v>138191</v>
      </c>
      <c r="I43" s="20">
        <f>VLOOKUP(C43,[2]暂停及发放情况表!$D$1:$E$65536,2,0)</f>
        <v>147565</v>
      </c>
      <c r="J43" s="20">
        <f t="shared" si="3"/>
        <v>1648527</v>
      </c>
      <c r="K43" s="20">
        <v>98</v>
      </c>
      <c r="L43" s="20">
        <f t="shared" si="4"/>
        <v>826847</v>
      </c>
      <c r="M43" s="31">
        <v>103</v>
      </c>
      <c r="N43" s="20">
        <f t="shared" si="5"/>
        <v>821680</v>
      </c>
      <c r="O43" s="37">
        <f t="shared" si="10"/>
        <v>16566.4</v>
      </c>
      <c r="P43" s="38">
        <v>8103.1</v>
      </c>
      <c r="Q43" s="38">
        <v>8463.3</v>
      </c>
      <c r="R43" s="38">
        <v>26.4</v>
      </c>
      <c r="S43" s="38">
        <f t="shared" si="11"/>
        <v>16540</v>
      </c>
      <c r="T43" s="38">
        <v>15562</v>
      </c>
      <c r="U43" s="38">
        <f t="shared" si="12"/>
        <v>978</v>
      </c>
      <c r="V43" s="51"/>
      <c r="W43" s="52"/>
      <c r="X43" s="53"/>
    </row>
    <row r="44" s="1" customFormat="1" ht="18.75" customHeight="1" spans="1:24">
      <c r="A44" s="19">
        <v>36</v>
      </c>
      <c r="B44" s="20" t="s">
        <v>247</v>
      </c>
      <c r="C44" s="20" t="s">
        <v>56</v>
      </c>
      <c r="D44" s="20">
        <v>592021</v>
      </c>
      <c r="E44" s="20">
        <v>593363</v>
      </c>
      <c r="F44" s="20">
        <v>401540</v>
      </c>
      <c r="G44" s="20">
        <f t="shared" si="13"/>
        <v>388638</v>
      </c>
      <c r="H44" s="20">
        <v>190481</v>
      </c>
      <c r="I44" s="20">
        <f>VLOOKUP(C44,[2]暂停及发放情况表!$D$1:$E$65536,2,0)</f>
        <v>204725</v>
      </c>
      <c r="J44" s="20">
        <f t="shared" si="3"/>
        <v>2294927</v>
      </c>
      <c r="K44" s="20">
        <v>98</v>
      </c>
      <c r="L44" s="20">
        <f t="shared" si="4"/>
        <v>1122082</v>
      </c>
      <c r="M44" s="31">
        <v>103</v>
      </c>
      <c r="N44" s="20">
        <f t="shared" si="5"/>
        <v>1172845</v>
      </c>
      <c r="O44" s="37">
        <f t="shared" si="10"/>
        <v>23076.7</v>
      </c>
      <c r="P44" s="38">
        <v>10996.4</v>
      </c>
      <c r="Q44" s="38">
        <v>12080.3</v>
      </c>
      <c r="R44" s="38">
        <v>195.4</v>
      </c>
      <c r="S44" s="38">
        <f t="shared" si="11"/>
        <v>22881.3</v>
      </c>
      <c r="T44" s="38">
        <v>22788.1</v>
      </c>
      <c r="U44" s="38">
        <f t="shared" si="12"/>
        <v>93.2000000000007</v>
      </c>
      <c r="V44" s="51"/>
      <c r="W44" s="52"/>
      <c r="X44" s="53"/>
    </row>
    <row r="45" s="1" customFormat="1" ht="18.75" customHeight="1" spans="1:24">
      <c r="A45" s="19">
        <v>37</v>
      </c>
      <c r="B45" s="20" t="s">
        <v>248</v>
      </c>
      <c r="C45" s="20" t="s">
        <v>54</v>
      </c>
      <c r="D45" s="20">
        <v>477282</v>
      </c>
      <c r="E45" s="20">
        <v>472176</v>
      </c>
      <c r="F45" s="20">
        <v>366985</v>
      </c>
      <c r="G45" s="20">
        <f t="shared" si="13"/>
        <v>353868</v>
      </c>
      <c r="H45" s="20">
        <v>110297</v>
      </c>
      <c r="I45" s="20">
        <f>VLOOKUP(C45,[2]暂停及发放情况表!$D$1:$E$65536,2,0)</f>
        <v>118308</v>
      </c>
      <c r="J45" s="20">
        <f t="shared" si="3"/>
        <v>1296102</v>
      </c>
      <c r="K45" s="20">
        <v>98</v>
      </c>
      <c r="L45" s="20">
        <f t="shared" si="4"/>
        <v>655898</v>
      </c>
      <c r="M45" s="31">
        <v>103</v>
      </c>
      <c r="N45" s="20">
        <f t="shared" si="5"/>
        <v>640204</v>
      </c>
      <c r="O45" s="37">
        <f t="shared" si="10"/>
        <v>13021.9</v>
      </c>
      <c r="P45" s="38">
        <v>6427.8</v>
      </c>
      <c r="Q45" s="38">
        <v>6594.1</v>
      </c>
      <c r="R45" s="38">
        <v>1.1</v>
      </c>
      <c r="S45" s="38">
        <f t="shared" si="11"/>
        <v>13020.8</v>
      </c>
      <c r="T45" s="38">
        <v>11245.8</v>
      </c>
      <c r="U45" s="38">
        <f t="shared" si="12"/>
        <v>1775</v>
      </c>
      <c r="V45" s="51"/>
      <c r="W45" s="52"/>
      <c r="X45" s="53"/>
    </row>
    <row r="46" s="1" customFormat="1" ht="18.75" customHeight="1" spans="1:24">
      <c r="A46" s="19">
        <v>38</v>
      </c>
      <c r="B46" s="20" t="s">
        <v>249</v>
      </c>
      <c r="C46" s="20" t="s">
        <v>60</v>
      </c>
      <c r="D46" s="20">
        <v>57028</v>
      </c>
      <c r="E46" s="20">
        <v>58114</v>
      </c>
      <c r="F46" s="20">
        <v>43768</v>
      </c>
      <c r="G46" s="20">
        <f t="shared" si="13"/>
        <v>43896</v>
      </c>
      <c r="H46" s="20">
        <v>13260</v>
      </c>
      <c r="I46" s="20">
        <f>VLOOKUP(C46,[2]暂停及发放情况表!$D$1:$E$65536,2,0)</f>
        <v>14218</v>
      </c>
      <c r="J46" s="20">
        <f t="shared" si="3"/>
        <v>159607</v>
      </c>
      <c r="K46" s="20">
        <v>98</v>
      </c>
      <c r="L46" s="20">
        <f t="shared" si="4"/>
        <v>78510</v>
      </c>
      <c r="M46" s="31">
        <v>103</v>
      </c>
      <c r="N46" s="20">
        <f t="shared" si="5"/>
        <v>81097</v>
      </c>
      <c r="O46" s="37">
        <f t="shared" si="10"/>
        <v>1604.7</v>
      </c>
      <c r="P46" s="38">
        <v>769.4</v>
      </c>
      <c r="Q46" s="38">
        <v>835.3</v>
      </c>
      <c r="R46" s="38">
        <v>3.7</v>
      </c>
      <c r="S46" s="38">
        <f t="shared" si="11"/>
        <v>1601</v>
      </c>
      <c r="T46" s="38">
        <v>1427.9</v>
      </c>
      <c r="U46" s="38">
        <f t="shared" si="12"/>
        <v>173.1</v>
      </c>
      <c r="V46" s="51"/>
      <c r="W46" s="52"/>
      <c r="X46" s="53"/>
    </row>
    <row r="47" s="1" customFormat="1" ht="18.75" customHeight="1" spans="1:24">
      <c r="A47" s="19">
        <v>39</v>
      </c>
      <c r="B47" s="20" t="s">
        <v>250</v>
      </c>
      <c r="C47" s="20" t="s">
        <v>61</v>
      </c>
      <c r="D47" s="20">
        <v>70409</v>
      </c>
      <c r="E47" s="20">
        <v>70277</v>
      </c>
      <c r="F47" s="20">
        <v>50465</v>
      </c>
      <c r="G47" s="20">
        <f t="shared" si="13"/>
        <v>49149</v>
      </c>
      <c r="H47" s="20">
        <v>19944</v>
      </c>
      <c r="I47" s="20">
        <f>VLOOKUP(C47,[2]暂停及发放情况表!$D$1:$E$65536,2,0)</f>
        <v>21128</v>
      </c>
      <c r="J47" s="20">
        <f t="shared" si="3"/>
        <v>248856</v>
      </c>
      <c r="K47" s="20">
        <v>98</v>
      </c>
      <c r="L47" s="20">
        <f t="shared" si="4"/>
        <v>119633</v>
      </c>
      <c r="M47" s="31">
        <v>103</v>
      </c>
      <c r="N47" s="20">
        <f t="shared" si="5"/>
        <v>129223</v>
      </c>
      <c r="O47" s="37">
        <f t="shared" si="10"/>
        <v>2503.4</v>
      </c>
      <c r="P47" s="38">
        <v>1172.4</v>
      </c>
      <c r="Q47" s="38">
        <v>1331</v>
      </c>
      <c r="R47" s="38">
        <v>323.3</v>
      </c>
      <c r="S47" s="38">
        <f t="shared" si="11"/>
        <v>2180.1</v>
      </c>
      <c r="T47" s="38">
        <v>2063.8</v>
      </c>
      <c r="U47" s="38">
        <f t="shared" si="12"/>
        <v>116.3</v>
      </c>
      <c r="V47" s="51"/>
      <c r="W47" s="52"/>
      <c r="X47" s="53"/>
    </row>
    <row r="48" s="1" customFormat="1" ht="18.75" customHeight="1" spans="1:24">
      <c r="A48" s="19">
        <v>40</v>
      </c>
      <c r="B48" s="20" t="s">
        <v>251</v>
      </c>
      <c r="C48" s="20" t="s">
        <v>62</v>
      </c>
      <c r="D48" s="20">
        <v>37738</v>
      </c>
      <c r="E48" s="20">
        <v>38168</v>
      </c>
      <c r="F48" s="20">
        <v>29862</v>
      </c>
      <c r="G48" s="20">
        <f t="shared" si="13"/>
        <v>29819</v>
      </c>
      <c r="H48" s="20">
        <v>7876</v>
      </c>
      <c r="I48" s="20">
        <f>VLOOKUP(C48,[2]暂停及发放情况表!$D$1:$E$65536,2,0)</f>
        <v>8349</v>
      </c>
      <c r="J48" s="20">
        <f t="shared" si="3"/>
        <v>97660</v>
      </c>
      <c r="K48" s="20">
        <v>98</v>
      </c>
      <c r="L48" s="20">
        <f t="shared" si="4"/>
        <v>46980</v>
      </c>
      <c r="M48" s="31">
        <v>103</v>
      </c>
      <c r="N48" s="20">
        <f t="shared" si="5"/>
        <v>50680</v>
      </c>
      <c r="O48" s="37">
        <f t="shared" si="10"/>
        <v>982.4</v>
      </c>
      <c r="P48" s="38">
        <v>460.4</v>
      </c>
      <c r="Q48" s="38">
        <v>522</v>
      </c>
      <c r="R48" s="38">
        <v>4.8</v>
      </c>
      <c r="S48" s="38">
        <f t="shared" si="11"/>
        <v>977.6</v>
      </c>
      <c r="T48" s="38">
        <v>793.3</v>
      </c>
      <c r="U48" s="38">
        <f t="shared" si="12"/>
        <v>184.3</v>
      </c>
      <c r="V48" s="51"/>
      <c r="W48" s="52"/>
      <c r="X48" s="53"/>
    </row>
    <row r="49" s="1" customFormat="1" ht="18.75" customHeight="1" spans="1:24">
      <c r="A49" s="19">
        <v>41</v>
      </c>
      <c r="B49" s="20" t="s">
        <v>252</v>
      </c>
      <c r="C49" s="20" t="s">
        <v>63</v>
      </c>
      <c r="D49" s="20">
        <v>756087</v>
      </c>
      <c r="E49" s="20">
        <v>756694</v>
      </c>
      <c r="F49" s="20">
        <v>558239</v>
      </c>
      <c r="G49" s="20">
        <f t="shared" si="13"/>
        <v>545506</v>
      </c>
      <c r="H49" s="20">
        <v>197848</v>
      </c>
      <c r="I49" s="20">
        <f>VLOOKUP(C49,[2]暂停及发放情况表!$D$1:$E$65536,2,0)</f>
        <v>211188</v>
      </c>
      <c r="J49" s="20">
        <f t="shared" si="3"/>
        <v>2394697</v>
      </c>
      <c r="K49" s="20">
        <v>98</v>
      </c>
      <c r="L49" s="20">
        <f t="shared" si="4"/>
        <v>1161367</v>
      </c>
      <c r="M49" s="31">
        <v>103</v>
      </c>
      <c r="N49" s="20">
        <f t="shared" si="5"/>
        <v>1233330</v>
      </c>
      <c r="O49" s="37">
        <f t="shared" si="10"/>
        <v>24084.7</v>
      </c>
      <c r="P49" s="38">
        <v>11381.4</v>
      </c>
      <c r="Q49" s="38">
        <v>12703.3</v>
      </c>
      <c r="R49" s="38">
        <v>32.7</v>
      </c>
      <c r="S49" s="38">
        <f t="shared" si="11"/>
        <v>24052</v>
      </c>
      <c r="T49" s="38">
        <v>21453.1</v>
      </c>
      <c r="U49" s="38">
        <f t="shared" si="12"/>
        <v>2598.9</v>
      </c>
      <c r="V49" s="51"/>
      <c r="W49" s="52"/>
      <c r="X49" s="53"/>
    </row>
    <row r="50" s="1" customFormat="1" ht="18.75" customHeight="1" spans="1:24">
      <c r="A50" s="19">
        <v>42</v>
      </c>
      <c r="B50" s="20" t="s">
        <v>253</v>
      </c>
      <c r="C50" s="20" t="s">
        <v>64</v>
      </c>
      <c r="D50" s="20">
        <v>456462</v>
      </c>
      <c r="E50" s="20">
        <v>452085</v>
      </c>
      <c r="F50" s="20">
        <v>340957</v>
      </c>
      <c r="G50" s="20">
        <f t="shared" si="13"/>
        <v>329771</v>
      </c>
      <c r="H50" s="20">
        <v>115505</v>
      </c>
      <c r="I50" s="20">
        <f>VLOOKUP(C50,[2]暂停及发放情况表!$D$1:$E$65536,2,0)</f>
        <v>122314</v>
      </c>
      <c r="J50" s="20">
        <f t="shared" si="3"/>
        <v>1407966</v>
      </c>
      <c r="K50" s="20">
        <v>98</v>
      </c>
      <c r="L50" s="20">
        <f t="shared" si="4"/>
        <v>688704</v>
      </c>
      <c r="M50" s="31">
        <v>103</v>
      </c>
      <c r="N50" s="20">
        <f t="shared" si="5"/>
        <v>719262</v>
      </c>
      <c r="O50" s="37">
        <f t="shared" si="10"/>
        <v>14157.7</v>
      </c>
      <c r="P50" s="38">
        <v>6749.3</v>
      </c>
      <c r="Q50" s="38">
        <v>7408.4</v>
      </c>
      <c r="R50" s="38">
        <v>23.9</v>
      </c>
      <c r="S50" s="38">
        <f t="shared" si="11"/>
        <v>14133.8</v>
      </c>
      <c r="T50" s="38">
        <v>12737.3</v>
      </c>
      <c r="U50" s="38">
        <f t="shared" si="12"/>
        <v>1396.5</v>
      </c>
      <c r="V50" s="51"/>
      <c r="W50" s="52"/>
      <c r="X50" s="53"/>
    </row>
    <row r="51" s="1" customFormat="1" ht="18.75" customHeight="1" spans="1:24">
      <c r="A51" s="19">
        <v>43</v>
      </c>
      <c r="B51" s="20" t="s">
        <v>254</v>
      </c>
      <c r="C51" s="20" t="s">
        <v>69</v>
      </c>
      <c r="D51" s="20">
        <v>528252</v>
      </c>
      <c r="E51" s="20">
        <v>525547</v>
      </c>
      <c r="F51" s="20">
        <v>372827</v>
      </c>
      <c r="G51" s="20">
        <f t="shared" si="13"/>
        <v>360740</v>
      </c>
      <c r="H51" s="20">
        <v>155425</v>
      </c>
      <c r="I51" s="20">
        <f>VLOOKUP(C51,[2]暂停及发放情况表!$D$1:$E$65536,2,0)</f>
        <v>164807</v>
      </c>
      <c r="J51" s="20">
        <f t="shared" si="3"/>
        <v>1876280</v>
      </c>
      <c r="K51" s="20">
        <v>98</v>
      </c>
      <c r="L51" s="20">
        <f t="shared" si="4"/>
        <v>937163</v>
      </c>
      <c r="M51" s="31">
        <v>103</v>
      </c>
      <c r="N51" s="20">
        <f t="shared" si="5"/>
        <v>939117</v>
      </c>
      <c r="O51" s="37">
        <f t="shared" si="10"/>
        <v>18857.1</v>
      </c>
      <c r="P51" s="38">
        <v>9184.2</v>
      </c>
      <c r="Q51" s="38">
        <v>9672.9</v>
      </c>
      <c r="R51" s="38">
        <v>43.3</v>
      </c>
      <c r="S51" s="38">
        <f t="shared" si="11"/>
        <v>18813.8</v>
      </c>
      <c r="T51" s="38">
        <v>15524.7</v>
      </c>
      <c r="U51" s="38">
        <f t="shared" si="12"/>
        <v>3289.1</v>
      </c>
      <c r="V51" s="51"/>
      <c r="W51" s="52"/>
      <c r="X51" s="53"/>
    </row>
    <row r="52" s="1" customFormat="1" ht="18.75" customHeight="1" spans="1:24">
      <c r="A52" s="19">
        <v>44</v>
      </c>
      <c r="B52" s="20" t="s">
        <v>255</v>
      </c>
      <c r="C52" s="20" t="s">
        <v>65</v>
      </c>
      <c r="D52" s="20">
        <v>741632</v>
      </c>
      <c r="E52" s="20">
        <v>739337</v>
      </c>
      <c r="F52" s="20">
        <v>547028</v>
      </c>
      <c r="G52" s="20">
        <f t="shared" si="13"/>
        <v>532034</v>
      </c>
      <c r="H52" s="20">
        <v>194604</v>
      </c>
      <c r="I52" s="20">
        <f>VLOOKUP(C52,[2]暂停及发放情况表!$D$1:$E$65536,2,0)</f>
        <v>207303</v>
      </c>
      <c r="J52" s="20">
        <f t="shared" si="3"/>
        <v>2391998</v>
      </c>
      <c r="K52" s="20">
        <v>98</v>
      </c>
      <c r="L52" s="20">
        <f t="shared" si="4"/>
        <v>1170959</v>
      </c>
      <c r="M52" s="31">
        <v>103</v>
      </c>
      <c r="N52" s="20">
        <f t="shared" si="5"/>
        <v>1221039</v>
      </c>
      <c r="O52" s="37">
        <f t="shared" si="10"/>
        <v>24052.1</v>
      </c>
      <c r="P52" s="38">
        <v>11475.4</v>
      </c>
      <c r="Q52" s="38">
        <v>12576.7</v>
      </c>
      <c r="R52" s="38">
        <v>37.9</v>
      </c>
      <c r="S52" s="38">
        <f t="shared" si="11"/>
        <v>24014.2</v>
      </c>
      <c r="T52" s="38">
        <v>21879.9</v>
      </c>
      <c r="U52" s="38">
        <f t="shared" si="12"/>
        <v>2134.3</v>
      </c>
      <c r="V52" s="51"/>
      <c r="W52" s="52"/>
      <c r="X52" s="53"/>
    </row>
    <row r="53" s="1" customFormat="1" ht="18.75" customHeight="1" spans="1:24">
      <c r="A53" s="19">
        <v>45</v>
      </c>
      <c r="B53" s="20" t="s">
        <v>256</v>
      </c>
      <c r="C53" s="20" t="s">
        <v>67</v>
      </c>
      <c r="D53" s="20">
        <v>439121</v>
      </c>
      <c r="E53" s="20">
        <v>442161</v>
      </c>
      <c r="F53" s="20">
        <v>295660</v>
      </c>
      <c r="G53" s="20">
        <f t="shared" si="13"/>
        <v>290018</v>
      </c>
      <c r="H53" s="20">
        <v>143461</v>
      </c>
      <c r="I53" s="20">
        <f>VLOOKUP(C53,[2]暂停及发放情况表!$D$1:$E$65536,2,0)</f>
        <v>152143</v>
      </c>
      <c r="J53" s="20">
        <f t="shared" si="3"/>
        <v>1723612</v>
      </c>
      <c r="K53" s="20">
        <v>98</v>
      </c>
      <c r="L53" s="20">
        <f t="shared" si="4"/>
        <v>869224</v>
      </c>
      <c r="M53" s="31">
        <v>103</v>
      </c>
      <c r="N53" s="20">
        <f t="shared" si="5"/>
        <v>854388</v>
      </c>
      <c r="O53" s="37">
        <f t="shared" si="10"/>
        <v>17318.6</v>
      </c>
      <c r="P53" s="38">
        <v>8518.4</v>
      </c>
      <c r="Q53" s="38">
        <v>8800.2</v>
      </c>
      <c r="R53" s="38">
        <v>27.9</v>
      </c>
      <c r="S53" s="38">
        <f t="shared" si="11"/>
        <v>17290.7</v>
      </c>
      <c r="T53" s="38">
        <v>17112.8</v>
      </c>
      <c r="U53" s="38">
        <f t="shared" si="12"/>
        <v>177.900000000001</v>
      </c>
      <c r="V53" s="51"/>
      <c r="W53" s="52"/>
      <c r="X53" s="53"/>
    </row>
    <row r="54" s="1" customFormat="1" ht="18.75" customHeight="1" spans="1:24">
      <c r="A54" s="19">
        <v>46</v>
      </c>
      <c r="B54" s="20" t="s">
        <v>257</v>
      </c>
      <c r="C54" s="20" t="s">
        <v>71</v>
      </c>
      <c r="D54" s="20">
        <v>188888</v>
      </c>
      <c r="E54" s="20">
        <v>189646</v>
      </c>
      <c r="F54" s="20">
        <v>131457</v>
      </c>
      <c r="G54" s="20">
        <f t="shared" si="13"/>
        <v>128512</v>
      </c>
      <c r="H54" s="20">
        <v>57431</v>
      </c>
      <c r="I54" s="20">
        <f>VLOOKUP(C54,[2]暂停及发放情况表!$D$1:$E$65536,2,0)</f>
        <v>61134</v>
      </c>
      <c r="J54" s="20">
        <f t="shared" si="3"/>
        <v>710182</v>
      </c>
      <c r="K54" s="20">
        <v>98</v>
      </c>
      <c r="L54" s="20">
        <f t="shared" si="4"/>
        <v>354755</v>
      </c>
      <c r="M54" s="31">
        <v>103</v>
      </c>
      <c r="N54" s="20">
        <f t="shared" si="5"/>
        <v>355427</v>
      </c>
      <c r="O54" s="37">
        <f t="shared" si="10"/>
        <v>7137.5</v>
      </c>
      <c r="P54" s="38">
        <v>3476.6</v>
      </c>
      <c r="Q54" s="38">
        <v>3660.9</v>
      </c>
      <c r="R54" s="38">
        <v>592.5</v>
      </c>
      <c r="S54" s="38">
        <f t="shared" si="11"/>
        <v>6545</v>
      </c>
      <c r="T54" s="38">
        <v>6366.4</v>
      </c>
      <c r="U54" s="38">
        <f t="shared" si="12"/>
        <v>178.6</v>
      </c>
      <c r="V54" s="51"/>
      <c r="W54" s="52"/>
      <c r="X54" s="53"/>
    </row>
    <row r="55" s="1" customFormat="1" ht="18.75" customHeight="1" spans="1:24">
      <c r="A55" s="19">
        <v>47</v>
      </c>
      <c r="B55" s="20" t="s">
        <v>258</v>
      </c>
      <c r="C55" s="20" t="s">
        <v>68</v>
      </c>
      <c r="D55" s="20">
        <v>325064</v>
      </c>
      <c r="E55" s="20">
        <v>323535</v>
      </c>
      <c r="F55" s="20">
        <v>230198</v>
      </c>
      <c r="G55" s="20">
        <f t="shared" si="13"/>
        <v>221498</v>
      </c>
      <c r="H55" s="20">
        <v>94866</v>
      </c>
      <c r="I55" s="20">
        <f>VLOOKUP(C55,[2]暂停及发放情况表!$D$1:$E$65536,2,0)</f>
        <v>102037</v>
      </c>
      <c r="J55" s="20">
        <f t="shared" si="3"/>
        <v>1171821</v>
      </c>
      <c r="K55" s="20">
        <v>98</v>
      </c>
      <c r="L55" s="20">
        <f t="shared" si="4"/>
        <v>561122</v>
      </c>
      <c r="M55" s="31">
        <v>103</v>
      </c>
      <c r="N55" s="20">
        <f t="shared" si="5"/>
        <v>610699</v>
      </c>
      <c r="O55" s="37">
        <f t="shared" si="10"/>
        <v>11789.2</v>
      </c>
      <c r="P55" s="38">
        <v>5499</v>
      </c>
      <c r="Q55" s="38">
        <v>6290.2</v>
      </c>
      <c r="R55" s="38">
        <v>31.6</v>
      </c>
      <c r="S55" s="38">
        <f t="shared" si="11"/>
        <v>11757.6</v>
      </c>
      <c r="T55" s="38">
        <v>10635.1</v>
      </c>
      <c r="U55" s="38">
        <f t="shared" si="12"/>
        <v>1122.5</v>
      </c>
      <c r="V55" s="51"/>
      <c r="W55" s="52"/>
      <c r="X55" s="53"/>
    </row>
    <row r="56" s="1" customFormat="1" ht="18.75" customHeight="1" spans="1:24">
      <c r="A56" s="19">
        <v>48</v>
      </c>
      <c r="B56" s="20" t="s">
        <v>259</v>
      </c>
      <c r="C56" s="20" t="s">
        <v>70</v>
      </c>
      <c r="D56" s="20">
        <v>137972</v>
      </c>
      <c r="E56" s="20">
        <v>137565</v>
      </c>
      <c r="F56" s="20">
        <v>99735</v>
      </c>
      <c r="G56" s="20">
        <f t="shared" si="13"/>
        <v>96830</v>
      </c>
      <c r="H56" s="20">
        <v>38237</v>
      </c>
      <c r="I56" s="20">
        <f>VLOOKUP(C56,[2]暂停及发放情况表!$D$1:$E$65536,2,0)</f>
        <v>40735</v>
      </c>
      <c r="J56" s="20">
        <f t="shared" si="3"/>
        <v>444277</v>
      </c>
      <c r="K56" s="20">
        <v>98</v>
      </c>
      <c r="L56" s="20">
        <f t="shared" si="4"/>
        <v>225520</v>
      </c>
      <c r="M56" s="31">
        <v>103</v>
      </c>
      <c r="N56" s="20">
        <f t="shared" si="5"/>
        <v>218757</v>
      </c>
      <c r="O56" s="37">
        <f t="shared" si="10"/>
        <v>4463.3</v>
      </c>
      <c r="P56" s="38">
        <v>2210.1</v>
      </c>
      <c r="Q56" s="38">
        <v>2253.2</v>
      </c>
      <c r="R56" s="38">
        <v>1.3</v>
      </c>
      <c r="S56" s="38">
        <f t="shared" si="11"/>
        <v>4462</v>
      </c>
      <c r="T56" s="38">
        <v>4862.6</v>
      </c>
      <c r="U56" s="38">
        <f t="shared" si="12"/>
        <v>-400.6</v>
      </c>
      <c r="V56" s="51"/>
      <c r="W56" s="52"/>
      <c r="X56" s="53"/>
    </row>
    <row r="57" s="1" customFormat="1" ht="18.75" customHeight="1" spans="1:24">
      <c r="A57" s="19">
        <v>49</v>
      </c>
      <c r="B57" s="20" t="s">
        <v>260</v>
      </c>
      <c r="C57" s="20" t="s">
        <v>66</v>
      </c>
      <c r="D57" s="20">
        <v>410129</v>
      </c>
      <c r="E57" s="20">
        <v>406726</v>
      </c>
      <c r="F57" s="20">
        <v>289519</v>
      </c>
      <c r="G57" s="20">
        <f t="shared" si="13"/>
        <v>278950</v>
      </c>
      <c r="H57" s="20">
        <v>120610</v>
      </c>
      <c r="I57" s="20">
        <f>VLOOKUP(C57,[2]暂停及发放情况表!$D$1:$E$65536,2,0)</f>
        <v>127776</v>
      </c>
      <c r="J57" s="20">
        <f t="shared" si="3"/>
        <v>1456194</v>
      </c>
      <c r="K57" s="20">
        <v>98</v>
      </c>
      <c r="L57" s="20">
        <f t="shared" si="4"/>
        <v>737010</v>
      </c>
      <c r="M57" s="31">
        <v>103</v>
      </c>
      <c r="N57" s="20">
        <f t="shared" si="5"/>
        <v>719184</v>
      </c>
      <c r="O57" s="37">
        <f t="shared" si="10"/>
        <v>14630.3</v>
      </c>
      <c r="P57" s="38">
        <v>7222.7</v>
      </c>
      <c r="Q57" s="38">
        <v>7407.6</v>
      </c>
      <c r="R57" s="38">
        <v>62.7</v>
      </c>
      <c r="S57" s="38">
        <f t="shared" si="11"/>
        <v>14567.6</v>
      </c>
      <c r="T57" s="38">
        <v>12209.8</v>
      </c>
      <c r="U57" s="38">
        <f t="shared" si="12"/>
        <v>2357.8</v>
      </c>
      <c r="V57" s="51"/>
      <c r="W57" s="52"/>
      <c r="X57" s="53"/>
    </row>
    <row r="58" s="1" customFormat="1" ht="18.75" customHeight="1" spans="1:24">
      <c r="A58" s="19">
        <v>50</v>
      </c>
      <c r="B58" s="20" t="s">
        <v>261</v>
      </c>
      <c r="C58" s="20" t="s">
        <v>77</v>
      </c>
      <c r="D58" s="20">
        <v>45213</v>
      </c>
      <c r="E58" s="20">
        <v>45641</v>
      </c>
      <c r="F58" s="20">
        <v>37231</v>
      </c>
      <c r="G58" s="20">
        <f t="shared" si="13"/>
        <v>37059</v>
      </c>
      <c r="H58" s="20">
        <v>7982</v>
      </c>
      <c r="I58" s="20">
        <f>VLOOKUP(C58,[2]暂停及发放情况表!$D$1:$E$65536,2,0)</f>
        <v>8582</v>
      </c>
      <c r="J58" s="20">
        <f t="shared" si="3"/>
        <v>96160</v>
      </c>
      <c r="K58" s="20">
        <v>98</v>
      </c>
      <c r="L58" s="20">
        <f t="shared" si="4"/>
        <v>47510</v>
      </c>
      <c r="M58" s="31">
        <v>103</v>
      </c>
      <c r="N58" s="20">
        <f t="shared" si="5"/>
        <v>48650</v>
      </c>
      <c r="O58" s="37">
        <f t="shared" si="10"/>
        <v>966.7</v>
      </c>
      <c r="P58" s="38">
        <v>465.6</v>
      </c>
      <c r="Q58" s="38">
        <v>501.1</v>
      </c>
      <c r="R58" s="38">
        <v>4.2</v>
      </c>
      <c r="S58" s="38">
        <f t="shared" si="11"/>
        <v>962.5</v>
      </c>
      <c r="T58" s="38">
        <v>964.7</v>
      </c>
      <c r="U58" s="38">
        <f t="shared" si="12"/>
        <v>-2.20000000000005</v>
      </c>
      <c r="V58" s="51"/>
      <c r="W58" s="52"/>
      <c r="X58" s="53"/>
    </row>
    <row r="59" s="1" customFormat="1" ht="18.75" customHeight="1" spans="1:24">
      <c r="A59" s="19">
        <v>51</v>
      </c>
      <c r="B59" s="20" t="s">
        <v>262</v>
      </c>
      <c r="C59" s="20" t="s">
        <v>79</v>
      </c>
      <c r="D59" s="20">
        <v>47272</v>
      </c>
      <c r="E59" s="20">
        <v>47325</v>
      </c>
      <c r="F59" s="20">
        <v>33736</v>
      </c>
      <c r="G59" s="20">
        <f t="shared" si="13"/>
        <v>33002</v>
      </c>
      <c r="H59" s="20">
        <v>13536</v>
      </c>
      <c r="I59" s="20">
        <f>VLOOKUP(C59,[2]暂停及发放情况表!$D$1:$E$65536,2,0)</f>
        <v>14323</v>
      </c>
      <c r="J59" s="20">
        <f t="shared" si="3"/>
        <v>156573</v>
      </c>
      <c r="K59" s="20">
        <v>98</v>
      </c>
      <c r="L59" s="20">
        <f t="shared" si="4"/>
        <v>77020</v>
      </c>
      <c r="M59" s="31">
        <v>103</v>
      </c>
      <c r="N59" s="20">
        <f t="shared" si="5"/>
        <v>79553</v>
      </c>
      <c r="O59" s="37">
        <f t="shared" si="10"/>
        <v>1574.2</v>
      </c>
      <c r="P59" s="38">
        <v>754.8</v>
      </c>
      <c r="Q59" s="38">
        <v>819.4</v>
      </c>
      <c r="R59" s="38">
        <v>1.8</v>
      </c>
      <c r="S59" s="38">
        <f t="shared" si="11"/>
        <v>1572.4</v>
      </c>
      <c r="T59" s="38">
        <v>1438.4</v>
      </c>
      <c r="U59" s="38">
        <f t="shared" si="12"/>
        <v>134</v>
      </c>
      <c r="V59" s="51"/>
      <c r="W59" s="52"/>
      <c r="X59" s="53"/>
    </row>
    <row r="60" s="1" customFormat="1" ht="18.75" customHeight="1" spans="1:24">
      <c r="A60" s="19">
        <v>52</v>
      </c>
      <c r="B60" s="20" t="s">
        <v>263</v>
      </c>
      <c r="C60" s="20" t="s">
        <v>78</v>
      </c>
      <c r="D60" s="20">
        <v>70473</v>
      </c>
      <c r="E60" s="20">
        <v>70462</v>
      </c>
      <c r="F60" s="20">
        <v>60292</v>
      </c>
      <c r="G60" s="20">
        <f t="shared" si="13"/>
        <v>60131</v>
      </c>
      <c r="H60" s="20">
        <v>10181</v>
      </c>
      <c r="I60" s="20">
        <f>VLOOKUP(C60,[2]暂停及发放情况表!$D$1:$E$65536,2,0)</f>
        <v>10331</v>
      </c>
      <c r="J60" s="20">
        <f t="shared" si="3"/>
        <v>110422</v>
      </c>
      <c r="K60" s="20">
        <v>98</v>
      </c>
      <c r="L60" s="20">
        <f t="shared" si="4"/>
        <v>55694</v>
      </c>
      <c r="M60" s="31">
        <v>103</v>
      </c>
      <c r="N60" s="20">
        <f t="shared" si="5"/>
        <v>54728</v>
      </c>
      <c r="O60" s="37">
        <f t="shared" si="10"/>
        <v>1109.5</v>
      </c>
      <c r="P60" s="38">
        <v>545.8</v>
      </c>
      <c r="Q60" s="38">
        <v>563.7</v>
      </c>
      <c r="R60" s="38">
        <v>10.6</v>
      </c>
      <c r="S60" s="38">
        <f t="shared" si="11"/>
        <v>1098.9</v>
      </c>
      <c r="T60" s="38">
        <v>839.2</v>
      </c>
      <c r="U60" s="38">
        <f t="shared" si="12"/>
        <v>259.7</v>
      </c>
      <c r="V60" s="51"/>
      <c r="W60" s="52"/>
      <c r="X60" s="53"/>
    </row>
    <row r="61" s="1" customFormat="1" ht="18.75" customHeight="1" spans="1:24">
      <c r="A61" s="19">
        <v>53</v>
      </c>
      <c r="B61" s="20" t="s">
        <v>264</v>
      </c>
      <c r="C61" s="20" t="s">
        <v>86</v>
      </c>
      <c r="D61" s="20">
        <v>395131</v>
      </c>
      <c r="E61" s="20">
        <v>395468</v>
      </c>
      <c r="F61" s="20">
        <v>288520</v>
      </c>
      <c r="G61" s="20">
        <f t="shared" si="13"/>
        <v>282690</v>
      </c>
      <c r="H61" s="20">
        <v>106611</v>
      </c>
      <c r="I61" s="20">
        <f>VLOOKUP(C61,[2]暂停及发放情况表!$D$1:$E$65536,2,0)</f>
        <v>112778</v>
      </c>
      <c r="J61" s="20">
        <f t="shared" si="3"/>
        <v>1231678</v>
      </c>
      <c r="K61" s="20">
        <v>98</v>
      </c>
      <c r="L61" s="20">
        <f t="shared" si="4"/>
        <v>613765</v>
      </c>
      <c r="M61" s="31">
        <v>103</v>
      </c>
      <c r="N61" s="20">
        <f t="shared" si="5"/>
        <v>617913</v>
      </c>
      <c r="O61" s="37">
        <f t="shared" si="10"/>
        <v>12379.4</v>
      </c>
      <c r="P61" s="38">
        <v>6014.9</v>
      </c>
      <c r="Q61" s="38">
        <v>6364.5</v>
      </c>
      <c r="R61" s="38">
        <v>8.2</v>
      </c>
      <c r="S61" s="38">
        <f t="shared" si="11"/>
        <v>12371.2</v>
      </c>
      <c r="T61" s="38">
        <v>10856.7</v>
      </c>
      <c r="U61" s="38">
        <f t="shared" si="12"/>
        <v>1514.5</v>
      </c>
      <c r="V61" s="51"/>
      <c r="W61" s="52"/>
      <c r="X61" s="53"/>
    </row>
    <row r="62" s="1" customFormat="1" ht="18.75" customHeight="1" spans="1:24">
      <c r="A62" s="19">
        <v>54</v>
      </c>
      <c r="B62" s="20" t="s">
        <v>265</v>
      </c>
      <c r="C62" s="20" t="s">
        <v>85</v>
      </c>
      <c r="D62" s="20">
        <v>419403</v>
      </c>
      <c r="E62" s="20">
        <v>420101</v>
      </c>
      <c r="F62" s="20">
        <v>312383</v>
      </c>
      <c r="G62" s="20">
        <f t="shared" si="13"/>
        <v>305869</v>
      </c>
      <c r="H62" s="20">
        <v>107020</v>
      </c>
      <c r="I62" s="20">
        <f>VLOOKUP(C62,[2]暂停及发放情况表!$D$1:$E$65536,2,0)</f>
        <v>114232</v>
      </c>
      <c r="J62" s="20">
        <f t="shared" si="3"/>
        <v>1278198</v>
      </c>
      <c r="K62" s="20">
        <v>98</v>
      </c>
      <c r="L62" s="20">
        <f t="shared" si="4"/>
        <v>633878</v>
      </c>
      <c r="M62" s="31">
        <v>103</v>
      </c>
      <c r="N62" s="20">
        <f t="shared" si="5"/>
        <v>644320</v>
      </c>
      <c r="O62" s="37">
        <f t="shared" si="10"/>
        <v>12848.5</v>
      </c>
      <c r="P62" s="38">
        <v>6212</v>
      </c>
      <c r="Q62" s="38">
        <v>6636.5</v>
      </c>
      <c r="R62" s="38">
        <v>19.7</v>
      </c>
      <c r="S62" s="38">
        <f t="shared" si="11"/>
        <v>12828.8</v>
      </c>
      <c r="T62" s="38">
        <v>12474.9</v>
      </c>
      <c r="U62" s="38">
        <f t="shared" si="12"/>
        <v>353.9</v>
      </c>
      <c r="V62" s="51"/>
      <c r="W62" s="52"/>
      <c r="X62" s="53"/>
    </row>
    <row r="63" s="1" customFormat="1" ht="18.75" customHeight="1" spans="1:24">
      <c r="A63" s="19">
        <v>55</v>
      </c>
      <c r="B63" s="20" t="s">
        <v>266</v>
      </c>
      <c r="C63" s="20" t="s">
        <v>83</v>
      </c>
      <c r="D63" s="20">
        <v>358543</v>
      </c>
      <c r="E63" s="20">
        <v>344558</v>
      </c>
      <c r="F63" s="20">
        <v>258316</v>
      </c>
      <c r="G63" s="20">
        <f t="shared" si="13"/>
        <v>234964</v>
      </c>
      <c r="H63" s="20">
        <v>100227</v>
      </c>
      <c r="I63" s="20">
        <f>VLOOKUP(C63,[2]暂停及发放情况表!$D$1:$E$65536,2,0)</f>
        <v>109594</v>
      </c>
      <c r="J63" s="20">
        <f t="shared" si="3"/>
        <v>1168854</v>
      </c>
      <c r="K63" s="20">
        <v>98</v>
      </c>
      <c r="L63" s="20">
        <f t="shared" si="4"/>
        <v>577592</v>
      </c>
      <c r="M63" s="31">
        <v>103</v>
      </c>
      <c r="N63" s="20">
        <f t="shared" si="5"/>
        <v>591262</v>
      </c>
      <c r="O63" s="37">
        <f t="shared" si="10"/>
        <v>11750.4</v>
      </c>
      <c r="P63" s="38">
        <v>5660.4</v>
      </c>
      <c r="Q63" s="38">
        <v>6090</v>
      </c>
      <c r="R63" s="38">
        <v>1.1</v>
      </c>
      <c r="S63" s="38">
        <f t="shared" si="11"/>
        <v>11749.3</v>
      </c>
      <c r="T63" s="38">
        <v>10373</v>
      </c>
      <c r="U63" s="38">
        <f t="shared" si="12"/>
        <v>1376.3</v>
      </c>
      <c r="V63" s="51"/>
      <c r="W63" s="52"/>
      <c r="X63" s="53"/>
    </row>
    <row r="64" s="1" customFormat="1" ht="18.75" customHeight="1" spans="1:24">
      <c r="A64" s="19">
        <v>56</v>
      </c>
      <c r="B64" s="20" t="s">
        <v>267</v>
      </c>
      <c r="C64" s="20" t="s">
        <v>82</v>
      </c>
      <c r="D64" s="20">
        <v>630009</v>
      </c>
      <c r="E64" s="20">
        <v>631142</v>
      </c>
      <c r="F64" s="20">
        <v>452302</v>
      </c>
      <c r="G64" s="20">
        <f t="shared" si="13"/>
        <v>437375</v>
      </c>
      <c r="H64" s="20">
        <v>177707</v>
      </c>
      <c r="I64" s="20">
        <f>VLOOKUP(C64,[2]暂停及发放情况表!$D$1:$E$65536,2,0)</f>
        <v>193767</v>
      </c>
      <c r="J64" s="20">
        <f t="shared" si="3"/>
        <v>2087245</v>
      </c>
      <c r="K64" s="20">
        <v>98</v>
      </c>
      <c r="L64" s="20">
        <f t="shared" si="4"/>
        <v>1032061</v>
      </c>
      <c r="M64" s="31">
        <v>103</v>
      </c>
      <c r="N64" s="20">
        <f t="shared" si="5"/>
        <v>1055184</v>
      </c>
      <c r="O64" s="37">
        <f t="shared" si="10"/>
        <v>20982.6</v>
      </c>
      <c r="P64" s="38">
        <v>10114.2</v>
      </c>
      <c r="Q64" s="38">
        <v>10868.4</v>
      </c>
      <c r="R64" s="38">
        <v>317.4</v>
      </c>
      <c r="S64" s="38">
        <f t="shared" si="11"/>
        <v>20665.2</v>
      </c>
      <c r="T64" s="38">
        <v>17671</v>
      </c>
      <c r="U64" s="38">
        <f t="shared" si="12"/>
        <v>2994.2</v>
      </c>
      <c r="V64" s="51"/>
      <c r="W64" s="52"/>
      <c r="X64" s="53"/>
    </row>
    <row r="65" s="1" customFormat="1" ht="18.75" customHeight="1" spans="1:24">
      <c r="A65" s="19">
        <v>57</v>
      </c>
      <c r="B65" s="20" t="s">
        <v>268</v>
      </c>
      <c r="C65" s="20" t="s">
        <v>269</v>
      </c>
      <c r="D65" s="20">
        <v>69285</v>
      </c>
      <c r="E65" s="20">
        <v>68418</v>
      </c>
      <c r="F65" s="20">
        <v>55322</v>
      </c>
      <c r="G65" s="20">
        <f t="shared" si="13"/>
        <v>53558</v>
      </c>
      <c r="H65" s="20">
        <v>13963</v>
      </c>
      <c r="I65" s="20">
        <f>VLOOKUP(C65,[2]暂停及发放情况表!$D$1:$E$65536,2,0)</f>
        <v>14860</v>
      </c>
      <c r="J65" s="20">
        <f t="shared" si="3"/>
        <v>170405</v>
      </c>
      <c r="K65" s="20">
        <v>98</v>
      </c>
      <c r="L65" s="20">
        <f t="shared" si="4"/>
        <v>84153</v>
      </c>
      <c r="M65" s="31">
        <v>103</v>
      </c>
      <c r="N65" s="20">
        <f t="shared" si="5"/>
        <v>86252</v>
      </c>
      <c r="O65" s="37">
        <f t="shared" si="10"/>
        <v>1713.1</v>
      </c>
      <c r="P65" s="38">
        <v>824.7</v>
      </c>
      <c r="Q65" s="38">
        <v>888.4</v>
      </c>
      <c r="R65" s="38">
        <v>13.5</v>
      </c>
      <c r="S65" s="38">
        <f t="shared" si="11"/>
        <v>1699.6</v>
      </c>
      <c r="T65" s="38">
        <v>1489.6</v>
      </c>
      <c r="U65" s="38">
        <f t="shared" si="12"/>
        <v>210</v>
      </c>
      <c r="V65" s="51"/>
      <c r="W65" s="52"/>
      <c r="X65" s="53"/>
    </row>
    <row r="66" s="1" customFormat="1" ht="18.75" customHeight="1" spans="1:24">
      <c r="A66" s="19">
        <v>58</v>
      </c>
      <c r="B66" s="20" t="s">
        <v>270</v>
      </c>
      <c r="C66" s="20" t="s">
        <v>80</v>
      </c>
      <c r="D66" s="20">
        <v>22917</v>
      </c>
      <c r="E66" s="20">
        <v>22989</v>
      </c>
      <c r="F66" s="20">
        <v>22598</v>
      </c>
      <c r="G66" s="20">
        <f t="shared" si="13"/>
        <v>22641</v>
      </c>
      <c r="H66" s="20">
        <v>319</v>
      </c>
      <c r="I66" s="20">
        <f>VLOOKUP(C66,[2]暂停及发放情况表!$D$1:$E$65536,2,0)</f>
        <v>348</v>
      </c>
      <c r="J66" s="20">
        <f t="shared" si="3"/>
        <v>4046</v>
      </c>
      <c r="K66" s="20">
        <v>98</v>
      </c>
      <c r="L66" s="20">
        <f t="shared" si="4"/>
        <v>1929</v>
      </c>
      <c r="M66" s="31">
        <v>103</v>
      </c>
      <c r="N66" s="20">
        <f t="shared" si="5"/>
        <v>2117</v>
      </c>
      <c r="O66" s="37">
        <f t="shared" si="10"/>
        <v>40.7</v>
      </c>
      <c r="P66" s="38">
        <v>18.9</v>
      </c>
      <c r="Q66" s="38">
        <v>21.8</v>
      </c>
      <c r="R66" s="38">
        <v>2</v>
      </c>
      <c r="S66" s="38">
        <f t="shared" si="11"/>
        <v>38.7</v>
      </c>
      <c r="T66" s="38">
        <v>-85</v>
      </c>
      <c r="U66" s="38">
        <f t="shared" si="12"/>
        <v>123.7</v>
      </c>
      <c r="V66" s="51"/>
      <c r="W66" s="52"/>
      <c r="X66" s="53"/>
    </row>
    <row r="67" s="1" customFormat="1" ht="18.75" customHeight="1" spans="1:24">
      <c r="A67" s="19">
        <v>59</v>
      </c>
      <c r="B67" s="20" t="s">
        <v>271</v>
      </c>
      <c r="C67" s="20" t="s">
        <v>272</v>
      </c>
      <c r="D67" s="20">
        <v>7730</v>
      </c>
      <c r="E67" s="20">
        <v>7800</v>
      </c>
      <c r="F67" s="20">
        <v>7229</v>
      </c>
      <c r="G67" s="20">
        <f t="shared" si="13"/>
        <v>7227</v>
      </c>
      <c r="H67" s="20">
        <v>501</v>
      </c>
      <c r="I67" s="20">
        <f>VLOOKUP(C67,[2]暂停及发放情况表!$D$1:$E$65536,2,0)</f>
        <v>573</v>
      </c>
      <c r="J67" s="20">
        <f t="shared" si="3"/>
        <v>5988</v>
      </c>
      <c r="K67" s="20">
        <v>98</v>
      </c>
      <c r="L67" s="20">
        <f t="shared" si="4"/>
        <v>2949</v>
      </c>
      <c r="M67" s="31">
        <v>103</v>
      </c>
      <c r="N67" s="20">
        <f t="shared" si="5"/>
        <v>3039</v>
      </c>
      <c r="O67" s="37">
        <f t="shared" si="10"/>
        <v>60.2</v>
      </c>
      <c r="P67" s="38">
        <v>28.9</v>
      </c>
      <c r="Q67" s="38">
        <v>31.3</v>
      </c>
      <c r="R67" s="38">
        <v>0.2</v>
      </c>
      <c r="S67" s="38">
        <f t="shared" si="11"/>
        <v>60</v>
      </c>
      <c r="T67" s="38">
        <v>54.1</v>
      </c>
      <c r="U67" s="38">
        <f t="shared" si="12"/>
        <v>5.9</v>
      </c>
      <c r="V67" s="51"/>
      <c r="W67" s="52"/>
      <c r="X67" s="53"/>
    </row>
    <row r="68" s="1" customFormat="1" ht="18.75" customHeight="1" spans="1:24">
      <c r="A68" s="19">
        <v>60</v>
      </c>
      <c r="B68" s="20" t="s">
        <v>273</v>
      </c>
      <c r="C68" s="20" t="s">
        <v>81</v>
      </c>
      <c r="D68" s="20">
        <v>365260</v>
      </c>
      <c r="E68" s="20">
        <v>361669</v>
      </c>
      <c r="F68" s="20">
        <v>263965</v>
      </c>
      <c r="G68" s="20">
        <f t="shared" si="13"/>
        <v>255194</v>
      </c>
      <c r="H68" s="20">
        <v>101295</v>
      </c>
      <c r="I68" s="20">
        <f>VLOOKUP(C68,[2]暂停及发放情况表!$D$1:$E$65536,2,0)</f>
        <v>106475</v>
      </c>
      <c r="J68" s="20">
        <f t="shared" si="3"/>
        <v>1178788</v>
      </c>
      <c r="K68" s="20">
        <v>98</v>
      </c>
      <c r="L68" s="20">
        <f t="shared" si="4"/>
        <v>574837</v>
      </c>
      <c r="M68" s="31">
        <v>103</v>
      </c>
      <c r="N68" s="20">
        <f t="shared" si="5"/>
        <v>603951</v>
      </c>
      <c r="O68" s="37">
        <f t="shared" si="10"/>
        <v>11854.1</v>
      </c>
      <c r="P68" s="38">
        <v>5633.4</v>
      </c>
      <c r="Q68" s="38">
        <v>6220.7</v>
      </c>
      <c r="R68" s="38">
        <v>15.1</v>
      </c>
      <c r="S68" s="38">
        <f t="shared" si="11"/>
        <v>11839</v>
      </c>
      <c r="T68" s="38">
        <v>10936.3</v>
      </c>
      <c r="U68" s="38">
        <f t="shared" si="12"/>
        <v>902.700000000001</v>
      </c>
      <c r="V68" s="51"/>
      <c r="W68" s="52"/>
      <c r="X68" s="53"/>
    </row>
    <row r="69" s="1" customFormat="1" ht="18.75" customHeight="1" spans="1:24">
      <c r="A69" s="19">
        <v>61</v>
      </c>
      <c r="B69" s="20" t="s">
        <v>274</v>
      </c>
      <c r="C69" s="20" t="s">
        <v>84</v>
      </c>
      <c r="D69" s="20">
        <v>225925</v>
      </c>
      <c r="E69" s="20">
        <v>225892</v>
      </c>
      <c r="F69" s="20">
        <v>163857</v>
      </c>
      <c r="G69" s="20">
        <f t="shared" si="13"/>
        <v>159678</v>
      </c>
      <c r="H69" s="20">
        <v>62068</v>
      </c>
      <c r="I69" s="20">
        <f>VLOOKUP(C69,[2]暂停及发放情况表!$D$1:$E$65536,2,0)</f>
        <v>66214</v>
      </c>
      <c r="J69" s="20">
        <f t="shared" si="3"/>
        <v>770873</v>
      </c>
      <c r="K69" s="20">
        <v>98</v>
      </c>
      <c r="L69" s="20">
        <f t="shared" si="4"/>
        <v>369378</v>
      </c>
      <c r="M69" s="31">
        <v>103</v>
      </c>
      <c r="N69" s="20">
        <f t="shared" si="5"/>
        <v>401495</v>
      </c>
      <c r="O69" s="37">
        <f t="shared" si="10"/>
        <v>7755.3</v>
      </c>
      <c r="P69" s="38">
        <v>3619.9</v>
      </c>
      <c r="Q69" s="38">
        <v>4135.4</v>
      </c>
      <c r="R69" s="38">
        <v>22.6</v>
      </c>
      <c r="S69" s="38">
        <f t="shared" si="11"/>
        <v>7732.7</v>
      </c>
      <c r="T69" s="38">
        <v>6584.7</v>
      </c>
      <c r="U69" s="38">
        <f t="shared" si="12"/>
        <v>1148</v>
      </c>
      <c r="V69" s="51"/>
      <c r="W69" s="52"/>
      <c r="X69" s="53"/>
    </row>
    <row r="70" s="1" customFormat="1" ht="18.75" customHeight="1" spans="1:24">
      <c r="A70" s="19">
        <v>62</v>
      </c>
      <c r="B70" s="20" t="s">
        <v>275</v>
      </c>
      <c r="C70" s="20" t="s">
        <v>92</v>
      </c>
      <c r="D70" s="20">
        <v>80115</v>
      </c>
      <c r="E70" s="20">
        <v>78456</v>
      </c>
      <c r="F70" s="20">
        <v>59756</v>
      </c>
      <c r="G70" s="20">
        <f t="shared" si="13"/>
        <v>56481</v>
      </c>
      <c r="H70" s="20">
        <v>20359</v>
      </c>
      <c r="I70" s="20">
        <f>VLOOKUP(C70,[2]暂停及发放情况表!$D$1:$E$65536,2,0)</f>
        <v>21975</v>
      </c>
      <c r="J70" s="20">
        <f t="shared" si="3"/>
        <v>254802</v>
      </c>
      <c r="K70" s="20">
        <v>98</v>
      </c>
      <c r="L70" s="20">
        <f t="shared" si="4"/>
        <v>123520</v>
      </c>
      <c r="M70" s="31">
        <v>103</v>
      </c>
      <c r="N70" s="20">
        <f t="shared" si="5"/>
        <v>131282</v>
      </c>
      <c r="O70" s="37">
        <f t="shared" si="10"/>
        <v>2562.7</v>
      </c>
      <c r="P70" s="38">
        <v>1210.5</v>
      </c>
      <c r="Q70" s="38">
        <v>1352.2</v>
      </c>
      <c r="R70" s="38">
        <v>10.4</v>
      </c>
      <c r="S70" s="38">
        <f t="shared" si="11"/>
        <v>2552.3</v>
      </c>
      <c r="T70" s="38">
        <v>1996.4</v>
      </c>
      <c r="U70" s="38">
        <f t="shared" si="12"/>
        <v>555.9</v>
      </c>
      <c r="V70" s="51"/>
      <c r="W70" s="52"/>
      <c r="X70" s="53"/>
    </row>
    <row r="71" s="1" customFormat="1" ht="18.75" customHeight="1" spans="1:24">
      <c r="A71" s="19">
        <v>63</v>
      </c>
      <c r="B71" s="20" t="s">
        <v>276</v>
      </c>
      <c r="C71" s="20" t="s">
        <v>93</v>
      </c>
      <c r="D71" s="20">
        <v>428678</v>
      </c>
      <c r="E71" s="20">
        <v>427640</v>
      </c>
      <c r="F71" s="20">
        <v>288722</v>
      </c>
      <c r="G71" s="20">
        <f t="shared" si="13"/>
        <v>280074</v>
      </c>
      <c r="H71" s="20">
        <v>139956</v>
      </c>
      <c r="I71" s="20">
        <f>VLOOKUP(C71,[2]暂停及发放情况表!$D$1:$E$65536,2,0)</f>
        <v>147566</v>
      </c>
      <c r="J71" s="20">
        <f t="shared" si="3"/>
        <v>1720531</v>
      </c>
      <c r="K71" s="20">
        <v>98</v>
      </c>
      <c r="L71" s="20">
        <f t="shared" si="4"/>
        <v>833531</v>
      </c>
      <c r="M71" s="31">
        <v>103</v>
      </c>
      <c r="N71" s="20">
        <f t="shared" si="5"/>
        <v>887000</v>
      </c>
      <c r="O71" s="37">
        <f t="shared" si="10"/>
        <v>17304.7</v>
      </c>
      <c r="P71" s="38">
        <v>8168.6</v>
      </c>
      <c r="Q71" s="38">
        <v>9136.1</v>
      </c>
      <c r="R71" s="38">
        <v>16.9</v>
      </c>
      <c r="S71" s="38">
        <f t="shared" si="11"/>
        <v>17287.8</v>
      </c>
      <c r="T71" s="38">
        <v>14510.6</v>
      </c>
      <c r="U71" s="38">
        <f t="shared" si="12"/>
        <v>2777.2</v>
      </c>
      <c r="V71" s="51"/>
      <c r="W71" s="52"/>
      <c r="X71" s="53"/>
    </row>
    <row r="72" s="1" customFormat="1" ht="18.75" customHeight="1" spans="1:24">
      <c r="A72" s="19">
        <v>64</v>
      </c>
      <c r="B72" s="20" t="s">
        <v>277</v>
      </c>
      <c r="C72" s="20" t="s">
        <v>95</v>
      </c>
      <c r="D72" s="20">
        <v>282559</v>
      </c>
      <c r="E72" s="20">
        <v>278986</v>
      </c>
      <c r="F72" s="20">
        <v>191178</v>
      </c>
      <c r="G72" s="20">
        <f t="shared" si="13"/>
        <v>182350</v>
      </c>
      <c r="H72" s="20">
        <v>91381</v>
      </c>
      <c r="I72" s="20">
        <f>VLOOKUP(C72,[2]暂停及发放情况表!$D$1:$E$65536,2,0)</f>
        <v>96636</v>
      </c>
      <c r="J72" s="20">
        <f t="shared" si="3"/>
        <v>1114246</v>
      </c>
      <c r="K72" s="20">
        <v>98</v>
      </c>
      <c r="L72" s="20">
        <f t="shared" si="4"/>
        <v>557673</v>
      </c>
      <c r="M72" s="31">
        <v>103</v>
      </c>
      <c r="N72" s="20">
        <f t="shared" si="5"/>
        <v>556573</v>
      </c>
      <c r="O72" s="37">
        <f t="shared" si="10"/>
        <v>11197.9</v>
      </c>
      <c r="P72" s="38">
        <v>5465.2</v>
      </c>
      <c r="Q72" s="38">
        <v>5732.7</v>
      </c>
      <c r="R72" s="38">
        <v>1808.1</v>
      </c>
      <c r="S72" s="38">
        <f t="shared" si="11"/>
        <v>9389.8</v>
      </c>
      <c r="T72" s="38">
        <v>9675.8</v>
      </c>
      <c r="U72" s="38">
        <f t="shared" si="12"/>
        <v>-286</v>
      </c>
      <c r="V72" s="51"/>
      <c r="W72" s="52"/>
      <c r="X72" s="53"/>
    </row>
    <row r="73" s="1" customFormat="1" ht="18.75" customHeight="1" spans="1:24">
      <c r="A73" s="19">
        <v>65</v>
      </c>
      <c r="B73" s="20" t="s">
        <v>278</v>
      </c>
      <c r="C73" s="20" t="s">
        <v>96</v>
      </c>
      <c r="D73" s="20">
        <v>461028</v>
      </c>
      <c r="E73" s="20">
        <v>462099</v>
      </c>
      <c r="F73" s="20">
        <v>326787</v>
      </c>
      <c r="G73" s="20">
        <f t="shared" si="13"/>
        <v>316948</v>
      </c>
      <c r="H73" s="20">
        <v>134241</v>
      </c>
      <c r="I73" s="20">
        <f>VLOOKUP(C73,[2]暂停及发放情况表!$D$1:$E$65536,2,0)</f>
        <v>145151</v>
      </c>
      <c r="J73" s="20">
        <f t="shared" ref="J73:J136" si="14">L73+N73</f>
        <v>1626107</v>
      </c>
      <c r="K73" s="20">
        <v>98</v>
      </c>
      <c r="L73" s="20">
        <f t="shared" ref="L73:L136" si="15">ROUND(P73*10000/K73,0)</f>
        <v>807194</v>
      </c>
      <c r="M73" s="31">
        <v>103</v>
      </c>
      <c r="N73" s="20">
        <f t="shared" ref="N73:N136" si="16">ROUND(Q73*10000/M73,0)</f>
        <v>818913</v>
      </c>
      <c r="O73" s="37">
        <f t="shared" si="10"/>
        <v>16345.3</v>
      </c>
      <c r="P73" s="38">
        <v>7910.5</v>
      </c>
      <c r="Q73" s="38">
        <v>8434.8</v>
      </c>
      <c r="R73" s="38">
        <v>12.3</v>
      </c>
      <c r="S73" s="38">
        <f t="shared" si="11"/>
        <v>16333</v>
      </c>
      <c r="T73" s="38">
        <v>14741.6</v>
      </c>
      <c r="U73" s="38">
        <f t="shared" si="12"/>
        <v>1591.4</v>
      </c>
      <c r="V73" s="51"/>
      <c r="W73" s="52"/>
      <c r="X73" s="53"/>
    </row>
    <row r="74" s="1" customFormat="1" ht="18.75" customHeight="1" spans="1:24">
      <c r="A74" s="19">
        <v>66</v>
      </c>
      <c r="B74" s="20" t="s">
        <v>279</v>
      </c>
      <c r="C74" s="20" t="s">
        <v>280</v>
      </c>
      <c r="D74" s="20">
        <v>455488</v>
      </c>
      <c r="E74" s="20">
        <v>456962</v>
      </c>
      <c r="F74" s="20">
        <v>296192</v>
      </c>
      <c r="G74" s="20">
        <f t="shared" si="13"/>
        <v>287573</v>
      </c>
      <c r="H74" s="20">
        <v>159296</v>
      </c>
      <c r="I74" s="20">
        <f>VLOOKUP(C74,[2]暂停及发放情况表!$D$1:$E$65536,2,0)</f>
        <v>169389</v>
      </c>
      <c r="J74" s="20">
        <f t="shared" si="14"/>
        <v>1978991</v>
      </c>
      <c r="K74" s="20">
        <v>98</v>
      </c>
      <c r="L74" s="20">
        <f t="shared" si="15"/>
        <v>962010</v>
      </c>
      <c r="M74" s="31">
        <v>103</v>
      </c>
      <c r="N74" s="20">
        <f t="shared" si="16"/>
        <v>1016981</v>
      </c>
      <c r="O74" s="37">
        <f t="shared" si="10"/>
        <v>19902.6</v>
      </c>
      <c r="P74" s="38">
        <v>9427.7</v>
      </c>
      <c r="Q74" s="38">
        <v>10474.9</v>
      </c>
      <c r="R74" s="38">
        <v>34.6</v>
      </c>
      <c r="S74" s="38">
        <f t="shared" si="11"/>
        <v>19868</v>
      </c>
      <c r="T74" s="38">
        <v>17795.3</v>
      </c>
      <c r="U74" s="38">
        <f t="shared" si="12"/>
        <v>2072.7</v>
      </c>
      <c r="V74" s="51"/>
      <c r="W74" s="52"/>
      <c r="X74" s="53"/>
    </row>
    <row r="75" s="1" customFormat="1" ht="18.75" customHeight="1" spans="1:24">
      <c r="A75" s="19">
        <v>67</v>
      </c>
      <c r="B75" s="20" t="s">
        <v>281</v>
      </c>
      <c r="C75" s="20" t="s">
        <v>98</v>
      </c>
      <c r="D75" s="20">
        <v>230885</v>
      </c>
      <c r="E75" s="20">
        <v>228660</v>
      </c>
      <c r="F75" s="20">
        <v>153341</v>
      </c>
      <c r="G75" s="20">
        <f t="shared" si="13"/>
        <v>146733</v>
      </c>
      <c r="H75" s="20">
        <v>77544</v>
      </c>
      <c r="I75" s="20">
        <f>VLOOKUP(C75,[2]暂停及发放情况表!$D$1:$E$65536,2,0)</f>
        <v>81927</v>
      </c>
      <c r="J75" s="20">
        <f t="shared" si="14"/>
        <v>959737</v>
      </c>
      <c r="K75" s="20">
        <v>98</v>
      </c>
      <c r="L75" s="20">
        <f t="shared" si="15"/>
        <v>455378</v>
      </c>
      <c r="M75" s="31">
        <v>103</v>
      </c>
      <c r="N75" s="20">
        <f t="shared" si="16"/>
        <v>504359</v>
      </c>
      <c r="O75" s="37">
        <f t="shared" si="10"/>
        <v>9657.6</v>
      </c>
      <c r="P75" s="38">
        <v>4462.7</v>
      </c>
      <c r="Q75" s="38">
        <v>5194.9</v>
      </c>
      <c r="R75" s="38">
        <v>12.6</v>
      </c>
      <c r="S75" s="38">
        <f t="shared" si="11"/>
        <v>9645</v>
      </c>
      <c r="T75" s="38">
        <v>8395.6</v>
      </c>
      <c r="U75" s="38">
        <f t="shared" si="12"/>
        <v>1249.4</v>
      </c>
      <c r="V75" s="51"/>
      <c r="W75" s="52"/>
      <c r="X75" s="53"/>
    </row>
    <row r="76" s="1" customFormat="1" ht="18.75" customHeight="1" spans="1:24">
      <c r="A76" s="19">
        <v>68</v>
      </c>
      <c r="B76" s="20" t="s">
        <v>282</v>
      </c>
      <c r="C76" s="20" t="s">
        <v>99</v>
      </c>
      <c r="D76" s="20">
        <v>555559</v>
      </c>
      <c r="E76" s="20">
        <v>555039</v>
      </c>
      <c r="F76" s="20">
        <v>366325</v>
      </c>
      <c r="G76" s="20">
        <f t="shared" si="13"/>
        <v>353874</v>
      </c>
      <c r="H76" s="20">
        <v>189234</v>
      </c>
      <c r="I76" s="20">
        <f>VLOOKUP(C76,[2]暂停及发放情况表!$D$1:$E$65536,2,0)</f>
        <v>201165</v>
      </c>
      <c r="J76" s="20">
        <f t="shared" si="14"/>
        <v>2340959</v>
      </c>
      <c r="K76" s="20">
        <v>98</v>
      </c>
      <c r="L76" s="20">
        <f t="shared" si="15"/>
        <v>1134347</v>
      </c>
      <c r="M76" s="31">
        <v>103</v>
      </c>
      <c r="N76" s="20">
        <f t="shared" si="16"/>
        <v>1206612</v>
      </c>
      <c r="O76" s="37">
        <f t="shared" si="10"/>
        <v>23544.7</v>
      </c>
      <c r="P76" s="38">
        <v>11116.6</v>
      </c>
      <c r="Q76" s="38">
        <v>12428.1</v>
      </c>
      <c r="R76" s="38">
        <v>17.7</v>
      </c>
      <c r="S76" s="38">
        <f t="shared" si="11"/>
        <v>23527</v>
      </c>
      <c r="T76" s="38">
        <v>21277.9</v>
      </c>
      <c r="U76" s="38">
        <f t="shared" si="12"/>
        <v>2249.1</v>
      </c>
      <c r="V76" s="51"/>
      <c r="W76" s="52"/>
      <c r="X76" s="53"/>
    </row>
    <row r="77" s="1" customFormat="1" ht="18.75" customHeight="1" spans="1:24">
      <c r="A77" s="19">
        <v>69</v>
      </c>
      <c r="B77" s="20" t="s">
        <v>283</v>
      </c>
      <c r="C77" s="20" t="s">
        <v>100</v>
      </c>
      <c r="D77" s="20">
        <v>399672</v>
      </c>
      <c r="E77" s="20">
        <v>394781</v>
      </c>
      <c r="F77" s="20">
        <v>269750</v>
      </c>
      <c r="G77" s="20">
        <f t="shared" si="13"/>
        <v>257865</v>
      </c>
      <c r="H77" s="20">
        <v>129922</v>
      </c>
      <c r="I77" s="20">
        <f>VLOOKUP(C77,[2]暂停及发放情况表!$D$1:$E$65536,2,0)</f>
        <v>136916</v>
      </c>
      <c r="J77" s="20">
        <f t="shared" si="14"/>
        <v>1604095</v>
      </c>
      <c r="K77" s="20">
        <v>98</v>
      </c>
      <c r="L77" s="20">
        <f t="shared" si="15"/>
        <v>779357</v>
      </c>
      <c r="M77" s="31">
        <v>103</v>
      </c>
      <c r="N77" s="20">
        <f t="shared" si="16"/>
        <v>824738</v>
      </c>
      <c r="O77" s="37">
        <f t="shared" si="10"/>
        <v>16132.5</v>
      </c>
      <c r="P77" s="38">
        <v>7637.7</v>
      </c>
      <c r="Q77" s="38">
        <v>8494.8</v>
      </c>
      <c r="R77" s="38">
        <v>18.8</v>
      </c>
      <c r="S77" s="38">
        <f t="shared" si="11"/>
        <v>16113.7</v>
      </c>
      <c r="T77" s="38">
        <v>13738.8</v>
      </c>
      <c r="U77" s="38">
        <f t="shared" si="12"/>
        <v>2374.9</v>
      </c>
      <c r="V77" s="51"/>
      <c r="W77" s="52"/>
      <c r="X77" s="53"/>
    </row>
    <row r="78" s="1" customFormat="1" ht="18.75" customHeight="1" spans="1:24">
      <c r="A78" s="19">
        <v>70</v>
      </c>
      <c r="B78" s="20" t="s">
        <v>284</v>
      </c>
      <c r="C78" s="20" t="s">
        <v>285</v>
      </c>
      <c r="D78" s="20">
        <v>1821</v>
      </c>
      <c r="E78" s="20">
        <v>1859</v>
      </c>
      <c r="F78" s="20">
        <v>1295</v>
      </c>
      <c r="G78" s="20">
        <f t="shared" si="13"/>
        <v>1255</v>
      </c>
      <c r="H78" s="20">
        <v>526</v>
      </c>
      <c r="I78" s="20">
        <f>VLOOKUP(C78,[2]暂停及发放情况表!$D$1:$E$65536,2,0)</f>
        <v>604</v>
      </c>
      <c r="J78" s="20">
        <f t="shared" si="14"/>
        <v>6450</v>
      </c>
      <c r="K78" s="20">
        <v>98</v>
      </c>
      <c r="L78" s="20">
        <f t="shared" si="15"/>
        <v>3071</v>
      </c>
      <c r="M78" s="31">
        <v>103</v>
      </c>
      <c r="N78" s="20">
        <f t="shared" si="16"/>
        <v>3379</v>
      </c>
      <c r="O78" s="37">
        <f t="shared" si="10"/>
        <v>64.9</v>
      </c>
      <c r="P78" s="38">
        <v>30.1</v>
      </c>
      <c r="Q78" s="38">
        <v>34.8</v>
      </c>
      <c r="R78" s="38">
        <v>0</v>
      </c>
      <c r="S78" s="38">
        <f t="shared" si="11"/>
        <v>64.9</v>
      </c>
      <c r="T78" s="38">
        <v>62.8</v>
      </c>
      <c r="U78" s="38">
        <f t="shared" si="12"/>
        <v>2.10000000000001</v>
      </c>
      <c r="V78" s="51"/>
      <c r="W78" s="52"/>
      <c r="X78" s="53"/>
    </row>
    <row r="79" s="1" customFormat="1" ht="18.75" customHeight="1" spans="1:24">
      <c r="A79" s="19">
        <v>71</v>
      </c>
      <c r="B79" s="20" t="s">
        <v>286</v>
      </c>
      <c r="C79" s="20" t="s">
        <v>91</v>
      </c>
      <c r="D79" s="20">
        <v>14972</v>
      </c>
      <c r="E79" s="20">
        <v>15090</v>
      </c>
      <c r="F79" s="20">
        <v>14695</v>
      </c>
      <c r="G79" s="20">
        <f t="shared" si="13"/>
        <v>14737</v>
      </c>
      <c r="H79" s="20">
        <v>277</v>
      </c>
      <c r="I79" s="20">
        <f>VLOOKUP(C79,[2]暂停及发放情况表!$D$1:$E$65536,2,0)</f>
        <v>353</v>
      </c>
      <c r="J79" s="20">
        <f t="shared" si="14"/>
        <v>3730</v>
      </c>
      <c r="K79" s="20">
        <v>98</v>
      </c>
      <c r="L79" s="20">
        <f t="shared" si="15"/>
        <v>1837</v>
      </c>
      <c r="M79" s="31">
        <v>103</v>
      </c>
      <c r="N79" s="20">
        <f t="shared" si="16"/>
        <v>1893</v>
      </c>
      <c r="O79" s="37">
        <f t="shared" si="10"/>
        <v>37.5</v>
      </c>
      <c r="P79" s="38">
        <v>18</v>
      </c>
      <c r="Q79" s="38">
        <v>19.5</v>
      </c>
      <c r="R79" s="38">
        <v>0.8</v>
      </c>
      <c r="S79" s="38">
        <f t="shared" si="11"/>
        <v>36.7</v>
      </c>
      <c r="T79" s="38">
        <v>28</v>
      </c>
      <c r="U79" s="38">
        <f t="shared" si="12"/>
        <v>8.7</v>
      </c>
      <c r="V79" s="51"/>
      <c r="W79" s="52"/>
      <c r="X79" s="53"/>
    </row>
    <row r="80" s="1" customFormat="1" ht="18.75" customHeight="1" spans="1:24">
      <c r="A80" s="19">
        <v>72</v>
      </c>
      <c r="B80" s="20" t="s">
        <v>287</v>
      </c>
      <c r="C80" s="20" t="s">
        <v>94</v>
      </c>
      <c r="D80" s="20">
        <v>77410</v>
      </c>
      <c r="E80" s="20">
        <v>76464</v>
      </c>
      <c r="F80" s="20">
        <v>50846</v>
      </c>
      <c r="G80" s="20">
        <f t="shared" si="13"/>
        <v>47575</v>
      </c>
      <c r="H80" s="20">
        <v>26564</v>
      </c>
      <c r="I80" s="20">
        <f>VLOOKUP(C80,[2]暂停及发放情况表!$D$1:$E$65536,2,0)</f>
        <v>28889</v>
      </c>
      <c r="J80" s="20">
        <f t="shared" si="14"/>
        <v>331173</v>
      </c>
      <c r="K80" s="20">
        <v>98</v>
      </c>
      <c r="L80" s="20">
        <f t="shared" si="15"/>
        <v>157765</v>
      </c>
      <c r="M80" s="31">
        <v>103</v>
      </c>
      <c r="N80" s="20">
        <f t="shared" si="16"/>
        <v>173408</v>
      </c>
      <c r="O80" s="37">
        <f t="shared" si="10"/>
        <v>3332.2</v>
      </c>
      <c r="P80" s="38">
        <v>1546.1</v>
      </c>
      <c r="Q80" s="38">
        <v>1786.1</v>
      </c>
      <c r="R80" s="38">
        <v>1.7</v>
      </c>
      <c r="S80" s="38">
        <f t="shared" si="11"/>
        <v>3330.5</v>
      </c>
      <c r="T80" s="38">
        <v>3023.2</v>
      </c>
      <c r="U80" s="38">
        <f t="shared" si="12"/>
        <v>307.3</v>
      </c>
      <c r="V80" s="51"/>
      <c r="W80" s="52"/>
      <c r="X80" s="53"/>
    </row>
    <row r="81" s="1" customFormat="1" ht="18.75" customHeight="1" spans="1:24">
      <c r="A81" s="19">
        <v>73</v>
      </c>
      <c r="B81" s="20" t="s">
        <v>288</v>
      </c>
      <c r="C81" s="20" t="s">
        <v>104</v>
      </c>
      <c r="D81" s="20">
        <v>242884</v>
      </c>
      <c r="E81" s="20">
        <v>241459</v>
      </c>
      <c r="F81" s="20">
        <v>172130</v>
      </c>
      <c r="G81" s="20">
        <f t="shared" si="13"/>
        <v>166670</v>
      </c>
      <c r="H81" s="20">
        <v>70754</v>
      </c>
      <c r="I81" s="20">
        <f>VLOOKUP(C81,[2]暂停及发放情况表!$D$1:$E$65536,2,0)</f>
        <v>74789</v>
      </c>
      <c r="J81" s="20">
        <f t="shared" si="14"/>
        <v>849051</v>
      </c>
      <c r="K81" s="20">
        <v>98</v>
      </c>
      <c r="L81" s="20">
        <f t="shared" si="15"/>
        <v>417663</v>
      </c>
      <c r="M81" s="31">
        <v>103</v>
      </c>
      <c r="N81" s="20">
        <f t="shared" si="16"/>
        <v>431388</v>
      </c>
      <c r="O81" s="37">
        <f t="shared" si="10"/>
        <v>8536.4</v>
      </c>
      <c r="P81" s="38">
        <v>4093.1</v>
      </c>
      <c r="Q81" s="38">
        <v>4443.3</v>
      </c>
      <c r="R81" s="38">
        <v>21.9</v>
      </c>
      <c r="S81" s="38">
        <f t="shared" si="11"/>
        <v>8514.5</v>
      </c>
      <c r="T81" s="38">
        <v>7804.4</v>
      </c>
      <c r="U81" s="38">
        <f t="shared" si="12"/>
        <v>710.1</v>
      </c>
      <c r="V81" s="51"/>
      <c r="W81" s="52"/>
      <c r="X81" s="53"/>
    </row>
    <row r="82" s="1" customFormat="1" ht="18.75" customHeight="1" spans="1:24">
      <c r="A82" s="19">
        <v>74</v>
      </c>
      <c r="B82" s="20" t="s">
        <v>289</v>
      </c>
      <c r="C82" s="20" t="s">
        <v>105</v>
      </c>
      <c r="D82" s="20">
        <v>27776</v>
      </c>
      <c r="E82" s="20">
        <v>27765</v>
      </c>
      <c r="F82" s="20">
        <v>20268</v>
      </c>
      <c r="G82" s="20">
        <f t="shared" si="13"/>
        <v>19890</v>
      </c>
      <c r="H82" s="20">
        <v>7508</v>
      </c>
      <c r="I82" s="20">
        <f>VLOOKUP(C82,[2]暂停及发放情况表!$D$1:$E$65536,2,0)</f>
        <v>7875</v>
      </c>
      <c r="J82" s="20">
        <f t="shared" si="14"/>
        <v>93593</v>
      </c>
      <c r="K82" s="20">
        <v>98</v>
      </c>
      <c r="L82" s="20">
        <f t="shared" si="15"/>
        <v>44816</v>
      </c>
      <c r="M82" s="31">
        <v>103</v>
      </c>
      <c r="N82" s="20">
        <f t="shared" si="16"/>
        <v>48777</v>
      </c>
      <c r="O82" s="37">
        <f t="shared" si="10"/>
        <v>941.6</v>
      </c>
      <c r="P82" s="38">
        <v>439.2</v>
      </c>
      <c r="Q82" s="38">
        <v>502.4</v>
      </c>
      <c r="R82" s="38">
        <v>4.3</v>
      </c>
      <c r="S82" s="38">
        <f t="shared" si="11"/>
        <v>937.3</v>
      </c>
      <c r="T82" s="38">
        <v>791.6</v>
      </c>
      <c r="U82" s="38">
        <f t="shared" si="12"/>
        <v>145.7</v>
      </c>
      <c r="V82" s="51"/>
      <c r="W82" s="52"/>
      <c r="X82" s="53"/>
    </row>
    <row r="83" s="1" customFormat="1" ht="18.75" customHeight="1" spans="1:24">
      <c r="A83" s="19">
        <v>75</v>
      </c>
      <c r="B83" s="20" t="s">
        <v>290</v>
      </c>
      <c r="C83" s="20" t="s">
        <v>106</v>
      </c>
      <c r="D83" s="20">
        <v>424592</v>
      </c>
      <c r="E83" s="20">
        <v>420819</v>
      </c>
      <c r="F83" s="20">
        <v>283815</v>
      </c>
      <c r="G83" s="20">
        <f t="shared" si="13"/>
        <v>272074</v>
      </c>
      <c r="H83" s="20">
        <v>140777</v>
      </c>
      <c r="I83" s="20">
        <f>VLOOKUP(C83,[2]暂停及发放情况表!$D$1:$E$65536,2,0)</f>
        <v>148745</v>
      </c>
      <c r="J83" s="20">
        <f t="shared" si="14"/>
        <v>1709408</v>
      </c>
      <c r="K83" s="20">
        <v>98</v>
      </c>
      <c r="L83" s="20">
        <f t="shared" si="15"/>
        <v>844194</v>
      </c>
      <c r="M83" s="31">
        <v>103</v>
      </c>
      <c r="N83" s="20">
        <f t="shared" si="16"/>
        <v>865214</v>
      </c>
      <c r="O83" s="37">
        <f t="shared" si="10"/>
        <v>17184.8</v>
      </c>
      <c r="P83" s="38">
        <v>8273.1</v>
      </c>
      <c r="Q83" s="38">
        <v>8911.7</v>
      </c>
      <c r="R83" s="38">
        <v>27.1</v>
      </c>
      <c r="S83" s="38">
        <f t="shared" si="11"/>
        <v>17157.7</v>
      </c>
      <c r="T83" s="38">
        <v>14935.7</v>
      </c>
      <c r="U83" s="38">
        <f t="shared" si="12"/>
        <v>2222</v>
      </c>
      <c r="V83" s="51"/>
      <c r="W83" s="52"/>
      <c r="X83" s="53"/>
    </row>
    <row r="84" s="1" customFormat="1" ht="18.75" customHeight="1" spans="1:24">
      <c r="A84" s="19">
        <v>76</v>
      </c>
      <c r="B84" s="20" t="s">
        <v>291</v>
      </c>
      <c r="C84" s="20" t="s">
        <v>107</v>
      </c>
      <c r="D84" s="20">
        <v>282768</v>
      </c>
      <c r="E84" s="20">
        <v>284031</v>
      </c>
      <c r="F84" s="20">
        <v>204387</v>
      </c>
      <c r="G84" s="20">
        <f t="shared" si="13"/>
        <v>201161</v>
      </c>
      <c r="H84" s="20">
        <v>78381</v>
      </c>
      <c r="I84" s="20">
        <f>VLOOKUP(C84,[2]暂停及发放情况表!$D$1:$E$65536,2,0)</f>
        <v>82870</v>
      </c>
      <c r="J84" s="20">
        <f t="shared" si="14"/>
        <v>949434</v>
      </c>
      <c r="K84" s="20">
        <v>98</v>
      </c>
      <c r="L84" s="20">
        <f t="shared" si="15"/>
        <v>473327</v>
      </c>
      <c r="M84" s="31">
        <v>103</v>
      </c>
      <c r="N84" s="20">
        <f t="shared" si="16"/>
        <v>476107</v>
      </c>
      <c r="O84" s="37">
        <f t="shared" si="10"/>
        <v>9542.5</v>
      </c>
      <c r="P84" s="38">
        <v>4638.6</v>
      </c>
      <c r="Q84" s="38">
        <v>4903.9</v>
      </c>
      <c r="R84" s="38">
        <v>11.6</v>
      </c>
      <c r="S84" s="38">
        <f t="shared" si="11"/>
        <v>9530.9</v>
      </c>
      <c r="T84" s="38">
        <v>8128.2</v>
      </c>
      <c r="U84" s="38">
        <f t="shared" si="12"/>
        <v>1402.7</v>
      </c>
      <c r="V84" s="51"/>
      <c r="W84" s="52"/>
      <c r="X84" s="53"/>
    </row>
    <row r="85" s="1" customFormat="1" ht="18.75" customHeight="1" spans="1:24">
      <c r="A85" s="19">
        <v>77</v>
      </c>
      <c r="B85" s="20" t="s">
        <v>292</v>
      </c>
      <c r="C85" s="20" t="s">
        <v>111</v>
      </c>
      <c r="D85" s="20">
        <v>216933</v>
      </c>
      <c r="E85" s="20">
        <v>216921</v>
      </c>
      <c r="F85" s="20">
        <v>160053</v>
      </c>
      <c r="G85" s="20">
        <f t="shared" si="13"/>
        <v>158052</v>
      </c>
      <c r="H85" s="20">
        <v>56880</v>
      </c>
      <c r="I85" s="20">
        <f>VLOOKUP(C85,[2]暂停及发放情况表!$D$1:$E$65536,2,0)</f>
        <v>58869</v>
      </c>
      <c r="J85" s="20">
        <f t="shared" si="14"/>
        <v>695430</v>
      </c>
      <c r="K85" s="20">
        <v>98</v>
      </c>
      <c r="L85" s="20">
        <f t="shared" si="15"/>
        <v>336071</v>
      </c>
      <c r="M85" s="31">
        <v>103</v>
      </c>
      <c r="N85" s="20">
        <f t="shared" si="16"/>
        <v>359359</v>
      </c>
      <c r="O85" s="37">
        <f t="shared" si="10"/>
        <v>6994.9</v>
      </c>
      <c r="P85" s="38">
        <v>3293.5</v>
      </c>
      <c r="Q85" s="38">
        <v>3701.4</v>
      </c>
      <c r="R85" s="38">
        <v>59.9</v>
      </c>
      <c r="S85" s="38">
        <f t="shared" si="11"/>
        <v>6935</v>
      </c>
      <c r="T85" s="38">
        <v>6117.2</v>
      </c>
      <c r="U85" s="38">
        <f t="shared" si="12"/>
        <v>817.8</v>
      </c>
      <c r="V85" s="51"/>
      <c r="W85" s="52"/>
      <c r="X85" s="53"/>
    </row>
    <row r="86" s="1" customFormat="1" ht="18.75" customHeight="1" spans="1:24">
      <c r="A86" s="19">
        <v>78</v>
      </c>
      <c r="B86" s="20" t="s">
        <v>293</v>
      </c>
      <c r="C86" s="20" t="s">
        <v>112</v>
      </c>
      <c r="D86" s="20">
        <v>386683</v>
      </c>
      <c r="E86" s="20">
        <v>387675</v>
      </c>
      <c r="F86" s="20">
        <v>271402</v>
      </c>
      <c r="G86" s="20">
        <f t="shared" si="13"/>
        <v>265119</v>
      </c>
      <c r="H86" s="20">
        <v>115281</v>
      </c>
      <c r="I86" s="20">
        <f>VLOOKUP(C86,[2]暂停及发放情况表!$D$1:$E$65536,2,0)</f>
        <v>122556</v>
      </c>
      <c r="J86" s="20">
        <f t="shared" si="14"/>
        <v>1435869</v>
      </c>
      <c r="K86" s="20">
        <v>98</v>
      </c>
      <c r="L86" s="20">
        <f t="shared" si="15"/>
        <v>674112</v>
      </c>
      <c r="M86" s="31">
        <v>103</v>
      </c>
      <c r="N86" s="20">
        <f t="shared" si="16"/>
        <v>761757</v>
      </c>
      <c r="O86" s="37">
        <f t="shared" ref="O86:O142" si="17">ROUND(P86+Q86,1)</f>
        <v>14452.4</v>
      </c>
      <c r="P86" s="38">
        <v>6606.3</v>
      </c>
      <c r="Q86" s="38">
        <v>7846.1</v>
      </c>
      <c r="R86" s="38">
        <v>38.7</v>
      </c>
      <c r="S86" s="38">
        <f t="shared" ref="S86:S142" si="18">ROUND(O86-R86,1)</f>
        <v>14413.7</v>
      </c>
      <c r="T86" s="38">
        <v>12752.2</v>
      </c>
      <c r="U86" s="38">
        <f t="shared" ref="U86:U142" si="19">S86-T86</f>
        <v>1661.5</v>
      </c>
      <c r="V86" s="51"/>
      <c r="W86" s="52"/>
      <c r="X86" s="53"/>
    </row>
    <row r="87" s="1" customFormat="1" ht="18.75" customHeight="1" spans="1:24">
      <c r="A87" s="19">
        <v>79</v>
      </c>
      <c r="B87" s="20" t="s">
        <v>294</v>
      </c>
      <c r="C87" s="20" t="s">
        <v>115</v>
      </c>
      <c r="D87" s="20">
        <v>346028</v>
      </c>
      <c r="E87" s="20">
        <v>345934</v>
      </c>
      <c r="F87" s="20">
        <v>243588</v>
      </c>
      <c r="G87" s="20">
        <f t="shared" si="13"/>
        <v>237448</v>
      </c>
      <c r="H87" s="20">
        <v>102440</v>
      </c>
      <c r="I87" s="20">
        <f>VLOOKUP(C87,[2]暂停及发放情况表!$D$1:$E$65536,2,0)</f>
        <v>108486</v>
      </c>
      <c r="J87" s="20">
        <f t="shared" si="14"/>
        <v>1284507</v>
      </c>
      <c r="K87" s="20">
        <v>98</v>
      </c>
      <c r="L87" s="20">
        <f t="shared" si="15"/>
        <v>606449</v>
      </c>
      <c r="M87" s="31">
        <v>103</v>
      </c>
      <c r="N87" s="20">
        <f t="shared" si="16"/>
        <v>678058</v>
      </c>
      <c r="O87" s="37">
        <f t="shared" si="17"/>
        <v>12927.2</v>
      </c>
      <c r="P87" s="38">
        <v>5943.2</v>
      </c>
      <c r="Q87" s="38">
        <v>6984</v>
      </c>
      <c r="R87" s="38">
        <v>154</v>
      </c>
      <c r="S87" s="38">
        <f t="shared" si="18"/>
        <v>12773.2</v>
      </c>
      <c r="T87" s="38">
        <v>11558.8</v>
      </c>
      <c r="U87" s="38">
        <f t="shared" si="19"/>
        <v>1214.4</v>
      </c>
      <c r="V87" s="51"/>
      <c r="W87" s="52"/>
      <c r="X87" s="53"/>
    </row>
    <row r="88" s="1" customFormat="1" ht="18.75" customHeight="1" spans="1:24">
      <c r="A88" s="19">
        <v>80</v>
      </c>
      <c r="B88" s="20" t="s">
        <v>295</v>
      </c>
      <c r="C88" s="20" t="s">
        <v>116</v>
      </c>
      <c r="D88" s="20">
        <v>463702</v>
      </c>
      <c r="E88" s="20">
        <v>466147</v>
      </c>
      <c r="F88" s="20">
        <v>327901</v>
      </c>
      <c r="G88" s="20">
        <f t="shared" si="13"/>
        <v>322481</v>
      </c>
      <c r="H88" s="20">
        <v>135801</v>
      </c>
      <c r="I88" s="20">
        <f>VLOOKUP(C88,[2]暂停及发放情况表!$D$1:$E$65536,2,0)</f>
        <v>143666</v>
      </c>
      <c r="J88" s="20">
        <f t="shared" si="14"/>
        <v>1691558</v>
      </c>
      <c r="K88" s="20">
        <v>98</v>
      </c>
      <c r="L88" s="20">
        <f t="shared" si="15"/>
        <v>764908</v>
      </c>
      <c r="M88" s="31">
        <v>103</v>
      </c>
      <c r="N88" s="20">
        <f t="shared" si="16"/>
        <v>926650</v>
      </c>
      <c r="O88" s="37">
        <f t="shared" si="17"/>
        <v>17040.6</v>
      </c>
      <c r="P88" s="38">
        <v>7496.1</v>
      </c>
      <c r="Q88" s="38">
        <v>9544.5</v>
      </c>
      <c r="R88" s="38">
        <v>302.5</v>
      </c>
      <c r="S88" s="38">
        <f t="shared" si="18"/>
        <v>16738.1</v>
      </c>
      <c r="T88" s="38">
        <v>14713</v>
      </c>
      <c r="U88" s="38">
        <f t="shared" si="19"/>
        <v>2025.1</v>
      </c>
      <c r="V88" s="51"/>
      <c r="W88" s="52"/>
      <c r="X88" s="53"/>
    </row>
    <row r="89" s="1" customFormat="1" ht="18.75" customHeight="1" spans="1:24">
      <c r="A89" s="19">
        <v>81</v>
      </c>
      <c r="B89" s="20" t="s">
        <v>296</v>
      </c>
      <c r="C89" s="20" t="s">
        <v>117</v>
      </c>
      <c r="D89" s="20">
        <v>586865</v>
      </c>
      <c r="E89" s="20">
        <v>588236</v>
      </c>
      <c r="F89" s="20">
        <v>424492</v>
      </c>
      <c r="G89" s="20">
        <f t="shared" si="13"/>
        <v>417249</v>
      </c>
      <c r="H89" s="20">
        <v>162373</v>
      </c>
      <c r="I89" s="20">
        <f>VLOOKUP(C89,[2]暂停及发放情况表!$D$1:$E$65536,2,0)</f>
        <v>170987</v>
      </c>
      <c r="J89" s="20">
        <f t="shared" si="14"/>
        <v>2008774</v>
      </c>
      <c r="K89" s="20">
        <v>98</v>
      </c>
      <c r="L89" s="20">
        <f t="shared" si="15"/>
        <v>949551</v>
      </c>
      <c r="M89" s="31">
        <v>103</v>
      </c>
      <c r="N89" s="20">
        <f t="shared" si="16"/>
        <v>1059223</v>
      </c>
      <c r="O89" s="37">
        <f t="shared" si="17"/>
        <v>20215.6</v>
      </c>
      <c r="P89" s="38">
        <v>9305.6</v>
      </c>
      <c r="Q89" s="38">
        <v>10910</v>
      </c>
      <c r="R89" s="38">
        <v>36.8</v>
      </c>
      <c r="S89" s="38">
        <f t="shared" si="18"/>
        <v>20178.8</v>
      </c>
      <c r="T89" s="38">
        <v>18227.6</v>
      </c>
      <c r="U89" s="38">
        <f t="shared" si="19"/>
        <v>1951.2</v>
      </c>
      <c r="V89" s="51"/>
      <c r="W89" s="52"/>
      <c r="X89" s="53"/>
    </row>
    <row r="90" s="1" customFormat="1" ht="18.75" customHeight="1" spans="1:24">
      <c r="A90" s="19">
        <v>82</v>
      </c>
      <c r="B90" s="20" t="s">
        <v>297</v>
      </c>
      <c r="C90" s="20" t="s">
        <v>113</v>
      </c>
      <c r="D90" s="20">
        <v>31923</v>
      </c>
      <c r="E90" s="20">
        <v>31702</v>
      </c>
      <c r="F90" s="20">
        <v>28293</v>
      </c>
      <c r="G90" s="20">
        <f t="shared" si="13"/>
        <v>27816</v>
      </c>
      <c r="H90" s="20">
        <v>3630</v>
      </c>
      <c r="I90" s="20">
        <f>VLOOKUP(C90,[2]暂停及发放情况表!$D$1:$E$65536,2,0)</f>
        <v>3886</v>
      </c>
      <c r="J90" s="20">
        <f t="shared" si="14"/>
        <v>45959</v>
      </c>
      <c r="K90" s="20">
        <v>98</v>
      </c>
      <c r="L90" s="20">
        <f t="shared" si="15"/>
        <v>21173</v>
      </c>
      <c r="M90" s="31">
        <v>103</v>
      </c>
      <c r="N90" s="20">
        <f t="shared" si="16"/>
        <v>24786</v>
      </c>
      <c r="O90" s="37">
        <f t="shared" si="17"/>
        <v>462.8</v>
      </c>
      <c r="P90" s="38">
        <v>207.5</v>
      </c>
      <c r="Q90" s="38">
        <v>255.3</v>
      </c>
      <c r="R90" s="38">
        <v>0.9</v>
      </c>
      <c r="S90" s="38">
        <f t="shared" si="18"/>
        <v>461.9</v>
      </c>
      <c r="T90" s="38">
        <v>391.1</v>
      </c>
      <c r="U90" s="38">
        <f t="shared" si="19"/>
        <v>70.8</v>
      </c>
      <c r="V90" s="51"/>
      <c r="W90" s="52"/>
      <c r="X90" s="53"/>
    </row>
    <row r="91" s="1" customFormat="1" ht="18.75" customHeight="1" spans="1:24">
      <c r="A91" s="19">
        <v>83</v>
      </c>
      <c r="B91" s="20" t="s">
        <v>298</v>
      </c>
      <c r="C91" s="20" t="s">
        <v>114</v>
      </c>
      <c r="D91" s="20">
        <v>369414</v>
      </c>
      <c r="E91" s="20">
        <v>367342</v>
      </c>
      <c r="F91" s="20">
        <v>275748</v>
      </c>
      <c r="G91" s="20">
        <f t="shared" si="13"/>
        <v>266842</v>
      </c>
      <c r="H91" s="20">
        <v>93666</v>
      </c>
      <c r="I91" s="20">
        <f>VLOOKUP(C91,[2]暂停及发放情况表!$D$1:$E$65536,2,0)</f>
        <v>100500</v>
      </c>
      <c r="J91" s="20">
        <f t="shared" si="14"/>
        <v>1161483</v>
      </c>
      <c r="K91" s="20">
        <v>98</v>
      </c>
      <c r="L91" s="20">
        <f t="shared" si="15"/>
        <v>543143</v>
      </c>
      <c r="M91" s="31">
        <v>103</v>
      </c>
      <c r="N91" s="20">
        <f t="shared" si="16"/>
        <v>618340</v>
      </c>
      <c r="O91" s="37">
        <f t="shared" si="17"/>
        <v>11691.7</v>
      </c>
      <c r="P91" s="38">
        <v>5322.8</v>
      </c>
      <c r="Q91" s="38">
        <v>6368.9</v>
      </c>
      <c r="R91" s="38">
        <v>8</v>
      </c>
      <c r="S91" s="38">
        <f t="shared" si="18"/>
        <v>11683.7</v>
      </c>
      <c r="T91" s="38">
        <v>10559.2</v>
      </c>
      <c r="U91" s="38">
        <f t="shared" si="19"/>
        <v>1124.5</v>
      </c>
      <c r="V91" s="51"/>
      <c r="W91" s="52"/>
      <c r="X91" s="53"/>
    </row>
    <row r="92" s="1" customFormat="1" ht="18.75" customHeight="1" spans="1:24">
      <c r="A92" s="19">
        <v>84</v>
      </c>
      <c r="B92" s="20" t="s">
        <v>299</v>
      </c>
      <c r="C92" s="20" t="s">
        <v>138</v>
      </c>
      <c r="D92" s="20">
        <v>107230</v>
      </c>
      <c r="E92" s="20">
        <v>107206</v>
      </c>
      <c r="F92" s="20">
        <v>79396</v>
      </c>
      <c r="G92" s="20">
        <f t="shared" si="13"/>
        <v>77685</v>
      </c>
      <c r="H92" s="20">
        <v>27834</v>
      </c>
      <c r="I92" s="20">
        <f>VLOOKUP(C92,[2]暂停及发放情况表!$D$1:$E$65536,2,0)</f>
        <v>29521</v>
      </c>
      <c r="J92" s="20">
        <f t="shared" si="14"/>
        <v>331024</v>
      </c>
      <c r="K92" s="20">
        <v>98</v>
      </c>
      <c r="L92" s="20">
        <f t="shared" si="15"/>
        <v>164684</v>
      </c>
      <c r="M92" s="31">
        <v>103</v>
      </c>
      <c r="N92" s="20">
        <f t="shared" si="16"/>
        <v>166340</v>
      </c>
      <c r="O92" s="37">
        <f t="shared" si="17"/>
        <v>3327.2</v>
      </c>
      <c r="P92" s="38">
        <v>1613.9</v>
      </c>
      <c r="Q92" s="38">
        <v>1713.3</v>
      </c>
      <c r="R92" s="38">
        <v>6.1</v>
      </c>
      <c r="S92" s="38">
        <f t="shared" si="18"/>
        <v>3321.1</v>
      </c>
      <c r="T92" s="38">
        <v>3149.7</v>
      </c>
      <c r="U92" s="38">
        <f t="shared" si="19"/>
        <v>171.4</v>
      </c>
      <c r="V92" s="51"/>
      <c r="W92" s="52"/>
      <c r="X92" s="53"/>
    </row>
    <row r="93" s="1" customFormat="1" ht="18.75" customHeight="1" spans="1:24">
      <c r="A93" s="19">
        <v>85</v>
      </c>
      <c r="B93" s="20" t="s">
        <v>300</v>
      </c>
      <c r="C93" s="20" t="s">
        <v>139</v>
      </c>
      <c r="D93" s="20">
        <v>151521</v>
      </c>
      <c r="E93" s="20">
        <v>150631</v>
      </c>
      <c r="F93" s="20">
        <v>106797</v>
      </c>
      <c r="G93" s="20">
        <f t="shared" si="13"/>
        <v>103203</v>
      </c>
      <c r="H93" s="20">
        <v>44724</v>
      </c>
      <c r="I93" s="20">
        <f>VLOOKUP(C93,[2]暂停及发放情况表!$D$1:$E$65536,2,0)</f>
        <v>47428</v>
      </c>
      <c r="J93" s="20">
        <f t="shared" si="14"/>
        <v>545976</v>
      </c>
      <c r="K93" s="20">
        <v>98</v>
      </c>
      <c r="L93" s="20">
        <f t="shared" si="15"/>
        <v>266714</v>
      </c>
      <c r="M93" s="31">
        <v>103</v>
      </c>
      <c r="N93" s="20">
        <f t="shared" si="16"/>
        <v>279262</v>
      </c>
      <c r="O93" s="37">
        <f t="shared" si="17"/>
        <v>5490.2</v>
      </c>
      <c r="P93" s="38">
        <v>2613.8</v>
      </c>
      <c r="Q93" s="38">
        <v>2876.4</v>
      </c>
      <c r="R93" s="38">
        <v>2.2</v>
      </c>
      <c r="S93" s="38">
        <f t="shared" si="18"/>
        <v>5488</v>
      </c>
      <c r="T93" s="38">
        <v>5136.6</v>
      </c>
      <c r="U93" s="38">
        <f t="shared" si="19"/>
        <v>351.4</v>
      </c>
      <c r="V93" s="51"/>
      <c r="W93" s="52"/>
      <c r="X93" s="53"/>
    </row>
    <row r="94" s="1" customFormat="1" ht="18.75" customHeight="1" spans="1:24">
      <c r="A94" s="19">
        <v>86</v>
      </c>
      <c r="B94" s="20" t="s">
        <v>301</v>
      </c>
      <c r="C94" s="20" t="s">
        <v>141</v>
      </c>
      <c r="D94" s="20">
        <v>442668</v>
      </c>
      <c r="E94" s="20">
        <v>442580</v>
      </c>
      <c r="F94" s="20">
        <v>320074</v>
      </c>
      <c r="G94" s="20">
        <f t="shared" ref="G94:G142" si="20">E94-I94</f>
        <v>309614</v>
      </c>
      <c r="H94" s="20">
        <v>122594</v>
      </c>
      <c r="I94" s="20">
        <f>VLOOKUP(C94,[2]暂停及发放情况表!$D$1:$E$65536,2,0)</f>
        <v>132966</v>
      </c>
      <c r="J94" s="20">
        <f t="shared" si="14"/>
        <v>1517063</v>
      </c>
      <c r="K94" s="20">
        <v>98</v>
      </c>
      <c r="L94" s="20">
        <f t="shared" si="15"/>
        <v>736510</v>
      </c>
      <c r="M94" s="31">
        <v>103</v>
      </c>
      <c r="N94" s="20">
        <f t="shared" si="16"/>
        <v>780553</v>
      </c>
      <c r="O94" s="37">
        <f t="shared" si="17"/>
        <v>15257.5</v>
      </c>
      <c r="P94" s="38">
        <v>7217.8</v>
      </c>
      <c r="Q94" s="38">
        <v>8039.7</v>
      </c>
      <c r="R94" s="38">
        <v>18.9</v>
      </c>
      <c r="S94" s="38">
        <f t="shared" si="18"/>
        <v>15238.6</v>
      </c>
      <c r="T94" s="38">
        <v>14370.2</v>
      </c>
      <c r="U94" s="38">
        <f t="shared" si="19"/>
        <v>868.4</v>
      </c>
      <c r="V94" s="51"/>
      <c r="W94" s="52"/>
      <c r="X94" s="53"/>
    </row>
    <row r="95" s="1" customFormat="1" ht="18.75" customHeight="1" spans="1:24">
      <c r="A95" s="19">
        <v>87</v>
      </c>
      <c r="B95" s="20" t="s">
        <v>302</v>
      </c>
      <c r="C95" s="20" t="s">
        <v>143</v>
      </c>
      <c r="D95" s="20">
        <v>332405</v>
      </c>
      <c r="E95" s="20">
        <v>335077</v>
      </c>
      <c r="F95" s="20">
        <v>248547</v>
      </c>
      <c r="G95" s="20">
        <f t="shared" si="20"/>
        <v>245718</v>
      </c>
      <c r="H95" s="20">
        <v>83858</v>
      </c>
      <c r="I95" s="20">
        <f>VLOOKUP(C95,[2]暂停及发放情况表!$D$1:$E$65536,2,0)</f>
        <v>89359</v>
      </c>
      <c r="J95" s="20">
        <f t="shared" si="14"/>
        <v>1038577</v>
      </c>
      <c r="K95" s="20">
        <v>98</v>
      </c>
      <c r="L95" s="20">
        <f t="shared" si="15"/>
        <v>512888</v>
      </c>
      <c r="M95" s="31">
        <v>103</v>
      </c>
      <c r="N95" s="20">
        <f t="shared" si="16"/>
        <v>525689</v>
      </c>
      <c r="O95" s="37">
        <f t="shared" si="17"/>
        <v>10440.9</v>
      </c>
      <c r="P95" s="38">
        <v>5026.3</v>
      </c>
      <c r="Q95" s="38">
        <v>5414.6</v>
      </c>
      <c r="R95" s="38">
        <v>61.2</v>
      </c>
      <c r="S95" s="38">
        <f t="shared" si="18"/>
        <v>10379.7</v>
      </c>
      <c r="T95" s="38">
        <v>9365.6</v>
      </c>
      <c r="U95" s="38">
        <f t="shared" si="19"/>
        <v>1014.1</v>
      </c>
      <c r="V95" s="51"/>
      <c r="W95" s="52"/>
      <c r="X95" s="53"/>
    </row>
    <row r="96" s="1" customFormat="1" ht="18.75" customHeight="1" spans="1:24">
      <c r="A96" s="19">
        <v>88</v>
      </c>
      <c r="B96" s="20" t="s">
        <v>303</v>
      </c>
      <c r="C96" s="20" t="s">
        <v>142</v>
      </c>
      <c r="D96" s="20">
        <v>355471</v>
      </c>
      <c r="E96" s="20">
        <v>356159</v>
      </c>
      <c r="F96" s="20">
        <v>259596</v>
      </c>
      <c r="G96" s="20">
        <f t="shared" si="20"/>
        <v>254797</v>
      </c>
      <c r="H96" s="20">
        <v>95875</v>
      </c>
      <c r="I96" s="20">
        <f>VLOOKUP(C96,[2]暂停及发放情况表!$D$1:$E$65536,2,0)</f>
        <v>101362</v>
      </c>
      <c r="J96" s="20">
        <f t="shared" si="14"/>
        <v>1194998</v>
      </c>
      <c r="K96" s="20">
        <v>98</v>
      </c>
      <c r="L96" s="20">
        <f t="shared" si="15"/>
        <v>574153</v>
      </c>
      <c r="M96" s="31">
        <v>103</v>
      </c>
      <c r="N96" s="20">
        <f t="shared" si="16"/>
        <v>620845</v>
      </c>
      <c r="O96" s="37">
        <f t="shared" si="17"/>
        <v>12021.4</v>
      </c>
      <c r="P96" s="38">
        <v>5626.7</v>
      </c>
      <c r="Q96" s="38">
        <v>6394.7</v>
      </c>
      <c r="R96" s="38">
        <v>58.3</v>
      </c>
      <c r="S96" s="38">
        <f t="shared" si="18"/>
        <v>11963.1</v>
      </c>
      <c r="T96" s="38">
        <v>10410.2</v>
      </c>
      <c r="U96" s="38">
        <f t="shared" si="19"/>
        <v>1552.9</v>
      </c>
      <c r="V96" s="51"/>
      <c r="W96" s="52"/>
      <c r="X96" s="53"/>
    </row>
    <row r="97" s="1" customFormat="1" ht="18.75" customHeight="1" spans="1:24">
      <c r="A97" s="19">
        <v>89</v>
      </c>
      <c r="B97" s="20" t="s">
        <v>304</v>
      </c>
      <c r="C97" s="20" t="s">
        <v>144</v>
      </c>
      <c r="D97" s="20">
        <v>210233</v>
      </c>
      <c r="E97" s="20">
        <v>209865</v>
      </c>
      <c r="F97" s="20">
        <v>154781</v>
      </c>
      <c r="G97" s="20">
        <f t="shared" si="20"/>
        <v>150278</v>
      </c>
      <c r="H97" s="20">
        <v>55452</v>
      </c>
      <c r="I97" s="20">
        <f>VLOOKUP(C97,[2]暂停及发放情况表!$D$1:$E$65536,2,0)</f>
        <v>59587</v>
      </c>
      <c r="J97" s="20">
        <f t="shared" si="14"/>
        <v>676015</v>
      </c>
      <c r="K97" s="20">
        <v>98</v>
      </c>
      <c r="L97" s="20">
        <f t="shared" si="15"/>
        <v>330102</v>
      </c>
      <c r="M97" s="31">
        <v>103</v>
      </c>
      <c r="N97" s="20">
        <f t="shared" si="16"/>
        <v>345913</v>
      </c>
      <c r="O97" s="37">
        <f t="shared" si="17"/>
        <v>6797.9</v>
      </c>
      <c r="P97" s="38">
        <v>3235</v>
      </c>
      <c r="Q97" s="38">
        <v>3562.9</v>
      </c>
      <c r="R97" s="38">
        <v>29.6</v>
      </c>
      <c r="S97" s="38">
        <f t="shared" si="18"/>
        <v>6768.3</v>
      </c>
      <c r="T97" s="38">
        <v>6378.3</v>
      </c>
      <c r="U97" s="38">
        <f t="shared" si="19"/>
        <v>390</v>
      </c>
      <c r="V97" s="51"/>
      <c r="W97" s="52"/>
      <c r="X97" s="53"/>
    </row>
    <row r="98" s="1" customFormat="1" ht="18.75" customHeight="1" spans="1:24">
      <c r="A98" s="19">
        <v>90</v>
      </c>
      <c r="B98" s="20" t="s">
        <v>305</v>
      </c>
      <c r="C98" s="20" t="s">
        <v>145</v>
      </c>
      <c r="D98" s="20">
        <v>184494</v>
      </c>
      <c r="E98" s="20">
        <v>184645</v>
      </c>
      <c r="F98" s="20">
        <v>135251</v>
      </c>
      <c r="G98" s="20">
        <f t="shared" si="20"/>
        <v>132374</v>
      </c>
      <c r="H98" s="20">
        <v>49243</v>
      </c>
      <c r="I98" s="20">
        <f>VLOOKUP(C98,[2]暂停及发放情况表!$D$1:$E$65536,2,0)</f>
        <v>52271</v>
      </c>
      <c r="J98" s="20">
        <f t="shared" si="14"/>
        <v>599340</v>
      </c>
      <c r="K98" s="20">
        <v>98</v>
      </c>
      <c r="L98" s="20">
        <f t="shared" si="15"/>
        <v>295602</v>
      </c>
      <c r="M98" s="31">
        <v>103</v>
      </c>
      <c r="N98" s="20">
        <f t="shared" si="16"/>
        <v>303738</v>
      </c>
      <c r="O98" s="37">
        <f t="shared" si="17"/>
        <v>6025.4</v>
      </c>
      <c r="P98" s="38">
        <v>2896.9</v>
      </c>
      <c r="Q98" s="38">
        <v>3128.5</v>
      </c>
      <c r="R98" s="38">
        <v>0</v>
      </c>
      <c r="S98" s="38">
        <f t="shared" si="18"/>
        <v>6025.4</v>
      </c>
      <c r="T98" s="38">
        <v>5171.5</v>
      </c>
      <c r="U98" s="38">
        <f t="shared" si="19"/>
        <v>853.9</v>
      </c>
      <c r="V98" s="51"/>
      <c r="W98" s="52"/>
      <c r="X98" s="53"/>
    </row>
    <row r="99" s="1" customFormat="1" ht="18.75" customHeight="1" spans="1:24">
      <c r="A99" s="19">
        <v>91</v>
      </c>
      <c r="B99" s="20" t="s">
        <v>306</v>
      </c>
      <c r="C99" s="20" t="s">
        <v>146</v>
      </c>
      <c r="D99" s="20">
        <v>226958</v>
      </c>
      <c r="E99" s="20">
        <v>225752</v>
      </c>
      <c r="F99" s="20">
        <v>165243</v>
      </c>
      <c r="G99" s="20">
        <f t="shared" si="20"/>
        <v>160546</v>
      </c>
      <c r="H99" s="20">
        <v>61715</v>
      </c>
      <c r="I99" s="20">
        <f>VLOOKUP(C99,[2]暂停及发放情况表!$D$1:$E$65536,2,0)</f>
        <v>65206</v>
      </c>
      <c r="J99" s="20">
        <f t="shared" si="14"/>
        <v>752822</v>
      </c>
      <c r="K99" s="20">
        <v>98</v>
      </c>
      <c r="L99" s="20">
        <f t="shared" si="15"/>
        <v>365337</v>
      </c>
      <c r="M99" s="31">
        <v>103</v>
      </c>
      <c r="N99" s="20">
        <f t="shared" si="16"/>
        <v>387485</v>
      </c>
      <c r="O99" s="37">
        <f t="shared" si="17"/>
        <v>7571.4</v>
      </c>
      <c r="P99" s="38">
        <v>3580.3</v>
      </c>
      <c r="Q99" s="38">
        <v>3991.1</v>
      </c>
      <c r="R99" s="38">
        <v>5.8</v>
      </c>
      <c r="S99" s="38">
        <f t="shared" si="18"/>
        <v>7565.6</v>
      </c>
      <c r="T99" s="38">
        <v>6756.8</v>
      </c>
      <c r="U99" s="38">
        <f t="shared" si="19"/>
        <v>808.8</v>
      </c>
      <c r="V99" s="51"/>
      <c r="W99" s="52"/>
      <c r="X99" s="53"/>
    </row>
    <row r="100" s="1" customFormat="1" ht="18.75" customHeight="1" spans="1:24">
      <c r="A100" s="19">
        <v>92</v>
      </c>
      <c r="B100" s="20" t="s">
        <v>307</v>
      </c>
      <c r="C100" s="20" t="s">
        <v>147</v>
      </c>
      <c r="D100" s="20">
        <v>100125</v>
      </c>
      <c r="E100" s="20">
        <v>99383</v>
      </c>
      <c r="F100" s="20">
        <v>71730</v>
      </c>
      <c r="G100" s="20">
        <f t="shared" si="20"/>
        <v>69320</v>
      </c>
      <c r="H100" s="20">
        <v>28395</v>
      </c>
      <c r="I100" s="20">
        <f>VLOOKUP(C100,[2]暂停及发放情况表!$D$1:$E$65536,2,0)</f>
        <v>30063</v>
      </c>
      <c r="J100" s="20">
        <f t="shared" si="14"/>
        <v>347798</v>
      </c>
      <c r="K100" s="20">
        <v>98</v>
      </c>
      <c r="L100" s="20">
        <f t="shared" si="15"/>
        <v>170041</v>
      </c>
      <c r="M100" s="31">
        <v>103</v>
      </c>
      <c r="N100" s="20">
        <f t="shared" si="16"/>
        <v>177757</v>
      </c>
      <c r="O100" s="37">
        <f t="shared" si="17"/>
        <v>3497.3</v>
      </c>
      <c r="P100" s="38">
        <v>1666.4</v>
      </c>
      <c r="Q100" s="38">
        <v>1830.9</v>
      </c>
      <c r="R100" s="38">
        <v>4.4</v>
      </c>
      <c r="S100" s="38">
        <f t="shared" si="18"/>
        <v>3492.9</v>
      </c>
      <c r="T100" s="38">
        <v>3050.5</v>
      </c>
      <c r="U100" s="38">
        <f t="shared" si="19"/>
        <v>442.4</v>
      </c>
      <c r="V100" s="51"/>
      <c r="W100" s="52"/>
      <c r="X100" s="53"/>
    </row>
    <row r="101" s="1" customFormat="1" ht="18.75" customHeight="1" spans="1:24">
      <c r="A101" s="19">
        <v>93</v>
      </c>
      <c r="B101" s="20" t="s">
        <v>308</v>
      </c>
      <c r="C101" s="20" t="s">
        <v>148</v>
      </c>
      <c r="D101" s="20">
        <v>250719</v>
      </c>
      <c r="E101" s="20">
        <v>250332</v>
      </c>
      <c r="F101" s="20">
        <v>183903</v>
      </c>
      <c r="G101" s="20">
        <f t="shared" si="20"/>
        <v>177098</v>
      </c>
      <c r="H101" s="20">
        <v>66816</v>
      </c>
      <c r="I101" s="20">
        <f>VLOOKUP(C101,[2]暂停及发放情况表!$D$1:$E$65536,2,0)</f>
        <v>73234</v>
      </c>
      <c r="J101" s="20">
        <f t="shared" si="14"/>
        <v>821633</v>
      </c>
      <c r="K101" s="20">
        <v>98</v>
      </c>
      <c r="L101" s="20">
        <f t="shared" si="15"/>
        <v>405245</v>
      </c>
      <c r="M101" s="31">
        <v>103</v>
      </c>
      <c r="N101" s="20">
        <f t="shared" si="16"/>
        <v>416388</v>
      </c>
      <c r="O101" s="37">
        <f t="shared" si="17"/>
        <v>8260.2</v>
      </c>
      <c r="P101" s="38">
        <v>3971.4</v>
      </c>
      <c r="Q101" s="38">
        <v>4288.8</v>
      </c>
      <c r="R101" s="38">
        <v>14.1</v>
      </c>
      <c r="S101" s="38">
        <f t="shared" si="18"/>
        <v>8246.1</v>
      </c>
      <c r="T101" s="38">
        <v>7599.4</v>
      </c>
      <c r="U101" s="38">
        <f t="shared" si="19"/>
        <v>646.700000000001</v>
      </c>
      <c r="V101" s="51"/>
      <c r="W101" s="52"/>
      <c r="X101" s="53"/>
    </row>
    <row r="102" s="1" customFormat="1" ht="18.75" customHeight="1" spans="1:24">
      <c r="A102" s="19">
        <v>94</v>
      </c>
      <c r="B102" s="20" t="s">
        <v>309</v>
      </c>
      <c r="C102" s="20" t="s">
        <v>140</v>
      </c>
      <c r="D102" s="20">
        <v>170091</v>
      </c>
      <c r="E102" s="20">
        <v>168408</v>
      </c>
      <c r="F102" s="20">
        <v>119013</v>
      </c>
      <c r="G102" s="20">
        <f t="shared" si="20"/>
        <v>113531</v>
      </c>
      <c r="H102" s="20">
        <v>51078</v>
      </c>
      <c r="I102" s="20">
        <f>VLOOKUP(C102,[2]暂停及发放情况表!$D$1:$E$65536,2,0)</f>
        <v>54877</v>
      </c>
      <c r="J102" s="20">
        <f t="shared" si="14"/>
        <v>630596</v>
      </c>
      <c r="K102" s="20">
        <v>98</v>
      </c>
      <c r="L102" s="20">
        <f t="shared" si="15"/>
        <v>302276</v>
      </c>
      <c r="M102" s="31">
        <v>103</v>
      </c>
      <c r="N102" s="20">
        <f t="shared" si="16"/>
        <v>328320</v>
      </c>
      <c r="O102" s="37">
        <f t="shared" si="17"/>
        <v>6344</v>
      </c>
      <c r="P102" s="38">
        <v>2962.3</v>
      </c>
      <c r="Q102" s="38">
        <v>3381.7</v>
      </c>
      <c r="R102" s="38">
        <v>11.9</v>
      </c>
      <c r="S102" s="38">
        <f t="shared" si="18"/>
        <v>6332.1</v>
      </c>
      <c r="T102" s="38">
        <v>5780.7</v>
      </c>
      <c r="U102" s="38">
        <f t="shared" si="19"/>
        <v>551.400000000001</v>
      </c>
      <c r="V102" s="51"/>
      <c r="W102" s="52"/>
      <c r="X102" s="53"/>
    </row>
    <row r="103" s="1" customFormat="1" ht="18.75" customHeight="1" spans="1:24">
      <c r="A103" s="19">
        <v>95</v>
      </c>
      <c r="B103" s="20" t="s">
        <v>310</v>
      </c>
      <c r="C103" s="20" t="s">
        <v>121</v>
      </c>
      <c r="D103" s="20">
        <v>312280</v>
      </c>
      <c r="E103" s="20">
        <v>312605</v>
      </c>
      <c r="F103" s="20">
        <v>221903</v>
      </c>
      <c r="G103" s="20">
        <f t="shared" si="20"/>
        <v>215316</v>
      </c>
      <c r="H103" s="20">
        <v>90377</v>
      </c>
      <c r="I103" s="20">
        <f>VLOOKUP(C103,[2]暂停及发放情况表!$D$1:$E$65536,2,0)</f>
        <v>97289</v>
      </c>
      <c r="J103" s="20">
        <f t="shared" si="14"/>
        <v>1126979</v>
      </c>
      <c r="K103" s="20">
        <v>98</v>
      </c>
      <c r="L103" s="20">
        <f t="shared" si="15"/>
        <v>553571</v>
      </c>
      <c r="M103" s="31">
        <v>103</v>
      </c>
      <c r="N103" s="20">
        <f t="shared" si="16"/>
        <v>573408</v>
      </c>
      <c r="O103" s="37">
        <f t="shared" si="17"/>
        <v>11331.1</v>
      </c>
      <c r="P103" s="38">
        <v>5425</v>
      </c>
      <c r="Q103" s="38">
        <v>5906.1</v>
      </c>
      <c r="R103" s="38">
        <v>22.5</v>
      </c>
      <c r="S103" s="38">
        <f t="shared" si="18"/>
        <v>11308.6</v>
      </c>
      <c r="T103" s="38">
        <v>9178.2</v>
      </c>
      <c r="U103" s="38">
        <f t="shared" si="19"/>
        <v>2130.4</v>
      </c>
      <c r="V103" s="51"/>
      <c r="W103" s="52"/>
      <c r="X103" s="53"/>
    </row>
    <row r="104" s="1" customFormat="1" ht="18.75" customHeight="1" spans="1:24">
      <c r="A104" s="19">
        <v>96</v>
      </c>
      <c r="B104" s="20" t="s">
        <v>311</v>
      </c>
      <c r="C104" s="20" t="s">
        <v>122</v>
      </c>
      <c r="D104" s="20">
        <v>215392</v>
      </c>
      <c r="E104" s="20">
        <v>213492</v>
      </c>
      <c r="F104" s="20">
        <v>156909</v>
      </c>
      <c r="G104" s="20">
        <f t="shared" si="20"/>
        <v>150938</v>
      </c>
      <c r="H104" s="20">
        <v>58483</v>
      </c>
      <c r="I104" s="20">
        <f>VLOOKUP(C104,[2]暂停及发放情况表!$D$1:$E$65536,2,0)</f>
        <v>62554</v>
      </c>
      <c r="J104" s="20">
        <f t="shared" si="14"/>
        <v>667774</v>
      </c>
      <c r="K104" s="20">
        <v>98</v>
      </c>
      <c r="L104" s="20">
        <f t="shared" si="15"/>
        <v>340929</v>
      </c>
      <c r="M104" s="31">
        <v>103</v>
      </c>
      <c r="N104" s="20">
        <f t="shared" si="16"/>
        <v>326845</v>
      </c>
      <c r="O104" s="37">
        <f t="shared" si="17"/>
        <v>6707.6</v>
      </c>
      <c r="P104" s="38">
        <v>3341.1</v>
      </c>
      <c r="Q104" s="38">
        <v>3366.5</v>
      </c>
      <c r="R104" s="38">
        <v>59.1</v>
      </c>
      <c r="S104" s="38">
        <f t="shared" si="18"/>
        <v>6648.5</v>
      </c>
      <c r="T104" s="38">
        <v>6182.8</v>
      </c>
      <c r="U104" s="38">
        <f t="shared" si="19"/>
        <v>465.7</v>
      </c>
      <c r="V104" s="51"/>
      <c r="W104" s="52"/>
      <c r="X104" s="53"/>
    </row>
    <row r="105" s="1" customFormat="1" ht="18.75" customHeight="1" spans="1:24">
      <c r="A105" s="19">
        <v>97</v>
      </c>
      <c r="B105" s="20" t="s">
        <v>312</v>
      </c>
      <c r="C105" s="20" t="s">
        <v>313</v>
      </c>
      <c r="D105" s="20">
        <v>14320</v>
      </c>
      <c r="E105" s="20">
        <v>14172</v>
      </c>
      <c r="F105" s="20">
        <v>10778</v>
      </c>
      <c r="G105" s="20">
        <f t="shared" si="20"/>
        <v>10328</v>
      </c>
      <c r="H105" s="20">
        <v>3542</v>
      </c>
      <c r="I105" s="20">
        <f>VLOOKUP(C105,[2]暂停及发放情况表!$D$1:$E$65536,2,0)</f>
        <v>3844</v>
      </c>
      <c r="J105" s="20">
        <f t="shared" si="14"/>
        <v>44118</v>
      </c>
      <c r="K105" s="20">
        <v>98</v>
      </c>
      <c r="L105" s="20">
        <f t="shared" si="15"/>
        <v>20633</v>
      </c>
      <c r="M105" s="31">
        <v>103</v>
      </c>
      <c r="N105" s="20">
        <f t="shared" si="16"/>
        <v>23485</v>
      </c>
      <c r="O105" s="37">
        <f t="shared" si="17"/>
        <v>444.1</v>
      </c>
      <c r="P105" s="38">
        <v>202.2</v>
      </c>
      <c r="Q105" s="38">
        <v>241.9</v>
      </c>
      <c r="R105" s="38">
        <v>0.5</v>
      </c>
      <c r="S105" s="38">
        <f t="shared" si="18"/>
        <v>443.6</v>
      </c>
      <c r="T105" s="38">
        <v>374.5</v>
      </c>
      <c r="U105" s="38">
        <f t="shared" si="19"/>
        <v>69.1</v>
      </c>
      <c r="V105" s="51"/>
      <c r="W105" s="52"/>
      <c r="X105" s="53"/>
    </row>
    <row r="106" s="1" customFormat="1" ht="18.75" customHeight="1" spans="1:24">
      <c r="A106" s="19">
        <v>98</v>
      </c>
      <c r="B106" s="20" t="s">
        <v>314</v>
      </c>
      <c r="C106" s="20" t="s">
        <v>134</v>
      </c>
      <c r="D106" s="20">
        <v>512855</v>
      </c>
      <c r="E106" s="20">
        <v>507890</v>
      </c>
      <c r="F106" s="20">
        <v>363858</v>
      </c>
      <c r="G106" s="20">
        <f t="shared" si="20"/>
        <v>348322</v>
      </c>
      <c r="H106" s="20">
        <v>148997</v>
      </c>
      <c r="I106" s="20">
        <f>VLOOKUP(C106,[2]暂停及发放情况表!$D$1:$E$65536,2,0)</f>
        <v>159568</v>
      </c>
      <c r="J106" s="20">
        <f t="shared" si="14"/>
        <v>1772648</v>
      </c>
      <c r="K106" s="20">
        <v>98</v>
      </c>
      <c r="L106" s="20">
        <f t="shared" si="15"/>
        <v>864765</v>
      </c>
      <c r="M106" s="31">
        <v>103</v>
      </c>
      <c r="N106" s="20">
        <f t="shared" si="16"/>
        <v>907883</v>
      </c>
      <c r="O106" s="37">
        <f t="shared" si="17"/>
        <v>17825.9</v>
      </c>
      <c r="P106" s="38">
        <v>8474.7</v>
      </c>
      <c r="Q106" s="38">
        <v>9351.2</v>
      </c>
      <c r="R106" s="38">
        <v>295.1</v>
      </c>
      <c r="S106" s="38">
        <f t="shared" si="18"/>
        <v>17530.8</v>
      </c>
      <c r="T106" s="38">
        <v>16728.5</v>
      </c>
      <c r="U106" s="38">
        <f t="shared" si="19"/>
        <v>802.299999999999</v>
      </c>
      <c r="V106" s="51"/>
      <c r="W106" s="52"/>
      <c r="X106" s="53"/>
    </row>
    <row r="107" s="1" customFormat="1" ht="18.75" customHeight="1" spans="1:24">
      <c r="A107" s="19">
        <v>99</v>
      </c>
      <c r="B107" s="20" t="s">
        <v>315</v>
      </c>
      <c r="C107" s="20" t="s">
        <v>126</v>
      </c>
      <c r="D107" s="20">
        <v>345010</v>
      </c>
      <c r="E107" s="20">
        <v>341655</v>
      </c>
      <c r="F107" s="20">
        <v>241904</v>
      </c>
      <c r="G107" s="20">
        <f t="shared" si="20"/>
        <v>231559</v>
      </c>
      <c r="H107" s="20">
        <v>103106</v>
      </c>
      <c r="I107" s="20">
        <f>VLOOKUP(C107,[2]暂停及发放情况表!$D$1:$E$65536,2,0)</f>
        <v>110096</v>
      </c>
      <c r="J107" s="20">
        <f t="shared" si="14"/>
        <v>1295493</v>
      </c>
      <c r="K107" s="20">
        <v>98</v>
      </c>
      <c r="L107" s="20">
        <f t="shared" si="15"/>
        <v>624969</v>
      </c>
      <c r="M107" s="31">
        <v>103</v>
      </c>
      <c r="N107" s="20">
        <f t="shared" si="16"/>
        <v>670524</v>
      </c>
      <c r="O107" s="37">
        <f t="shared" si="17"/>
        <v>13031.1</v>
      </c>
      <c r="P107" s="38">
        <v>6124.7</v>
      </c>
      <c r="Q107" s="38">
        <v>6906.4</v>
      </c>
      <c r="R107" s="38">
        <v>3.5</v>
      </c>
      <c r="S107" s="38">
        <f t="shared" si="18"/>
        <v>13027.6</v>
      </c>
      <c r="T107" s="38">
        <v>12106.7</v>
      </c>
      <c r="U107" s="38">
        <f t="shared" si="19"/>
        <v>920.9</v>
      </c>
      <c r="V107" s="51"/>
      <c r="W107" s="52"/>
      <c r="X107" s="53"/>
    </row>
    <row r="108" s="1" customFormat="1" ht="18.75" customHeight="1" spans="1:24">
      <c r="A108" s="19">
        <v>100</v>
      </c>
      <c r="B108" s="20" t="s">
        <v>316</v>
      </c>
      <c r="C108" s="20" t="s">
        <v>133</v>
      </c>
      <c r="D108" s="20">
        <v>93767</v>
      </c>
      <c r="E108" s="20">
        <v>93064</v>
      </c>
      <c r="F108" s="20">
        <v>69584</v>
      </c>
      <c r="G108" s="20">
        <f t="shared" si="20"/>
        <v>66848</v>
      </c>
      <c r="H108" s="20">
        <v>24183</v>
      </c>
      <c r="I108" s="20">
        <f>VLOOKUP(C108,[2]暂停及发放情况表!$D$1:$E$65536,2,0)</f>
        <v>26216</v>
      </c>
      <c r="J108" s="20">
        <f t="shared" si="14"/>
        <v>289781</v>
      </c>
      <c r="K108" s="20">
        <v>98</v>
      </c>
      <c r="L108" s="20">
        <f t="shared" si="15"/>
        <v>127898</v>
      </c>
      <c r="M108" s="31">
        <v>103</v>
      </c>
      <c r="N108" s="20">
        <f t="shared" si="16"/>
        <v>161883</v>
      </c>
      <c r="O108" s="37">
        <f t="shared" si="17"/>
        <v>2920.8</v>
      </c>
      <c r="P108" s="38">
        <v>1253.4</v>
      </c>
      <c r="Q108" s="38">
        <v>1667.4</v>
      </c>
      <c r="R108" s="38">
        <v>2.8</v>
      </c>
      <c r="S108" s="38">
        <f t="shared" si="18"/>
        <v>2918</v>
      </c>
      <c r="T108" s="38">
        <v>2549.3</v>
      </c>
      <c r="U108" s="38">
        <f t="shared" si="19"/>
        <v>368.7</v>
      </c>
      <c r="V108" s="51"/>
      <c r="W108" s="52"/>
      <c r="X108" s="53"/>
    </row>
    <row r="109" s="1" customFormat="1" ht="18.75" customHeight="1" spans="1:24">
      <c r="A109" s="19">
        <v>101</v>
      </c>
      <c r="B109" s="20" t="s">
        <v>317</v>
      </c>
      <c r="C109" s="20" t="s">
        <v>127</v>
      </c>
      <c r="D109" s="20">
        <v>412753</v>
      </c>
      <c r="E109" s="20">
        <v>411891</v>
      </c>
      <c r="F109" s="20">
        <v>304115</v>
      </c>
      <c r="G109" s="20">
        <f t="shared" si="20"/>
        <v>296626</v>
      </c>
      <c r="H109" s="20">
        <v>108638</v>
      </c>
      <c r="I109" s="20">
        <f>VLOOKUP(C109,[2]暂停及发放情况表!$D$1:$E$65536,2,0)</f>
        <v>115265</v>
      </c>
      <c r="J109" s="20">
        <f t="shared" si="14"/>
        <v>1315072</v>
      </c>
      <c r="K109" s="20">
        <v>98</v>
      </c>
      <c r="L109" s="20">
        <f t="shared" si="15"/>
        <v>621276</v>
      </c>
      <c r="M109" s="31">
        <v>103</v>
      </c>
      <c r="N109" s="20">
        <f t="shared" si="16"/>
        <v>693796</v>
      </c>
      <c r="O109" s="37">
        <f t="shared" si="17"/>
        <v>13234.6</v>
      </c>
      <c r="P109" s="38">
        <v>6088.5</v>
      </c>
      <c r="Q109" s="38">
        <v>7146.1</v>
      </c>
      <c r="R109" s="38">
        <v>31.8</v>
      </c>
      <c r="S109" s="38">
        <f t="shared" si="18"/>
        <v>13202.8</v>
      </c>
      <c r="T109" s="38">
        <v>12879.1</v>
      </c>
      <c r="U109" s="38">
        <f t="shared" si="19"/>
        <v>323.699999999999</v>
      </c>
      <c r="V109" s="51"/>
      <c r="W109" s="52"/>
      <c r="X109" s="53"/>
    </row>
    <row r="110" s="1" customFormat="1" ht="18.75" customHeight="1" spans="1:24">
      <c r="A110" s="19">
        <v>102</v>
      </c>
      <c r="B110" s="20" t="s">
        <v>318</v>
      </c>
      <c r="C110" s="20" t="s">
        <v>129</v>
      </c>
      <c r="D110" s="20">
        <v>139931</v>
      </c>
      <c r="E110" s="20">
        <v>139451</v>
      </c>
      <c r="F110" s="20">
        <v>102798</v>
      </c>
      <c r="G110" s="20">
        <f t="shared" si="20"/>
        <v>99902</v>
      </c>
      <c r="H110" s="20">
        <v>37133</v>
      </c>
      <c r="I110" s="20">
        <f>VLOOKUP(C110,[2]暂停及发放情况表!$D$1:$E$65536,2,0)</f>
        <v>39549</v>
      </c>
      <c r="J110" s="20">
        <f t="shared" si="14"/>
        <v>456694</v>
      </c>
      <c r="K110" s="20">
        <v>98</v>
      </c>
      <c r="L110" s="20">
        <f t="shared" si="15"/>
        <v>223082</v>
      </c>
      <c r="M110" s="31">
        <v>103</v>
      </c>
      <c r="N110" s="20">
        <f t="shared" si="16"/>
        <v>233612</v>
      </c>
      <c r="O110" s="37">
        <f t="shared" si="17"/>
        <v>4592.4</v>
      </c>
      <c r="P110" s="38">
        <v>2186.2</v>
      </c>
      <c r="Q110" s="38">
        <v>2406.2</v>
      </c>
      <c r="R110" s="38">
        <v>11.6</v>
      </c>
      <c r="S110" s="38">
        <f t="shared" si="18"/>
        <v>4580.8</v>
      </c>
      <c r="T110" s="38">
        <v>4286.4</v>
      </c>
      <c r="U110" s="38">
        <f t="shared" si="19"/>
        <v>294.400000000001</v>
      </c>
      <c r="V110" s="51"/>
      <c r="W110" s="52"/>
      <c r="X110" s="53"/>
    </row>
    <row r="111" s="1" customFormat="1" ht="18.75" customHeight="1" spans="1:24">
      <c r="A111" s="19">
        <v>103</v>
      </c>
      <c r="B111" s="20" t="s">
        <v>319</v>
      </c>
      <c r="C111" s="20" t="s">
        <v>128</v>
      </c>
      <c r="D111" s="20">
        <v>500633</v>
      </c>
      <c r="E111" s="20">
        <v>496084</v>
      </c>
      <c r="F111" s="20">
        <v>374629</v>
      </c>
      <c r="G111" s="20">
        <f t="shared" si="20"/>
        <v>361273</v>
      </c>
      <c r="H111" s="20">
        <v>126004</v>
      </c>
      <c r="I111" s="20">
        <f>VLOOKUP(C111,[2]暂停及发放情况表!$D$1:$E$65536,2,0)</f>
        <v>134811</v>
      </c>
      <c r="J111" s="20">
        <f t="shared" si="14"/>
        <v>1542643</v>
      </c>
      <c r="K111" s="20">
        <v>98</v>
      </c>
      <c r="L111" s="20">
        <f t="shared" si="15"/>
        <v>764643</v>
      </c>
      <c r="M111" s="31">
        <v>103</v>
      </c>
      <c r="N111" s="20">
        <f t="shared" si="16"/>
        <v>778000</v>
      </c>
      <c r="O111" s="37">
        <f t="shared" si="17"/>
        <v>15506.9</v>
      </c>
      <c r="P111" s="38">
        <v>7493.5</v>
      </c>
      <c r="Q111" s="38">
        <v>8013.4</v>
      </c>
      <c r="R111" s="38">
        <v>18.9</v>
      </c>
      <c r="S111" s="38">
        <f t="shared" si="18"/>
        <v>15488</v>
      </c>
      <c r="T111" s="38">
        <v>13448.4</v>
      </c>
      <c r="U111" s="38">
        <f t="shared" si="19"/>
        <v>2039.6</v>
      </c>
      <c r="V111" s="51"/>
      <c r="W111" s="52"/>
      <c r="X111" s="53"/>
    </row>
    <row r="112" s="1" customFormat="1" ht="18.75" customHeight="1" spans="1:24">
      <c r="A112" s="19">
        <v>104</v>
      </c>
      <c r="B112" s="20" t="s">
        <v>320</v>
      </c>
      <c r="C112" s="20" t="s">
        <v>131</v>
      </c>
      <c r="D112" s="20">
        <v>219872</v>
      </c>
      <c r="E112" s="20">
        <v>218301</v>
      </c>
      <c r="F112" s="20">
        <v>163181</v>
      </c>
      <c r="G112" s="20">
        <f t="shared" si="20"/>
        <v>158386</v>
      </c>
      <c r="H112" s="20">
        <v>56691</v>
      </c>
      <c r="I112" s="20">
        <f>VLOOKUP(C112,[2]暂停及发放情况表!$D$1:$E$65536,2,0)</f>
        <v>59915</v>
      </c>
      <c r="J112" s="20">
        <f t="shared" si="14"/>
        <v>692720</v>
      </c>
      <c r="K112" s="20">
        <v>98</v>
      </c>
      <c r="L112" s="20">
        <f t="shared" si="15"/>
        <v>336837</v>
      </c>
      <c r="M112" s="31">
        <v>103</v>
      </c>
      <c r="N112" s="20">
        <f t="shared" si="16"/>
        <v>355883</v>
      </c>
      <c r="O112" s="37">
        <f t="shared" si="17"/>
        <v>6966.6</v>
      </c>
      <c r="P112" s="38">
        <v>3301</v>
      </c>
      <c r="Q112" s="38">
        <v>3665.6</v>
      </c>
      <c r="R112" s="38">
        <v>28.6</v>
      </c>
      <c r="S112" s="38">
        <f t="shared" si="18"/>
        <v>6938</v>
      </c>
      <c r="T112" s="38">
        <v>6700.4</v>
      </c>
      <c r="U112" s="38">
        <f t="shared" si="19"/>
        <v>237.6</v>
      </c>
      <c r="V112" s="51"/>
      <c r="W112" s="52"/>
      <c r="X112" s="53"/>
    </row>
    <row r="113" s="1" customFormat="1" ht="18.75" customHeight="1" spans="1:24">
      <c r="A113" s="19">
        <v>105</v>
      </c>
      <c r="B113" s="20" t="s">
        <v>321</v>
      </c>
      <c r="C113" s="20" t="s">
        <v>132</v>
      </c>
      <c r="D113" s="20">
        <v>231268</v>
      </c>
      <c r="E113" s="20">
        <v>230831</v>
      </c>
      <c r="F113" s="20">
        <v>170550</v>
      </c>
      <c r="G113" s="20">
        <f t="shared" si="20"/>
        <v>165059</v>
      </c>
      <c r="H113" s="20">
        <v>60718</v>
      </c>
      <c r="I113" s="20">
        <f>VLOOKUP(C113,[2]暂停及发放情况表!$D$1:$E$65536,2,0)</f>
        <v>65772</v>
      </c>
      <c r="J113" s="20">
        <f t="shared" si="14"/>
        <v>757189</v>
      </c>
      <c r="K113" s="20">
        <v>98</v>
      </c>
      <c r="L113" s="20">
        <f t="shared" si="15"/>
        <v>370694</v>
      </c>
      <c r="M113" s="31">
        <v>103</v>
      </c>
      <c r="N113" s="20">
        <f t="shared" si="16"/>
        <v>386495</v>
      </c>
      <c r="O113" s="37">
        <f t="shared" si="17"/>
        <v>7613.7</v>
      </c>
      <c r="P113" s="38">
        <v>3632.8</v>
      </c>
      <c r="Q113" s="38">
        <v>3980.9</v>
      </c>
      <c r="R113" s="38">
        <v>22</v>
      </c>
      <c r="S113" s="38">
        <f t="shared" si="18"/>
        <v>7591.7</v>
      </c>
      <c r="T113" s="38">
        <v>8127.6</v>
      </c>
      <c r="U113" s="38">
        <f t="shared" si="19"/>
        <v>-535.900000000001</v>
      </c>
      <c r="V113" s="51"/>
      <c r="W113" s="52"/>
      <c r="X113" s="53"/>
    </row>
    <row r="114" s="1" customFormat="1" ht="18.75" customHeight="1" spans="1:24">
      <c r="A114" s="19">
        <v>106</v>
      </c>
      <c r="B114" s="20" t="s">
        <v>322</v>
      </c>
      <c r="C114" s="20" t="s">
        <v>130</v>
      </c>
      <c r="D114" s="20">
        <v>331898</v>
      </c>
      <c r="E114" s="20">
        <v>329794</v>
      </c>
      <c r="F114" s="20">
        <v>258848</v>
      </c>
      <c r="G114" s="20">
        <f t="shared" si="20"/>
        <v>252006</v>
      </c>
      <c r="H114" s="20">
        <v>73050</v>
      </c>
      <c r="I114" s="20">
        <f>VLOOKUP(C114,[2]暂停及发放情况表!$D$1:$E$65536,2,0)</f>
        <v>77788</v>
      </c>
      <c r="J114" s="20">
        <f t="shared" si="14"/>
        <v>889742</v>
      </c>
      <c r="K114" s="20">
        <v>98</v>
      </c>
      <c r="L114" s="20">
        <f t="shared" si="15"/>
        <v>429878</v>
      </c>
      <c r="M114" s="31">
        <v>103</v>
      </c>
      <c r="N114" s="20">
        <f t="shared" si="16"/>
        <v>459864</v>
      </c>
      <c r="O114" s="37">
        <f t="shared" si="17"/>
        <v>8949.4</v>
      </c>
      <c r="P114" s="38">
        <v>4212.8</v>
      </c>
      <c r="Q114" s="38">
        <v>4736.6</v>
      </c>
      <c r="R114" s="38">
        <v>23.5</v>
      </c>
      <c r="S114" s="38">
        <f t="shared" si="18"/>
        <v>8925.9</v>
      </c>
      <c r="T114" s="38">
        <v>8619.4</v>
      </c>
      <c r="U114" s="38">
        <f t="shared" si="19"/>
        <v>306.5</v>
      </c>
      <c r="V114" s="51"/>
      <c r="W114" s="52"/>
      <c r="X114" s="53"/>
    </row>
    <row r="115" s="1" customFormat="1" ht="18.75" customHeight="1" spans="1:24">
      <c r="A115" s="19">
        <v>107</v>
      </c>
      <c r="B115" s="20" t="s">
        <v>323</v>
      </c>
      <c r="C115" s="20" t="s">
        <v>124</v>
      </c>
      <c r="D115" s="20">
        <v>32983</v>
      </c>
      <c r="E115" s="20">
        <v>32662</v>
      </c>
      <c r="F115" s="20">
        <v>24698</v>
      </c>
      <c r="G115" s="20">
        <f t="shared" si="20"/>
        <v>23812</v>
      </c>
      <c r="H115" s="20">
        <v>8285</v>
      </c>
      <c r="I115" s="20">
        <f>VLOOKUP(C115,[2]暂停及发放情况表!$D$1:$E$65536,2,0)</f>
        <v>8850</v>
      </c>
      <c r="J115" s="20">
        <f t="shared" si="14"/>
        <v>101114</v>
      </c>
      <c r="K115" s="20">
        <v>98</v>
      </c>
      <c r="L115" s="20">
        <f t="shared" si="15"/>
        <v>50337</v>
      </c>
      <c r="M115" s="31">
        <v>103</v>
      </c>
      <c r="N115" s="20">
        <f t="shared" si="16"/>
        <v>50777</v>
      </c>
      <c r="O115" s="37">
        <f t="shared" si="17"/>
        <v>1016.3</v>
      </c>
      <c r="P115" s="38">
        <v>493.3</v>
      </c>
      <c r="Q115" s="38">
        <v>523</v>
      </c>
      <c r="R115" s="38">
        <v>4.1</v>
      </c>
      <c r="S115" s="38">
        <f t="shared" si="18"/>
        <v>1012.2</v>
      </c>
      <c r="T115" s="38">
        <v>878.5</v>
      </c>
      <c r="U115" s="38">
        <f t="shared" si="19"/>
        <v>133.7</v>
      </c>
      <c r="V115" s="51"/>
      <c r="W115" s="52"/>
      <c r="X115" s="53"/>
    </row>
    <row r="116" s="1" customFormat="1" ht="18.75" customHeight="1" spans="1:24">
      <c r="A116" s="19">
        <v>108</v>
      </c>
      <c r="B116" s="20" t="s">
        <v>324</v>
      </c>
      <c r="C116" s="20" t="s">
        <v>325</v>
      </c>
      <c r="D116" s="20">
        <v>3663</v>
      </c>
      <c r="E116" s="20">
        <v>3666</v>
      </c>
      <c r="F116" s="20">
        <v>3507</v>
      </c>
      <c r="G116" s="20">
        <f t="shared" si="20"/>
        <v>3492</v>
      </c>
      <c r="H116" s="20">
        <v>156</v>
      </c>
      <c r="I116" s="20">
        <f>VLOOKUP(C116,[2]暂停及发放情况表!$D$1:$E$65536,2,0)</f>
        <v>174</v>
      </c>
      <c r="J116" s="20">
        <f t="shared" si="14"/>
        <v>1958</v>
      </c>
      <c r="K116" s="20">
        <v>98</v>
      </c>
      <c r="L116" s="20">
        <f t="shared" si="15"/>
        <v>929</v>
      </c>
      <c r="M116" s="31">
        <v>103</v>
      </c>
      <c r="N116" s="20">
        <f t="shared" si="16"/>
        <v>1029</v>
      </c>
      <c r="O116" s="37">
        <f t="shared" si="17"/>
        <v>19.7</v>
      </c>
      <c r="P116" s="38">
        <v>9.1</v>
      </c>
      <c r="Q116" s="38">
        <v>10.6</v>
      </c>
      <c r="R116" s="38">
        <v>2.2</v>
      </c>
      <c r="S116" s="38">
        <f t="shared" si="18"/>
        <v>17.5</v>
      </c>
      <c r="T116" s="38">
        <v>20.7</v>
      </c>
      <c r="U116" s="38">
        <f t="shared" si="19"/>
        <v>-3.2</v>
      </c>
      <c r="V116" s="51"/>
      <c r="W116" s="52"/>
      <c r="X116" s="53"/>
    </row>
    <row r="117" s="1" customFormat="1" ht="18.75" customHeight="1" spans="1:24">
      <c r="A117" s="19">
        <v>109</v>
      </c>
      <c r="B117" s="20" t="s">
        <v>326</v>
      </c>
      <c r="C117" s="20" t="s">
        <v>160</v>
      </c>
      <c r="D117" s="20">
        <v>87878</v>
      </c>
      <c r="E117" s="20">
        <v>88228</v>
      </c>
      <c r="F117" s="20">
        <v>62641</v>
      </c>
      <c r="G117" s="20">
        <f t="shared" si="20"/>
        <v>61106</v>
      </c>
      <c r="H117" s="20">
        <v>25237</v>
      </c>
      <c r="I117" s="20">
        <f>VLOOKUP(C117,[2]暂停及发放情况表!$D$1:$E$65536,2,0)</f>
        <v>27122</v>
      </c>
      <c r="J117" s="20">
        <f t="shared" si="14"/>
        <v>312437</v>
      </c>
      <c r="K117" s="20">
        <v>98</v>
      </c>
      <c r="L117" s="20">
        <f t="shared" si="15"/>
        <v>148612</v>
      </c>
      <c r="M117" s="31">
        <v>103</v>
      </c>
      <c r="N117" s="20">
        <f t="shared" si="16"/>
        <v>163825</v>
      </c>
      <c r="O117" s="37">
        <f t="shared" si="17"/>
        <v>3143.8</v>
      </c>
      <c r="P117" s="38">
        <v>1456.4</v>
      </c>
      <c r="Q117" s="38">
        <v>1687.4</v>
      </c>
      <c r="R117" s="38">
        <v>5.3</v>
      </c>
      <c r="S117" s="38">
        <f t="shared" si="18"/>
        <v>3138.5</v>
      </c>
      <c r="T117" s="38">
        <v>2889.4</v>
      </c>
      <c r="U117" s="38">
        <f t="shared" si="19"/>
        <v>249.1</v>
      </c>
      <c r="V117" s="51"/>
      <c r="W117" s="52"/>
      <c r="X117" s="53"/>
    </row>
    <row r="118" s="1" customFormat="1" ht="18.75" customHeight="1" spans="1:24">
      <c r="A118" s="19">
        <v>110</v>
      </c>
      <c r="B118" s="20" t="s">
        <v>327</v>
      </c>
      <c r="C118" s="20" t="s">
        <v>167</v>
      </c>
      <c r="D118" s="20">
        <v>172539</v>
      </c>
      <c r="E118" s="20">
        <v>170725</v>
      </c>
      <c r="F118" s="20">
        <v>120099</v>
      </c>
      <c r="G118" s="20">
        <f t="shared" si="20"/>
        <v>116396</v>
      </c>
      <c r="H118" s="20">
        <v>52440</v>
      </c>
      <c r="I118" s="20">
        <f>VLOOKUP(C118,[2]暂停及发放情况表!$D$1:$E$65536,2,0)</f>
        <v>54329</v>
      </c>
      <c r="J118" s="20">
        <f t="shared" si="14"/>
        <v>645279</v>
      </c>
      <c r="K118" s="20">
        <v>98</v>
      </c>
      <c r="L118" s="20">
        <f t="shared" si="15"/>
        <v>318959</v>
      </c>
      <c r="M118" s="31">
        <v>103</v>
      </c>
      <c r="N118" s="20">
        <f t="shared" si="16"/>
        <v>326320</v>
      </c>
      <c r="O118" s="37">
        <f t="shared" si="17"/>
        <v>6486.9</v>
      </c>
      <c r="P118" s="38">
        <v>3125.8</v>
      </c>
      <c r="Q118" s="38">
        <v>3361.1</v>
      </c>
      <c r="R118" s="38">
        <v>89.1</v>
      </c>
      <c r="S118" s="38">
        <f t="shared" si="18"/>
        <v>6397.8</v>
      </c>
      <c r="T118" s="38">
        <v>5400.9</v>
      </c>
      <c r="U118" s="38">
        <f t="shared" si="19"/>
        <v>996.900000000001</v>
      </c>
      <c r="V118" s="51"/>
      <c r="W118" s="52"/>
      <c r="X118" s="53"/>
    </row>
    <row r="119" s="1" customFormat="1" ht="18.75" customHeight="1" spans="1:24">
      <c r="A119" s="19">
        <v>111</v>
      </c>
      <c r="B119" s="20" t="s">
        <v>328</v>
      </c>
      <c r="C119" s="20" t="s">
        <v>161</v>
      </c>
      <c r="D119" s="20">
        <v>355452</v>
      </c>
      <c r="E119" s="20">
        <v>355187</v>
      </c>
      <c r="F119" s="20">
        <v>249122</v>
      </c>
      <c r="G119" s="20">
        <f t="shared" si="20"/>
        <v>242608</v>
      </c>
      <c r="H119" s="20">
        <v>106330</v>
      </c>
      <c r="I119" s="20">
        <f>VLOOKUP(C119,[2]暂停及发放情况表!$D$1:$E$65536,2,0)</f>
        <v>112579</v>
      </c>
      <c r="J119" s="20">
        <f t="shared" si="14"/>
        <v>1298839</v>
      </c>
      <c r="K119" s="20">
        <v>98</v>
      </c>
      <c r="L119" s="20">
        <f t="shared" si="15"/>
        <v>637082</v>
      </c>
      <c r="M119" s="31">
        <v>103</v>
      </c>
      <c r="N119" s="20">
        <f t="shared" si="16"/>
        <v>661757</v>
      </c>
      <c r="O119" s="37">
        <f t="shared" si="17"/>
        <v>13059.5</v>
      </c>
      <c r="P119" s="38">
        <v>6243.4</v>
      </c>
      <c r="Q119" s="38">
        <v>6816.1</v>
      </c>
      <c r="R119" s="38">
        <v>39.3</v>
      </c>
      <c r="S119" s="38">
        <f t="shared" si="18"/>
        <v>13020.2</v>
      </c>
      <c r="T119" s="38">
        <v>12377.9</v>
      </c>
      <c r="U119" s="38">
        <f t="shared" si="19"/>
        <v>642.300000000001</v>
      </c>
      <c r="V119" s="51"/>
      <c r="W119" s="52"/>
      <c r="X119" s="53"/>
    </row>
    <row r="120" s="1" customFormat="1" ht="18.75" customHeight="1" spans="1:24">
      <c r="A120" s="19">
        <v>112</v>
      </c>
      <c r="B120" s="20" t="s">
        <v>329</v>
      </c>
      <c r="C120" s="20" t="s">
        <v>162</v>
      </c>
      <c r="D120" s="20">
        <v>271185</v>
      </c>
      <c r="E120" s="20">
        <v>269958</v>
      </c>
      <c r="F120" s="20">
        <v>190550</v>
      </c>
      <c r="G120" s="20">
        <f t="shared" si="20"/>
        <v>184793</v>
      </c>
      <c r="H120" s="20">
        <v>80635</v>
      </c>
      <c r="I120" s="20">
        <f>VLOOKUP(C120,[2]暂停及发放情况表!$D$1:$E$65536,2,0)</f>
        <v>85165</v>
      </c>
      <c r="J120" s="20">
        <f t="shared" si="14"/>
        <v>967937</v>
      </c>
      <c r="K120" s="20">
        <v>98</v>
      </c>
      <c r="L120" s="20">
        <f t="shared" si="15"/>
        <v>471888</v>
      </c>
      <c r="M120" s="31">
        <v>103</v>
      </c>
      <c r="N120" s="20">
        <f t="shared" si="16"/>
        <v>496049</v>
      </c>
      <c r="O120" s="37">
        <f t="shared" si="17"/>
        <v>9733.8</v>
      </c>
      <c r="P120" s="38">
        <v>4624.5</v>
      </c>
      <c r="Q120" s="38">
        <v>5109.3</v>
      </c>
      <c r="R120" s="38">
        <v>67.9</v>
      </c>
      <c r="S120" s="38">
        <f t="shared" si="18"/>
        <v>9665.9</v>
      </c>
      <c r="T120" s="38">
        <v>7576.2</v>
      </c>
      <c r="U120" s="38">
        <f t="shared" si="19"/>
        <v>2089.7</v>
      </c>
      <c r="V120" s="51"/>
      <c r="W120" s="52"/>
      <c r="X120" s="53"/>
    </row>
    <row r="121" s="1" customFormat="1" ht="18.75" customHeight="1" spans="1:24">
      <c r="A121" s="19">
        <v>113</v>
      </c>
      <c r="B121" s="20" t="s">
        <v>330</v>
      </c>
      <c r="C121" s="20" t="s">
        <v>163</v>
      </c>
      <c r="D121" s="20">
        <v>540002</v>
      </c>
      <c r="E121" s="20">
        <v>542001</v>
      </c>
      <c r="F121" s="20">
        <v>383306</v>
      </c>
      <c r="G121" s="20">
        <f t="shared" si="20"/>
        <v>375157</v>
      </c>
      <c r="H121" s="20">
        <v>156696</v>
      </c>
      <c r="I121" s="20">
        <f>VLOOKUP(C121,[2]暂停及发放情况表!$D$1:$E$65536,2,0)</f>
        <v>166844</v>
      </c>
      <c r="J121" s="20">
        <f t="shared" si="14"/>
        <v>1938454</v>
      </c>
      <c r="K121" s="20">
        <v>98</v>
      </c>
      <c r="L121" s="20">
        <f t="shared" si="15"/>
        <v>936551</v>
      </c>
      <c r="M121" s="31">
        <v>103</v>
      </c>
      <c r="N121" s="20">
        <f t="shared" si="16"/>
        <v>1001903</v>
      </c>
      <c r="O121" s="37">
        <f t="shared" si="17"/>
        <v>19497.8</v>
      </c>
      <c r="P121" s="38">
        <v>9178.2</v>
      </c>
      <c r="Q121" s="38">
        <v>10319.6</v>
      </c>
      <c r="R121" s="38">
        <v>9</v>
      </c>
      <c r="S121" s="38">
        <f t="shared" si="18"/>
        <v>19488.8</v>
      </c>
      <c r="T121" s="38">
        <v>16828.5</v>
      </c>
      <c r="U121" s="38">
        <f t="shared" si="19"/>
        <v>2660.3</v>
      </c>
      <c r="V121" s="51"/>
      <c r="W121" s="52"/>
      <c r="X121" s="53"/>
    </row>
    <row r="122" s="1" customFormat="1" ht="18.75" customHeight="1" spans="1:24">
      <c r="A122" s="19">
        <v>114</v>
      </c>
      <c r="B122" s="20" t="s">
        <v>331</v>
      </c>
      <c r="C122" s="20" t="s">
        <v>170</v>
      </c>
      <c r="D122" s="20">
        <v>224310</v>
      </c>
      <c r="E122" s="20">
        <v>222047</v>
      </c>
      <c r="F122" s="20">
        <v>164596</v>
      </c>
      <c r="G122" s="20">
        <f t="shared" si="20"/>
        <v>158353</v>
      </c>
      <c r="H122" s="20">
        <v>59714</v>
      </c>
      <c r="I122" s="20">
        <f>VLOOKUP(C122,[2]暂停及发放情况表!$D$1:$E$65536,2,0)</f>
        <v>63694</v>
      </c>
      <c r="J122" s="20">
        <f t="shared" si="14"/>
        <v>734864</v>
      </c>
      <c r="K122" s="20">
        <v>98</v>
      </c>
      <c r="L122" s="20">
        <f t="shared" si="15"/>
        <v>332796</v>
      </c>
      <c r="M122" s="31">
        <v>103</v>
      </c>
      <c r="N122" s="20">
        <f t="shared" si="16"/>
        <v>402068</v>
      </c>
      <c r="O122" s="37">
        <f t="shared" si="17"/>
        <v>7402.7</v>
      </c>
      <c r="P122" s="38">
        <v>3261.4</v>
      </c>
      <c r="Q122" s="38">
        <v>4141.3</v>
      </c>
      <c r="R122" s="38">
        <v>12</v>
      </c>
      <c r="S122" s="38">
        <f t="shared" si="18"/>
        <v>7390.7</v>
      </c>
      <c r="T122" s="38">
        <v>6273.8</v>
      </c>
      <c r="U122" s="38">
        <f t="shared" si="19"/>
        <v>1116.9</v>
      </c>
      <c r="V122" s="51"/>
      <c r="W122" s="52"/>
      <c r="X122" s="53"/>
    </row>
    <row r="123" s="1" customFormat="1" ht="18.75" customHeight="1" spans="1:24">
      <c r="A123" s="19">
        <v>115</v>
      </c>
      <c r="B123" s="20" t="s">
        <v>332</v>
      </c>
      <c r="C123" s="20" t="s">
        <v>164</v>
      </c>
      <c r="D123" s="20">
        <v>222063</v>
      </c>
      <c r="E123" s="20">
        <v>221559</v>
      </c>
      <c r="F123" s="20">
        <v>166200</v>
      </c>
      <c r="G123" s="20">
        <f t="shared" si="20"/>
        <v>162908</v>
      </c>
      <c r="H123" s="20">
        <v>55863</v>
      </c>
      <c r="I123" s="20">
        <f>VLOOKUP(C123,[2]暂停及发放情况表!$D$1:$E$65536,2,0)</f>
        <v>58651</v>
      </c>
      <c r="J123" s="20">
        <f t="shared" si="14"/>
        <v>682661</v>
      </c>
      <c r="K123" s="20">
        <v>98</v>
      </c>
      <c r="L123" s="20">
        <f t="shared" si="15"/>
        <v>326816</v>
      </c>
      <c r="M123" s="31">
        <v>103</v>
      </c>
      <c r="N123" s="20">
        <f t="shared" si="16"/>
        <v>355845</v>
      </c>
      <c r="O123" s="37">
        <f t="shared" si="17"/>
        <v>6868</v>
      </c>
      <c r="P123" s="38">
        <v>3202.8</v>
      </c>
      <c r="Q123" s="38">
        <v>3665.2</v>
      </c>
      <c r="R123" s="38">
        <v>15</v>
      </c>
      <c r="S123" s="38">
        <f t="shared" si="18"/>
        <v>6853</v>
      </c>
      <c r="T123" s="38">
        <v>6467.1</v>
      </c>
      <c r="U123" s="38">
        <f t="shared" si="19"/>
        <v>385.9</v>
      </c>
      <c r="V123" s="51"/>
      <c r="W123" s="52"/>
      <c r="X123" s="53"/>
    </row>
    <row r="124" s="1" customFormat="1" ht="18.75" customHeight="1" spans="1:24">
      <c r="A124" s="19">
        <v>116</v>
      </c>
      <c r="B124" s="20" t="s">
        <v>333</v>
      </c>
      <c r="C124" s="20" t="s">
        <v>165</v>
      </c>
      <c r="D124" s="20">
        <v>145267</v>
      </c>
      <c r="E124" s="20">
        <v>146411</v>
      </c>
      <c r="F124" s="20">
        <v>102235</v>
      </c>
      <c r="G124" s="20">
        <f t="shared" si="20"/>
        <v>100545</v>
      </c>
      <c r="H124" s="20">
        <v>43032</v>
      </c>
      <c r="I124" s="20">
        <f>VLOOKUP(C124,[2]暂停及发放情况表!$D$1:$E$65536,2,0)</f>
        <v>45866</v>
      </c>
      <c r="J124" s="20">
        <f t="shared" si="14"/>
        <v>517531</v>
      </c>
      <c r="K124" s="20">
        <v>98</v>
      </c>
      <c r="L124" s="20">
        <f t="shared" si="15"/>
        <v>252929</v>
      </c>
      <c r="M124" s="31">
        <v>103</v>
      </c>
      <c r="N124" s="20">
        <f t="shared" si="16"/>
        <v>264602</v>
      </c>
      <c r="O124" s="37">
        <f t="shared" si="17"/>
        <v>5204.1</v>
      </c>
      <c r="P124" s="38">
        <v>2478.7</v>
      </c>
      <c r="Q124" s="38">
        <v>2725.4</v>
      </c>
      <c r="R124" s="38">
        <v>4.8</v>
      </c>
      <c r="S124" s="38">
        <f t="shared" si="18"/>
        <v>5199.3</v>
      </c>
      <c r="T124" s="38">
        <v>4790.4</v>
      </c>
      <c r="U124" s="38">
        <f t="shared" si="19"/>
        <v>408.900000000001</v>
      </c>
      <c r="V124" s="51"/>
      <c r="W124" s="52"/>
      <c r="X124" s="53"/>
    </row>
    <row r="125" s="1" customFormat="1" ht="18.75" customHeight="1" spans="1:24">
      <c r="A125" s="19">
        <v>117</v>
      </c>
      <c r="B125" s="20" t="s">
        <v>334</v>
      </c>
      <c r="C125" s="20" t="s">
        <v>166</v>
      </c>
      <c r="D125" s="20">
        <v>209300</v>
      </c>
      <c r="E125" s="20">
        <v>209283</v>
      </c>
      <c r="F125" s="20">
        <v>144622</v>
      </c>
      <c r="G125" s="20">
        <f t="shared" si="20"/>
        <v>140611</v>
      </c>
      <c r="H125" s="20">
        <v>64678</v>
      </c>
      <c r="I125" s="20">
        <f>VLOOKUP(C125,[2]暂停及发放情况表!$D$1:$E$65536,2,0)</f>
        <v>68672</v>
      </c>
      <c r="J125" s="20">
        <f t="shared" si="14"/>
        <v>740959</v>
      </c>
      <c r="K125" s="20">
        <v>98</v>
      </c>
      <c r="L125" s="20">
        <f t="shared" si="15"/>
        <v>372551</v>
      </c>
      <c r="M125" s="31">
        <v>103</v>
      </c>
      <c r="N125" s="20">
        <f t="shared" si="16"/>
        <v>368408</v>
      </c>
      <c r="O125" s="37">
        <f t="shared" si="17"/>
        <v>7445.6</v>
      </c>
      <c r="P125" s="38">
        <v>3651</v>
      </c>
      <c r="Q125" s="38">
        <v>3794.6</v>
      </c>
      <c r="R125" s="38">
        <v>4</v>
      </c>
      <c r="S125" s="38">
        <f t="shared" si="18"/>
        <v>7441.6</v>
      </c>
      <c r="T125" s="38">
        <v>6836.7</v>
      </c>
      <c r="U125" s="38">
        <f t="shared" si="19"/>
        <v>604.900000000001</v>
      </c>
      <c r="V125" s="51"/>
      <c r="W125" s="52"/>
      <c r="X125" s="53"/>
    </row>
    <row r="126" s="1" customFormat="1" ht="18.75" customHeight="1" spans="1:24">
      <c r="A126" s="19">
        <v>118</v>
      </c>
      <c r="B126" s="20" t="s">
        <v>335</v>
      </c>
      <c r="C126" s="20" t="s">
        <v>171</v>
      </c>
      <c r="D126" s="20">
        <v>166252</v>
      </c>
      <c r="E126" s="20">
        <v>165946</v>
      </c>
      <c r="F126" s="20">
        <v>128071</v>
      </c>
      <c r="G126" s="20">
        <f t="shared" si="20"/>
        <v>125164</v>
      </c>
      <c r="H126" s="20">
        <v>38181</v>
      </c>
      <c r="I126" s="20">
        <f>VLOOKUP(C126,[2]暂停及发放情况表!$D$1:$E$65536,2,0)</f>
        <v>40782</v>
      </c>
      <c r="J126" s="20">
        <f t="shared" si="14"/>
        <v>470051</v>
      </c>
      <c r="K126" s="20">
        <v>98</v>
      </c>
      <c r="L126" s="20">
        <f t="shared" si="15"/>
        <v>225663</v>
      </c>
      <c r="M126" s="31">
        <v>103</v>
      </c>
      <c r="N126" s="20">
        <f t="shared" si="16"/>
        <v>244388</v>
      </c>
      <c r="O126" s="37">
        <f t="shared" si="17"/>
        <v>4728.7</v>
      </c>
      <c r="P126" s="38">
        <v>2211.5</v>
      </c>
      <c r="Q126" s="38">
        <v>2517.2</v>
      </c>
      <c r="R126" s="38">
        <v>8.3</v>
      </c>
      <c r="S126" s="38">
        <f t="shared" si="18"/>
        <v>4720.4</v>
      </c>
      <c r="T126" s="38">
        <v>4377</v>
      </c>
      <c r="U126" s="38">
        <f t="shared" si="19"/>
        <v>343.4</v>
      </c>
      <c r="V126" s="51"/>
      <c r="W126" s="52"/>
      <c r="X126" s="53"/>
    </row>
    <row r="127" s="1" customFormat="1" ht="18.75" customHeight="1" spans="1:24">
      <c r="A127" s="19">
        <v>119</v>
      </c>
      <c r="B127" s="20" t="s">
        <v>336</v>
      </c>
      <c r="C127" s="20" t="s">
        <v>172</v>
      </c>
      <c r="D127" s="20">
        <v>144474</v>
      </c>
      <c r="E127" s="20">
        <v>143324</v>
      </c>
      <c r="F127" s="20">
        <v>108569</v>
      </c>
      <c r="G127" s="20">
        <f t="shared" si="20"/>
        <v>104615</v>
      </c>
      <c r="H127" s="20">
        <v>35905</v>
      </c>
      <c r="I127" s="20">
        <f>VLOOKUP(C127,[2]暂停及发放情况表!$D$1:$E$65536,2,0)</f>
        <v>38709</v>
      </c>
      <c r="J127" s="20">
        <f t="shared" si="14"/>
        <v>445660</v>
      </c>
      <c r="K127" s="20">
        <v>98</v>
      </c>
      <c r="L127" s="20">
        <f t="shared" si="15"/>
        <v>211184</v>
      </c>
      <c r="M127" s="31">
        <v>103</v>
      </c>
      <c r="N127" s="20">
        <f t="shared" si="16"/>
        <v>234476</v>
      </c>
      <c r="O127" s="37">
        <f t="shared" si="17"/>
        <v>4484.7</v>
      </c>
      <c r="P127" s="38">
        <v>2069.6</v>
      </c>
      <c r="Q127" s="38">
        <v>2415.1</v>
      </c>
      <c r="R127" s="38">
        <v>4.2</v>
      </c>
      <c r="S127" s="38">
        <f t="shared" si="18"/>
        <v>4480.5</v>
      </c>
      <c r="T127" s="38">
        <v>4037.6</v>
      </c>
      <c r="U127" s="38">
        <f t="shared" si="19"/>
        <v>442.9</v>
      </c>
      <c r="V127" s="51"/>
      <c r="W127" s="52"/>
      <c r="X127" s="53"/>
    </row>
    <row r="128" s="1" customFormat="1" ht="18.75" customHeight="1" spans="1:24">
      <c r="A128" s="19">
        <v>120</v>
      </c>
      <c r="B128" s="20" t="s">
        <v>337</v>
      </c>
      <c r="C128" s="20" t="s">
        <v>169</v>
      </c>
      <c r="D128" s="20">
        <v>13032</v>
      </c>
      <c r="E128" s="20">
        <v>13300</v>
      </c>
      <c r="F128" s="20">
        <v>8860</v>
      </c>
      <c r="G128" s="20">
        <f t="shared" si="20"/>
        <v>8856</v>
      </c>
      <c r="H128" s="20">
        <v>4172</v>
      </c>
      <c r="I128" s="20">
        <f>VLOOKUP(C128,[2]暂停及发放情况表!$D$1:$E$65536,2,0)</f>
        <v>4444</v>
      </c>
      <c r="J128" s="20">
        <f t="shared" si="14"/>
        <v>51403</v>
      </c>
      <c r="K128" s="20">
        <v>98</v>
      </c>
      <c r="L128" s="20">
        <f t="shared" si="15"/>
        <v>25286</v>
      </c>
      <c r="M128" s="31">
        <v>103</v>
      </c>
      <c r="N128" s="20">
        <f t="shared" si="16"/>
        <v>26117</v>
      </c>
      <c r="O128" s="37">
        <f t="shared" si="17"/>
        <v>516.8</v>
      </c>
      <c r="P128" s="38">
        <v>247.8</v>
      </c>
      <c r="Q128" s="38">
        <v>269</v>
      </c>
      <c r="R128" s="38">
        <v>1.4</v>
      </c>
      <c r="S128" s="38">
        <f t="shared" si="18"/>
        <v>515.4</v>
      </c>
      <c r="T128" s="38">
        <v>427.7</v>
      </c>
      <c r="U128" s="38">
        <f t="shared" si="19"/>
        <v>87.7</v>
      </c>
      <c r="V128" s="51"/>
      <c r="W128" s="52"/>
      <c r="X128" s="53"/>
    </row>
    <row r="129" s="1" customFormat="1" ht="18.75" customHeight="1" spans="1:24">
      <c r="A129" s="19">
        <v>121</v>
      </c>
      <c r="B129" s="20" t="s">
        <v>338</v>
      </c>
      <c r="C129" s="20" t="s">
        <v>168</v>
      </c>
      <c r="D129" s="20">
        <v>255613</v>
      </c>
      <c r="E129" s="20">
        <v>256172</v>
      </c>
      <c r="F129" s="20">
        <v>176652</v>
      </c>
      <c r="G129" s="20">
        <f t="shared" si="20"/>
        <v>171932</v>
      </c>
      <c r="H129" s="20">
        <v>78961</v>
      </c>
      <c r="I129" s="20">
        <f>VLOOKUP(C129,[2]暂停及发放情况表!$D$1:$E$65536,2,0)</f>
        <v>84240</v>
      </c>
      <c r="J129" s="20">
        <f t="shared" si="14"/>
        <v>972288</v>
      </c>
      <c r="K129" s="20">
        <v>98</v>
      </c>
      <c r="L129" s="20">
        <f t="shared" si="15"/>
        <v>475531</v>
      </c>
      <c r="M129" s="31">
        <v>103</v>
      </c>
      <c r="N129" s="20">
        <f t="shared" si="16"/>
        <v>496757</v>
      </c>
      <c r="O129" s="37">
        <f t="shared" si="17"/>
        <v>9776.8</v>
      </c>
      <c r="P129" s="38">
        <v>4660.2</v>
      </c>
      <c r="Q129" s="38">
        <v>5116.6</v>
      </c>
      <c r="R129" s="38">
        <v>7.7</v>
      </c>
      <c r="S129" s="38">
        <f t="shared" si="18"/>
        <v>9769.1</v>
      </c>
      <c r="T129" s="38">
        <v>8220.7</v>
      </c>
      <c r="U129" s="38">
        <f t="shared" si="19"/>
        <v>1548.4</v>
      </c>
      <c r="V129" s="51"/>
      <c r="W129" s="52"/>
      <c r="X129" s="53"/>
    </row>
    <row r="130" s="1" customFormat="1" ht="18.75" customHeight="1" spans="1:24">
      <c r="A130" s="19">
        <v>122</v>
      </c>
      <c r="B130" s="20" t="s">
        <v>339</v>
      </c>
      <c r="C130" s="20" t="s">
        <v>152</v>
      </c>
      <c r="D130" s="20">
        <v>157668</v>
      </c>
      <c r="E130" s="20">
        <v>157831</v>
      </c>
      <c r="F130" s="20">
        <v>121332</v>
      </c>
      <c r="G130" s="20">
        <f t="shared" si="20"/>
        <v>119665</v>
      </c>
      <c r="H130" s="20">
        <v>36336</v>
      </c>
      <c r="I130" s="20">
        <f>VLOOKUP(C130,[2]暂停及发放情况表!$D$1:$E$65536,2,0)</f>
        <v>38166</v>
      </c>
      <c r="J130" s="20">
        <f t="shared" si="14"/>
        <v>440772</v>
      </c>
      <c r="K130" s="20">
        <v>98</v>
      </c>
      <c r="L130" s="20">
        <f t="shared" si="15"/>
        <v>211306</v>
      </c>
      <c r="M130" s="31">
        <v>103</v>
      </c>
      <c r="N130" s="20">
        <f t="shared" si="16"/>
        <v>229466</v>
      </c>
      <c r="O130" s="37">
        <f t="shared" si="17"/>
        <v>4434.3</v>
      </c>
      <c r="P130" s="38">
        <v>2070.8</v>
      </c>
      <c r="Q130" s="38">
        <v>2363.5</v>
      </c>
      <c r="R130" s="38">
        <v>14.1</v>
      </c>
      <c r="S130" s="38">
        <f t="shared" si="18"/>
        <v>4420.2</v>
      </c>
      <c r="T130" s="38">
        <v>3152.6</v>
      </c>
      <c r="U130" s="38">
        <f t="shared" si="19"/>
        <v>1267.6</v>
      </c>
      <c r="V130" s="51"/>
      <c r="W130" s="52"/>
      <c r="X130" s="53"/>
    </row>
    <row r="131" s="1" customFormat="1" ht="18.75" customHeight="1" spans="1:24">
      <c r="A131" s="19">
        <v>123</v>
      </c>
      <c r="B131" s="20" t="s">
        <v>340</v>
      </c>
      <c r="C131" s="20" t="s">
        <v>155</v>
      </c>
      <c r="D131" s="20">
        <v>455551</v>
      </c>
      <c r="E131" s="20">
        <v>452787</v>
      </c>
      <c r="F131" s="20">
        <v>340667</v>
      </c>
      <c r="G131" s="20">
        <f t="shared" si="20"/>
        <v>333858</v>
      </c>
      <c r="H131" s="20">
        <v>114884</v>
      </c>
      <c r="I131" s="20">
        <f>VLOOKUP(C131,[2]暂停及发放情况表!$D$1:$E$65536,2,0)</f>
        <v>118929</v>
      </c>
      <c r="J131" s="20">
        <f t="shared" si="14"/>
        <v>1377758</v>
      </c>
      <c r="K131" s="20">
        <v>98</v>
      </c>
      <c r="L131" s="20">
        <f t="shared" si="15"/>
        <v>664214</v>
      </c>
      <c r="M131" s="31">
        <v>103</v>
      </c>
      <c r="N131" s="20">
        <f t="shared" si="16"/>
        <v>713544</v>
      </c>
      <c r="O131" s="37">
        <f t="shared" si="17"/>
        <v>13858.8</v>
      </c>
      <c r="P131" s="38">
        <v>6509.3</v>
      </c>
      <c r="Q131" s="38">
        <v>7349.5</v>
      </c>
      <c r="R131" s="38">
        <v>41</v>
      </c>
      <c r="S131" s="38">
        <f t="shared" si="18"/>
        <v>13817.8</v>
      </c>
      <c r="T131" s="38">
        <v>12121.5</v>
      </c>
      <c r="U131" s="38">
        <f t="shared" si="19"/>
        <v>1696.3</v>
      </c>
      <c r="V131" s="51"/>
      <c r="W131" s="52"/>
      <c r="X131" s="53"/>
    </row>
    <row r="132" s="1" customFormat="1" ht="18.75" customHeight="1" spans="1:24">
      <c r="A132" s="19">
        <v>124</v>
      </c>
      <c r="B132" s="20" t="s">
        <v>341</v>
      </c>
      <c r="C132" s="20" t="s">
        <v>156</v>
      </c>
      <c r="D132" s="20">
        <v>645461</v>
      </c>
      <c r="E132" s="20">
        <v>645006</v>
      </c>
      <c r="F132" s="20">
        <v>454298</v>
      </c>
      <c r="G132" s="20">
        <f t="shared" si="20"/>
        <v>444352</v>
      </c>
      <c r="H132" s="20">
        <v>191163</v>
      </c>
      <c r="I132" s="20">
        <f>VLOOKUP(C132,[2]暂停及发放情况表!$D$1:$E$65536,2,0)</f>
        <v>200654</v>
      </c>
      <c r="J132" s="20">
        <f t="shared" si="14"/>
        <v>2328396</v>
      </c>
      <c r="K132" s="20">
        <v>98</v>
      </c>
      <c r="L132" s="20">
        <f t="shared" si="15"/>
        <v>1138153</v>
      </c>
      <c r="M132" s="31">
        <v>103</v>
      </c>
      <c r="N132" s="20">
        <f t="shared" si="16"/>
        <v>1190243</v>
      </c>
      <c r="O132" s="37">
        <f t="shared" si="17"/>
        <v>23413.4</v>
      </c>
      <c r="P132" s="38">
        <v>11153.9</v>
      </c>
      <c r="Q132" s="38">
        <v>12259.5</v>
      </c>
      <c r="R132" s="38">
        <v>73.6</v>
      </c>
      <c r="S132" s="38">
        <f t="shared" si="18"/>
        <v>23339.8</v>
      </c>
      <c r="T132" s="38">
        <v>21342.1</v>
      </c>
      <c r="U132" s="38">
        <f t="shared" si="19"/>
        <v>1997.7</v>
      </c>
      <c r="V132" s="51"/>
      <c r="W132" s="52"/>
      <c r="X132" s="53"/>
    </row>
    <row r="133" s="1" customFormat="1" ht="18.75" customHeight="1" spans="1:24">
      <c r="A133" s="19">
        <v>125</v>
      </c>
      <c r="B133" s="20" t="s">
        <v>342</v>
      </c>
      <c r="C133" s="20" t="s">
        <v>154</v>
      </c>
      <c r="D133" s="20">
        <v>94141</v>
      </c>
      <c r="E133" s="20">
        <v>94006</v>
      </c>
      <c r="F133" s="20">
        <v>70334</v>
      </c>
      <c r="G133" s="20">
        <f t="shared" si="20"/>
        <v>69399</v>
      </c>
      <c r="H133" s="20">
        <v>23807</v>
      </c>
      <c r="I133" s="20">
        <f>VLOOKUP(C133,[2]暂停及发放情况表!$D$1:$E$65536,2,0)</f>
        <v>24607</v>
      </c>
      <c r="J133" s="20">
        <f t="shared" si="14"/>
        <v>284558</v>
      </c>
      <c r="K133" s="20">
        <v>98</v>
      </c>
      <c r="L133" s="20">
        <f t="shared" si="15"/>
        <v>138082</v>
      </c>
      <c r="M133" s="31">
        <v>103</v>
      </c>
      <c r="N133" s="20">
        <f t="shared" si="16"/>
        <v>146476</v>
      </c>
      <c r="O133" s="37">
        <f t="shared" si="17"/>
        <v>2861.9</v>
      </c>
      <c r="P133" s="38">
        <v>1353.2</v>
      </c>
      <c r="Q133" s="38">
        <v>1508.7</v>
      </c>
      <c r="R133" s="38">
        <v>0.8</v>
      </c>
      <c r="S133" s="38">
        <f t="shared" si="18"/>
        <v>2861.1</v>
      </c>
      <c r="T133" s="38">
        <v>2669.2</v>
      </c>
      <c r="U133" s="38">
        <f t="shared" si="19"/>
        <v>191.9</v>
      </c>
      <c r="V133" s="51"/>
      <c r="W133" s="52"/>
      <c r="X133" s="53"/>
    </row>
    <row r="134" s="1" customFormat="1" ht="18.75" customHeight="1" spans="1:24">
      <c r="A134" s="19">
        <v>126</v>
      </c>
      <c r="B134" s="20" t="s">
        <v>343</v>
      </c>
      <c r="C134" s="20" t="s">
        <v>153</v>
      </c>
      <c r="D134" s="20">
        <v>586238</v>
      </c>
      <c r="E134" s="20">
        <v>580529</v>
      </c>
      <c r="F134" s="20">
        <v>424042</v>
      </c>
      <c r="G134" s="20">
        <f t="shared" si="20"/>
        <v>410856</v>
      </c>
      <c r="H134" s="20">
        <v>162196</v>
      </c>
      <c r="I134" s="20">
        <f>VLOOKUP(C134,[2]暂停及发放情况表!$D$1:$E$65536,2,0)</f>
        <v>169673</v>
      </c>
      <c r="J134" s="20">
        <f t="shared" si="14"/>
        <v>1946148</v>
      </c>
      <c r="K134" s="20">
        <v>98</v>
      </c>
      <c r="L134" s="20">
        <f t="shared" si="15"/>
        <v>950245</v>
      </c>
      <c r="M134" s="31">
        <v>103</v>
      </c>
      <c r="N134" s="20">
        <f t="shared" si="16"/>
        <v>995903</v>
      </c>
      <c r="O134" s="37">
        <f t="shared" si="17"/>
        <v>19570.2</v>
      </c>
      <c r="P134" s="38">
        <v>9312.4</v>
      </c>
      <c r="Q134" s="38">
        <v>10257.8</v>
      </c>
      <c r="R134" s="38">
        <v>58.6</v>
      </c>
      <c r="S134" s="38">
        <f t="shared" si="18"/>
        <v>19511.6</v>
      </c>
      <c r="T134" s="38">
        <v>20287.8</v>
      </c>
      <c r="U134" s="38">
        <f t="shared" si="19"/>
        <v>-776.200000000001</v>
      </c>
      <c r="V134" s="51"/>
      <c r="W134" s="52"/>
      <c r="X134" s="53"/>
    </row>
    <row r="135" s="1" customFormat="1" ht="18.75" customHeight="1" spans="1:24">
      <c r="A135" s="19">
        <v>127</v>
      </c>
      <c r="B135" s="20" t="s">
        <v>344</v>
      </c>
      <c r="C135" s="20" t="s">
        <v>175</v>
      </c>
      <c r="D135" s="20">
        <v>92548</v>
      </c>
      <c r="E135" s="20">
        <v>93494</v>
      </c>
      <c r="F135" s="20">
        <v>68423</v>
      </c>
      <c r="G135" s="20">
        <f t="shared" si="20"/>
        <v>68471</v>
      </c>
      <c r="H135" s="20">
        <v>24125</v>
      </c>
      <c r="I135" s="20">
        <f>VLOOKUP(C135,[2]暂停及发放情况表!$D$1:$E$65536,2,0)</f>
        <v>25023</v>
      </c>
      <c r="J135" s="20">
        <f t="shared" si="14"/>
        <v>285474</v>
      </c>
      <c r="K135" s="20">
        <v>98</v>
      </c>
      <c r="L135" s="20">
        <f t="shared" si="15"/>
        <v>136163</v>
      </c>
      <c r="M135" s="31">
        <v>103</v>
      </c>
      <c r="N135" s="20">
        <f t="shared" si="16"/>
        <v>149311</v>
      </c>
      <c r="O135" s="37">
        <f t="shared" si="17"/>
        <v>2872.3</v>
      </c>
      <c r="P135" s="38">
        <v>1334.4</v>
      </c>
      <c r="Q135" s="38">
        <v>1537.9</v>
      </c>
      <c r="R135" s="38">
        <v>20.2</v>
      </c>
      <c r="S135" s="38">
        <f t="shared" si="18"/>
        <v>2852.1</v>
      </c>
      <c r="T135" s="38">
        <v>2276.6</v>
      </c>
      <c r="U135" s="38">
        <f t="shared" si="19"/>
        <v>575.5</v>
      </c>
      <c r="V135" s="51"/>
      <c r="W135" s="52"/>
      <c r="X135" s="53"/>
    </row>
    <row r="136" s="1" customFormat="1" ht="18.75" customHeight="1" spans="1:24">
      <c r="A136" s="19">
        <v>128</v>
      </c>
      <c r="B136" s="20" t="s">
        <v>345</v>
      </c>
      <c r="C136" s="20" t="s">
        <v>176</v>
      </c>
      <c r="D136" s="20">
        <v>143320</v>
      </c>
      <c r="E136" s="20">
        <v>143306</v>
      </c>
      <c r="F136" s="20">
        <v>101915</v>
      </c>
      <c r="G136" s="20">
        <f t="shared" si="20"/>
        <v>99460</v>
      </c>
      <c r="H136" s="20">
        <v>41405</v>
      </c>
      <c r="I136" s="20">
        <f>VLOOKUP(C136,[2]暂停及发放情况表!$D$1:$E$65536,2,0)</f>
        <v>43846</v>
      </c>
      <c r="J136" s="20">
        <f t="shared" si="14"/>
        <v>509331</v>
      </c>
      <c r="K136" s="20">
        <v>98</v>
      </c>
      <c r="L136" s="20">
        <f t="shared" si="15"/>
        <v>240020</v>
      </c>
      <c r="M136" s="31">
        <v>103</v>
      </c>
      <c r="N136" s="20">
        <f t="shared" si="16"/>
        <v>269311</v>
      </c>
      <c r="O136" s="37">
        <f t="shared" si="17"/>
        <v>5126.1</v>
      </c>
      <c r="P136" s="38">
        <v>2352.2</v>
      </c>
      <c r="Q136" s="38">
        <v>2773.9</v>
      </c>
      <c r="R136" s="38">
        <v>11.3</v>
      </c>
      <c r="S136" s="38">
        <f t="shared" si="18"/>
        <v>5114.8</v>
      </c>
      <c r="T136" s="38">
        <v>4451.1</v>
      </c>
      <c r="U136" s="38">
        <f t="shared" si="19"/>
        <v>663.7</v>
      </c>
      <c r="V136" s="51"/>
      <c r="W136" s="52"/>
      <c r="X136" s="53"/>
    </row>
    <row r="137" s="1" customFormat="1" ht="18.75" customHeight="1" spans="1:24">
      <c r="A137" s="19">
        <v>129</v>
      </c>
      <c r="B137" s="20" t="s">
        <v>346</v>
      </c>
      <c r="C137" s="20" t="s">
        <v>177</v>
      </c>
      <c r="D137" s="20">
        <v>233088</v>
      </c>
      <c r="E137" s="20">
        <v>233256</v>
      </c>
      <c r="F137" s="20">
        <v>172519</v>
      </c>
      <c r="G137" s="20">
        <f t="shared" si="20"/>
        <v>169858</v>
      </c>
      <c r="H137" s="20">
        <v>60569</v>
      </c>
      <c r="I137" s="20">
        <f>VLOOKUP(C137,[2]暂停及发放情况表!$D$1:$E$65536,2,0)</f>
        <v>63398</v>
      </c>
      <c r="J137" s="20">
        <f t="shared" ref="J137:J142" si="21">L137+N137</f>
        <v>645129</v>
      </c>
      <c r="K137" s="20">
        <v>98</v>
      </c>
      <c r="L137" s="20">
        <f t="shared" ref="L137:L142" si="22">ROUND(P137*10000/K137,0)</f>
        <v>326857</v>
      </c>
      <c r="M137" s="31">
        <v>103</v>
      </c>
      <c r="N137" s="20">
        <f t="shared" ref="N137:N142" si="23">ROUND(Q137*10000/M137,0)</f>
        <v>318272</v>
      </c>
      <c r="O137" s="37">
        <f t="shared" si="17"/>
        <v>6481.4</v>
      </c>
      <c r="P137" s="38">
        <v>3203.2</v>
      </c>
      <c r="Q137" s="38">
        <v>3278.2</v>
      </c>
      <c r="R137" s="38">
        <v>22.4</v>
      </c>
      <c r="S137" s="38">
        <f t="shared" si="18"/>
        <v>6459</v>
      </c>
      <c r="T137" s="38">
        <v>5867.3</v>
      </c>
      <c r="U137" s="38">
        <f t="shared" si="19"/>
        <v>591.7</v>
      </c>
      <c r="V137" s="51"/>
      <c r="W137" s="52"/>
      <c r="X137" s="53"/>
    </row>
    <row r="138" s="1" customFormat="1" ht="18.75" customHeight="1" spans="1:24">
      <c r="A138" s="19">
        <v>130</v>
      </c>
      <c r="B138" s="20" t="s">
        <v>347</v>
      </c>
      <c r="C138" s="20" t="s">
        <v>178</v>
      </c>
      <c r="D138" s="20">
        <v>169735</v>
      </c>
      <c r="E138" s="20">
        <v>168661</v>
      </c>
      <c r="F138" s="20">
        <v>131225</v>
      </c>
      <c r="G138" s="20">
        <f t="shared" si="20"/>
        <v>128103</v>
      </c>
      <c r="H138" s="20">
        <v>38510</v>
      </c>
      <c r="I138" s="20">
        <f>VLOOKUP(C138,[2]暂停及发放情况表!$D$1:$E$65536,2,0)</f>
        <v>40558</v>
      </c>
      <c r="J138" s="20">
        <f t="shared" si="21"/>
        <v>471534</v>
      </c>
      <c r="K138" s="20">
        <v>98</v>
      </c>
      <c r="L138" s="20">
        <f t="shared" si="22"/>
        <v>225408</v>
      </c>
      <c r="M138" s="31">
        <v>103</v>
      </c>
      <c r="N138" s="20">
        <f t="shared" si="23"/>
        <v>246126</v>
      </c>
      <c r="O138" s="37">
        <f t="shared" si="17"/>
        <v>4744.1</v>
      </c>
      <c r="P138" s="38">
        <v>2209</v>
      </c>
      <c r="Q138" s="38">
        <v>2535.1</v>
      </c>
      <c r="R138" s="38">
        <v>10.8</v>
      </c>
      <c r="S138" s="38">
        <f t="shared" si="18"/>
        <v>4733.3</v>
      </c>
      <c r="T138" s="38">
        <v>4065.3</v>
      </c>
      <c r="U138" s="38">
        <f t="shared" si="19"/>
        <v>668</v>
      </c>
      <c r="V138" s="51"/>
      <c r="W138" s="52"/>
      <c r="X138" s="53"/>
    </row>
    <row r="139" s="1" customFormat="1" ht="18.75" customHeight="1" spans="1:24">
      <c r="A139" s="19">
        <v>131</v>
      </c>
      <c r="B139" s="20" t="s">
        <v>348</v>
      </c>
      <c r="C139" s="20" t="s">
        <v>179</v>
      </c>
      <c r="D139" s="20">
        <v>162673</v>
      </c>
      <c r="E139" s="20">
        <v>161583</v>
      </c>
      <c r="F139" s="20">
        <v>119114</v>
      </c>
      <c r="G139" s="20">
        <f t="shared" si="20"/>
        <v>115602</v>
      </c>
      <c r="H139" s="20">
        <v>43559</v>
      </c>
      <c r="I139" s="20">
        <f>VLOOKUP(C139,[2]暂停及发放情况表!$D$1:$E$65536,2,0)</f>
        <v>45981</v>
      </c>
      <c r="J139" s="20">
        <f t="shared" si="21"/>
        <v>539590</v>
      </c>
      <c r="K139" s="20">
        <v>98</v>
      </c>
      <c r="L139" s="20">
        <f t="shared" si="22"/>
        <v>258143</v>
      </c>
      <c r="M139" s="31">
        <v>103</v>
      </c>
      <c r="N139" s="20">
        <f t="shared" si="23"/>
        <v>281447</v>
      </c>
      <c r="O139" s="37">
        <f t="shared" si="17"/>
        <v>5428.7</v>
      </c>
      <c r="P139" s="38">
        <v>2529.8</v>
      </c>
      <c r="Q139" s="38">
        <v>2898.9</v>
      </c>
      <c r="R139" s="38">
        <v>16.8</v>
      </c>
      <c r="S139" s="38">
        <f t="shared" si="18"/>
        <v>5411.9</v>
      </c>
      <c r="T139" s="38">
        <v>4322.9</v>
      </c>
      <c r="U139" s="38">
        <f t="shared" si="19"/>
        <v>1089</v>
      </c>
      <c r="V139" s="51"/>
      <c r="W139" s="52"/>
      <c r="X139" s="53"/>
    </row>
    <row r="140" s="1" customFormat="1" ht="18.75" customHeight="1" spans="1:24">
      <c r="A140" s="19">
        <v>132</v>
      </c>
      <c r="B140" s="20" t="s">
        <v>349</v>
      </c>
      <c r="C140" s="20" t="s">
        <v>180</v>
      </c>
      <c r="D140" s="20">
        <v>66042</v>
      </c>
      <c r="E140" s="20">
        <v>65597</v>
      </c>
      <c r="F140" s="20">
        <v>47877</v>
      </c>
      <c r="G140" s="20">
        <f t="shared" si="20"/>
        <v>46150</v>
      </c>
      <c r="H140" s="20">
        <v>18165</v>
      </c>
      <c r="I140" s="20">
        <f>VLOOKUP(C140,[2]暂停及发放情况表!$D$1:$E$65536,2,0)</f>
        <v>19447</v>
      </c>
      <c r="J140" s="20">
        <f t="shared" si="21"/>
        <v>221054</v>
      </c>
      <c r="K140" s="20">
        <v>98</v>
      </c>
      <c r="L140" s="20">
        <f t="shared" si="22"/>
        <v>106122</v>
      </c>
      <c r="M140" s="31">
        <v>103</v>
      </c>
      <c r="N140" s="20">
        <f t="shared" si="23"/>
        <v>114932</v>
      </c>
      <c r="O140" s="37">
        <f t="shared" si="17"/>
        <v>2223.8</v>
      </c>
      <c r="P140" s="38">
        <v>1040</v>
      </c>
      <c r="Q140" s="38">
        <v>1183.8</v>
      </c>
      <c r="R140" s="38">
        <v>9.8</v>
      </c>
      <c r="S140" s="38">
        <f t="shared" si="18"/>
        <v>2214</v>
      </c>
      <c r="T140" s="38">
        <v>1864</v>
      </c>
      <c r="U140" s="38">
        <f t="shared" si="19"/>
        <v>350</v>
      </c>
      <c r="V140" s="51"/>
      <c r="W140" s="52"/>
      <c r="X140" s="53"/>
    </row>
    <row r="141" s="1" customFormat="1" ht="18.75" customHeight="1" spans="1:24">
      <c r="A141" s="19">
        <v>133</v>
      </c>
      <c r="B141" s="20" t="s">
        <v>350</v>
      </c>
      <c r="C141" s="20" t="s">
        <v>181</v>
      </c>
      <c r="D141" s="20">
        <v>274682</v>
      </c>
      <c r="E141" s="20">
        <v>275350</v>
      </c>
      <c r="F141" s="20">
        <v>200250</v>
      </c>
      <c r="G141" s="20">
        <f t="shared" si="20"/>
        <v>196953</v>
      </c>
      <c r="H141" s="20">
        <v>74432</v>
      </c>
      <c r="I141" s="20">
        <f>VLOOKUP(C141,[2]暂停及发放情况表!$D$1:$E$65536,2,0)</f>
        <v>78397</v>
      </c>
      <c r="J141" s="20">
        <f t="shared" si="21"/>
        <v>899546</v>
      </c>
      <c r="K141" s="20">
        <v>98</v>
      </c>
      <c r="L141" s="20">
        <f t="shared" si="22"/>
        <v>420643</v>
      </c>
      <c r="M141" s="31">
        <v>103</v>
      </c>
      <c r="N141" s="20">
        <f t="shared" si="23"/>
        <v>478903</v>
      </c>
      <c r="O141" s="37">
        <f t="shared" si="17"/>
        <v>9055</v>
      </c>
      <c r="P141" s="38">
        <v>4122.3</v>
      </c>
      <c r="Q141" s="38">
        <v>4932.7</v>
      </c>
      <c r="R141" s="38">
        <v>74.5</v>
      </c>
      <c r="S141" s="38">
        <f t="shared" si="18"/>
        <v>8980.5</v>
      </c>
      <c r="T141" s="38">
        <v>7890.3</v>
      </c>
      <c r="U141" s="38">
        <f t="shared" si="19"/>
        <v>1090.2</v>
      </c>
      <c r="V141" s="51"/>
      <c r="W141" s="52"/>
      <c r="X141" s="53"/>
    </row>
    <row r="142" s="6" customFormat="1" ht="18.75" customHeight="1" spans="1:29">
      <c r="A142" s="55">
        <v>134</v>
      </c>
      <c r="B142" s="56" t="s">
        <v>351</v>
      </c>
      <c r="C142" s="56" t="s">
        <v>182</v>
      </c>
      <c r="D142" s="56">
        <v>285456</v>
      </c>
      <c r="E142" s="56">
        <v>280941</v>
      </c>
      <c r="F142" s="56">
        <v>203458</v>
      </c>
      <c r="G142" s="56">
        <f t="shared" si="20"/>
        <v>196135</v>
      </c>
      <c r="H142" s="56">
        <v>81998</v>
      </c>
      <c r="I142" s="56">
        <f>VLOOKUP(C142,[2]暂停及发放情况表!$D$1:$E$65536,2,0)</f>
        <v>84806</v>
      </c>
      <c r="J142" s="56">
        <f t="shared" si="21"/>
        <v>972121</v>
      </c>
      <c r="K142" s="56">
        <v>98</v>
      </c>
      <c r="L142" s="56">
        <f t="shared" si="22"/>
        <v>495296</v>
      </c>
      <c r="M142" s="56">
        <v>103</v>
      </c>
      <c r="N142" s="56">
        <f t="shared" si="23"/>
        <v>476825</v>
      </c>
      <c r="O142" s="59">
        <f t="shared" si="17"/>
        <v>9765.2</v>
      </c>
      <c r="P142" s="60">
        <v>4853.9</v>
      </c>
      <c r="Q142" s="60">
        <v>4911.3</v>
      </c>
      <c r="R142" s="60">
        <v>42</v>
      </c>
      <c r="S142" s="60">
        <f t="shared" si="18"/>
        <v>9723.2</v>
      </c>
      <c r="T142" s="60">
        <v>7827.5</v>
      </c>
      <c r="U142" s="60">
        <f t="shared" si="19"/>
        <v>1895.7</v>
      </c>
      <c r="V142" s="62"/>
      <c r="W142" s="52"/>
      <c r="X142" s="53"/>
      <c r="Y142" s="1"/>
      <c r="Z142" s="1"/>
      <c r="AA142" s="1"/>
      <c r="AB142" s="1"/>
      <c r="AC142" s="1"/>
    </row>
    <row r="143" s="1" customFormat="1" spans="1:2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9"/>
      <c r="P143" s="9"/>
      <c r="Q143" s="9"/>
      <c r="R143" s="9"/>
      <c r="S143" s="9"/>
      <c r="T143" s="10"/>
      <c r="U143" s="10"/>
      <c r="V143" s="8"/>
    </row>
    <row r="144" s="7" customFormat="1" spans="4:21">
      <c r="D144" s="57"/>
      <c r="E144" s="57"/>
      <c r="F144" s="57"/>
      <c r="G144" s="57"/>
      <c r="H144" s="57"/>
      <c r="I144" s="57"/>
      <c r="J144" s="58"/>
      <c r="K144" s="58"/>
      <c r="L144" s="58"/>
      <c r="M144" s="8"/>
      <c r="N144" s="8"/>
      <c r="O144" s="9"/>
      <c r="P144" s="9"/>
      <c r="Q144" s="9"/>
      <c r="R144" s="9"/>
      <c r="S144" s="9"/>
      <c r="T144" s="61"/>
      <c r="U144" s="61"/>
    </row>
  </sheetData>
  <mergeCells count="25">
    <mergeCell ref="A1:B1"/>
    <mergeCell ref="A2:V2"/>
    <mergeCell ref="D4:I4"/>
    <mergeCell ref="K4:L4"/>
    <mergeCell ref="M4:N4"/>
    <mergeCell ref="O4:Q4"/>
    <mergeCell ref="D5:E5"/>
    <mergeCell ref="F5:G5"/>
    <mergeCell ref="H5:I5"/>
    <mergeCell ref="P5:Q5"/>
    <mergeCell ref="A8:B8"/>
    <mergeCell ref="A4:A6"/>
    <mergeCell ref="B4:B6"/>
    <mergeCell ref="C4:C6"/>
    <mergeCell ref="J4:J6"/>
    <mergeCell ref="K5:K6"/>
    <mergeCell ref="L5:L6"/>
    <mergeCell ref="M5:M6"/>
    <mergeCell ref="N5:N6"/>
    <mergeCell ref="O5:O6"/>
    <mergeCell ref="R4:R6"/>
    <mergeCell ref="S4:S6"/>
    <mergeCell ref="T4:T6"/>
    <mergeCell ref="U4:U6"/>
    <mergeCell ref="V4:V6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中央基础养老金2024预拨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2016-08-24T18:28:00Z</dcterms:created>
  <cp:lastPrinted>2020-07-01T14:46:00Z</cp:lastPrinted>
  <dcterms:modified xsi:type="dcterms:W3CDTF">2024-10-12T08:33:16Z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4F29492DA9A745E45145ED66467D53C5</vt:lpwstr>
  </property>
</Properties>
</file>