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7925"/>
  </bookViews>
  <sheets>
    <sheet name="中央基础养老金2024预拨" sheetId="8" r:id="rId1"/>
  </sheets>
  <definedNames>
    <definedName name="_xlnm._FilterDatabase" localSheetId="0" hidden="1">中央基础养老金2024预拨!$A$6:$X$168</definedName>
    <definedName name="_xlnm.Print_Area" localSheetId="0">中央基础养老金2024预拨!$A$1:$G$168</definedName>
    <definedName name="_xlnm.Print_Titles" localSheetId="0">中央基础养老金2024预拨!$4:$5</definedName>
  </definedNames>
  <calcPr calcId="144525"/>
</workbook>
</file>

<file path=xl/sharedStrings.xml><?xml version="1.0" encoding="utf-8"?>
<sst xmlns="http://schemas.openxmlformats.org/spreadsheetml/2006/main" count="189" uniqueCount="189">
  <si>
    <t>附件：</t>
  </si>
  <si>
    <t>2024年城乡居民基本养老保险中央财政补助资金分配表</t>
  </si>
  <si>
    <t>单位：万元</t>
  </si>
  <si>
    <t>市县名称</t>
  </si>
  <si>
    <t>结算2023年资金</t>
  </si>
  <si>
    <t>补充拨付2024年资金</t>
  </si>
  <si>
    <t>本次下达金额</t>
  </si>
  <si>
    <t>备注</t>
  </si>
  <si>
    <t>财政部湖南监管局核定2023年中央基础养老金发放人次</t>
  </si>
  <si>
    <t>拨付2024年资金</t>
  </si>
  <si>
    <t>栏次</t>
  </si>
  <si>
    <t>市县合计</t>
  </si>
  <si>
    <t>长沙市</t>
  </si>
  <si>
    <t>长沙市小计</t>
  </si>
  <si>
    <t>长沙市本级及所辖区小计</t>
  </si>
  <si>
    <t>长沙县</t>
  </si>
  <si>
    <t>望城区</t>
  </si>
  <si>
    <t>雨花区</t>
  </si>
  <si>
    <t>芙蓉区</t>
  </si>
  <si>
    <t>天心区</t>
  </si>
  <si>
    <t>岳麓区</t>
  </si>
  <si>
    <t>开福区</t>
  </si>
  <si>
    <t>长沙高新区</t>
  </si>
  <si>
    <t>浏阳市</t>
  </si>
  <si>
    <t>宁乡市</t>
  </si>
  <si>
    <t>株洲市</t>
  </si>
  <si>
    <t>株洲市小计</t>
  </si>
  <si>
    <t>株洲市本级及所辖区小计</t>
  </si>
  <si>
    <t>天元区</t>
  </si>
  <si>
    <t>芦淞区</t>
  </si>
  <si>
    <t>荷塘区</t>
  </si>
  <si>
    <t>石峰区</t>
  </si>
  <si>
    <t>含云龙示范区</t>
  </si>
  <si>
    <t>渌口区</t>
  </si>
  <si>
    <t>醴陵市</t>
  </si>
  <si>
    <t>攸县</t>
  </si>
  <si>
    <t>茶陵县</t>
  </si>
  <si>
    <t>炎陵县</t>
  </si>
  <si>
    <t>湘潭市</t>
  </si>
  <si>
    <t>湘潭市小计</t>
  </si>
  <si>
    <t>湘潭市本级及所辖区小计</t>
  </si>
  <si>
    <t>雨湖区</t>
  </si>
  <si>
    <t>九华示范区</t>
  </si>
  <si>
    <t>岳塘区</t>
  </si>
  <si>
    <t>含湘潭高新区</t>
  </si>
  <si>
    <t>湘潭县</t>
  </si>
  <si>
    <t>湘乡市</t>
  </si>
  <si>
    <t>韶山市</t>
  </si>
  <si>
    <t>衡阳市</t>
  </si>
  <si>
    <t>衡阳市小计</t>
  </si>
  <si>
    <t>衡阳市本级及所辖区小计</t>
  </si>
  <si>
    <t>南岳区</t>
  </si>
  <si>
    <t>珠晖区</t>
  </si>
  <si>
    <t>雁峰区</t>
  </si>
  <si>
    <t>石鼓区</t>
  </si>
  <si>
    <t>蒸湘区</t>
  </si>
  <si>
    <t>衡南县</t>
  </si>
  <si>
    <t>衡阳县</t>
  </si>
  <si>
    <t>衡山县</t>
  </si>
  <si>
    <t>衡东县</t>
  </si>
  <si>
    <t>常宁市</t>
  </si>
  <si>
    <t>祁东县</t>
  </si>
  <si>
    <t>耒阳市</t>
  </si>
  <si>
    <t>邵阳市</t>
  </si>
  <si>
    <t>邵阳市小计</t>
  </si>
  <si>
    <t>邵阳市本级及所辖区小计</t>
  </si>
  <si>
    <t>双清区</t>
  </si>
  <si>
    <t>大祥区</t>
  </si>
  <si>
    <t>北塔区</t>
  </si>
  <si>
    <t>邵东市</t>
  </si>
  <si>
    <t>新邵县</t>
  </si>
  <si>
    <t>隆回县</t>
  </si>
  <si>
    <t>武冈市</t>
  </si>
  <si>
    <t>洞口县</t>
  </si>
  <si>
    <t>新宁县</t>
  </si>
  <si>
    <t>邵阳县</t>
  </si>
  <si>
    <t>城步县</t>
  </si>
  <si>
    <t>绥宁县</t>
  </si>
  <si>
    <t>岳阳市</t>
  </si>
  <si>
    <t>岳阳市小计</t>
  </si>
  <si>
    <t>岳阳市本级及所辖区小计</t>
  </si>
  <si>
    <t>岳阳经济技术开发区</t>
  </si>
  <si>
    <t>南湖新区</t>
  </si>
  <si>
    <t>岳阳楼区</t>
  </si>
  <si>
    <t>君山区</t>
  </si>
  <si>
    <t>云溪区</t>
  </si>
  <si>
    <t>屈原管理区</t>
  </si>
  <si>
    <t>汨罗市</t>
  </si>
  <si>
    <t>平江县</t>
  </si>
  <si>
    <t>湘阴县</t>
  </si>
  <si>
    <t>临湘市</t>
  </si>
  <si>
    <t>华容县</t>
  </si>
  <si>
    <t>岳阳县</t>
  </si>
  <si>
    <t>常德市</t>
  </si>
  <si>
    <t>常德市小计</t>
  </si>
  <si>
    <t>常德市本级及所辖区小计</t>
  </si>
  <si>
    <t>西洞庭管理区</t>
  </si>
  <si>
    <t>西湖管理区</t>
  </si>
  <si>
    <t>武陵区</t>
  </si>
  <si>
    <t>鼎城区</t>
  </si>
  <si>
    <t>津市市</t>
  </si>
  <si>
    <t>安乡县</t>
  </si>
  <si>
    <t>汉寿县</t>
  </si>
  <si>
    <t>澧县</t>
  </si>
  <si>
    <t>临澧县</t>
  </si>
  <si>
    <t>桃源县</t>
  </si>
  <si>
    <t>石门县</t>
  </si>
  <si>
    <t>张家界市</t>
  </si>
  <si>
    <t>张家界市小计</t>
  </si>
  <si>
    <t>张家界市本级及所辖区小计</t>
  </si>
  <si>
    <t>永定区</t>
  </si>
  <si>
    <t>武陵源区</t>
  </si>
  <si>
    <t>慈利县</t>
  </si>
  <si>
    <t>桑植县</t>
  </si>
  <si>
    <t>益阳市</t>
  </si>
  <si>
    <t>益阳市小计</t>
  </si>
  <si>
    <t>益阳市本级及所辖区小计</t>
  </si>
  <si>
    <t>资阳区</t>
  </si>
  <si>
    <t>赫山区</t>
  </si>
  <si>
    <t>大通湖区</t>
  </si>
  <si>
    <t>沅江市</t>
  </si>
  <si>
    <t>南县</t>
  </si>
  <si>
    <t>桃江县</t>
  </si>
  <si>
    <t>安化县</t>
  </si>
  <si>
    <t>永州市</t>
  </si>
  <si>
    <t>永州市小计</t>
  </si>
  <si>
    <t>永州市本级及所辖区小计</t>
  </si>
  <si>
    <t>零陵区</t>
  </si>
  <si>
    <t>冷水滩区</t>
  </si>
  <si>
    <t>凤凰园区</t>
  </si>
  <si>
    <t>金洞区</t>
  </si>
  <si>
    <t>回龙圩区</t>
  </si>
  <si>
    <t>东安县</t>
  </si>
  <si>
    <t>道县</t>
  </si>
  <si>
    <t>宁远县</t>
  </si>
  <si>
    <t>江永县</t>
  </si>
  <si>
    <t>江华县</t>
  </si>
  <si>
    <t>蓝山县</t>
  </si>
  <si>
    <t>新田县</t>
  </si>
  <si>
    <t>双牌县</t>
  </si>
  <si>
    <t>祁阳县</t>
  </si>
  <si>
    <t>郴州市</t>
  </si>
  <si>
    <t>郴州市小计</t>
  </si>
  <si>
    <t>郴州市本级及所辖区小计</t>
  </si>
  <si>
    <t>北湖区</t>
  </si>
  <si>
    <t>苏仙区</t>
  </si>
  <si>
    <t>资兴市</t>
  </si>
  <si>
    <t>桂阳县</t>
  </si>
  <si>
    <t>永兴县</t>
  </si>
  <si>
    <t>宜章县</t>
  </si>
  <si>
    <t>嘉禾县</t>
  </si>
  <si>
    <t>临武县</t>
  </si>
  <si>
    <t>汝城县</t>
  </si>
  <si>
    <t>桂东县</t>
  </si>
  <si>
    <t>安仁县</t>
  </si>
  <si>
    <t>娄底市</t>
  </si>
  <si>
    <t>娄底市小计</t>
  </si>
  <si>
    <t>娄底市本级及所辖区小计</t>
  </si>
  <si>
    <t>娄星区</t>
  </si>
  <si>
    <t>涟源市</t>
  </si>
  <si>
    <t>冷水江市</t>
  </si>
  <si>
    <t>双峰县</t>
  </si>
  <si>
    <t>新化县</t>
  </si>
  <si>
    <t>怀化市</t>
  </si>
  <si>
    <t>怀化市小计</t>
  </si>
  <si>
    <t>怀化市本级及所辖区小计</t>
  </si>
  <si>
    <t>鹤城区</t>
  </si>
  <si>
    <t>沅陵县</t>
  </si>
  <si>
    <t>辰溪县</t>
  </si>
  <si>
    <t>溆浦县</t>
  </si>
  <si>
    <t>麻阳县</t>
  </si>
  <si>
    <t>新晃县</t>
  </si>
  <si>
    <t>芷江县</t>
  </si>
  <si>
    <t>中方县</t>
  </si>
  <si>
    <t>洪江市</t>
  </si>
  <si>
    <t>洪江区</t>
  </si>
  <si>
    <t>会同县</t>
  </si>
  <si>
    <t>靖州县</t>
  </si>
  <si>
    <t>通道县</t>
  </si>
  <si>
    <t>湘西土家族苗族自治州</t>
  </si>
  <si>
    <t>湘西自治州小计</t>
  </si>
  <si>
    <t>吉首市</t>
  </si>
  <si>
    <t>泸溪县</t>
  </si>
  <si>
    <t>凤凰县</t>
  </si>
  <si>
    <t>花垣县</t>
  </si>
  <si>
    <t>保靖县</t>
  </si>
  <si>
    <t>古丈县</t>
  </si>
  <si>
    <t>永顺县</t>
  </si>
  <si>
    <t>龙山县</t>
  </si>
</sst>
</file>

<file path=xl/styles.xml><?xml version="1.0" encoding="utf-8"?>
<styleSheet xmlns="http://schemas.openxmlformats.org/spreadsheetml/2006/main">
  <numFmts count="7">
    <numFmt numFmtId="176" formatCode="0.0_);[Red]\(0.0\)"/>
    <numFmt numFmtId="177" formatCode="0.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178" formatCode="0_ "/>
    <numFmt numFmtId="41" formatCode="_ * #,##0_ ;_ * \-#,##0_ ;_ * &quot;-&quot;_ ;_ @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b/>
      <sz val="14"/>
      <name val="宋体"/>
      <charset val="134"/>
    </font>
    <font>
      <b/>
      <sz val="14"/>
      <name val="Times New Roman"/>
      <charset val="134"/>
    </font>
    <font>
      <sz val="10"/>
      <color indexed="8"/>
      <name val="宋体"/>
      <charset val="134"/>
    </font>
    <font>
      <sz val="8"/>
      <name val="宋体"/>
      <charset val="134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0"/>
      <name val="Arial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2">
    <xf numFmtId="0" fontId="0" fillId="0" borderId="0">
      <alignment vertical="center"/>
    </xf>
    <xf numFmtId="0" fontId="28" fillId="0" borderId="0"/>
    <xf numFmtId="0" fontId="10" fillId="1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3" fillId="13" borderId="15" applyNumberFormat="0" applyAlignment="0" applyProtection="0">
      <alignment vertical="center"/>
    </xf>
    <xf numFmtId="0" fontId="15" fillId="15" borderId="16" applyNumberFormat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5" fillId="0" borderId="18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0" fillId="32" borderId="19" applyNumberFormat="0" applyFon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13" borderId="17" applyNumberForma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6" fillId="16" borderId="17" applyNumberForma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" fillId="0" borderId="0"/>
    <xf numFmtId="0" fontId="10" fillId="2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177" fontId="1" fillId="0" borderId="0" xfId="49" applyNumberFormat="1" applyAlignment="1">
      <alignment horizontal="center" vertical="center" wrapText="1"/>
    </xf>
    <xf numFmtId="177" fontId="1" fillId="0" borderId="0" xfId="49" applyNumberFormat="1" applyAlignment="1">
      <alignment wrapText="1"/>
    </xf>
    <xf numFmtId="178" fontId="1" fillId="0" borderId="0" xfId="49" applyNumberFormat="1" applyAlignment="1">
      <alignment wrapText="1"/>
    </xf>
    <xf numFmtId="177" fontId="1" fillId="0" borderId="0" xfId="49" applyNumberFormat="1" applyFont="1" applyAlignment="1">
      <alignment wrapText="1"/>
    </xf>
    <xf numFmtId="177" fontId="1" fillId="0" borderId="0" xfId="49" applyNumberFormat="1" applyFont="1"/>
    <xf numFmtId="177" fontId="1" fillId="0" borderId="0" xfId="49" applyNumberFormat="1" applyFont="1" applyFill="1" applyAlignment="1">
      <alignment wrapText="1"/>
    </xf>
    <xf numFmtId="177" fontId="1" fillId="0" borderId="0" xfId="49" applyNumberFormat="1" applyAlignment="1">
      <alignment vertical="center" wrapText="1"/>
    </xf>
    <xf numFmtId="178" fontId="1" fillId="0" borderId="0" xfId="49" applyNumberFormat="1" applyAlignment="1">
      <alignment horizontal="center" vertical="center" wrapText="1"/>
    </xf>
    <xf numFmtId="177" fontId="2" fillId="0" borderId="0" xfId="49" applyNumberFormat="1" applyFont="1" applyAlignment="1">
      <alignment horizontal="left" vertical="center" wrapText="1"/>
    </xf>
    <xf numFmtId="177" fontId="3" fillId="0" borderId="0" xfId="49" applyNumberFormat="1" applyFont="1" applyAlignment="1">
      <alignment horizontal="center" vertical="center" wrapText="1"/>
    </xf>
    <xf numFmtId="177" fontId="4" fillId="0" borderId="0" xfId="49" applyNumberFormat="1" applyFont="1" applyAlignment="1">
      <alignment horizontal="center" vertical="center" wrapText="1"/>
    </xf>
    <xf numFmtId="178" fontId="4" fillId="0" borderId="0" xfId="49" applyNumberFormat="1" applyFont="1" applyAlignment="1">
      <alignment horizontal="center" vertical="center" wrapText="1"/>
    </xf>
    <xf numFmtId="177" fontId="2" fillId="0" borderId="1" xfId="49" applyNumberFormat="1" applyFont="1" applyBorder="1" applyAlignment="1">
      <alignment horizontal="center" vertical="center" wrapText="1"/>
    </xf>
    <xf numFmtId="177" fontId="2" fillId="0" borderId="2" xfId="49" applyNumberFormat="1" applyFont="1" applyBorder="1" applyAlignment="1">
      <alignment horizontal="center" vertical="center" wrapText="1"/>
    </xf>
    <xf numFmtId="178" fontId="2" fillId="0" borderId="3" xfId="0" applyNumberFormat="1" applyFont="1" applyFill="1" applyBorder="1" applyAlignment="1">
      <alignment horizontal="center" vertical="center" wrapText="1"/>
    </xf>
    <xf numFmtId="177" fontId="2" fillId="0" borderId="4" xfId="49" applyNumberFormat="1" applyFont="1" applyBorder="1" applyAlignment="1">
      <alignment horizontal="center" vertical="center" wrapText="1"/>
    </xf>
    <xf numFmtId="177" fontId="2" fillId="0" borderId="5" xfId="49" applyNumberFormat="1" applyFont="1" applyBorder="1" applyAlignment="1">
      <alignment horizontal="center" vertical="center" wrapText="1"/>
    </xf>
    <xf numFmtId="178" fontId="2" fillId="0" borderId="6" xfId="0" applyNumberFormat="1" applyFont="1" applyFill="1" applyBorder="1" applyAlignment="1">
      <alignment horizontal="center" vertical="center" wrapText="1"/>
    </xf>
    <xf numFmtId="178" fontId="2" fillId="0" borderId="3" xfId="49" applyNumberFormat="1" applyFont="1" applyBorder="1" applyAlignment="1">
      <alignment horizontal="center" vertical="center" wrapText="1"/>
    </xf>
    <xf numFmtId="178" fontId="2" fillId="0" borderId="7" xfId="49" applyNumberFormat="1" applyFont="1" applyBorder="1" applyAlignment="1">
      <alignment horizontal="center" vertical="center" wrapText="1"/>
    </xf>
    <xf numFmtId="177" fontId="2" fillId="2" borderId="3" xfId="49" applyNumberFormat="1" applyFont="1" applyFill="1" applyBorder="1" applyAlignment="1">
      <alignment horizontal="center" vertical="center" wrapText="1"/>
    </xf>
    <xf numFmtId="177" fontId="2" fillId="2" borderId="8" xfId="49" applyNumberFormat="1" applyFont="1" applyFill="1" applyBorder="1" applyAlignment="1">
      <alignment horizontal="center" vertical="center" wrapText="1"/>
    </xf>
    <xf numFmtId="177" fontId="2" fillId="2" borderId="6" xfId="49" applyNumberFormat="1" applyFont="1" applyFill="1" applyBorder="1" applyAlignment="1">
      <alignment horizontal="center" vertical="center" wrapText="1"/>
    </xf>
    <xf numFmtId="178" fontId="2" fillId="2" borderId="6" xfId="49" applyNumberFormat="1" applyFont="1" applyFill="1" applyBorder="1" applyAlignment="1">
      <alignment horizontal="center" vertical="center" wrapText="1"/>
    </xf>
    <xf numFmtId="177" fontId="2" fillId="0" borderId="6" xfId="49" applyNumberFormat="1" applyFont="1" applyBorder="1" applyAlignment="1">
      <alignment horizontal="center" vertical="center"/>
    </xf>
    <xf numFmtId="177" fontId="2" fillId="2" borderId="6" xfId="49" applyNumberFormat="1" applyFont="1" applyFill="1" applyBorder="1" applyAlignment="1">
      <alignment vertical="center" wrapText="1"/>
    </xf>
    <xf numFmtId="177" fontId="2" fillId="2" borderId="6" xfId="49" applyNumberFormat="1" applyFont="1" applyFill="1" applyBorder="1" applyAlignment="1">
      <alignment horizontal="center" vertical="center"/>
    </xf>
    <xf numFmtId="178" fontId="2" fillId="2" borderId="6" xfId="49" applyNumberFormat="1" applyFont="1" applyFill="1" applyBorder="1" applyAlignment="1">
      <alignment horizontal="center" vertical="center"/>
    </xf>
    <xf numFmtId="177" fontId="2" fillId="3" borderId="6" xfId="49" applyNumberFormat="1" applyFont="1" applyFill="1" applyBorder="1" applyAlignment="1">
      <alignment vertical="center" wrapText="1"/>
    </xf>
    <xf numFmtId="177" fontId="2" fillId="3" borderId="6" xfId="49" applyNumberFormat="1" applyFont="1" applyFill="1" applyBorder="1" applyAlignment="1">
      <alignment horizontal="center" vertical="center"/>
    </xf>
    <xf numFmtId="178" fontId="2" fillId="3" borderId="6" xfId="49" applyNumberFormat="1" applyFont="1" applyFill="1" applyBorder="1" applyAlignment="1">
      <alignment horizontal="center" vertical="center"/>
    </xf>
    <xf numFmtId="177" fontId="2" fillId="0" borderId="6" xfId="49" applyNumberFormat="1" applyFont="1" applyFill="1" applyBorder="1" applyAlignment="1">
      <alignment horizontal="center" vertical="center" wrapText="1"/>
    </xf>
    <xf numFmtId="178" fontId="2" fillId="0" borderId="6" xfId="49" applyNumberFormat="1" applyFont="1" applyFill="1" applyBorder="1" applyAlignment="1">
      <alignment horizontal="center" vertical="center" wrapText="1"/>
    </xf>
    <xf numFmtId="177" fontId="2" fillId="0" borderId="6" xfId="49" applyNumberFormat="1" applyFont="1" applyFill="1" applyBorder="1" applyAlignment="1">
      <alignment vertical="center" wrapText="1"/>
    </xf>
    <xf numFmtId="177" fontId="2" fillId="0" borderId="9" xfId="49" applyNumberFormat="1" applyFont="1" applyBorder="1" applyAlignment="1">
      <alignment horizontal="center" vertical="center"/>
    </xf>
    <xf numFmtId="177" fontId="2" fillId="0" borderId="10" xfId="49" applyNumberFormat="1" applyFont="1" applyBorder="1" applyAlignment="1">
      <alignment horizontal="center" vertical="center"/>
    </xf>
    <xf numFmtId="177" fontId="2" fillId="0" borderId="11" xfId="49" applyNumberFormat="1" applyFont="1" applyBorder="1" applyAlignment="1">
      <alignment horizontal="center" vertical="center"/>
    </xf>
    <xf numFmtId="176" fontId="5" fillId="0" borderId="0" xfId="0" applyNumberFormat="1" applyFont="1" applyAlignment="1">
      <alignment horizontal="right" vertical="center"/>
    </xf>
    <xf numFmtId="178" fontId="2" fillId="0" borderId="7" xfId="0" applyNumberFormat="1" applyFont="1" applyFill="1" applyBorder="1" applyAlignment="1">
      <alignment horizontal="center" vertical="center" wrapText="1"/>
    </xf>
    <xf numFmtId="177" fontId="2" fillId="0" borderId="6" xfId="49" applyNumberFormat="1" applyFont="1" applyBorder="1" applyAlignment="1">
      <alignment horizontal="center" vertical="center" wrapText="1"/>
    </xf>
    <xf numFmtId="177" fontId="2" fillId="0" borderId="9" xfId="0" applyNumberFormat="1" applyFont="1" applyFill="1" applyBorder="1" applyAlignment="1">
      <alignment horizontal="center" vertical="center" wrapText="1"/>
    </xf>
    <xf numFmtId="177" fontId="2" fillId="0" borderId="6" xfId="0" applyNumberFormat="1" applyFont="1" applyFill="1" applyBorder="1" applyAlignment="1">
      <alignment horizontal="center" vertical="center" wrapText="1"/>
    </xf>
    <xf numFmtId="177" fontId="2" fillId="0" borderId="11" xfId="0" applyNumberFormat="1" applyFont="1" applyFill="1" applyBorder="1" applyAlignment="1">
      <alignment horizontal="center" vertical="center" wrapText="1"/>
    </xf>
    <xf numFmtId="177" fontId="2" fillId="2" borderId="6" xfId="49" applyNumberFormat="1" applyFont="1" applyFill="1" applyBorder="1" applyAlignment="1">
      <alignment horizontal="left" vertical="center" wrapText="1"/>
    </xf>
    <xf numFmtId="177" fontId="2" fillId="0" borderId="6" xfId="38" applyNumberFormat="1" applyFont="1" applyBorder="1" applyAlignment="1" applyProtection="1">
      <alignment horizontal="center" vertical="center" wrapText="1"/>
    </xf>
    <xf numFmtId="177" fontId="2" fillId="0" borderId="6" xfId="49" applyNumberFormat="1" applyFont="1" applyFill="1" applyBorder="1" applyAlignment="1">
      <alignment horizontal="left" vertical="center" wrapText="1"/>
    </xf>
    <xf numFmtId="177" fontId="6" fillId="0" borderId="6" xfId="49" applyNumberFormat="1" applyFont="1" applyFill="1" applyBorder="1" applyAlignment="1">
      <alignment horizontal="left" vertical="center" wrapText="1"/>
    </xf>
  </cellXfs>
  <cellStyles count="52">
    <cellStyle name="常规" xfId="0" builtinId="0"/>
    <cellStyle name="常规 2" xfId="1"/>
    <cellStyle name="60% - 强调文字颜色 6" xfId="2" builtinId="52"/>
    <cellStyle name="20% - 强调文字颜色 6" xfId="3" builtinId="50"/>
    <cellStyle name="输出" xfId="4" builtinId="21"/>
    <cellStyle name="检查单元格" xfId="5" builtinId="23"/>
    <cellStyle name="差" xfId="6" builtinId="27"/>
    <cellStyle name="标题 1" xfId="7" builtinId="16"/>
    <cellStyle name="解释性文本" xfId="8" builtinId="53"/>
    <cellStyle name="标题 2" xfId="9" builtinId="17"/>
    <cellStyle name="40% - 强调文字颜色 5" xfId="10" builtinId="47"/>
    <cellStyle name="千位分隔[0]" xfId="11" builtinId="6"/>
    <cellStyle name="40% - 强调文字颜色 6" xfId="12" builtinId="51"/>
    <cellStyle name="超链接" xfId="13" builtinId="8"/>
    <cellStyle name="强调文字颜色 5" xfId="14" builtinId="45"/>
    <cellStyle name="标题 3" xfId="15" builtinId="18"/>
    <cellStyle name="汇总" xfId="16" builtinId="25"/>
    <cellStyle name="20% - 强调文字颜色 1" xfId="17" builtinId="30"/>
    <cellStyle name="40% - 强调文字颜色 1" xfId="18" builtinId="31"/>
    <cellStyle name="强调文字颜色 6" xfId="19" builtinId="49"/>
    <cellStyle name="千位分隔" xfId="20" builtinId="3"/>
    <cellStyle name="标题" xfId="21" builtinId="15"/>
    <cellStyle name="已访问的超链接" xfId="22" builtinId="9"/>
    <cellStyle name="40% - 强调文字颜色 4" xfId="23" builtinId="43"/>
    <cellStyle name="链接单元格" xfId="24" builtinId="24"/>
    <cellStyle name="标题 4" xfId="25" builtinId="19"/>
    <cellStyle name="20% - 强调文字颜色 2" xfId="26" builtinId="34"/>
    <cellStyle name="货币[0]" xfId="27" builtinId="7"/>
    <cellStyle name="警告文本" xfId="28" builtinId="11"/>
    <cellStyle name="40% - 强调文字颜色 2" xfId="29" builtinId="35"/>
    <cellStyle name="注释" xfId="30" builtinId="10"/>
    <cellStyle name="60% - 强调文字颜色 3" xfId="31" builtinId="40"/>
    <cellStyle name="好" xfId="32" builtinId="26"/>
    <cellStyle name="20% - 强调文字颜色 5" xfId="33" builtinId="46"/>
    <cellStyle name="适中" xfId="34" builtinId="28"/>
    <cellStyle name="计算" xfId="35" builtinId="22"/>
    <cellStyle name="强调文字颜色 1" xfId="36" builtinId="29"/>
    <cellStyle name="60% - 强调文字颜色 4" xfId="37" builtinId="44"/>
    <cellStyle name="常规_Sheet2" xfId="38"/>
    <cellStyle name="60% - 强调文字颜色 1" xfId="39" builtinId="32"/>
    <cellStyle name="强调文字颜色 2" xfId="40" builtinId="33"/>
    <cellStyle name="60% - 强调文字颜色 5" xfId="41" builtinId="48"/>
    <cellStyle name="百分比" xfId="42" builtinId="5"/>
    <cellStyle name="60% - 强调文字颜色 2" xfId="43" builtinId="36"/>
    <cellStyle name="货币" xfId="44" builtinId="4"/>
    <cellStyle name="强调文字颜色 3" xfId="45" builtinId="37"/>
    <cellStyle name="20% - 强调文字颜色 3" xfId="46" builtinId="38"/>
    <cellStyle name="输入" xfId="47" builtinId="20"/>
    <cellStyle name="40% - 强调文字颜色 3" xfId="48" builtinId="39"/>
    <cellStyle name="常规_预拨2013年新农保基础养老金补助资金分配表（定稿）" xfId="49"/>
    <cellStyle name="强调文字颜色 4" xfId="50" builtinId="41"/>
    <cellStyle name="20% - 强调文字颜色 4" xfId="51" builtinId="4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168"/>
  <sheetViews>
    <sheetView tabSelected="1" zoomScale="145" zoomScaleNormal="145" workbookViewId="0">
      <selection activeCell="H28" sqref="H28"/>
    </sheetView>
  </sheetViews>
  <sheetFormatPr defaultColWidth="9.75" defaultRowHeight="14.25"/>
  <cols>
    <col min="1" max="1" width="8.375" style="7" customWidth="1"/>
    <col min="2" max="2" width="23" style="2" customWidth="1"/>
    <col min="3" max="3" width="13.75" style="2" customWidth="1"/>
    <col min="4" max="4" width="16.125" style="8" customWidth="1"/>
    <col min="5" max="6" width="13.75" style="1" customWidth="1"/>
    <col min="7" max="7" width="32.75" style="1" customWidth="1"/>
    <col min="8" max="8" width="15" style="2" customWidth="1"/>
    <col min="9" max="9" width="13.5" style="2" customWidth="1"/>
    <col min="10" max="24" width="9.75" style="2"/>
    <col min="25" max="16384" width="9.75" style="7"/>
  </cols>
  <sheetData>
    <row r="1" s="1" customFormat="1" spans="1:24">
      <c r="A1" s="9" t="s">
        <v>0</v>
      </c>
      <c r="B1" s="9"/>
      <c r="C1" s="9"/>
      <c r="D1" s="8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</row>
    <row r="2" s="2" customFormat="1" ht="18.75" spans="1:7">
      <c r="A2" s="10" t="s">
        <v>1</v>
      </c>
      <c r="B2" s="11"/>
      <c r="C2" s="11"/>
      <c r="D2" s="12"/>
      <c r="E2" s="11"/>
      <c r="F2" s="11"/>
      <c r="G2" s="11"/>
    </row>
    <row r="3" s="2" customFormat="1" spans="1:7">
      <c r="A3" s="7"/>
      <c r="D3" s="8"/>
      <c r="E3" s="1"/>
      <c r="F3" s="1"/>
      <c r="G3" s="38" t="s">
        <v>2</v>
      </c>
    </row>
    <row r="4" s="2" customFormat="1" ht="24" customHeight="1" spans="1:7">
      <c r="A4" s="13" t="s">
        <v>3</v>
      </c>
      <c r="B4" s="14"/>
      <c r="C4" s="14" t="s">
        <v>4</v>
      </c>
      <c r="D4" s="15" t="s">
        <v>5</v>
      </c>
      <c r="E4" s="39"/>
      <c r="F4" s="40" t="s">
        <v>6</v>
      </c>
      <c r="G4" s="41" t="s">
        <v>7</v>
      </c>
    </row>
    <row r="5" s="2" customFormat="1" ht="44" customHeight="1" spans="1:7">
      <c r="A5" s="16"/>
      <c r="B5" s="17"/>
      <c r="C5" s="17"/>
      <c r="D5" s="18" t="s">
        <v>8</v>
      </c>
      <c r="E5" s="42" t="s">
        <v>9</v>
      </c>
      <c r="F5" s="40"/>
      <c r="G5" s="43"/>
    </row>
    <row r="6" s="3" customFormat="1" ht="15.75" customHeight="1" spans="1:7">
      <c r="A6" s="19" t="s">
        <v>10</v>
      </c>
      <c r="B6" s="20"/>
      <c r="C6" s="20">
        <v>1</v>
      </c>
      <c r="D6" s="18">
        <v>2</v>
      </c>
      <c r="E6" s="18">
        <v>3</v>
      </c>
      <c r="F6" s="18">
        <v>4</v>
      </c>
      <c r="G6" s="18">
        <v>5</v>
      </c>
    </row>
    <row r="7" s="4" customFormat="1" ht="15.75" customHeight="1" spans="1:7">
      <c r="A7" s="21" t="s">
        <v>11</v>
      </c>
      <c r="B7" s="22"/>
      <c r="C7" s="23">
        <f>SUM(C8,C20,C31,C39,C53,C67,C81,C94,C100,C109,C125,C138,C145,C160)</f>
        <v>95170.6</v>
      </c>
      <c r="D7" s="24">
        <f>SUM(D8,D20,D31,D39,D53,D67,D81,D94,D100,D109,D125,D138,D145,D160)</f>
        <v>117765046</v>
      </c>
      <c r="E7" s="23">
        <v>18420.4</v>
      </c>
      <c r="F7" s="23">
        <f>SUM(F8,F20,F31,F39,F53,F67,F81,F94,F100,F109,F125,F138,F145,F160)</f>
        <v>113591</v>
      </c>
      <c r="G7" s="44"/>
    </row>
    <row r="8" s="5" customFormat="1" ht="15.75" customHeight="1" spans="1:7">
      <c r="A8" s="25" t="s">
        <v>12</v>
      </c>
      <c r="B8" s="26" t="s">
        <v>13</v>
      </c>
      <c r="C8" s="27">
        <f>SUM(C9,C18,C19)</f>
        <v>9599.8</v>
      </c>
      <c r="D8" s="28">
        <f>SUM(D9,D18,D19)</f>
        <v>9308633</v>
      </c>
      <c r="E8" s="27">
        <v>1455.5</v>
      </c>
      <c r="F8" s="27">
        <f>SUM(F9,F18,F19)</f>
        <v>11055.3</v>
      </c>
      <c r="G8" s="27"/>
    </row>
    <row r="9" s="5" customFormat="1" ht="15.75" customHeight="1" spans="1:7">
      <c r="A9" s="25"/>
      <c r="B9" s="29" t="s">
        <v>14</v>
      </c>
      <c r="C9" s="30">
        <f>SUM(C10:C17)</f>
        <v>2634.6</v>
      </c>
      <c r="D9" s="31">
        <f>SUM(D10:D17)</f>
        <v>3650573</v>
      </c>
      <c r="E9" s="30">
        <v>571</v>
      </c>
      <c r="F9" s="30">
        <f>SUM(F10:F17)</f>
        <v>3205.6</v>
      </c>
      <c r="G9" s="30"/>
    </row>
    <row r="10" s="6" customFormat="1" ht="15.75" customHeight="1" spans="1:7">
      <c r="A10" s="25"/>
      <c r="B10" s="32" t="s">
        <v>15</v>
      </c>
      <c r="C10" s="32">
        <v>1014.2</v>
      </c>
      <c r="D10" s="33">
        <v>1505673</v>
      </c>
      <c r="E10" s="32">
        <v>235.5</v>
      </c>
      <c r="F10" s="32">
        <f t="shared" ref="F10:F19" si="0">ROUND(C10+E10,1)</f>
        <v>1249.7</v>
      </c>
      <c r="G10" s="32"/>
    </row>
    <row r="11" s="6" customFormat="1" ht="15.75" customHeight="1" spans="1:7">
      <c r="A11" s="25"/>
      <c r="B11" s="32" t="s">
        <v>16</v>
      </c>
      <c r="C11" s="32">
        <v>551.1</v>
      </c>
      <c r="D11" s="33">
        <v>952864</v>
      </c>
      <c r="E11" s="32">
        <v>149</v>
      </c>
      <c r="F11" s="32">
        <f t="shared" si="0"/>
        <v>700.1</v>
      </c>
      <c r="G11" s="32"/>
    </row>
    <row r="12" s="6" customFormat="1" ht="15.75" customHeight="1" spans="1:7">
      <c r="A12" s="25"/>
      <c r="B12" s="32" t="s">
        <v>17</v>
      </c>
      <c r="C12" s="32">
        <v>251.1</v>
      </c>
      <c r="D12" s="33">
        <v>254194</v>
      </c>
      <c r="E12" s="32">
        <v>39.8</v>
      </c>
      <c r="F12" s="32">
        <f t="shared" si="0"/>
        <v>290.9</v>
      </c>
      <c r="G12" s="32"/>
    </row>
    <row r="13" s="6" customFormat="1" ht="15.75" customHeight="1" spans="1:7">
      <c r="A13" s="25"/>
      <c r="B13" s="32" t="s">
        <v>18</v>
      </c>
      <c r="C13" s="32">
        <v>43</v>
      </c>
      <c r="D13" s="33">
        <v>58900</v>
      </c>
      <c r="E13" s="32">
        <v>9.2</v>
      </c>
      <c r="F13" s="32">
        <f t="shared" si="0"/>
        <v>52.2</v>
      </c>
      <c r="G13" s="32"/>
    </row>
    <row r="14" s="6" customFormat="1" ht="15.75" customHeight="1" spans="1:7">
      <c r="A14" s="25"/>
      <c r="B14" s="32" t="s">
        <v>19</v>
      </c>
      <c r="C14" s="32">
        <v>46.5</v>
      </c>
      <c r="D14" s="33">
        <v>148187</v>
      </c>
      <c r="E14" s="32">
        <v>23.2</v>
      </c>
      <c r="F14" s="32">
        <f t="shared" si="0"/>
        <v>69.7</v>
      </c>
      <c r="G14" s="32"/>
    </row>
    <row r="15" s="6" customFormat="1" ht="15.75" customHeight="1" spans="1:7">
      <c r="A15" s="25"/>
      <c r="B15" s="32" t="s">
        <v>20</v>
      </c>
      <c r="C15" s="32">
        <v>443.6</v>
      </c>
      <c r="D15" s="33">
        <v>473185</v>
      </c>
      <c r="E15" s="32">
        <v>74</v>
      </c>
      <c r="F15" s="32">
        <f t="shared" si="0"/>
        <v>517.6</v>
      </c>
      <c r="G15" s="45"/>
    </row>
    <row r="16" s="6" customFormat="1" ht="15.75" customHeight="1" spans="1:7">
      <c r="A16" s="25"/>
      <c r="B16" s="32" t="s">
        <v>21</v>
      </c>
      <c r="C16" s="32">
        <v>219</v>
      </c>
      <c r="D16" s="33">
        <v>196823</v>
      </c>
      <c r="E16" s="32">
        <v>30.8</v>
      </c>
      <c r="F16" s="32">
        <f t="shared" si="0"/>
        <v>249.8</v>
      </c>
      <c r="G16" s="32"/>
    </row>
    <row r="17" s="6" customFormat="1" ht="15.75" customHeight="1" spans="1:7">
      <c r="A17" s="25"/>
      <c r="B17" s="32" t="s">
        <v>22</v>
      </c>
      <c r="C17" s="32">
        <v>66.1</v>
      </c>
      <c r="D17" s="33">
        <v>60747</v>
      </c>
      <c r="E17" s="32">
        <v>9.5</v>
      </c>
      <c r="F17" s="32">
        <f t="shared" si="0"/>
        <v>75.6</v>
      </c>
      <c r="G17" s="45"/>
    </row>
    <row r="18" s="6" customFormat="1" ht="15.75" customHeight="1" spans="1:7">
      <c r="A18" s="25"/>
      <c r="B18" s="34" t="s">
        <v>23</v>
      </c>
      <c r="C18" s="32">
        <v>3340.3</v>
      </c>
      <c r="D18" s="33">
        <v>2937745</v>
      </c>
      <c r="E18" s="32">
        <v>459</v>
      </c>
      <c r="F18" s="32">
        <f t="shared" si="0"/>
        <v>3799.3</v>
      </c>
      <c r="G18" s="32"/>
    </row>
    <row r="19" s="6" customFormat="1" ht="15.75" customHeight="1" spans="1:7">
      <c r="A19" s="25"/>
      <c r="B19" s="34" t="s">
        <v>24</v>
      </c>
      <c r="C19" s="32">
        <v>3624.9</v>
      </c>
      <c r="D19" s="33">
        <v>2720315</v>
      </c>
      <c r="E19" s="32">
        <v>425.5</v>
      </c>
      <c r="F19" s="32">
        <f t="shared" si="0"/>
        <v>4050.4</v>
      </c>
      <c r="G19" s="32"/>
    </row>
    <row r="20" s="5" customFormat="1" ht="15.75" customHeight="1" spans="1:8">
      <c r="A20" s="25" t="s">
        <v>25</v>
      </c>
      <c r="B20" s="26" t="s">
        <v>26</v>
      </c>
      <c r="C20" s="27">
        <f>SUM(C21,C26:C30)</f>
        <v>5293.8</v>
      </c>
      <c r="D20" s="28">
        <f>SUM(D21,D26:D30)</f>
        <v>5771448</v>
      </c>
      <c r="E20" s="27">
        <v>902.7</v>
      </c>
      <c r="F20" s="27">
        <f>SUM(F21,F26:F30)</f>
        <v>6196.5</v>
      </c>
      <c r="G20" s="27"/>
      <c r="H20" s="6"/>
    </row>
    <row r="21" s="5" customFormat="1" ht="15.75" customHeight="1" spans="1:8">
      <c r="A21" s="25"/>
      <c r="B21" s="29" t="s">
        <v>27</v>
      </c>
      <c r="C21" s="30">
        <f>SUM(C22:C25)</f>
        <v>160.4</v>
      </c>
      <c r="D21" s="31">
        <f>SUM(D22:D25)</f>
        <v>187069</v>
      </c>
      <c r="E21" s="30">
        <v>29.3</v>
      </c>
      <c r="F21" s="30">
        <f>SUM(F22:F25)</f>
        <v>189.7</v>
      </c>
      <c r="G21" s="30"/>
      <c r="H21" s="6"/>
    </row>
    <row r="22" s="6" customFormat="1" ht="15.75" customHeight="1" spans="1:7">
      <c r="A22" s="25"/>
      <c r="B22" s="32" t="s">
        <v>28</v>
      </c>
      <c r="C22" s="32">
        <v>96.5999999999999</v>
      </c>
      <c r="D22" s="33">
        <v>110179</v>
      </c>
      <c r="E22" s="32">
        <v>17.2</v>
      </c>
      <c r="F22" s="32">
        <f t="shared" ref="F22:F30" si="1">ROUND(C22+E22,1)</f>
        <v>113.8</v>
      </c>
      <c r="G22" s="45"/>
    </row>
    <row r="23" s="6" customFormat="1" ht="15.75" customHeight="1" spans="1:7">
      <c r="A23" s="25"/>
      <c r="B23" s="32" t="s">
        <v>29</v>
      </c>
      <c r="C23" s="32">
        <v>13.2</v>
      </c>
      <c r="D23" s="33">
        <v>18252</v>
      </c>
      <c r="E23" s="32">
        <v>2.9</v>
      </c>
      <c r="F23" s="32">
        <f t="shared" si="1"/>
        <v>16.1</v>
      </c>
      <c r="G23" s="45"/>
    </row>
    <row r="24" s="6" customFormat="1" ht="15.75" customHeight="1" spans="1:7">
      <c r="A24" s="25"/>
      <c r="B24" s="32" t="s">
        <v>30</v>
      </c>
      <c r="C24" s="32">
        <v>45.1</v>
      </c>
      <c r="D24" s="33">
        <v>42024</v>
      </c>
      <c r="E24" s="32">
        <v>6.6</v>
      </c>
      <c r="F24" s="32">
        <f t="shared" si="1"/>
        <v>51.7</v>
      </c>
      <c r="G24" s="32"/>
    </row>
    <row r="25" s="6" customFormat="1" ht="15.75" customHeight="1" spans="1:7">
      <c r="A25" s="25"/>
      <c r="B25" s="32" t="s">
        <v>31</v>
      </c>
      <c r="C25" s="32">
        <f>36.3-30.8</f>
        <v>5.5</v>
      </c>
      <c r="D25" s="33">
        <v>16614</v>
      </c>
      <c r="E25" s="32">
        <v>2.6</v>
      </c>
      <c r="F25" s="32">
        <f t="shared" si="1"/>
        <v>8.1</v>
      </c>
      <c r="G25" s="32" t="s">
        <v>32</v>
      </c>
    </row>
    <row r="26" s="6" customFormat="1" ht="15.75" customHeight="1" spans="1:7">
      <c r="A26" s="25"/>
      <c r="B26" s="34" t="s">
        <v>33</v>
      </c>
      <c r="C26" s="32">
        <v>398.599999999999</v>
      </c>
      <c r="D26" s="33">
        <v>658002</v>
      </c>
      <c r="E26" s="32">
        <v>102.9</v>
      </c>
      <c r="F26" s="32">
        <f t="shared" si="1"/>
        <v>501.5</v>
      </c>
      <c r="G26" s="32"/>
    </row>
    <row r="27" s="6" customFormat="1" ht="15.75" customHeight="1" spans="1:7">
      <c r="A27" s="25"/>
      <c r="B27" s="34" t="s">
        <v>34</v>
      </c>
      <c r="C27" s="32">
        <v>1373.3</v>
      </c>
      <c r="D27" s="33">
        <v>1863784</v>
      </c>
      <c r="E27" s="32">
        <v>291.5</v>
      </c>
      <c r="F27" s="32">
        <f t="shared" si="1"/>
        <v>1664.8</v>
      </c>
      <c r="G27" s="32"/>
    </row>
    <row r="28" s="6" customFormat="1" ht="15.75" customHeight="1" spans="1:7">
      <c r="A28" s="25"/>
      <c r="B28" s="34" t="s">
        <v>35</v>
      </c>
      <c r="C28" s="32">
        <v>1572.5</v>
      </c>
      <c r="D28" s="33">
        <v>1650903</v>
      </c>
      <c r="E28" s="32">
        <v>258.2</v>
      </c>
      <c r="F28" s="32">
        <f t="shared" si="1"/>
        <v>1830.7</v>
      </c>
      <c r="G28" s="45"/>
    </row>
    <row r="29" s="6" customFormat="1" ht="15.75" customHeight="1" spans="1:7">
      <c r="A29" s="25"/>
      <c r="B29" s="34" t="s">
        <v>36</v>
      </c>
      <c r="C29" s="32">
        <v>1429.5</v>
      </c>
      <c r="D29" s="33">
        <v>1063187</v>
      </c>
      <c r="E29" s="32">
        <v>166.3</v>
      </c>
      <c r="F29" s="32">
        <f t="shared" si="1"/>
        <v>1595.8</v>
      </c>
      <c r="G29" s="32"/>
    </row>
    <row r="30" s="6" customFormat="1" ht="15.75" customHeight="1" spans="1:7">
      <c r="A30" s="25"/>
      <c r="B30" s="34" t="s">
        <v>37</v>
      </c>
      <c r="C30" s="32">
        <v>359.5</v>
      </c>
      <c r="D30" s="33">
        <v>348503</v>
      </c>
      <c r="E30" s="32">
        <v>54.5</v>
      </c>
      <c r="F30" s="32">
        <f t="shared" si="1"/>
        <v>414</v>
      </c>
      <c r="G30" s="32"/>
    </row>
    <row r="31" s="5" customFormat="1" ht="15.75" customHeight="1" spans="1:8">
      <c r="A31" s="25" t="s">
        <v>38</v>
      </c>
      <c r="B31" s="26" t="s">
        <v>39</v>
      </c>
      <c r="C31" s="27">
        <f>SUM(C32,C36:C38)</f>
        <v>2687.1</v>
      </c>
      <c r="D31" s="28">
        <f>SUM(D32,D36:D38)</f>
        <v>4411094</v>
      </c>
      <c r="E31" s="27">
        <v>690</v>
      </c>
      <c r="F31" s="27">
        <f>SUM(F32,F36:F38)</f>
        <v>3377.1</v>
      </c>
      <c r="G31" s="27"/>
      <c r="H31" s="6"/>
    </row>
    <row r="32" s="5" customFormat="1" ht="15.75" customHeight="1" spans="1:8">
      <c r="A32" s="25"/>
      <c r="B32" s="29" t="s">
        <v>40</v>
      </c>
      <c r="C32" s="30">
        <f>SUM(C33:C35)</f>
        <v>339.7</v>
      </c>
      <c r="D32" s="31">
        <f>SUM(D33:D35)</f>
        <v>399690</v>
      </c>
      <c r="E32" s="30">
        <v>62.5</v>
      </c>
      <c r="F32" s="30">
        <f>SUM(F33:F35)</f>
        <v>402.2</v>
      </c>
      <c r="G32" s="30"/>
      <c r="H32" s="6"/>
    </row>
    <row r="33" s="6" customFormat="1" ht="15.75" customHeight="1" spans="1:7">
      <c r="A33" s="25"/>
      <c r="B33" s="32" t="s">
        <v>41</v>
      </c>
      <c r="C33" s="32">
        <v>267.9</v>
      </c>
      <c r="D33" s="33">
        <v>294685</v>
      </c>
      <c r="E33" s="32">
        <v>46.1</v>
      </c>
      <c r="F33" s="32">
        <f t="shared" ref="F33:F38" si="2">ROUND(C33+E33,1)</f>
        <v>314</v>
      </c>
      <c r="G33" s="45"/>
    </row>
    <row r="34" s="6" customFormat="1" ht="15.75" customHeight="1" spans="1:7">
      <c r="A34" s="25"/>
      <c r="B34" s="32" t="s">
        <v>42</v>
      </c>
      <c r="C34" s="32">
        <v>26.1</v>
      </c>
      <c r="D34" s="33">
        <v>61616</v>
      </c>
      <c r="E34" s="32">
        <v>9.6</v>
      </c>
      <c r="F34" s="32">
        <f t="shared" si="2"/>
        <v>35.7</v>
      </c>
      <c r="G34" s="45"/>
    </row>
    <row r="35" s="6" customFormat="1" ht="15.75" customHeight="1" spans="1:7">
      <c r="A35" s="25"/>
      <c r="B35" s="32" t="s">
        <v>43</v>
      </c>
      <c r="C35" s="32">
        <f>40.6+5.1</f>
        <v>45.7</v>
      </c>
      <c r="D35" s="33">
        <v>43389</v>
      </c>
      <c r="E35" s="32">
        <v>6.8</v>
      </c>
      <c r="F35" s="32">
        <f t="shared" si="2"/>
        <v>52.5</v>
      </c>
      <c r="G35" s="32" t="s">
        <v>44</v>
      </c>
    </row>
    <row r="36" s="6" customFormat="1" ht="15.75" customHeight="1" spans="1:7">
      <c r="A36" s="25"/>
      <c r="B36" s="34" t="s">
        <v>45</v>
      </c>
      <c r="C36" s="32">
        <v>1267.9</v>
      </c>
      <c r="D36" s="33">
        <v>2101879</v>
      </c>
      <c r="E36" s="32">
        <v>328.8</v>
      </c>
      <c r="F36" s="32">
        <f t="shared" si="2"/>
        <v>1596.7</v>
      </c>
      <c r="G36" s="45"/>
    </row>
    <row r="37" s="6" customFormat="1" ht="15.75" customHeight="1" spans="1:7">
      <c r="A37" s="25"/>
      <c r="B37" s="34" t="s">
        <v>46</v>
      </c>
      <c r="C37" s="32">
        <v>882.400000000001</v>
      </c>
      <c r="D37" s="33">
        <v>1701238</v>
      </c>
      <c r="E37" s="32">
        <v>266.1</v>
      </c>
      <c r="F37" s="32">
        <f t="shared" si="2"/>
        <v>1148.5</v>
      </c>
      <c r="G37" s="45"/>
    </row>
    <row r="38" s="6" customFormat="1" ht="15.75" customHeight="1" spans="1:7">
      <c r="A38" s="25"/>
      <c r="B38" s="34" t="s">
        <v>47</v>
      </c>
      <c r="C38" s="32">
        <v>197.1</v>
      </c>
      <c r="D38" s="33">
        <v>208287</v>
      </c>
      <c r="E38" s="32">
        <v>32.6</v>
      </c>
      <c r="F38" s="32">
        <f t="shared" si="2"/>
        <v>229.7</v>
      </c>
      <c r="G38" s="45"/>
    </row>
    <row r="39" s="5" customFormat="1" ht="15.75" customHeight="1" spans="1:8">
      <c r="A39" s="35" t="s">
        <v>48</v>
      </c>
      <c r="B39" s="26" t="s">
        <v>49</v>
      </c>
      <c r="C39" s="27">
        <f>SUM(C40,C46:C52)</f>
        <v>7430.5</v>
      </c>
      <c r="D39" s="28">
        <f>SUM(D40,D46:D52)</f>
        <v>11956063</v>
      </c>
      <c r="E39" s="27">
        <v>1870.4</v>
      </c>
      <c r="F39" s="27">
        <f>SUM(F40,F46:F52)</f>
        <v>9300.9</v>
      </c>
      <c r="G39" s="27"/>
      <c r="H39" s="6"/>
    </row>
    <row r="40" s="5" customFormat="1" ht="15.75" customHeight="1" spans="1:8">
      <c r="A40" s="36"/>
      <c r="B40" s="29" t="s">
        <v>50</v>
      </c>
      <c r="C40" s="30">
        <f>SUM(C41:C45)</f>
        <v>285</v>
      </c>
      <c r="D40" s="31">
        <f>SUM(D41:D45)</f>
        <v>457236</v>
      </c>
      <c r="E40" s="30">
        <v>71.6</v>
      </c>
      <c r="F40" s="30">
        <f>SUM(F41:F45)</f>
        <v>356.6</v>
      </c>
      <c r="G40" s="30"/>
      <c r="H40" s="6"/>
    </row>
    <row r="41" s="6" customFormat="1" ht="15.75" customHeight="1" spans="1:7">
      <c r="A41" s="36"/>
      <c r="B41" s="32" t="s">
        <v>51</v>
      </c>
      <c r="C41" s="32">
        <v>40.8000000000001</v>
      </c>
      <c r="D41" s="33">
        <v>64863</v>
      </c>
      <c r="E41" s="32">
        <v>10.1</v>
      </c>
      <c r="F41" s="32">
        <f t="shared" ref="F41:F52" si="3">ROUND(C41+E41,1)</f>
        <v>50.9</v>
      </c>
      <c r="G41" s="32"/>
    </row>
    <row r="42" s="6" customFormat="1" ht="15.75" customHeight="1" spans="1:7">
      <c r="A42" s="36"/>
      <c r="B42" s="32" t="s">
        <v>52</v>
      </c>
      <c r="C42" s="32">
        <v>101.3</v>
      </c>
      <c r="D42" s="33">
        <v>172589</v>
      </c>
      <c r="E42" s="32">
        <v>27</v>
      </c>
      <c r="F42" s="32">
        <f t="shared" si="3"/>
        <v>128.3</v>
      </c>
      <c r="G42" s="32"/>
    </row>
    <row r="43" s="6" customFormat="1" spans="1:7">
      <c r="A43" s="36"/>
      <c r="B43" s="32" t="s">
        <v>53</v>
      </c>
      <c r="C43" s="32">
        <v>10.4</v>
      </c>
      <c r="D43" s="33">
        <v>36767</v>
      </c>
      <c r="E43" s="32">
        <v>5.8</v>
      </c>
      <c r="F43" s="32">
        <f t="shared" si="3"/>
        <v>16.2</v>
      </c>
      <c r="G43" s="46"/>
    </row>
    <row r="44" s="6" customFormat="1" spans="1:7">
      <c r="A44" s="36"/>
      <c r="B44" s="32" t="s">
        <v>54</v>
      </c>
      <c r="C44" s="32">
        <v>32</v>
      </c>
      <c r="D44" s="33">
        <v>73937</v>
      </c>
      <c r="E44" s="32">
        <v>11.6</v>
      </c>
      <c r="F44" s="32">
        <f t="shared" si="3"/>
        <v>43.6</v>
      </c>
      <c r="G44" s="46"/>
    </row>
    <row r="45" s="6" customFormat="1" spans="1:7">
      <c r="A45" s="36"/>
      <c r="B45" s="32" t="s">
        <v>55</v>
      </c>
      <c r="C45" s="32">
        <v>100.5</v>
      </c>
      <c r="D45" s="33">
        <v>109080</v>
      </c>
      <c r="E45" s="32">
        <v>17.1</v>
      </c>
      <c r="F45" s="32">
        <f t="shared" si="3"/>
        <v>117.6</v>
      </c>
      <c r="G45" s="46"/>
    </row>
    <row r="46" s="6" customFormat="1" ht="15.75" customHeight="1" spans="1:7">
      <c r="A46" s="36"/>
      <c r="B46" s="34" t="s">
        <v>56</v>
      </c>
      <c r="C46" s="32">
        <v>1203.3</v>
      </c>
      <c r="D46" s="33">
        <v>1825595</v>
      </c>
      <c r="E46" s="32">
        <v>285.6</v>
      </c>
      <c r="F46" s="32">
        <f t="shared" si="3"/>
        <v>1488.9</v>
      </c>
      <c r="G46" s="32"/>
    </row>
    <row r="47" s="6" customFormat="1" ht="15.75" customHeight="1" spans="1:7">
      <c r="A47" s="36"/>
      <c r="B47" s="34" t="s">
        <v>57</v>
      </c>
      <c r="C47" s="32">
        <v>1750.9</v>
      </c>
      <c r="D47" s="33">
        <v>2240030</v>
      </c>
      <c r="E47" s="32">
        <v>350.4</v>
      </c>
      <c r="F47" s="32">
        <f t="shared" si="3"/>
        <v>2101.3</v>
      </c>
      <c r="G47" s="32"/>
    </row>
    <row r="48" s="6" customFormat="1" ht="15.75" customHeight="1" spans="1:7">
      <c r="A48" s="36"/>
      <c r="B48" s="34" t="s">
        <v>58</v>
      </c>
      <c r="C48" s="32">
        <v>604.5</v>
      </c>
      <c r="D48" s="33">
        <v>810995</v>
      </c>
      <c r="E48" s="32">
        <v>126.9</v>
      </c>
      <c r="F48" s="32">
        <f t="shared" si="3"/>
        <v>731.4</v>
      </c>
      <c r="G48" s="32"/>
    </row>
    <row r="49" s="6" customFormat="1" ht="15.75" customHeight="1" spans="1:7">
      <c r="A49" s="36"/>
      <c r="B49" s="34" t="s">
        <v>59</v>
      </c>
      <c r="C49" s="32">
        <v>1021.5</v>
      </c>
      <c r="D49" s="33">
        <v>1382651</v>
      </c>
      <c r="E49" s="32">
        <v>216.3</v>
      </c>
      <c r="F49" s="32">
        <f t="shared" si="3"/>
        <v>1237.8</v>
      </c>
      <c r="G49" s="32"/>
    </row>
    <row r="50" s="6" customFormat="1" ht="15.75" customHeight="1" spans="1:7">
      <c r="A50" s="36"/>
      <c r="B50" s="34" t="s">
        <v>60</v>
      </c>
      <c r="C50" s="32">
        <v>866.4</v>
      </c>
      <c r="D50" s="33">
        <v>1296102</v>
      </c>
      <c r="E50" s="32">
        <v>202.7</v>
      </c>
      <c r="F50" s="32">
        <f t="shared" si="3"/>
        <v>1069.1</v>
      </c>
      <c r="G50" s="32"/>
    </row>
    <row r="51" s="6" customFormat="1" ht="15.75" customHeight="1" spans="1:7">
      <c r="A51" s="36"/>
      <c r="B51" s="34" t="s">
        <v>61</v>
      </c>
      <c r="C51" s="32">
        <v>344.200000000001</v>
      </c>
      <c r="D51" s="33">
        <v>1648527</v>
      </c>
      <c r="E51" s="32">
        <v>257.9</v>
      </c>
      <c r="F51" s="32">
        <f t="shared" si="3"/>
        <v>602.1</v>
      </c>
      <c r="G51" s="32"/>
    </row>
    <row r="52" s="6" customFormat="1" ht="15.75" customHeight="1" spans="1:7">
      <c r="A52" s="37"/>
      <c r="B52" s="34" t="s">
        <v>62</v>
      </c>
      <c r="C52" s="32">
        <v>1354.7</v>
      </c>
      <c r="D52" s="33">
        <v>2294927</v>
      </c>
      <c r="E52" s="32">
        <v>359</v>
      </c>
      <c r="F52" s="32">
        <f t="shared" si="3"/>
        <v>1713.7</v>
      </c>
      <c r="G52" s="32"/>
    </row>
    <row r="53" s="5" customFormat="1" ht="15.75" customHeight="1" spans="1:8">
      <c r="A53" s="25" t="s">
        <v>63</v>
      </c>
      <c r="B53" s="26" t="s">
        <v>64</v>
      </c>
      <c r="C53" s="27">
        <f>SUM(C54,C58:C66)</f>
        <v>9120</v>
      </c>
      <c r="D53" s="28">
        <f>SUM(D54,D58:D66)</f>
        <v>14083150</v>
      </c>
      <c r="E53" s="27">
        <v>2202.9</v>
      </c>
      <c r="F53" s="27">
        <f>SUM(F54,F58:F66)</f>
        <v>11322.9</v>
      </c>
      <c r="G53" s="27"/>
      <c r="H53" s="6"/>
    </row>
    <row r="54" s="5" customFormat="1" ht="15.75" customHeight="1" spans="1:8">
      <c r="A54" s="25"/>
      <c r="B54" s="29" t="s">
        <v>65</v>
      </c>
      <c r="C54" s="30">
        <f>SUM(C55:C57)</f>
        <v>139.2</v>
      </c>
      <c r="D54" s="31">
        <f>SUM(D55:D57)</f>
        <v>506123</v>
      </c>
      <c r="E54" s="30">
        <v>79.2</v>
      </c>
      <c r="F54" s="30">
        <f>SUM(F55:F57)</f>
        <v>218.4</v>
      </c>
      <c r="G54" s="30"/>
      <c r="H54" s="6"/>
    </row>
    <row r="55" s="6" customFormat="1" ht="15.75" customHeight="1" spans="1:7">
      <c r="A55" s="25"/>
      <c r="B55" s="32" t="s">
        <v>66</v>
      </c>
      <c r="C55" s="32">
        <v>32</v>
      </c>
      <c r="D55" s="33">
        <v>159607</v>
      </c>
      <c r="E55" s="32">
        <v>25</v>
      </c>
      <c r="F55" s="32">
        <f t="shared" ref="F55:F66" si="4">ROUND(C55+E55,1)</f>
        <v>57</v>
      </c>
      <c r="G55" s="32"/>
    </row>
    <row r="56" s="6" customFormat="1" ht="15.75" customHeight="1" spans="1:7">
      <c r="A56" s="25"/>
      <c r="B56" s="32" t="s">
        <v>67</v>
      </c>
      <c r="C56" s="32">
        <v>16.1999999999998</v>
      </c>
      <c r="D56" s="33">
        <v>248856</v>
      </c>
      <c r="E56" s="32">
        <v>38.9</v>
      </c>
      <c r="F56" s="32">
        <f t="shared" si="4"/>
        <v>55.1</v>
      </c>
      <c r="G56" s="45"/>
    </row>
    <row r="57" s="6" customFormat="1" ht="15.75" customHeight="1" spans="1:7">
      <c r="A57" s="25"/>
      <c r="B57" s="32" t="s">
        <v>68</v>
      </c>
      <c r="C57" s="32">
        <v>91</v>
      </c>
      <c r="D57" s="33">
        <v>97660</v>
      </c>
      <c r="E57" s="32">
        <v>15.3</v>
      </c>
      <c r="F57" s="32">
        <f t="shared" si="4"/>
        <v>106.3</v>
      </c>
      <c r="G57" s="45"/>
    </row>
    <row r="58" s="6" customFormat="1" ht="15.75" customHeight="1" spans="1:7">
      <c r="A58" s="25"/>
      <c r="B58" s="34" t="s">
        <v>69</v>
      </c>
      <c r="C58" s="32">
        <v>1337.8</v>
      </c>
      <c r="D58" s="33">
        <v>2394697</v>
      </c>
      <c r="E58" s="32">
        <v>374.6</v>
      </c>
      <c r="F58" s="32">
        <f t="shared" si="4"/>
        <v>1712.4</v>
      </c>
      <c r="G58" s="32"/>
    </row>
    <row r="59" s="6" customFormat="1" ht="15.75" customHeight="1" spans="1:7">
      <c r="A59" s="25"/>
      <c r="B59" s="34" t="s">
        <v>70</v>
      </c>
      <c r="C59" s="32">
        <v>848.799999999999</v>
      </c>
      <c r="D59" s="33">
        <v>1407966</v>
      </c>
      <c r="E59" s="32">
        <v>220.2</v>
      </c>
      <c r="F59" s="32">
        <f t="shared" si="4"/>
        <v>1069</v>
      </c>
      <c r="G59" s="32"/>
    </row>
    <row r="60" s="6" customFormat="1" ht="15.75" customHeight="1" spans="1:7">
      <c r="A60" s="25"/>
      <c r="B60" s="34" t="s">
        <v>71</v>
      </c>
      <c r="C60" s="32">
        <v>2048.7</v>
      </c>
      <c r="D60" s="33">
        <v>2391998</v>
      </c>
      <c r="E60" s="32">
        <v>374.1</v>
      </c>
      <c r="F60" s="32">
        <f t="shared" si="4"/>
        <v>2422.8</v>
      </c>
      <c r="G60" s="32"/>
    </row>
    <row r="61" s="6" customFormat="1" ht="15.75" customHeight="1" spans="1:7">
      <c r="A61" s="25"/>
      <c r="B61" s="34" t="s">
        <v>72</v>
      </c>
      <c r="C61" s="32">
        <v>1580.5</v>
      </c>
      <c r="D61" s="33">
        <v>1456194</v>
      </c>
      <c r="E61" s="32">
        <v>227.8</v>
      </c>
      <c r="F61" s="32">
        <f t="shared" si="4"/>
        <v>1808.3</v>
      </c>
      <c r="G61" s="45"/>
    </row>
    <row r="62" s="6" customFormat="1" ht="15.75" customHeight="1" spans="1:7">
      <c r="A62" s="25"/>
      <c r="B62" s="34" t="s">
        <v>73</v>
      </c>
      <c r="C62" s="32">
        <v>914.400000000001</v>
      </c>
      <c r="D62" s="33">
        <v>1723612</v>
      </c>
      <c r="E62" s="32">
        <v>269.6</v>
      </c>
      <c r="F62" s="32">
        <f t="shared" si="4"/>
        <v>1184</v>
      </c>
      <c r="G62" s="32"/>
    </row>
    <row r="63" s="6" customFormat="1" ht="15.75" customHeight="1" spans="1:7">
      <c r="A63" s="25"/>
      <c r="B63" s="34" t="s">
        <v>74</v>
      </c>
      <c r="C63" s="32">
        <v>1102</v>
      </c>
      <c r="D63" s="33">
        <v>1171821</v>
      </c>
      <c r="E63" s="32">
        <v>183.3</v>
      </c>
      <c r="F63" s="32">
        <f t="shared" si="4"/>
        <v>1285.3</v>
      </c>
      <c r="G63" s="32"/>
    </row>
    <row r="64" s="6" customFormat="1" ht="15.75" customHeight="1" spans="1:7">
      <c r="A64" s="25"/>
      <c r="B64" s="34" t="s">
        <v>75</v>
      </c>
      <c r="C64" s="32">
        <v>774.099999999999</v>
      </c>
      <c r="D64" s="33">
        <v>1876280</v>
      </c>
      <c r="E64" s="32">
        <v>293.5</v>
      </c>
      <c r="F64" s="32">
        <f t="shared" si="4"/>
        <v>1067.6</v>
      </c>
      <c r="G64" s="32"/>
    </row>
    <row r="65" s="6" customFormat="1" ht="15.75" customHeight="1" spans="1:7">
      <c r="A65" s="25"/>
      <c r="B65" s="34" t="s">
        <v>76</v>
      </c>
      <c r="C65" s="32">
        <v>29.1000000000004</v>
      </c>
      <c r="D65" s="33">
        <v>444277</v>
      </c>
      <c r="E65" s="32">
        <v>69.5</v>
      </c>
      <c r="F65" s="32">
        <f t="shared" si="4"/>
        <v>98.6</v>
      </c>
      <c r="G65" s="32"/>
    </row>
    <row r="66" s="6" customFormat="1" ht="15.75" customHeight="1" spans="1:7">
      <c r="A66" s="25"/>
      <c r="B66" s="34" t="s">
        <v>77</v>
      </c>
      <c r="C66" s="32">
        <v>345.4</v>
      </c>
      <c r="D66" s="33">
        <v>710182</v>
      </c>
      <c r="E66" s="32">
        <v>111.1</v>
      </c>
      <c r="F66" s="32">
        <f t="shared" si="4"/>
        <v>456.5</v>
      </c>
      <c r="G66" s="32"/>
    </row>
    <row r="67" s="5" customFormat="1" ht="15.75" customHeight="1" spans="1:8">
      <c r="A67" s="25" t="s">
        <v>78</v>
      </c>
      <c r="B67" s="26" t="s">
        <v>79</v>
      </c>
      <c r="C67" s="27">
        <f>SUM(C68,C75:C80)</f>
        <v>7472.4</v>
      </c>
      <c r="D67" s="28">
        <f>SUM(D68,D75:D80)</f>
        <v>8259230</v>
      </c>
      <c r="E67" s="27">
        <v>1291.9</v>
      </c>
      <c r="F67" s="27">
        <f>SUM(F68,F75:F80)</f>
        <v>8764.3</v>
      </c>
      <c r="G67" s="27"/>
      <c r="H67" s="6"/>
    </row>
    <row r="68" s="5" customFormat="1" ht="15.75" customHeight="1" spans="1:8">
      <c r="A68" s="25"/>
      <c r="B68" s="29" t="s">
        <v>80</v>
      </c>
      <c r="C68" s="30">
        <f>SUM(C69:C74)</f>
        <v>353.1</v>
      </c>
      <c r="D68" s="31">
        <f>SUM(D69:D74)</f>
        <v>543594</v>
      </c>
      <c r="E68" s="30">
        <v>85</v>
      </c>
      <c r="F68" s="30">
        <f>SUM(F69:F74)</f>
        <v>438.1</v>
      </c>
      <c r="G68" s="30"/>
      <c r="H68" s="6"/>
    </row>
    <row r="69" s="6" customFormat="1" ht="15.75" customHeight="1" spans="1:7">
      <c r="A69" s="25"/>
      <c r="B69" s="32" t="s">
        <v>81</v>
      </c>
      <c r="C69" s="32">
        <v>136.3</v>
      </c>
      <c r="D69" s="33">
        <v>170405</v>
      </c>
      <c r="E69" s="32">
        <v>26.7</v>
      </c>
      <c r="F69" s="32">
        <f t="shared" ref="F69:F80" si="5">ROUND(C69+E69,1)</f>
        <v>163</v>
      </c>
      <c r="G69" s="32"/>
    </row>
    <row r="70" s="6" customFormat="1" ht="15.75" customHeight="1" spans="1:7">
      <c r="A70" s="25"/>
      <c r="B70" s="32" t="s">
        <v>82</v>
      </c>
      <c r="C70" s="32">
        <v>9.4</v>
      </c>
      <c r="D70" s="33">
        <v>5988</v>
      </c>
      <c r="E70" s="32">
        <v>0.9</v>
      </c>
      <c r="F70" s="32">
        <f t="shared" si="5"/>
        <v>10.3</v>
      </c>
      <c r="G70" s="32"/>
    </row>
    <row r="71" s="6" customFormat="1" ht="15.75" customHeight="1" spans="1:7">
      <c r="A71" s="25"/>
      <c r="B71" s="32" t="s">
        <v>83</v>
      </c>
      <c r="C71" s="32">
        <v>40.9</v>
      </c>
      <c r="D71" s="33">
        <v>96160</v>
      </c>
      <c r="E71" s="32">
        <v>15</v>
      </c>
      <c r="F71" s="32">
        <f t="shared" si="5"/>
        <v>55.9</v>
      </c>
      <c r="G71" s="32"/>
    </row>
    <row r="72" s="6" customFormat="1" ht="15.75" customHeight="1" spans="1:7">
      <c r="A72" s="25"/>
      <c r="B72" s="32" t="s">
        <v>84</v>
      </c>
      <c r="C72" s="32">
        <v>47.7</v>
      </c>
      <c r="D72" s="33">
        <v>110422</v>
      </c>
      <c r="E72" s="32">
        <v>17.3</v>
      </c>
      <c r="F72" s="32">
        <f t="shared" si="5"/>
        <v>65</v>
      </c>
      <c r="G72" s="32"/>
    </row>
    <row r="73" s="6" customFormat="1" ht="15.75" customHeight="1" spans="1:7">
      <c r="A73" s="25"/>
      <c r="B73" s="32" t="s">
        <v>85</v>
      </c>
      <c r="C73" s="32">
        <v>115.1</v>
      </c>
      <c r="D73" s="33">
        <v>156573</v>
      </c>
      <c r="E73" s="32">
        <v>24.5</v>
      </c>
      <c r="F73" s="32">
        <f t="shared" si="5"/>
        <v>139.6</v>
      </c>
      <c r="G73" s="32"/>
    </row>
    <row r="74" s="6" customFormat="1" ht="15.75" customHeight="1" spans="1:7">
      <c r="A74" s="25"/>
      <c r="B74" s="32" t="s">
        <v>86</v>
      </c>
      <c r="C74" s="32">
        <v>3.7</v>
      </c>
      <c r="D74" s="33">
        <v>4046</v>
      </c>
      <c r="E74" s="32">
        <v>0.6</v>
      </c>
      <c r="F74" s="32">
        <f t="shared" si="5"/>
        <v>4.3</v>
      </c>
      <c r="G74" s="47"/>
    </row>
    <row r="75" s="6" customFormat="1" ht="15.75" customHeight="1" spans="1:7">
      <c r="A75" s="25"/>
      <c r="B75" s="34" t="s">
        <v>87</v>
      </c>
      <c r="C75" s="32">
        <v>788.799999999999</v>
      </c>
      <c r="D75" s="33">
        <v>1178788</v>
      </c>
      <c r="E75" s="32">
        <v>184.4</v>
      </c>
      <c r="F75" s="32">
        <f t="shared" si="5"/>
        <v>973.2</v>
      </c>
      <c r="G75" s="32"/>
    </row>
    <row r="76" s="6" customFormat="1" ht="15.75" customHeight="1" spans="1:7">
      <c r="A76" s="25"/>
      <c r="B76" s="34" t="s">
        <v>88</v>
      </c>
      <c r="C76" s="32">
        <v>2493.1</v>
      </c>
      <c r="D76" s="33">
        <v>2087245</v>
      </c>
      <c r="E76" s="32">
        <v>326.5</v>
      </c>
      <c r="F76" s="32">
        <f t="shared" si="5"/>
        <v>2819.6</v>
      </c>
      <c r="G76" s="32"/>
    </row>
    <row r="77" s="6" customFormat="1" ht="15.75" customHeight="1" spans="1:7">
      <c r="A77" s="25"/>
      <c r="B77" s="34" t="s">
        <v>89</v>
      </c>
      <c r="C77" s="32">
        <v>814.799999999999</v>
      </c>
      <c r="D77" s="33">
        <v>1168854</v>
      </c>
      <c r="E77" s="32">
        <v>182.8</v>
      </c>
      <c r="F77" s="32">
        <f t="shared" si="5"/>
        <v>997.6</v>
      </c>
      <c r="G77" s="45"/>
    </row>
    <row r="78" s="6" customFormat="1" ht="15.75" customHeight="1" spans="1:7">
      <c r="A78" s="25"/>
      <c r="B78" s="34" t="s">
        <v>90</v>
      </c>
      <c r="C78" s="32">
        <v>953.8</v>
      </c>
      <c r="D78" s="33">
        <v>770873</v>
      </c>
      <c r="E78" s="32">
        <v>120.6</v>
      </c>
      <c r="F78" s="32">
        <f t="shared" si="5"/>
        <v>1074.4</v>
      </c>
      <c r="G78" s="32"/>
    </row>
    <row r="79" s="6" customFormat="1" ht="15.75" customHeight="1" spans="1:7">
      <c r="A79" s="25"/>
      <c r="B79" s="34" t="s">
        <v>91</v>
      </c>
      <c r="C79" s="32">
        <v>900.599999999999</v>
      </c>
      <c r="D79" s="33">
        <v>1278198</v>
      </c>
      <c r="E79" s="32">
        <v>199.9</v>
      </c>
      <c r="F79" s="32">
        <f t="shared" si="5"/>
        <v>1100.5</v>
      </c>
      <c r="G79" s="45"/>
    </row>
    <row r="80" s="6" customFormat="1" ht="15.75" customHeight="1" spans="1:7">
      <c r="A80" s="25"/>
      <c r="B80" s="34" t="s">
        <v>92</v>
      </c>
      <c r="C80" s="32">
        <v>1168.2</v>
      </c>
      <c r="D80" s="33">
        <v>1231678</v>
      </c>
      <c r="E80" s="32">
        <v>192.7</v>
      </c>
      <c r="F80" s="32">
        <f t="shared" si="5"/>
        <v>1360.9</v>
      </c>
      <c r="G80" s="32"/>
    </row>
    <row r="81" s="5" customFormat="1" ht="15.75" customHeight="1" spans="1:8">
      <c r="A81" s="35" t="s">
        <v>93</v>
      </c>
      <c r="B81" s="26" t="s">
        <v>94</v>
      </c>
      <c r="C81" s="27">
        <f>SUM(C82,C87:C93)</f>
        <v>9966</v>
      </c>
      <c r="D81" s="28">
        <f>SUM(D82,D87:D93)</f>
        <v>11940821</v>
      </c>
      <c r="E81" s="27">
        <v>1867.8</v>
      </c>
      <c r="F81" s="27">
        <f>SUM(F82,F87:F93)</f>
        <v>11833.8</v>
      </c>
      <c r="G81" s="27"/>
      <c r="H81" s="6"/>
    </row>
    <row r="82" s="5" customFormat="1" ht="15.75" customHeight="1" spans="1:8">
      <c r="A82" s="36"/>
      <c r="B82" s="29" t="s">
        <v>95</v>
      </c>
      <c r="C82" s="30">
        <f>SUM(C83:C86)</f>
        <v>2260.8</v>
      </c>
      <c r="D82" s="31">
        <f>SUM(D83:D86)</f>
        <v>1985513</v>
      </c>
      <c r="E82" s="30">
        <v>310.6</v>
      </c>
      <c r="F82" s="30">
        <f>SUM(F83:F86)</f>
        <v>2571.4</v>
      </c>
      <c r="G82" s="30"/>
      <c r="H82" s="6"/>
    </row>
    <row r="83" s="6" customFormat="1" ht="15.75" customHeight="1" spans="1:7">
      <c r="A83" s="36"/>
      <c r="B83" s="32" t="s">
        <v>96</v>
      </c>
      <c r="C83" s="32">
        <v>13.8</v>
      </c>
      <c r="D83" s="33">
        <v>6450</v>
      </c>
      <c r="E83" s="32">
        <v>1</v>
      </c>
      <c r="F83" s="32">
        <f t="shared" ref="F83:F93" si="6">ROUND(C83+E83,1)</f>
        <v>14.8</v>
      </c>
      <c r="G83" s="32"/>
    </row>
    <row r="84" s="6" customFormat="1" ht="15.75" customHeight="1" spans="1:7">
      <c r="A84" s="36"/>
      <c r="B84" s="32" t="s">
        <v>97</v>
      </c>
      <c r="C84" s="32">
        <v>11.3</v>
      </c>
      <c r="D84" s="33">
        <v>3730</v>
      </c>
      <c r="E84" s="32">
        <v>0.6</v>
      </c>
      <c r="F84" s="32">
        <f t="shared" si="6"/>
        <v>11.9</v>
      </c>
      <c r="G84" s="32"/>
    </row>
    <row r="85" s="6" customFormat="1" ht="15.75" customHeight="1" spans="1:7">
      <c r="A85" s="36"/>
      <c r="B85" s="32" t="s">
        <v>98</v>
      </c>
      <c r="C85" s="32">
        <v>285.2</v>
      </c>
      <c r="D85" s="33">
        <v>254802</v>
      </c>
      <c r="E85" s="32">
        <v>39.9</v>
      </c>
      <c r="F85" s="32">
        <f t="shared" si="6"/>
        <v>325.1</v>
      </c>
      <c r="G85" s="32"/>
    </row>
    <row r="86" s="6" customFormat="1" ht="15.75" customHeight="1" spans="1:7">
      <c r="A86" s="36"/>
      <c r="B86" s="32" t="s">
        <v>99</v>
      </c>
      <c r="C86" s="32">
        <v>1950.5</v>
      </c>
      <c r="D86" s="33">
        <v>1720531</v>
      </c>
      <c r="E86" s="32">
        <v>269.1</v>
      </c>
      <c r="F86" s="32">
        <f t="shared" si="6"/>
        <v>2219.6</v>
      </c>
      <c r="G86" s="32"/>
    </row>
    <row r="87" s="6" customFormat="1" ht="15.75" customHeight="1" spans="1:7">
      <c r="A87" s="36"/>
      <c r="B87" s="34" t="s">
        <v>100</v>
      </c>
      <c r="C87" s="32">
        <v>346.9</v>
      </c>
      <c r="D87" s="33">
        <v>331173</v>
      </c>
      <c r="E87" s="32">
        <v>51.8</v>
      </c>
      <c r="F87" s="32">
        <f t="shared" si="6"/>
        <v>398.7</v>
      </c>
      <c r="G87" s="32"/>
    </row>
    <row r="88" s="6" customFormat="1" ht="15.75" customHeight="1" spans="1:7">
      <c r="A88" s="36"/>
      <c r="B88" s="34" t="s">
        <v>101</v>
      </c>
      <c r="C88" s="32">
        <v>-648.900000000001</v>
      </c>
      <c r="D88" s="33">
        <v>1114246</v>
      </c>
      <c r="E88" s="32">
        <v>174.3</v>
      </c>
      <c r="F88" s="32">
        <f t="shared" si="6"/>
        <v>-474.6</v>
      </c>
      <c r="G88" s="32"/>
    </row>
    <row r="89" s="6" customFormat="1" ht="15.75" customHeight="1" spans="1:7">
      <c r="A89" s="36"/>
      <c r="B89" s="34" t="s">
        <v>102</v>
      </c>
      <c r="C89" s="32">
        <v>1499.5</v>
      </c>
      <c r="D89" s="33">
        <v>1626107</v>
      </c>
      <c r="E89" s="32">
        <v>254.4</v>
      </c>
      <c r="F89" s="32">
        <f t="shared" si="6"/>
        <v>1753.9</v>
      </c>
      <c r="G89" s="32"/>
    </row>
    <row r="90" s="6" customFormat="1" ht="15.75" customHeight="1" spans="1:7">
      <c r="A90" s="36"/>
      <c r="B90" s="34" t="s">
        <v>103</v>
      </c>
      <c r="C90" s="32">
        <v>1886.7</v>
      </c>
      <c r="D90" s="33">
        <v>1978991</v>
      </c>
      <c r="E90" s="32">
        <v>309.5</v>
      </c>
      <c r="F90" s="32">
        <f t="shared" si="6"/>
        <v>2196.2</v>
      </c>
      <c r="G90" s="32"/>
    </row>
    <row r="91" s="6" customFormat="1" ht="15.75" customHeight="1" spans="1:7">
      <c r="A91" s="36"/>
      <c r="B91" s="34" t="s">
        <v>104</v>
      </c>
      <c r="C91" s="32">
        <v>819.1</v>
      </c>
      <c r="D91" s="33">
        <v>959737</v>
      </c>
      <c r="E91" s="32">
        <v>150.1</v>
      </c>
      <c r="F91" s="32">
        <f t="shared" si="6"/>
        <v>969.2</v>
      </c>
      <c r="G91" s="32"/>
    </row>
    <row r="92" s="6" customFormat="1" ht="15.75" customHeight="1" spans="1:7">
      <c r="A92" s="36"/>
      <c r="B92" s="34" t="s">
        <v>105</v>
      </c>
      <c r="C92" s="32">
        <v>1979.9</v>
      </c>
      <c r="D92" s="33">
        <v>2340959</v>
      </c>
      <c r="E92" s="32">
        <v>366.2</v>
      </c>
      <c r="F92" s="32">
        <f t="shared" si="6"/>
        <v>2346.1</v>
      </c>
      <c r="G92" s="32"/>
    </row>
    <row r="93" s="6" customFormat="1" ht="15.75" customHeight="1" spans="1:7">
      <c r="A93" s="37"/>
      <c r="B93" s="34" t="s">
        <v>106</v>
      </c>
      <c r="C93" s="32">
        <v>1822</v>
      </c>
      <c r="D93" s="33">
        <v>1604095</v>
      </c>
      <c r="E93" s="32">
        <v>250.9</v>
      </c>
      <c r="F93" s="32">
        <f t="shared" si="6"/>
        <v>2072.9</v>
      </c>
      <c r="G93" s="32"/>
    </row>
    <row r="94" s="5" customFormat="1" ht="15.75" customHeight="1" spans="1:8">
      <c r="A94" s="25" t="s">
        <v>107</v>
      </c>
      <c r="B94" s="26" t="s">
        <v>108</v>
      </c>
      <c r="C94" s="27">
        <f>SUM(C95,C98:C99)</f>
        <v>3367.6</v>
      </c>
      <c r="D94" s="28">
        <f>SUM(D95,D98:D99)</f>
        <v>3601486</v>
      </c>
      <c r="E94" s="27">
        <v>563.3</v>
      </c>
      <c r="F94" s="27">
        <f>SUM(F95,F98:F99)</f>
        <v>3930.9</v>
      </c>
      <c r="G94" s="27"/>
      <c r="H94" s="6"/>
    </row>
    <row r="95" s="5" customFormat="1" ht="15.75" customHeight="1" spans="1:8">
      <c r="A95" s="25"/>
      <c r="B95" s="29" t="s">
        <v>109</v>
      </c>
      <c r="C95" s="30">
        <f>SUM(C96:C97)</f>
        <v>679.5</v>
      </c>
      <c r="D95" s="31">
        <f>SUM(D96:D97)</f>
        <v>942644</v>
      </c>
      <c r="E95" s="30">
        <v>147.4</v>
      </c>
      <c r="F95" s="30">
        <f>SUM(F96:F97)</f>
        <v>826.9</v>
      </c>
      <c r="G95" s="30"/>
      <c r="H95" s="6"/>
    </row>
    <row r="96" s="6" customFormat="1" ht="15.75" customHeight="1" spans="1:7">
      <c r="A96" s="25"/>
      <c r="B96" s="32" t="s">
        <v>110</v>
      </c>
      <c r="C96" s="32">
        <v>573.1</v>
      </c>
      <c r="D96" s="33">
        <v>849051</v>
      </c>
      <c r="E96" s="32">
        <v>132.8</v>
      </c>
      <c r="F96" s="32">
        <f t="shared" ref="F96:F99" si="7">ROUND(C96+E96,1)</f>
        <v>705.9</v>
      </c>
      <c r="G96" s="32"/>
    </row>
    <row r="97" s="6" customFormat="1" ht="15.75" customHeight="1" spans="1:7">
      <c r="A97" s="25"/>
      <c r="B97" s="32" t="s">
        <v>111</v>
      </c>
      <c r="C97" s="32">
        <v>106.4</v>
      </c>
      <c r="D97" s="33">
        <v>93593</v>
      </c>
      <c r="E97" s="32">
        <v>14.6</v>
      </c>
      <c r="F97" s="32">
        <f t="shared" si="7"/>
        <v>121</v>
      </c>
      <c r="G97" s="32"/>
    </row>
    <row r="98" s="6" customFormat="1" ht="15.75" customHeight="1" spans="1:7">
      <c r="A98" s="25"/>
      <c r="B98" s="34" t="s">
        <v>112</v>
      </c>
      <c r="C98" s="32">
        <v>1764.4</v>
      </c>
      <c r="D98" s="33">
        <v>1709408</v>
      </c>
      <c r="E98" s="32">
        <v>267.4</v>
      </c>
      <c r="F98" s="32">
        <f t="shared" si="7"/>
        <v>2031.8</v>
      </c>
      <c r="G98" s="32"/>
    </row>
    <row r="99" s="6" customFormat="1" ht="15.75" customHeight="1" spans="1:7">
      <c r="A99" s="25"/>
      <c r="B99" s="34" t="s">
        <v>113</v>
      </c>
      <c r="C99" s="32">
        <v>923.699999999999</v>
      </c>
      <c r="D99" s="33">
        <v>949434</v>
      </c>
      <c r="E99" s="32">
        <v>148.5</v>
      </c>
      <c r="F99" s="32">
        <f t="shared" si="7"/>
        <v>1072.2</v>
      </c>
      <c r="G99" s="32"/>
    </row>
    <row r="100" s="5" customFormat="1" ht="15.75" customHeight="1" spans="1:8">
      <c r="A100" s="25" t="s">
        <v>114</v>
      </c>
      <c r="B100" s="26" t="s">
        <v>115</v>
      </c>
      <c r="C100" s="27">
        <f>SUM(C101,C105:C108)</f>
        <v>8393.2</v>
      </c>
      <c r="D100" s="28">
        <f>SUM(D101,D105:D108)</f>
        <v>8323580</v>
      </c>
      <c r="E100" s="27">
        <v>1302</v>
      </c>
      <c r="F100" s="27">
        <f>SUM(F101,F105:F108)</f>
        <v>9695.2</v>
      </c>
      <c r="G100" s="27"/>
      <c r="H100" s="6"/>
    </row>
    <row r="101" s="5" customFormat="1" ht="15.75" customHeight="1" spans="1:8">
      <c r="A101" s="25"/>
      <c r="B101" s="29" t="s">
        <v>116</v>
      </c>
      <c r="C101" s="30">
        <f>SUM(C102:C104)</f>
        <v>2032.8</v>
      </c>
      <c r="D101" s="31">
        <f>SUM(D102:D104)</f>
        <v>2177258</v>
      </c>
      <c r="E101" s="30">
        <v>340.6</v>
      </c>
      <c r="F101" s="30">
        <f>SUM(F102:F104)</f>
        <v>2373.4</v>
      </c>
      <c r="G101" s="30"/>
      <c r="H101" s="6"/>
    </row>
    <row r="102" s="6" customFormat="1" ht="15.75" customHeight="1" spans="1:7">
      <c r="A102" s="25"/>
      <c r="B102" s="32" t="s">
        <v>117</v>
      </c>
      <c r="C102" s="32">
        <v>539.3</v>
      </c>
      <c r="D102" s="33">
        <v>695430</v>
      </c>
      <c r="E102" s="32">
        <v>108.8</v>
      </c>
      <c r="F102" s="32">
        <f t="shared" ref="F102:F108" si="8">ROUND(C102+E102,1)</f>
        <v>648.1</v>
      </c>
      <c r="G102" s="32"/>
    </row>
    <row r="103" s="6" customFormat="1" ht="15.75" customHeight="1" spans="1:7">
      <c r="A103" s="25"/>
      <c r="B103" s="32" t="s">
        <v>118</v>
      </c>
      <c r="C103" s="32">
        <v>1432.2</v>
      </c>
      <c r="D103" s="33">
        <v>1435869</v>
      </c>
      <c r="E103" s="32">
        <v>224.6</v>
      </c>
      <c r="F103" s="32">
        <f t="shared" si="8"/>
        <v>1656.8</v>
      </c>
      <c r="G103" s="32"/>
    </row>
    <row r="104" s="6" customFormat="1" ht="15.75" customHeight="1" spans="1:7">
      <c r="A104" s="25"/>
      <c r="B104" s="32" t="s">
        <v>119</v>
      </c>
      <c r="C104" s="32">
        <v>61.3</v>
      </c>
      <c r="D104" s="33">
        <v>45959</v>
      </c>
      <c r="E104" s="32">
        <v>7.2</v>
      </c>
      <c r="F104" s="32">
        <f t="shared" si="8"/>
        <v>68.5</v>
      </c>
      <c r="G104" s="32"/>
    </row>
    <row r="105" s="6" customFormat="1" ht="15.75" customHeight="1" spans="1:7">
      <c r="A105" s="25"/>
      <c r="B105" s="34" t="s">
        <v>120</v>
      </c>
      <c r="C105" s="32">
        <v>1029.9</v>
      </c>
      <c r="D105" s="33">
        <v>1161483</v>
      </c>
      <c r="E105" s="32">
        <v>181.7</v>
      </c>
      <c r="F105" s="32">
        <f t="shared" si="8"/>
        <v>1211.6</v>
      </c>
      <c r="G105" s="32"/>
    </row>
    <row r="106" s="6" customFormat="1" ht="15.75" customHeight="1" spans="1:7">
      <c r="A106" s="25"/>
      <c r="B106" s="34" t="s">
        <v>121</v>
      </c>
      <c r="C106" s="32">
        <v>1262.1</v>
      </c>
      <c r="D106" s="33">
        <v>1284507</v>
      </c>
      <c r="E106" s="32">
        <v>200.9</v>
      </c>
      <c r="F106" s="32">
        <f t="shared" si="8"/>
        <v>1463</v>
      </c>
      <c r="G106" s="32"/>
    </row>
    <row r="107" s="6" customFormat="1" ht="15.75" customHeight="1" spans="1:7">
      <c r="A107" s="25"/>
      <c r="B107" s="34" t="s">
        <v>122</v>
      </c>
      <c r="C107" s="32">
        <v>1835.2</v>
      </c>
      <c r="D107" s="33">
        <v>1691558</v>
      </c>
      <c r="E107" s="32">
        <v>264.6</v>
      </c>
      <c r="F107" s="32">
        <f t="shared" si="8"/>
        <v>2099.8</v>
      </c>
      <c r="G107" s="32"/>
    </row>
    <row r="108" s="6" customFormat="1" ht="15.75" customHeight="1" spans="1:7">
      <c r="A108" s="25"/>
      <c r="B108" s="34" t="s">
        <v>123</v>
      </c>
      <c r="C108" s="32">
        <v>2233.2</v>
      </c>
      <c r="D108" s="33">
        <v>2008774</v>
      </c>
      <c r="E108" s="32">
        <v>314.2</v>
      </c>
      <c r="F108" s="32">
        <f t="shared" si="8"/>
        <v>2547.4</v>
      </c>
      <c r="G108" s="32"/>
    </row>
    <row r="109" s="5" customFormat="1" ht="15.75" customHeight="1" spans="1:8">
      <c r="A109" s="35" t="s">
        <v>124</v>
      </c>
      <c r="B109" s="26" t="s">
        <v>125</v>
      </c>
      <c r="C109" s="27">
        <f>SUM(C110,C116:C124)</f>
        <v>8162.9</v>
      </c>
      <c r="D109" s="28">
        <f>SUM(D110,D116:D124)</f>
        <v>10953925</v>
      </c>
      <c r="E109" s="27">
        <v>1713.4</v>
      </c>
      <c r="F109" s="27">
        <f>SUM(F110,F116:F124)</f>
        <v>9876.3</v>
      </c>
      <c r="G109" s="27"/>
      <c r="H109" s="6"/>
    </row>
    <row r="110" s="5" customFormat="1" ht="15.75" customHeight="1" spans="1:8">
      <c r="A110" s="36"/>
      <c r="B110" s="29" t="s">
        <v>126</v>
      </c>
      <c r="C110" s="30">
        <f>SUM(C111:C115)</f>
        <v>1795.6</v>
      </c>
      <c r="D110" s="31">
        <f>SUM(D111:D115)</f>
        <v>1941943</v>
      </c>
      <c r="E110" s="30">
        <v>303.8</v>
      </c>
      <c r="F110" s="30">
        <f>SUM(F111:F115)</f>
        <v>2099.4</v>
      </c>
      <c r="G110" s="30"/>
      <c r="H110" s="6"/>
    </row>
    <row r="111" s="6" customFormat="1" ht="15.75" customHeight="1" spans="1:7">
      <c r="A111" s="36"/>
      <c r="B111" s="32" t="s">
        <v>127</v>
      </c>
      <c r="C111" s="32">
        <v>1514.5</v>
      </c>
      <c r="D111" s="33">
        <v>1126979</v>
      </c>
      <c r="E111" s="32">
        <v>176.3</v>
      </c>
      <c r="F111" s="32">
        <f t="shared" ref="F111:F124" si="9">ROUND(C111+E111,1)</f>
        <v>1690.8</v>
      </c>
      <c r="G111" s="32"/>
    </row>
    <row r="112" s="6" customFormat="1" ht="15.75" customHeight="1" spans="1:7">
      <c r="A112" s="36"/>
      <c r="B112" s="32" t="s">
        <v>128</v>
      </c>
      <c r="C112" s="32">
        <v>170.5</v>
      </c>
      <c r="D112" s="33">
        <v>667774</v>
      </c>
      <c r="E112" s="32">
        <v>104.5</v>
      </c>
      <c r="F112" s="32">
        <f t="shared" si="9"/>
        <v>275</v>
      </c>
      <c r="G112" s="32"/>
    </row>
    <row r="113" s="6" customFormat="1" ht="15.75" customHeight="1" spans="1:7">
      <c r="A113" s="36"/>
      <c r="B113" s="32" t="s">
        <v>129</v>
      </c>
      <c r="C113" s="32">
        <v>42.8</v>
      </c>
      <c r="D113" s="33">
        <v>44118</v>
      </c>
      <c r="E113" s="32">
        <v>6.9</v>
      </c>
      <c r="F113" s="32">
        <f t="shared" si="9"/>
        <v>49.7</v>
      </c>
      <c r="G113" s="32"/>
    </row>
    <row r="114" s="6" customFormat="1" ht="15.75" customHeight="1" spans="1:7">
      <c r="A114" s="36"/>
      <c r="B114" s="32" t="s">
        <v>130</v>
      </c>
      <c r="C114" s="32">
        <v>69.7</v>
      </c>
      <c r="D114" s="33">
        <v>101114</v>
      </c>
      <c r="E114" s="32">
        <v>15.8</v>
      </c>
      <c r="F114" s="32">
        <f t="shared" si="9"/>
        <v>85.5</v>
      </c>
      <c r="G114" s="32"/>
    </row>
    <row r="115" s="6" customFormat="1" ht="15.75" customHeight="1" spans="1:7">
      <c r="A115" s="36"/>
      <c r="B115" s="32" t="s">
        <v>131</v>
      </c>
      <c r="C115" s="32">
        <v>-1.9</v>
      </c>
      <c r="D115" s="33">
        <v>1958</v>
      </c>
      <c r="E115" s="32">
        <v>0.3</v>
      </c>
      <c r="F115" s="32">
        <f t="shared" si="9"/>
        <v>-1.6</v>
      </c>
      <c r="G115" s="32"/>
    </row>
    <row r="116" s="6" customFormat="1" ht="15.75" customHeight="1" spans="1:7">
      <c r="A116" s="36"/>
      <c r="B116" s="34" t="s">
        <v>132</v>
      </c>
      <c r="C116" s="32">
        <v>1310.4</v>
      </c>
      <c r="D116" s="33">
        <v>1295493</v>
      </c>
      <c r="E116" s="32">
        <v>202.6</v>
      </c>
      <c r="F116" s="32">
        <f t="shared" si="9"/>
        <v>1513</v>
      </c>
      <c r="G116" s="32"/>
    </row>
    <row r="117" s="6" customFormat="1" ht="15.75" customHeight="1" spans="1:7">
      <c r="A117" s="36"/>
      <c r="B117" s="34" t="s">
        <v>133</v>
      </c>
      <c r="C117" s="32">
        <v>892.099999999999</v>
      </c>
      <c r="D117" s="33">
        <v>1315072</v>
      </c>
      <c r="E117" s="32">
        <v>205.7</v>
      </c>
      <c r="F117" s="32">
        <f t="shared" si="9"/>
        <v>1097.8</v>
      </c>
      <c r="G117" s="32"/>
    </row>
    <row r="118" s="6" customFormat="1" ht="15.75" customHeight="1" spans="1:7">
      <c r="A118" s="36"/>
      <c r="B118" s="34" t="s">
        <v>134</v>
      </c>
      <c r="C118" s="32">
        <v>1245.6</v>
      </c>
      <c r="D118" s="33">
        <v>1542643</v>
      </c>
      <c r="E118" s="32">
        <v>241.3</v>
      </c>
      <c r="F118" s="32">
        <f t="shared" si="9"/>
        <v>1486.9</v>
      </c>
      <c r="G118" s="32"/>
    </row>
    <row r="119" s="6" customFormat="1" ht="15.75" customHeight="1" spans="1:7">
      <c r="A119" s="36"/>
      <c r="B119" s="34" t="s">
        <v>135</v>
      </c>
      <c r="C119" s="32">
        <v>349.7</v>
      </c>
      <c r="D119" s="33">
        <v>456694</v>
      </c>
      <c r="E119" s="32">
        <v>71.4</v>
      </c>
      <c r="F119" s="32">
        <f t="shared" si="9"/>
        <v>421.1</v>
      </c>
      <c r="G119" s="32"/>
    </row>
    <row r="120" s="6" customFormat="1" ht="15.75" customHeight="1" spans="1:7">
      <c r="A120" s="36"/>
      <c r="B120" s="34" t="s">
        <v>136</v>
      </c>
      <c r="C120" s="32">
        <v>597.199999999999</v>
      </c>
      <c r="D120" s="33">
        <v>889742</v>
      </c>
      <c r="E120" s="32">
        <v>139.2</v>
      </c>
      <c r="F120" s="32">
        <f t="shared" si="9"/>
        <v>736.4</v>
      </c>
      <c r="G120" s="32"/>
    </row>
    <row r="121" s="6" customFormat="1" ht="15.75" customHeight="1" spans="1:7">
      <c r="A121" s="36"/>
      <c r="B121" s="34" t="s">
        <v>137</v>
      </c>
      <c r="C121" s="32">
        <v>537.5</v>
      </c>
      <c r="D121" s="33">
        <v>692720</v>
      </c>
      <c r="E121" s="32">
        <v>108.4</v>
      </c>
      <c r="F121" s="32">
        <f t="shared" si="9"/>
        <v>645.9</v>
      </c>
      <c r="G121" s="32"/>
    </row>
    <row r="122" s="6" customFormat="1" ht="15.75" customHeight="1" spans="1:7">
      <c r="A122" s="36"/>
      <c r="B122" s="34" t="s">
        <v>138</v>
      </c>
      <c r="C122" s="32">
        <v>391</v>
      </c>
      <c r="D122" s="33">
        <v>757189</v>
      </c>
      <c r="E122" s="32">
        <v>118.4</v>
      </c>
      <c r="F122" s="32">
        <f t="shared" si="9"/>
        <v>509.4</v>
      </c>
      <c r="G122" s="32"/>
    </row>
    <row r="123" s="6" customFormat="1" ht="15.75" customHeight="1" spans="1:7">
      <c r="A123" s="36"/>
      <c r="B123" s="34" t="s">
        <v>139</v>
      </c>
      <c r="C123" s="32">
        <v>219.2</v>
      </c>
      <c r="D123" s="33">
        <v>289781</v>
      </c>
      <c r="E123" s="32">
        <v>45.3</v>
      </c>
      <c r="F123" s="32">
        <f t="shared" si="9"/>
        <v>264.5</v>
      </c>
      <c r="G123" s="32"/>
    </row>
    <row r="124" s="6" customFormat="1" ht="15.75" customHeight="1" spans="1:7">
      <c r="A124" s="37"/>
      <c r="B124" s="34" t="s">
        <v>140</v>
      </c>
      <c r="C124" s="32">
        <v>824.599999999999</v>
      </c>
      <c r="D124" s="33">
        <v>1772648</v>
      </c>
      <c r="E124" s="32">
        <v>277.3</v>
      </c>
      <c r="F124" s="32">
        <f t="shared" si="9"/>
        <v>1101.9</v>
      </c>
      <c r="G124" s="32"/>
    </row>
    <row r="125" s="5" customFormat="1" ht="15.75" customHeight="1" spans="1:8">
      <c r="A125" s="35" t="s">
        <v>141</v>
      </c>
      <c r="B125" s="26" t="s">
        <v>142</v>
      </c>
      <c r="C125" s="27">
        <f>SUM(C126,C129:C137)</f>
        <v>8641.2</v>
      </c>
      <c r="D125" s="28">
        <f>SUM(D126,D129:D137)</f>
        <v>8455842</v>
      </c>
      <c r="E125" s="27">
        <v>1322.6</v>
      </c>
      <c r="F125" s="27">
        <f>SUM(F126,F129:F137)</f>
        <v>9963.8</v>
      </c>
      <c r="G125" s="27"/>
      <c r="H125" s="6"/>
    </row>
    <row r="126" s="5" customFormat="1" ht="15.75" customHeight="1" spans="1:8">
      <c r="A126" s="36"/>
      <c r="B126" s="29" t="s">
        <v>143</v>
      </c>
      <c r="C126" s="30">
        <f>SUM(C127:C128)</f>
        <v>732.7</v>
      </c>
      <c r="D126" s="31">
        <f>SUM(D127:D128)</f>
        <v>877000</v>
      </c>
      <c r="E126" s="30">
        <v>137.2</v>
      </c>
      <c r="F126" s="30">
        <f>SUM(F127:F128)</f>
        <v>869.9</v>
      </c>
      <c r="G126" s="30"/>
      <c r="H126" s="6"/>
    </row>
    <row r="127" s="6" customFormat="1" ht="15.75" customHeight="1" spans="1:7">
      <c r="A127" s="36"/>
      <c r="B127" s="32" t="s">
        <v>144</v>
      </c>
      <c r="C127" s="32">
        <v>232.1</v>
      </c>
      <c r="D127" s="33">
        <v>331024</v>
      </c>
      <c r="E127" s="32">
        <v>51.8</v>
      </c>
      <c r="F127" s="32">
        <f t="shared" ref="F127:F137" si="10">ROUND(C127+E127,1)</f>
        <v>283.9</v>
      </c>
      <c r="G127" s="32"/>
    </row>
    <row r="128" s="6" customFormat="1" ht="15.75" customHeight="1" spans="1:7">
      <c r="A128" s="36"/>
      <c r="B128" s="32" t="s">
        <v>145</v>
      </c>
      <c r="C128" s="32">
        <v>500.6</v>
      </c>
      <c r="D128" s="33">
        <v>545976</v>
      </c>
      <c r="E128" s="32">
        <v>85.4</v>
      </c>
      <c r="F128" s="32">
        <f t="shared" si="10"/>
        <v>586</v>
      </c>
      <c r="G128" s="32"/>
    </row>
    <row r="129" s="6" customFormat="1" ht="15.75" customHeight="1" spans="1:7">
      <c r="A129" s="36"/>
      <c r="B129" s="34" t="s">
        <v>146</v>
      </c>
      <c r="C129" s="32">
        <v>728.3</v>
      </c>
      <c r="D129" s="33">
        <v>630596</v>
      </c>
      <c r="E129" s="32">
        <v>98.6</v>
      </c>
      <c r="F129" s="32">
        <f t="shared" si="10"/>
        <v>826.9</v>
      </c>
      <c r="G129" s="32"/>
    </row>
    <row r="130" s="6" customFormat="1" ht="15.75" customHeight="1" spans="1:7">
      <c r="A130" s="36"/>
      <c r="B130" s="34" t="s">
        <v>147</v>
      </c>
      <c r="C130" s="32">
        <v>1258.4</v>
      </c>
      <c r="D130" s="33">
        <v>1517063</v>
      </c>
      <c r="E130" s="32">
        <v>237.3</v>
      </c>
      <c r="F130" s="32">
        <f t="shared" si="10"/>
        <v>1495.7</v>
      </c>
      <c r="G130" s="32"/>
    </row>
    <row r="131" s="6" customFormat="1" ht="15.75" customHeight="1" spans="1:7">
      <c r="A131" s="36"/>
      <c r="B131" s="34" t="s">
        <v>148</v>
      </c>
      <c r="C131" s="32">
        <v>1521.3</v>
      </c>
      <c r="D131" s="33">
        <v>1194998</v>
      </c>
      <c r="E131" s="32">
        <v>186.9</v>
      </c>
      <c r="F131" s="32">
        <f t="shared" si="10"/>
        <v>1708.2</v>
      </c>
      <c r="G131" s="32"/>
    </row>
    <row r="132" s="6" customFormat="1" ht="15.75" customHeight="1" spans="1:7">
      <c r="A132" s="36"/>
      <c r="B132" s="34" t="s">
        <v>149</v>
      </c>
      <c r="C132" s="32">
        <v>1234.7</v>
      </c>
      <c r="D132" s="33">
        <v>1038577</v>
      </c>
      <c r="E132" s="32">
        <v>162.5</v>
      </c>
      <c r="F132" s="32">
        <f t="shared" si="10"/>
        <v>1397.2</v>
      </c>
      <c r="G132" s="32"/>
    </row>
    <row r="133" s="6" customFormat="1" ht="15.75" customHeight="1" spans="1:7">
      <c r="A133" s="36"/>
      <c r="B133" s="34" t="s">
        <v>150</v>
      </c>
      <c r="C133" s="32">
        <v>598.3</v>
      </c>
      <c r="D133" s="33">
        <v>676015</v>
      </c>
      <c r="E133" s="32">
        <v>105.7</v>
      </c>
      <c r="F133" s="32">
        <f t="shared" si="10"/>
        <v>704</v>
      </c>
      <c r="G133" s="32"/>
    </row>
    <row r="134" s="6" customFormat="1" ht="15.75" customHeight="1" spans="1:7">
      <c r="A134" s="36"/>
      <c r="B134" s="34" t="s">
        <v>151</v>
      </c>
      <c r="C134" s="32">
        <v>710.9</v>
      </c>
      <c r="D134" s="33">
        <v>599340</v>
      </c>
      <c r="E134" s="32">
        <v>93.7</v>
      </c>
      <c r="F134" s="32">
        <f t="shared" si="10"/>
        <v>804.6</v>
      </c>
      <c r="G134" s="32"/>
    </row>
    <row r="135" s="6" customFormat="1" ht="15.75" customHeight="1" spans="1:7">
      <c r="A135" s="36"/>
      <c r="B135" s="34" t="s">
        <v>152</v>
      </c>
      <c r="C135" s="32">
        <v>822.5</v>
      </c>
      <c r="D135" s="33">
        <v>752822</v>
      </c>
      <c r="E135" s="32">
        <v>117.8</v>
      </c>
      <c r="F135" s="32">
        <f t="shared" si="10"/>
        <v>940.3</v>
      </c>
      <c r="G135" s="32"/>
    </row>
    <row r="136" s="6" customFormat="1" ht="15.75" customHeight="1" spans="1:7">
      <c r="A136" s="36"/>
      <c r="B136" s="34" t="s">
        <v>153</v>
      </c>
      <c r="C136" s="32">
        <v>410.3</v>
      </c>
      <c r="D136" s="33">
        <v>347798</v>
      </c>
      <c r="E136" s="32">
        <v>54.4</v>
      </c>
      <c r="F136" s="32">
        <f t="shared" si="10"/>
        <v>464.7</v>
      </c>
      <c r="G136" s="32"/>
    </row>
    <row r="137" s="6" customFormat="1" ht="15.75" customHeight="1" spans="1:7">
      <c r="A137" s="37"/>
      <c r="B137" s="34" t="s">
        <v>154</v>
      </c>
      <c r="C137" s="32">
        <v>623.8</v>
      </c>
      <c r="D137" s="33">
        <v>821633</v>
      </c>
      <c r="E137" s="32">
        <v>128.5</v>
      </c>
      <c r="F137" s="32">
        <f t="shared" si="10"/>
        <v>752.3</v>
      </c>
      <c r="G137" s="32"/>
    </row>
    <row r="138" s="5" customFormat="1" ht="15.75" customHeight="1" spans="1:8">
      <c r="A138" s="25" t="s">
        <v>155</v>
      </c>
      <c r="B138" s="26" t="s">
        <v>156</v>
      </c>
      <c r="C138" s="27">
        <f>SUM(C139,C141:C144)</f>
        <v>3056.3</v>
      </c>
      <c r="D138" s="28">
        <f>SUM(D139,D141:D144)</f>
        <v>6377632</v>
      </c>
      <c r="E138" s="27">
        <v>997.5</v>
      </c>
      <c r="F138" s="27">
        <f>SUM(F139,F141:F144)</f>
        <v>4053.8</v>
      </c>
      <c r="G138" s="27"/>
      <c r="H138" s="6"/>
    </row>
    <row r="139" s="5" customFormat="1" ht="15.75" customHeight="1" spans="1:8">
      <c r="A139" s="25"/>
      <c r="B139" s="29" t="s">
        <v>157</v>
      </c>
      <c r="C139" s="30">
        <f>SUM(C140:C140)</f>
        <v>336.3</v>
      </c>
      <c r="D139" s="31">
        <f>SUM(D140:D140)</f>
        <v>440772</v>
      </c>
      <c r="E139" s="30">
        <v>68.9</v>
      </c>
      <c r="F139" s="30">
        <f>SUM(F140:F140)</f>
        <v>405.2</v>
      </c>
      <c r="G139" s="30"/>
      <c r="H139" s="6"/>
    </row>
    <row r="140" s="6" customFormat="1" ht="15.75" customHeight="1" spans="1:7">
      <c r="A140" s="25"/>
      <c r="B140" s="32" t="s">
        <v>158</v>
      </c>
      <c r="C140" s="32">
        <v>336.3</v>
      </c>
      <c r="D140" s="33">
        <v>440772</v>
      </c>
      <c r="E140" s="32">
        <v>68.9</v>
      </c>
      <c r="F140" s="32">
        <f t="shared" ref="F140:F144" si="11">ROUND(C140+E140,1)</f>
        <v>405.2</v>
      </c>
      <c r="G140" s="32"/>
    </row>
    <row r="141" s="6" customFormat="1" ht="15.75" customHeight="1" spans="1:7">
      <c r="A141" s="25"/>
      <c r="B141" s="34" t="s">
        <v>159</v>
      </c>
      <c r="C141" s="32">
        <v>523.599999999999</v>
      </c>
      <c r="D141" s="33">
        <v>1946148</v>
      </c>
      <c r="E141" s="32">
        <v>304.4</v>
      </c>
      <c r="F141" s="32">
        <f t="shared" si="11"/>
        <v>828</v>
      </c>
      <c r="G141" s="32"/>
    </row>
    <row r="142" s="6" customFormat="1" ht="15.75" customHeight="1" spans="1:7">
      <c r="A142" s="25"/>
      <c r="B142" s="34" t="s">
        <v>160</v>
      </c>
      <c r="C142" s="32">
        <v>98</v>
      </c>
      <c r="D142" s="33">
        <v>284558</v>
      </c>
      <c r="E142" s="32">
        <v>44.5</v>
      </c>
      <c r="F142" s="32">
        <f t="shared" si="11"/>
        <v>142.5</v>
      </c>
      <c r="G142" s="32"/>
    </row>
    <row r="143" s="6" customFormat="1" ht="15.75" customHeight="1" spans="1:7">
      <c r="A143" s="25"/>
      <c r="B143" s="34" t="s">
        <v>161</v>
      </c>
      <c r="C143" s="32">
        <v>482.199999999999</v>
      </c>
      <c r="D143" s="33">
        <v>1377758</v>
      </c>
      <c r="E143" s="32">
        <v>215.5</v>
      </c>
      <c r="F143" s="32">
        <f t="shared" si="11"/>
        <v>697.7</v>
      </c>
      <c r="G143" s="32"/>
    </row>
    <row r="144" s="6" customFormat="1" ht="15.75" customHeight="1" spans="1:7">
      <c r="A144" s="25"/>
      <c r="B144" s="34" t="s">
        <v>162</v>
      </c>
      <c r="C144" s="32">
        <v>1616.2</v>
      </c>
      <c r="D144" s="33">
        <v>2328396</v>
      </c>
      <c r="E144" s="32">
        <v>364.2</v>
      </c>
      <c r="F144" s="32">
        <f t="shared" si="11"/>
        <v>1980.4</v>
      </c>
      <c r="G144" s="32"/>
    </row>
    <row r="145" s="5" customFormat="1" ht="15.75" customHeight="1" spans="1:8">
      <c r="A145" s="25" t="s">
        <v>163</v>
      </c>
      <c r="B145" s="26" t="s">
        <v>164</v>
      </c>
      <c r="C145" s="27">
        <f>SUM(C146,C148:C159)</f>
        <v>8302.5</v>
      </c>
      <c r="D145" s="28">
        <f>SUM(D146,D148:D159)</f>
        <v>9778363</v>
      </c>
      <c r="E145" s="27">
        <v>1529.5</v>
      </c>
      <c r="F145" s="27">
        <f>SUM(F146,F148:F159)</f>
        <v>9832</v>
      </c>
      <c r="G145" s="27"/>
      <c r="H145" s="6"/>
    </row>
    <row r="146" s="5" customFormat="1" ht="15.75" customHeight="1" spans="1:8">
      <c r="A146" s="25"/>
      <c r="B146" s="29" t="s">
        <v>165</v>
      </c>
      <c r="C146" s="30">
        <f>SUM(C147:C147)</f>
        <v>240.4</v>
      </c>
      <c r="D146" s="31">
        <f>SUM(D147:D147)</f>
        <v>312437</v>
      </c>
      <c r="E146" s="30">
        <v>48.9</v>
      </c>
      <c r="F146" s="30">
        <f>SUM(F147:F147)</f>
        <v>289.3</v>
      </c>
      <c r="G146" s="30"/>
      <c r="H146" s="6"/>
    </row>
    <row r="147" s="6" customFormat="1" ht="15.75" customHeight="1" spans="1:7">
      <c r="A147" s="25"/>
      <c r="B147" s="32" t="s">
        <v>166</v>
      </c>
      <c r="C147" s="32">
        <v>240.4</v>
      </c>
      <c r="D147" s="33">
        <v>312437</v>
      </c>
      <c r="E147" s="32">
        <v>48.9</v>
      </c>
      <c r="F147" s="32">
        <f t="shared" ref="F147:F159" si="12">ROUND(C147+E147,1)</f>
        <v>289.3</v>
      </c>
      <c r="G147" s="32"/>
    </row>
    <row r="148" s="6" customFormat="1" ht="15.75" customHeight="1" spans="1:7">
      <c r="A148" s="25"/>
      <c r="B148" s="34" t="s">
        <v>167</v>
      </c>
      <c r="C148" s="32">
        <v>601.000000000002</v>
      </c>
      <c r="D148" s="33">
        <v>1298839</v>
      </c>
      <c r="E148" s="32">
        <v>203.2</v>
      </c>
      <c r="F148" s="32">
        <f t="shared" si="12"/>
        <v>804.2</v>
      </c>
      <c r="G148" s="32"/>
    </row>
    <row r="149" s="6" customFormat="1" ht="15.75" customHeight="1" spans="1:7">
      <c r="A149" s="25"/>
      <c r="B149" s="34" t="s">
        <v>168</v>
      </c>
      <c r="C149" s="32">
        <v>906.599999999999</v>
      </c>
      <c r="D149" s="33">
        <v>967937</v>
      </c>
      <c r="E149" s="32">
        <v>151.4</v>
      </c>
      <c r="F149" s="32">
        <f t="shared" si="12"/>
        <v>1058</v>
      </c>
      <c r="G149" s="32"/>
    </row>
    <row r="150" s="6" customFormat="1" ht="15.75" customHeight="1" spans="1:7">
      <c r="A150" s="25"/>
      <c r="B150" s="34" t="s">
        <v>169</v>
      </c>
      <c r="C150" s="32">
        <v>2075.7</v>
      </c>
      <c r="D150" s="33">
        <v>1938454</v>
      </c>
      <c r="E150" s="32">
        <v>303.2</v>
      </c>
      <c r="F150" s="32">
        <f t="shared" si="12"/>
        <v>2378.9</v>
      </c>
      <c r="G150" s="32"/>
    </row>
    <row r="151" s="6" customFormat="1" ht="15.75" customHeight="1" spans="1:7">
      <c r="A151" s="25"/>
      <c r="B151" s="34" t="s">
        <v>170</v>
      </c>
      <c r="C151" s="32">
        <v>420.5</v>
      </c>
      <c r="D151" s="33">
        <v>682661</v>
      </c>
      <c r="E151" s="32">
        <v>106.8</v>
      </c>
      <c r="F151" s="32">
        <f t="shared" si="12"/>
        <v>527.3</v>
      </c>
      <c r="G151" s="32"/>
    </row>
    <row r="152" s="6" customFormat="1" ht="15.75" customHeight="1" spans="1:7">
      <c r="A152" s="25"/>
      <c r="B152" s="34" t="s">
        <v>171</v>
      </c>
      <c r="C152" s="32">
        <v>362.700000000001</v>
      </c>
      <c r="D152" s="33">
        <v>517531</v>
      </c>
      <c r="E152" s="32">
        <v>81</v>
      </c>
      <c r="F152" s="32">
        <f t="shared" si="12"/>
        <v>443.7</v>
      </c>
      <c r="G152" s="32"/>
    </row>
    <row r="153" s="6" customFormat="1" ht="15.75" customHeight="1" spans="1:7">
      <c r="A153" s="25"/>
      <c r="B153" s="34" t="s">
        <v>172</v>
      </c>
      <c r="C153" s="32">
        <v>429.800000000001</v>
      </c>
      <c r="D153" s="33">
        <v>740959</v>
      </c>
      <c r="E153" s="32">
        <v>115.9</v>
      </c>
      <c r="F153" s="32">
        <f t="shared" si="12"/>
        <v>545.7</v>
      </c>
      <c r="G153" s="32"/>
    </row>
    <row r="154" s="6" customFormat="1" ht="15.75" customHeight="1" spans="1:7">
      <c r="A154" s="25"/>
      <c r="B154" s="34" t="s">
        <v>173</v>
      </c>
      <c r="C154" s="32">
        <v>511.599999999999</v>
      </c>
      <c r="D154" s="33">
        <v>645279</v>
      </c>
      <c r="E154" s="32">
        <v>100.9</v>
      </c>
      <c r="F154" s="32">
        <f t="shared" si="12"/>
        <v>612.5</v>
      </c>
      <c r="G154" s="32"/>
    </row>
    <row r="155" s="6" customFormat="1" ht="15.75" customHeight="1" spans="1:7">
      <c r="A155" s="25"/>
      <c r="B155" s="34" t="s">
        <v>174</v>
      </c>
      <c r="C155" s="32">
        <v>1004</v>
      </c>
      <c r="D155" s="33">
        <v>972288</v>
      </c>
      <c r="E155" s="32">
        <v>152.1</v>
      </c>
      <c r="F155" s="32">
        <f t="shared" si="12"/>
        <v>1156.1</v>
      </c>
      <c r="G155" s="32"/>
    </row>
    <row r="156" s="6" customFormat="1" ht="15.75" customHeight="1" spans="1:7">
      <c r="A156" s="25"/>
      <c r="B156" s="34" t="s">
        <v>175</v>
      </c>
      <c r="C156" s="32">
        <v>60.6</v>
      </c>
      <c r="D156" s="33">
        <v>51403</v>
      </c>
      <c r="E156" s="32">
        <v>8</v>
      </c>
      <c r="F156" s="32">
        <f t="shared" si="12"/>
        <v>68.6</v>
      </c>
      <c r="G156" s="32"/>
    </row>
    <row r="157" s="6" customFormat="1" ht="15.75" customHeight="1" spans="1:7">
      <c r="A157" s="25"/>
      <c r="B157" s="34" t="s">
        <v>176</v>
      </c>
      <c r="C157" s="32">
        <v>853.5</v>
      </c>
      <c r="D157" s="33">
        <v>734864</v>
      </c>
      <c r="E157" s="32">
        <v>114.9</v>
      </c>
      <c r="F157" s="32">
        <f t="shared" si="12"/>
        <v>968.4</v>
      </c>
      <c r="G157" s="32"/>
    </row>
    <row r="158" s="6" customFormat="1" ht="15.75" customHeight="1" spans="1:7">
      <c r="A158" s="25"/>
      <c r="B158" s="34" t="s">
        <v>177</v>
      </c>
      <c r="C158" s="32">
        <v>439.9</v>
      </c>
      <c r="D158" s="33">
        <v>470051</v>
      </c>
      <c r="E158" s="32">
        <v>73.5</v>
      </c>
      <c r="F158" s="32">
        <f t="shared" si="12"/>
        <v>513.4</v>
      </c>
      <c r="G158" s="32"/>
    </row>
    <row r="159" s="6" customFormat="1" ht="15.75" customHeight="1" spans="1:7">
      <c r="A159" s="25"/>
      <c r="B159" s="34" t="s">
        <v>178</v>
      </c>
      <c r="C159" s="32">
        <v>396.2</v>
      </c>
      <c r="D159" s="33">
        <v>445660</v>
      </c>
      <c r="E159" s="32">
        <v>69.7</v>
      </c>
      <c r="F159" s="32">
        <f t="shared" si="12"/>
        <v>465.9</v>
      </c>
      <c r="G159" s="32"/>
    </row>
    <row r="160" s="5" customFormat="1" ht="15.75" customHeight="1" spans="1:8">
      <c r="A160" s="40" t="s">
        <v>179</v>
      </c>
      <c r="B160" s="44" t="s">
        <v>180</v>
      </c>
      <c r="C160" s="27">
        <f>SUM(C161:C168)</f>
        <v>3677.3</v>
      </c>
      <c r="D160" s="28">
        <f>SUM(D161:D168)</f>
        <v>4543779</v>
      </c>
      <c r="E160" s="27">
        <v>710.9</v>
      </c>
      <c r="F160" s="27">
        <f>SUM(F161:F168)</f>
        <v>4388.2</v>
      </c>
      <c r="G160" s="27"/>
      <c r="H160" s="6"/>
    </row>
    <row r="161" s="6" customFormat="1" ht="15.75" customHeight="1" spans="1:7">
      <c r="A161" s="40"/>
      <c r="B161" s="34" t="s">
        <v>181</v>
      </c>
      <c r="C161" s="32">
        <v>123.8</v>
      </c>
      <c r="D161" s="33">
        <v>285474</v>
      </c>
      <c r="E161" s="32">
        <v>44.7</v>
      </c>
      <c r="F161" s="32">
        <f t="shared" ref="F161:F168" si="13">ROUND(C161+E161,1)</f>
        <v>168.5</v>
      </c>
      <c r="G161" s="32"/>
    </row>
    <row r="162" s="6" customFormat="1" ht="15.75" customHeight="1" spans="1:7">
      <c r="A162" s="40"/>
      <c r="B162" s="34" t="s">
        <v>182</v>
      </c>
      <c r="C162" s="32">
        <v>338.400000000001</v>
      </c>
      <c r="D162" s="33">
        <v>509331</v>
      </c>
      <c r="E162" s="32">
        <v>79.7</v>
      </c>
      <c r="F162" s="32">
        <f t="shared" si="13"/>
        <v>418.1</v>
      </c>
      <c r="G162" s="32"/>
    </row>
    <row r="163" s="6" customFormat="1" ht="15.75" customHeight="1" spans="1:7">
      <c r="A163" s="40"/>
      <c r="B163" s="34" t="s">
        <v>183</v>
      </c>
      <c r="C163" s="32">
        <v>257</v>
      </c>
      <c r="D163" s="33">
        <v>645129</v>
      </c>
      <c r="E163" s="32">
        <v>100.9</v>
      </c>
      <c r="F163" s="32">
        <f t="shared" si="13"/>
        <v>357.9</v>
      </c>
      <c r="G163" s="32"/>
    </row>
    <row r="164" s="6" customFormat="1" ht="15.75" customHeight="1" spans="1:7">
      <c r="A164" s="40"/>
      <c r="B164" s="34" t="s">
        <v>184</v>
      </c>
      <c r="C164" s="32">
        <v>367.2</v>
      </c>
      <c r="D164" s="33">
        <v>471534</v>
      </c>
      <c r="E164" s="32">
        <v>73.8</v>
      </c>
      <c r="F164" s="32">
        <f t="shared" si="13"/>
        <v>441</v>
      </c>
      <c r="G164" s="32"/>
    </row>
    <row r="165" s="6" customFormat="1" ht="15.75" customHeight="1" spans="1:7">
      <c r="A165" s="40"/>
      <c r="B165" s="34" t="s">
        <v>185</v>
      </c>
      <c r="C165" s="32">
        <v>474.3</v>
      </c>
      <c r="D165" s="33">
        <v>539590</v>
      </c>
      <c r="E165" s="32">
        <v>84.4</v>
      </c>
      <c r="F165" s="32">
        <f t="shared" si="13"/>
        <v>558.7</v>
      </c>
      <c r="G165" s="32"/>
    </row>
    <row r="166" s="6" customFormat="1" ht="15.75" customHeight="1" spans="1:7">
      <c r="A166" s="40"/>
      <c r="B166" s="34" t="s">
        <v>186</v>
      </c>
      <c r="C166" s="32">
        <v>171.8</v>
      </c>
      <c r="D166" s="33">
        <v>221054</v>
      </c>
      <c r="E166" s="32">
        <v>34.6</v>
      </c>
      <c r="F166" s="32">
        <f t="shared" si="13"/>
        <v>206.4</v>
      </c>
      <c r="G166" s="32"/>
    </row>
    <row r="167" s="6" customFormat="1" ht="15.75" customHeight="1" spans="1:7">
      <c r="A167" s="40"/>
      <c r="B167" s="34" t="s">
        <v>187</v>
      </c>
      <c r="C167" s="32">
        <v>714</v>
      </c>
      <c r="D167" s="33">
        <v>899546</v>
      </c>
      <c r="E167" s="32">
        <v>140.7</v>
      </c>
      <c r="F167" s="32">
        <f t="shared" si="13"/>
        <v>854.7</v>
      </c>
      <c r="G167" s="32"/>
    </row>
    <row r="168" s="6" customFormat="1" ht="15.75" customHeight="1" spans="1:7">
      <c r="A168" s="40"/>
      <c r="B168" s="34" t="s">
        <v>188</v>
      </c>
      <c r="C168" s="32">
        <v>1230.8</v>
      </c>
      <c r="D168" s="33">
        <v>972121</v>
      </c>
      <c r="E168" s="32">
        <v>152.1</v>
      </c>
      <c r="F168" s="32">
        <f t="shared" si="13"/>
        <v>1382.9</v>
      </c>
      <c r="G168" s="32"/>
    </row>
  </sheetData>
  <autoFilter ref="A6:X168">
    <extLst/>
  </autoFilter>
  <mergeCells count="23">
    <mergeCell ref="A1:B1"/>
    <mergeCell ref="A2:G2"/>
    <mergeCell ref="D4:E4"/>
    <mergeCell ref="A6:B6"/>
    <mergeCell ref="A7:B7"/>
    <mergeCell ref="A8:A19"/>
    <mergeCell ref="A20:A30"/>
    <mergeCell ref="A31:A38"/>
    <mergeCell ref="A39:A52"/>
    <mergeCell ref="A53:A66"/>
    <mergeCell ref="A67:A80"/>
    <mergeCell ref="A81:A93"/>
    <mergeCell ref="A94:A99"/>
    <mergeCell ref="A100:A108"/>
    <mergeCell ref="A109:A124"/>
    <mergeCell ref="A125:A137"/>
    <mergeCell ref="A138:A144"/>
    <mergeCell ref="A145:A159"/>
    <mergeCell ref="A160:A168"/>
    <mergeCell ref="C4:C5"/>
    <mergeCell ref="F4:F5"/>
    <mergeCell ref="G4:G5"/>
    <mergeCell ref="A4:B5"/>
  </mergeCells>
  <printOptions horizontalCentered="1"/>
  <pageMargins left="0.708333333333333" right="0.708333333333333" top="0.747916666666667" bottom="0.747916666666667" header="0.314583333333333" footer="0.314583333333333"/>
  <pageSetup paperSize="9" scale="73" fitToHeight="4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中央基础养老金2024预拨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greatwall</cp:lastModifiedBy>
  <dcterms:created xsi:type="dcterms:W3CDTF">2016-08-24T10:28:00Z</dcterms:created>
  <cp:lastPrinted>2020-12-04T07:00:00Z</cp:lastPrinted>
  <dcterms:modified xsi:type="dcterms:W3CDTF">2024-08-23T15:46:12Z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2052-11.8.2.11653</vt:lpwstr>
  </property>
  <property fmtid="{D5CDD505-2E9C-101B-9397-08002B2CF9AE}" pid="3" name="ICV">
    <vt:lpwstr>4F7A119F6905E480423EC86689884111</vt:lpwstr>
  </property>
</Properties>
</file>