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12" firstSheet="3" activeTab="6"/>
  </bookViews>
  <sheets>
    <sheet name="2024年第三批农村客运补贴资金、城市交通发展奖励资金明细表" sheetId="12" r:id="rId1"/>
    <sheet name="1-1农村道路客运专项奖补资金明细表" sheetId="3" r:id="rId2"/>
    <sheet name="1-2二级及以上道路客运站和枢纽客运站纾困补贴资金明细表" sheetId="5" r:id="rId3"/>
    <sheet name="1-3  2023年度农村水路客运油补省统筹资金分配明细表" sheetId="11" r:id="rId4"/>
    <sheet name="1-4城市交通发展奖励资金奖补明细表" sheetId="10" r:id="rId5"/>
    <sheet name="1-5城市公交场站（含出租车服务中心）补助资金明细表" sheetId="9" r:id="rId6"/>
    <sheet name="1-6  2023年度城市交通发展奖励资金费改税部分调整明细表" sheetId="13" r:id="rId7"/>
    <sheet name="农村道路客运" sheetId="16" r:id="rId8"/>
    <sheet name="农村水路客运" sheetId="17" r:id="rId9"/>
    <sheet name="城市交通发展奖励省统筹资金" sheetId="18" r:id="rId10"/>
  </sheets>
  <externalReferences>
    <externalReference r:id="rId11"/>
  </externalReferences>
  <definedNames>
    <definedName name="_xlnm._FilterDatabase" localSheetId="1" hidden="1">'1-1农村道路客运专项奖补资金明细表'!$A$4:$W$77</definedName>
    <definedName name="_xlnm._FilterDatabase" localSheetId="2" hidden="1">'1-2二级及以上道路客运站和枢纽客运站纾困补贴资金明细表'!$A$4:$F$153</definedName>
    <definedName name="_xlnm._FilterDatabase" localSheetId="7" hidden="1">农村道路客运!$A$5:$P$108</definedName>
    <definedName name="_xlnm._FilterDatabase" localSheetId="8" hidden="1">农村水路客运!$A$5:$V$71</definedName>
    <definedName name="_xlnm._FilterDatabase" localSheetId="9" hidden="1">城市交通发展奖励省统筹资金!$A$5:$R$108</definedName>
    <definedName name="_xlnm.Print_Titles" localSheetId="1">'1-1农村道路客运专项奖补资金明细表'!$4:$5</definedName>
    <definedName name="_xlnm.Print_Titles" localSheetId="2">'1-2二级及以上道路客运站和枢纽客运站纾困补贴资金明细表'!$4:$4</definedName>
    <definedName name="_xlnm.Print_Titles" localSheetId="5">'1-5城市公交场站（含出租车服务中心）补助资金明细表'!$1:$4</definedName>
    <definedName name="_xlnm.Print_Titles" localSheetId="4">'1-4城市交通发展奖励资金奖补明细表'!$4:$5</definedName>
    <definedName name="_xlnm.Print_Titles" localSheetId="3">'1-3  2023年度农村水路客运油补省统筹资金分配明细表'!$1:$3</definedName>
    <definedName name="_xlnm.Print_Area" localSheetId="4">'1-4城市交通发展奖励资金奖补明细表'!$A$1:$J$21</definedName>
  </definedNames>
  <calcPr calcId="144525"/>
</workbook>
</file>

<file path=xl/sharedStrings.xml><?xml version="1.0" encoding="utf-8"?>
<sst xmlns="http://schemas.openxmlformats.org/spreadsheetml/2006/main" count="2731" uniqueCount="754">
  <si>
    <r>
      <rPr>
        <b/>
        <sz val="12"/>
        <color theme="1"/>
        <rFont val="仿宋_GB2312"/>
        <charset val="134"/>
      </rPr>
      <t>附件</t>
    </r>
    <r>
      <rPr>
        <b/>
        <sz val="12"/>
        <color theme="1"/>
        <rFont val="Times New Roman"/>
        <charset val="134"/>
      </rPr>
      <t>1</t>
    </r>
  </si>
  <si>
    <r>
      <rPr>
        <sz val="18"/>
        <color theme="1"/>
        <rFont val="Times New Roman"/>
        <charset val="134"/>
      </rPr>
      <t>2024</t>
    </r>
    <r>
      <rPr>
        <sz val="18"/>
        <color theme="1"/>
        <rFont val="方正大标宋简体"/>
        <charset val="134"/>
      </rPr>
      <t>年第三批农村客运补贴资金、城市交通发展奖励资金汇总表</t>
    </r>
  </si>
  <si>
    <r>
      <rPr>
        <sz val="11"/>
        <color theme="1"/>
        <rFont val="仿宋_GB2312"/>
        <charset val="134"/>
      </rPr>
      <t>单位：万元</t>
    </r>
  </si>
  <si>
    <r>
      <rPr>
        <b/>
        <sz val="14"/>
        <color theme="1"/>
        <rFont val="仿宋_GB2312"/>
        <charset val="134"/>
      </rPr>
      <t>项目类型</t>
    </r>
  </si>
  <si>
    <r>
      <rPr>
        <b/>
        <sz val="14"/>
        <color theme="1"/>
        <rFont val="仿宋_GB2312"/>
        <charset val="134"/>
      </rPr>
      <t>项目名称</t>
    </r>
  </si>
  <si>
    <r>
      <rPr>
        <b/>
        <sz val="14"/>
        <color theme="1"/>
        <rFont val="仿宋_GB2312"/>
        <charset val="134"/>
      </rPr>
      <t>金额</t>
    </r>
  </si>
  <si>
    <r>
      <rPr>
        <b/>
        <sz val="14"/>
        <color theme="1"/>
        <rFont val="仿宋_GB2312"/>
        <charset val="134"/>
      </rPr>
      <t>备注</t>
    </r>
  </si>
  <si>
    <r>
      <rPr>
        <b/>
        <sz val="14"/>
        <color theme="1"/>
        <rFont val="仿宋_GB2312"/>
        <charset val="134"/>
      </rPr>
      <t>合计</t>
    </r>
  </si>
  <si>
    <r>
      <t>2023</t>
    </r>
    <r>
      <rPr>
        <b/>
        <sz val="14"/>
        <color theme="1"/>
        <rFont val="宋体"/>
        <charset val="134"/>
      </rPr>
      <t>年度农村道路客运油补省统筹资金</t>
    </r>
  </si>
  <si>
    <r>
      <rPr>
        <b/>
        <sz val="14"/>
        <color theme="1"/>
        <rFont val="仿宋_GB2312"/>
        <charset val="134"/>
      </rPr>
      <t>小计</t>
    </r>
  </si>
  <si>
    <r>
      <rPr>
        <sz val="14"/>
        <color theme="1"/>
        <rFont val="Times New Roman"/>
        <charset val="134"/>
      </rPr>
      <t>2023</t>
    </r>
    <r>
      <rPr>
        <sz val="14"/>
        <color theme="1"/>
        <rFont val="仿宋_GB2312"/>
        <charset val="134"/>
      </rPr>
      <t>年度第二批农村道路客运专项奖补资金</t>
    </r>
  </si>
  <si>
    <r>
      <rPr>
        <sz val="11"/>
        <color theme="1"/>
        <rFont val="仿宋_GB2312"/>
        <charset val="134"/>
      </rPr>
      <t>附件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，支出功能分类科目</t>
    </r>
    <r>
      <rPr>
        <sz val="11"/>
        <color theme="1"/>
        <rFont val="Times New Roman"/>
        <charset val="134"/>
      </rPr>
      <t>“2140199.</t>
    </r>
    <r>
      <rPr>
        <sz val="11"/>
        <color theme="1"/>
        <rFont val="宋体"/>
        <charset val="134"/>
      </rPr>
      <t>其他公路水路运输支出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，政府预算支出经济分类科目</t>
    </r>
    <r>
      <rPr>
        <sz val="11"/>
        <color theme="1"/>
        <rFont val="Times New Roman"/>
        <charset val="134"/>
      </rPr>
      <t>“503.</t>
    </r>
    <r>
      <rPr>
        <sz val="11"/>
        <color theme="1"/>
        <rFont val="宋体"/>
        <charset val="134"/>
      </rPr>
      <t>机关资本性支出。</t>
    </r>
  </si>
  <si>
    <r>
      <rPr>
        <sz val="14"/>
        <color theme="1"/>
        <rFont val="Times New Roman"/>
        <charset val="134"/>
      </rPr>
      <t>2023</t>
    </r>
    <r>
      <rPr>
        <sz val="14"/>
        <color theme="1"/>
        <rFont val="仿宋_GB2312"/>
        <charset val="134"/>
      </rPr>
      <t>年度二级及以上道路客运站和枢纽客运站纾困补贴资金</t>
    </r>
  </si>
  <si>
    <r>
      <rPr>
        <sz val="11"/>
        <color theme="1"/>
        <rFont val="仿宋_GB2312"/>
        <charset val="134"/>
      </rPr>
      <t>附件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，支出功能分类科目</t>
    </r>
    <r>
      <rPr>
        <sz val="11"/>
        <color theme="1"/>
        <rFont val="Times New Roman"/>
        <charset val="134"/>
      </rPr>
      <t>“2140199.</t>
    </r>
    <r>
      <rPr>
        <sz val="11"/>
        <color theme="1"/>
        <rFont val="宋体"/>
        <charset val="134"/>
      </rPr>
      <t>其他公路水路运输支出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，政府预算支出经济分类科目</t>
    </r>
    <r>
      <rPr>
        <sz val="11"/>
        <color theme="1"/>
        <rFont val="Times New Roman"/>
        <charset val="134"/>
      </rPr>
      <t>“503.</t>
    </r>
    <r>
      <rPr>
        <sz val="11"/>
        <color theme="1"/>
        <rFont val="宋体"/>
        <charset val="134"/>
      </rPr>
      <t>机关资本性支出</t>
    </r>
  </si>
  <si>
    <r>
      <rPr>
        <b/>
        <sz val="14"/>
        <color theme="1"/>
        <rFont val="Times New Roman"/>
        <charset val="134"/>
      </rPr>
      <t>2023</t>
    </r>
    <r>
      <rPr>
        <b/>
        <sz val="14"/>
        <color theme="1"/>
        <rFont val="宋体"/>
        <charset val="134"/>
      </rPr>
      <t>年度农村水路客运油补省统筹资金</t>
    </r>
  </si>
  <si>
    <r>
      <rPr>
        <b/>
        <sz val="14"/>
        <color theme="1"/>
        <rFont val="宋体"/>
        <charset val="134"/>
      </rPr>
      <t>小计</t>
    </r>
  </si>
  <si>
    <r>
      <rPr>
        <sz val="14"/>
        <color theme="1"/>
        <rFont val="Times New Roman"/>
        <charset val="134"/>
      </rPr>
      <t>2023</t>
    </r>
    <r>
      <rPr>
        <sz val="14"/>
        <color theme="1"/>
        <rFont val="仿宋_GB2312"/>
        <charset val="134"/>
      </rPr>
      <t>年度农村水路客运油补省统筹资金</t>
    </r>
  </si>
  <si>
    <r>
      <rPr>
        <sz val="11"/>
        <color theme="1"/>
        <rFont val="仿宋_GB2312"/>
        <charset val="134"/>
      </rPr>
      <t>附件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，支出功能分类科目</t>
    </r>
    <r>
      <rPr>
        <sz val="11"/>
        <color theme="1"/>
        <rFont val="Times New Roman"/>
        <charset val="134"/>
      </rPr>
      <t>“2140199.</t>
    </r>
    <r>
      <rPr>
        <sz val="11"/>
        <color theme="1"/>
        <rFont val="宋体"/>
        <charset val="134"/>
      </rPr>
      <t>其他公路水路运输支出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，政府预算支出经济分类科目</t>
    </r>
    <r>
      <rPr>
        <sz val="11"/>
        <color theme="1"/>
        <rFont val="Times New Roman"/>
        <charset val="134"/>
      </rPr>
      <t>“503.</t>
    </r>
    <r>
      <rPr>
        <sz val="11"/>
        <color theme="1"/>
        <rFont val="宋体"/>
        <charset val="134"/>
      </rPr>
      <t>机关资本性支出</t>
    </r>
  </si>
  <si>
    <r>
      <rPr>
        <b/>
        <sz val="14"/>
        <color theme="1"/>
        <rFont val="Times New Roman"/>
        <charset val="134"/>
      </rPr>
      <t>2023</t>
    </r>
    <r>
      <rPr>
        <b/>
        <sz val="14"/>
        <color theme="1"/>
        <rFont val="宋体"/>
        <charset val="134"/>
      </rPr>
      <t>年度城市交通发展奖励资金</t>
    </r>
  </si>
  <si>
    <r>
      <rPr>
        <sz val="14"/>
        <color theme="1"/>
        <rFont val="Times New Roman"/>
        <charset val="134"/>
      </rPr>
      <t>2023</t>
    </r>
    <r>
      <rPr>
        <sz val="14"/>
        <color theme="1"/>
        <rFont val="仿宋_GB2312"/>
        <charset val="134"/>
      </rPr>
      <t>年度第三批城市交通发展奖补资金</t>
    </r>
  </si>
  <si>
    <r>
      <rPr>
        <sz val="11"/>
        <color theme="1"/>
        <rFont val="仿宋_GB2312"/>
        <charset val="134"/>
      </rPr>
      <t>附件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，支出功能分类科目</t>
    </r>
    <r>
      <rPr>
        <sz val="11"/>
        <color theme="1"/>
        <rFont val="Times New Roman"/>
        <charset val="134"/>
      </rPr>
      <t>“2140199.</t>
    </r>
    <r>
      <rPr>
        <sz val="11"/>
        <color theme="1"/>
        <rFont val="宋体"/>
        <charset val="134"/>
      </rPr>
      <t>其他公路水路运输支出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，政府预算支出经济分类科目</t>
    </r>
    <r>
      <rPr>
        <sz val="11"/>
        <color theme="1"/>
        <rFont val="Times New Roman"/>
        <charset val="134"/>
      </rPr>
      <t>“503.</t>
    </r>
    <r>
      <rPr>
        <sz val="11"/>
        <color theme="1"/>
        <rFont val="宋体"/>
        <charset val="134"/>
      </rPr>
      <t>机关资本性支出</t>
    </r>
  </si>
  <si>
    <r>
      <rPr>
        <sz val="14"/>
        <color theme="1"/>
        <rFont val="Times New Roman"/>
        <charset val="134"/>
      </rPr>
      <t>2024</t>
    </r>
    <r>
      <rPr>
        <sz val="14"/>
        <color theme="1"/>
        <rFont val="仿宋_GB2312"/>
        <charset val="134"/>
      </rPr>
      <t>年城市公交场站（含出租车服务中心）补助资金</t>
    </r>
  </si>
  <si>
    <r>
      <rPr>
        <sz val="11"/>
        <color theme="1"/>
        <rFont val="仿宋_GB2312"/>
        <charset val="134"/>
      </rPr>
      <t>附件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，支出功能分类科目</t>
    </r>
    <r>
      <rPr>
        <sz val="11"/>
        <color theme="1"/>
        <rFont val="Times New Roman"/>
        <charset val="134"/>
      </rPr>
      <t>“2140199.</t>
    </r>
    <r>
      <rPr>
        <sz val="11"/>
        <color theme="1"/>
        <rFont val="宋体"/>
        <charset val="134"/>
      </rPr>
      <t>其他公路水路运输支出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，政府预算支出经济分类科目</t>
    </r>
    <r>
      <rPr>
        <sz val="11"/>
        <color theme="1"/>
        <rFont val="Times New Roman"/>
        <charset val="134"/>
      </rPr>
      <t>“503.</t>
    </r>
    <r>
      <rPr>
        <sz val="11"/>
        <color theme="1"/>
        <rFont val="宋体"/>
        <charset val="134"/>
      </rPr>
      <t>机关资本性支出</t>
    </r>
  </si>
  <si>
    <r>
      <rPr>
        <b/>
        <sz val="14"/>
        <color theme="1"/>
        <rFont val="Times New Roman"/>
        <charset val="134"/>
      </rPr>
      <t>2023</t>
    </r>
    <r>
      <rPr>
        <b/>
        <sz val="14"/>
        <color theme="1"/>
        <rFont val="仿宋_GB2312"/>
        <charset val="134"/>
      </rPr>
      <t>年度城市交通发展奖励资金费改税部分</t>
    </r>
  </si>
  <si>
    <r>
      <rPr>
        <sz val="14"/>
        <rFont val="Times New Roman"/>
        <charset val="134"/>
      </rPr>
      <t>2023</t>
    </r>
    <r>
      <rPr>
        <sz val="14"/>
        <rFont val="仿宋_GB2312"/>
        <charset val="134"/>
      </rPr>
      <t>年度城市交通发展奖励资金费改税部分调整明细表</t>
    </r>
  </si>
  <si>
    <r>
      <rPr>
        <sz val="11"/>
        <color theme="1"/>
        <rFont val="宋体"/>
        <charset val="134"/>
      </rPr>
      <t>附件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，支出功能科目</t>
    </r>
    <r>
      <rPr>
        <sz val="11"/>
        <color theme="1"/>
        <rFont val="Times New Roman"/>
        <charset val="134"/>
      </rPr>
      <t>“2149999.</t>
    </r>
    <r>
      <rPr>
        <sz val="11"/>
        <color theme="1"/>
        <rFont val="宋体"/>
        <charset val="134"/>
      </rPr>
      <t>其他交通运输支出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；经济分类科目</t>
    </r>
    <r>
      <rPr>
        <sz val="11"/>
        <color theme="1"/>
        <rFont val="Times New Roman"/>
        <charset val="134"/>
      </rPr>
      <t>“509.</t>
    </r>
    <r>
      <rPr>
        <sz val="11"/>
        <color theme="1"/>
        <rFont val="宋体"/>
        <charset val="134"/>
      </rPr>
      <t>对个人和家庭的补助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（通过惠民惠农财政补贴资金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一卡通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发放给符合运营服务要求的出租车司机）</t>
    </r>
  </si>
  <si>
    <r>
      <rPr>
        <b/>
        <sz val="11"/>
        <rFont val="仿宋_GB2312"/>
        <charset val="134"/>
      </rPr>
      <t>附件</t>
    </r>
    <r>
      <rPr>
        <b/>
        <sz val="11"/>
        <rFont val="Times New Roman"/>
        <charset val="134"/>
      </rPr>
      <t>2</t>
    </r>
  </si>
  <si>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年度第二批农村道路客运专项奖补资金明细表</t>
    </r>
  </si>
  <si>
    <r>
      <rPr>
        <sz val="10"/>
        <rFont val="方正书宋_GBK"/>
        <charset val="134"/>
      </rPr>
      <t>单位：万元</t>
    </r>
  </si>
  <si>
    <r>
      <rPr>
        <b/>
        <sz val="11"/>
        <rFont val="宋体"/>
        <charset val="134"/>
      </rPr>
      <t>项目所在地</t>
    </r>
  </si>
  <si>
    <r>
      <rPr>
        <b/>
        <sz val="11"/>
        <rFont val="宋体"/>
        <charset val="134"/>
      </rPr>
      <t>合计</t>
    </r>
  </si>
  <si>
    <r>
      <rPr>
        <b/>
        <sz val="11"/>
        <rFont val="等线"/>
        <charset val="134"/>
      </rPr>
      <t>城乡客运一体化</t>
    </r>
  </si>
  <si>
    <r>
      <rPr>
        <b/>
        <sz val="11"/>
        <rFont val="等线"/>
        <charset val="134"/>
      </rPr>
      <t>司机之家奖补</t>
    </r>
  </si>
  <si>
    <r>
      <rPr>
        <b/>
        <sz val="11"/>
        <rFont val="等线"/>
        <charset val="134"/>
      </rPr>
      <t>第二批全国交通运输一体化示范县奖补</t>
    </r>
  </si>
  <si>
    <r>
      <rPr>
        <b/>
        <sz val="11"/>
        <rFont val="等线"/>
        <charset val="134"/>
      </rPr>
      <t>团洲垸决口灾后恢复重建</t>
    </r>
  </si>
  <si>
    <r>
      <rPr>
        <b/>
        <sz val="11"/>
        <rFont val="等线"/>
        <charset val="134"/>
      </rPr>
      <t>备注</t>
    </r>
  </si>
  <si>
    <r>
      <rPr>
        <b/>
        <sz val="11"/>
        <rFont val="宋体"/>
        <charset val="134"/>
      </rPr>
      <t>市州</t>
    </r>
  </si>
  <si>
    <r>
      <rPr>
        <b/>
        <sz val="11"/>
        <rFont val="宋体"/>
        <charset val="134"/>
      </rPr>
      <t>县市区</t>
    </r>
  </si>
  <si>
    <r>
      <rPr>
        <b/>
        <sz val="11"/>
        <rFont val="宋体"/>
        <charset val="134"/>
      </rPr>
      <t>小计</t>
    </r>
  </si>
  <si>
    <r>
      <rPr>
        <b/>
        <sz val="11"/>
        <rFont val="宋体"/>
        <charset val="134"/>
      </rPr>
      <t>示范县创建奖补资金</t>
    </r>
  </si>
  <si>
    <r>
      <rPr>
        <b/>
        <sz val="11"/>
        <rFont val="宋体"/>
        <charset val="134"/>
      </rPr>
      <t>车辆智能监管设备安装奖补资金</t>
    </r>
  </si>
  <si>
    <r>
      <rPr>
        <b/>
        <sz val="11"/>
        <rFont val="宋体"/>
        <charset val="134"/>
      </rPr>
      <t>示范县运营补贴资金</t>
    </r>
  </si>
  <si>
    <r>
      <rPr>
        <b/>
        <sz val="11"/>
        <rFont val="仿宋_GB2312"/>
        <charset val="134"/>
      </rPr>
      <t>合计</t>
    </r>
  </si>
  <si>
    <r>
      <rPr>
        <sz val="11"/>
        <rFont val="仿宋_GB2312"/>
        <charset val="134"/>
      </rPr>
      <t>长沙市</t>
    </r>
  </si>
  <si>
    <r>
      <rPr>
        <b/>
        <sz val="11"/>
        <rFont val="仿宋_GB2312"/>
        <charset val="134"/>
      </rPr>
      <t>小计</t>
    </r>
  </si>
  <si>
    <r>
      <rPr>
        <sz val="11"/>
        <rFont val="仿宋_GB2312"/>
        <charset val="134"/>
      </rPr>
      <t>雨花区</t>
    </r>
  </si>
  <si>
    <r>
      <rPr>
        <sz val="11"/>
        <color indexed="8"/>
        <rFont val="仿宋_GB2312"/>
        <charset val="134"/>
      </rPr>
      <t>望城区</t>
    </r>
  </si>
  <si>
    <r>
      <rPr>
        <sz val="11"/>
        <color indexed="8"/>
        <rFont val="仿宋_GB2312"/>
        <charset val="134"/>
      </rPr>
      <t>长沙县</t>
    </r>
  </si>
  <si>
    <r>
      <rPr>
        <sz val="11"/>
        <color indexed="8"/>
        <rFont val="仿宋_GB2312"/>
        <charset val="134"/>
      </rPr>
      <t>浏阳市</t>
    </r>
  </si>
  <si>
    <r>
      <rPr>
        <sz val="11"/>
        <rFont val="仿宋_GB2312"/>
        <charset val="134"/>
      </rPr>
      <t>株洲市</t>
    </r>
  </si>
  <si>
    <r>
      <rPr>
        <sz val="11"/>
        <rFont val="仿宋_GB2312"/>
        <charset val="134"/>
      </rPr>
      <t>荷塘区</t>
    </r>
  </si>
  <si>
    <r>
      <rPr>
        <sz val="11"/>
        <color rgb="FF000000"/>
        <rFont val="仿宋_GB2312"/>
        <charset val="134"/>
      </rPr>
      <t>天元区</t>
    </r>
  </si>
  <si>
    <r>
      <rPr>
        <sz val="11"/>
        <color rgb="FF000000"/>
        <rFont val="仿宋_GB2312"/>
        <charset val="134"/>
      </rPr>
      <t>茶陵县</t>
    </r>
  </si>
  <si>
    <r>
      <rPr>
        <sz val="11"/>
        <color rgb="FF000000"/>
        <rFont val="仿宋_GB2312"/>
        <charset val="134"/>
      </rPr>
      <t>湘潭市</t>
    </r>
  </si>
  <si>
    <r>
      <rPr>
        <sz val="11"/>
        <rFont val="仿宋_GB2312"/>
        <charset val="134"/>
      </rPr>
      <t>小计</t>
    </r>
  </si>
  <si>
    <r>
      <rPr>
        <sz val="11"/>
        <rFont val="仿宋_GB2312"/>
        <charset val="134"/>
      </rPr>
      <t>雨湖区</t>
    </r>
  </si>
  <si>
    <r>
      <rPr>
        <sz val="11"/>
        <color indexed="8"/>
        <rFont val="仿宋_GB2312"/>
        <charset val="134"/>
      </rPr>
      <t>韶山市</t>
    </r>
  </si>
  <si>
    <r>
      <rPr>
        <sz val="11"/>
        <color rgb="FF000000"/>
        <rFont val="仿宋_GB2312"/>
        <charset val="134"/>
      </rPr>
      <t>衡阳市</t>
    </r>
  </si>
  <si>
    <r>
      <rPr>
        <sz val="11"/>
        <rFont val="仿宋_GB2312"/>
        <charset val="134"/>
      </rPr>
      <t>衡阳县</t>
    </r>
  </si>
  <si>
    <t>耒阳市</t>
  </si>
  <si>
    <r>
      <rPr>
        <sz val="11"/>
        <rFont val="仿宋_GB2312"/>
        <charset val="134"/>
      </rPr>
      <t>衡山县</t>
    </r>
  </si>
  <si>
    <r>
      <rPr>
        <sz val="11"/>
        <rFont val="仿宋_GB2312"/>
        <charset val="134"/>
      </rPr>
      <t>邵阳市</t>
    </r>
  </si>
  <si>
    <r>
      <rPr>
        <sz val="11"/>
        <rFont val="仿宋_GB2312"/>
        <charset val="134"/>
      </rPr>
      <t>洞口县</t>
    </r>
  </si>
  <si>
    <r>
      <rPr>
        <sz val="11"/>
        <rFont val="仿宋_GB2312"/>
        <charset val="134"/>
      </rPr>
      <t>武冈市</t>
    </r>
  </si>
  <si>
    <r>
      <rPr>
        <sz val="11"/>
        <color rgb="FF000000"/>
        <rFont val="仿宋_GB2312"/>
        <charset val="134"/>
      </rPr>
      <t>城步县</t>
    </r>
  </si>
  <si>
    <r>
      <rPr>
        <sz val="11"/>
        <color rgb="FF000000"/>
        <rFont val="仿宋_GB2312"/>
        <charset val="134"/>
      </rPr>
      <t>岳阳市</t>
    </r>
  </si>
  <si>
    <r>
      <rPr>
        <sz val="11"/>
        <rFont val="仿宋_GB2312"/>
        <charset val="134"/>
      </rPr>
      <t>市本级</t>
    </r>
  </si>
  <si>
    <r>
      <rPr>
        <sz val="11"/>
        <rFont val="仿宋_GB2312"/>
        <charset val="134"/>
      </rPr>
      <t>岳阳楼区</t>
    </r>
  </si>
  <si>
    <r>
      <rPr>
        <sz val="11"/>
        <color rgb="FF000000"/>
        <rFont val="仿宋_GB2312"/>
        <charset val="134"/>
      </rPr>
      <t>君山区</t>
    </r>
  </si>
  <si>
    <r>
      <rPr>
        <sz val="11"/>
        <color rgb="FF000000"/>
        <rFont val="仿宋_GB2312"/>
        <charset val="134"/>
      </rPr>
      <t>云溪区</t>
    </r>
  </si>
  <si>
    <r>
      <rPr>
        <sz val="11"/>
        <color rgb="FF000000"/>
        <rFont val="仿宋_GB2312"/>
        <charset val="134"/>
      </rPr>
      <t>汨罗市</t>
    </r>
  </si>
  <si>
    <r>
      <rPr>
        <sz val="11"/>
        <color rgb="FF000000"/>
        <rFont val="仿宋_GB2312"/>
        <charset val="134"/>
      </rPr>
      <t>华容县</t>
    </r>
  </si>
  <si>
    <r>
      <rPr>
        <sz val="11"/>
        <color indexed="8"/>
        <rFont val="仿宋_GB2312"/>
        <charset val="134"/>
      </rPr>
      <t>临湘市</t>
    </r>
  </si>
  <si>
    <r>
      <rPr>
        <sz val="11"/>
        <rFont val="仿宋_GB2312"/>
        <charset val="134"/>
      </rPr>
      <t>平江县</t>
    </r>
  </si>
  <si>
    <r>
      <rPr>
        <sz val="11"/>
        <color rgb="FF000000"/>
        <rFont val="仿宋_GB2312"/>
        <charset val="134"/>
      </rPr>
      <t>湘阴县</t>
    </r>
  </si>
  <si>
    <r>
      <rPr>
        <sz val="11"/>
        <color rgb="FF000000"/>
        <rFont val="仿宋_GB2312"/>
        <charset val="134"/>
      </rPr>
      <t>常德市</t>
    </r>
  </si>
  <si>
    <r>
      <rPr>
        <sz val="11"/>
        <rFont val="仿宋_GB2312"/>
        <charset val="134"/>
      </rPr>
      <t>鼎城区</t>
    </r>
  </si>
  <si>
    <r>
      <rPr>
        <sz val="11"/>
        <rFont val="仿宋_GB2312"/>
        <charset val="134"/>
      </rPr>
      <t>临澧县</t>
    </r>
  </si>
  <si>
    <r>
      <rPr>
        <sz val="11"/>
        <color indexed="8"/>
        <rFont val="仿宋_GB2312"/>
        <charset val="134"/>
      </rPr>
      <t>安乡县</t>
    </r>
  </si>
  <si>
    <r>
      <rPr>
        <sz val="11"/>
        <color rgb="FF000000"/>
        <rFont val="仿宋_GB2312"/>
        <charset val="134"/>
      </rPr>
      <t>津市市</t>
    </r>
  </si>
  <si>
    <r>
      <rPr>
        <sz val="11"/>
        <color rgb="FF000000"/>
        <rFont val="仿宋_GB2312"/>
        <charset val="134"/>
      </rPr>
      <t>张家界市</t>
    </r>
  </si>
  <si>
    <r>
      <rPr>
        <sz val="11"/>
        <color indexed="8"/>
        <rFont val="仿宋_GB2312"/>
        <charset val="134"/>
      </rPr>
      <t>桑植县</t>
    </r>
  </si>
  <si>
    <r>
      <rPr>
        <sz val="11"/>
        <color rgb="FF000000"/>
        <rFont val="仿宋_GB2312"/>
        <charset val="134"/>
      </rPr>
      <t>益阳市</t>
    </r>
  </si>
  <si>
    <r>
      <rPr>
        <sz val="11"/>
        <color rgb="FF000000"/>
        <rFont val="仿宋_GB2312"/>
        <charset val="134"/>
      </rPr>
      <t>市本级</t>
    </r>
  </si>
  <si>
    <r>
      <rPr>
        <sz val="11"/>
        <rFont val="仿宋_GB2312"/>
        <charset val="134"/>
      </rPr>
      <t>大通湖区</t>
    </r>
  </si>
  <si>
    <r>
      <rPr>
        <sz val="11"/>
        <color rgb="FF000000"/>
        <rFont val="仿宋_GB2312"/>
        <charset val="134"/>
      </rPr>
      <t>赫山区</t>
    </r>
  </si>
  <si>
    <r>
      <rPr>
        <sz val="11"/>
        <color rgb="FF000000"/>
        <rFont val="仿宋_GB2312"/>
        <charset val="134"/>
      </rPr>
      <t>沅江市</t>
    </r>
  </si>
  <si>
    <r>
      <rPr>
        <sz val="11"/>
        <rFont val="仿宋_GB2312"/>
        <charset val="134"/>
      </rPr>
      <t>永州市</t>
    </r>
  </si>
  <si>
    <r>
      <rPr>
        <sz val="11"/>
        <rFont val="仿宋_GB2312"/>
        <charset val="134"/>
      </rPr>
      <t>零陵区</t>
    </r>
  </si>
  <si>
    <r>
      <rPr>
        <sz val="11"/>
        <rFont val="仿宋_GB2312"/>
        <charset val="134"/>
      </rPr>
      <t>冷水滩区</t>
    </r>
  </si>
  <si>
    <r>
      <rPr>
        <sz val="11"/>
        <rFont val="仿宋_GB2312"/>
        <charset val="134"/>
      </rPr>
      <t>蓝山县</t>
    </r>
  </si>
  <si>
    <r>
      <rPr>
        <sz val="11"/>
        <rFont val="仿宋_GB2312"/>
        <charset val="134"/>
      </rPr>
      <t>新田县</t>
    </r>
  </si>
  <si>
    <r>
      <rPr>
        <sz val="11"/>
        <color rgb="FF000000"/>
        <rFont val="仿宋_GB2312"/>
        <charset val="134"/>
      </rPr>
      <t>江永县</t>
    </r>
  </si>
  <si>
    <r>
      <rPr>
        <sz val="11"/>
        <color rgb="FF000000"/>
        <rFont val="仿宋_GB2312"/>
        <charset val="134"/>
      </rPr>
      <t>东安县</t>
    </r>
  </si>
  <si>
    <r>
      <rPr>
        <sz val="11"/>
        <color rgb="FF000000"/>
        <rFont val="仿宋_GB2312"/>
        <charset val="134"/>
      </rPr>
      <t>祁阳市</t>
    </r>
  </si>
  <si>
    <r>
      <rPr>
        <sz val="11"/>
        <color rgb="FF000000"/>
        <rFont val="仿宋_GB2312"/>
        <charset val="134"/>
      </rPr>
      <t>江华县</t>
    </r>
  </si>
  <si>
    <r>
      <rPr>
        <sz val="11"/>
        <rFont val="仿宋_GB2312"/>
        <charset val="134"/>
      </rPr>
      <t>郴州市</t>
    </r>
  </si>
  <si>
    <r>
      <rPr>
        <sz val="11"/>
        <rFont val="仿宋_GB2312"/>
        <charset val="134"/>
      </rPr>
      <t>北湖区</t>
    </r>
  </si>
  <si>
    <r>
      <rPr>
        <sz val="11"/>
        <rFont val="仿宋_GB2312"/>
        <charset val="134"/>
      </rPr>
      <t>苏仙区</t>
    </r>
  </si>
  <si>
    <r>
      <rPr>
        <sz val="11"/>
        <rFont val="仿宋_GB2312"/>
        <charset val="134"/>
      </rPr>
      <t>汝城县</t>
    </r>
  </si>
  <si>
    <r>
      <rPr>
        <sz val="11"/>
        <rFont val="仿宋_GB2312"/>
        <charset val="134"/>
      </rPr>
      <t>临武县</t>
    </r>
  </si>
  <si>
    <r>
      <rPr>
        <sz val="11"/>
        <rFont val="仿宋_GB2312"/>
        <charset val="134"/>
      </rPr>
      <t>安仁县</t>
    </r>
  </si>
  <si>
    <r>
      <rPr>
        <sz val="11"/>
        <rFont val="仿宋_GB2312"/>
        <charset val="134"/>
      </rPr>
      <t>桂东县</t>
    </r>
  </si>
  <si>
    <r>
      <rPr>
        <sz val="11"/>
        <color rgb="FF000000"/>
        <rFont val="仿宋_GB2312"/>
        <charset val="134"/>
      </rPr>
      <t>桂阳县</t>
    </r>
  </si>
  <si>
    <r>
      <rPr>
        <sz val="11"/>
        <color rgb="FF000000"/>
        <rFont val="仿宋_GB2312"/>
        <charset val="134"/>
      </rPr>
      <t>资兴市</t>
    </r>
  </si>
  <si>
    <r>
      <rPr>
        <sz val="11"/>
        <color rgb="FF000000"/>
        <rFont val="仿宋_GB2312"/>
        <charset val="134"/>
      </rPr>
      <t>娄底市</t>
    </r>
  </si>
  <si>
    <r>
      <rPr>
        <sz val="11"/>
        <color rgb="FF000000"/>
        <rFont val="仿宋_GB2312"/>
        <charset val="134"/>
      </rPr>
      <t>娄星区</t>
    </r>
  </si>
  <si>
    <r>
      <rPr>
        <sz val="11"/>
        <color rgb="FF000000"/>
        <rFont val="仿宋_GB2312"/>
        <charset val="134"/>
      </rPr>
      <t>冷水江</t>
    </r>
  </si>
  <si>
    <r>
      <rPr>
        <sz val="11"/>
        <rFont val="仿宋_GB2312"/>
        <charset val="134"/>
      </rPr>
      <t>怀化市</t>
    </r>
  </si>
  <si>
    <r>
      <rPr>
        <sz val="11"/>
        <color rgb="FF000000"/>
        <rFont val="仿宋_GB2312"/>
        <charset val="134"/>
      </rPr>
      <t>鹤城区</t>
    </r>
  </si>
  <si>
    <r>
      <rPr>
        <sz val="11"/>
        <rFont val="仿宋_GB2312"/>
        <charset val="134"/>
      </rPr>
      <t>会同县</t>
    </r>
  </si>
  <si>
    <r>
      <rPr>
        <sz val="11"/>
        <color indexed="8"/>
        <rFont val="仿宋_GB2312"/>
        <charset val="134"/>
      </rPr>
      <t>靖州县</t>
    </r>
  </si>
  <si>
    <r>
      <rPr>
        <sz val="11"/>
        <color rgb="FF000000"/>
        <rFont val="仿宋_GB2312"/>
        <charset val="134"/>
      </rPr>
      <t>通道县</t>
    </r>
  </si>
  <si>
    <r>
      <rPr>
        <sz val="11"/>
        <rFont val="仿宋_GB2312"/>
        <charset val="134"/>
      </rPr>
      <t>湘西州</t>
    </r>
  </si>
  <si>
    <r>
      <rPr>
        <sz val="11"/>
        <rFont val="仿宋_GB2312"/>
        <charset val="134"/>
      </rPr>
      <t>吉首市</t>
    </r>
  </si>
  <si>
    <r>
      <rPr>
        <sz val="11"/>
        <rFont val="仿宋_GB2312"/>
        <charset val="134"/>
      </rPr>
      <t>花垣县</t>
    </r>
  </si>
  <si>
    <r>
      <rPr>
        <sz val="11"/>
        <color rgb="FF000000"/>
        <rFont val="仿宋_GB2312"/>
        <charset val="134"/>
      </rPr>
      <t>古丈县</t>
    </r>
  </si>
  <si>
    <r>
      <rPr>
        <sz val="11"/>
        <color rgb="FF000000"/>
        <rFont val="仿宋_GB2312"/>
        <charset val="134"/>
      </rPr>
      <t>保靖县</t>
    </r>
  </si>
  <si>
    <r>
      <rPr>
        <b/>
        <sz val="11"/>
        <rFont val="仿宋_GB2312"/>
        <charset val="134"/>
      </rPr>
      <t>附件</t>
    </r>
    <r>
      <rPr>
        <b/>
        <sz val="11"/>
        <rFont val="Times New Roman"/>
        <charset val="134"/>
      </rPr>
      <t>3</t>
    </r>
  </si>
  <si>
    <t>2023年度二级及以上道路客运站和枢纽客运站纾困补贴资金明细表</t>
  </si>
  <si>
    <r>
      <rPr>
        <sz val="11"/>
        <color rgb="FF000000"/>
        <rFont val="仿宋_GB2312"/>
        <charset val="134"/>
      </rPr>
      <t>单位：万元</t>
    </r>
  </si>
  <si>
    <r>
      <rPr>
        <b/>
        <sz val="14"/>
        <color rgb="FF000000"/>
        <rFont val="仿宋_GB2312"/>
        <charset val="134"/>
      </rPr>
      <t>市州</t>
    </r>
  </si>
  <si>
    <r>
      <rPr>
        <b/>
        <sz val="14"/>
        <color rgb="FF000000"/>
        <rFont val="仿宋_GB2312"/>
        <charset val="134"/>
      </rPr>
      <t>县市区</t>
    </r>
  </si>
  <si>
    <r>
      <rPr>
        <b/>
        <sz val="14"/>
        <color rgb="FF000000"/>
        <rFont val="仿宋_GB2312"/>
        <charset val="134"/>
      </rPr>
      <t>项目名称</t>
    </r>
  </si>
  <si>
    <r>
      <rPr>
        <b/>
        <sz val="14"/>
        <color rgb="FF000000"/>
        <rFont val="仿宋_GB2312"/>
        <charset val="134"/>
      </rPr>
      <t>项目类型</t>
    </r>
  </si>
  <si>
    <r>
      <rPr>
        <b/>
        <sz val="14"/>
        <color rgb="FF000000"/>
        <rFont val="仿宋_GB2312"/>
        <charset val="134"/>
      </rPr>
      <t>金额</t>
    </r>
  </si>
  <si>
    <r>
      <rPr>
        <b/>
        <sz val="14"/>
        <color rgb="FF000000"/>
        <rFont val="仿宋_GB2312"/>
        <charset val="134"/>
      </rPr>
      <t>备注</t>
    </r>
  </si>
  <si>
    <r>
      <rPr>
        <b/>
        <sz val="14"/>
        <color rgb="FF000000"/>
        <rFont val="等线"/>
        <charset val="134"/>
      </rPr>
      <t>合计</t>
    </r>
  </si>
  <si>
    <r>
      <rPr>
        <sz val="14"/>
        <color rgb="FF000000"/>
        <rFont val="仿宋_GB2312"/>
        <charset val="134"/>
      </rPr>
      <t>长沙市</t>
    </r>
  </si>
  <si>
    <r>
      <rPr>
        <b/>
        <sz val="14"/>
        <color rgb="FF000000"/>
        <rFont val="仿宋_GB2312"/>
        <charset val="134"/>
      </rPr>
      <t>合计</t>
    </r>
  </si>
  <si>
    <r>
      <rPr>
        <sz val="14"/>
        <color rgb="FF000000"/>
        <rFont val="仿宋_GB2312"/>
        <charset val="134"/>
      </rPr>
      <t>湘江新区</t>
    </r>
  </si>
  <si>
    <r>
      <rPr>
        <sz val="14"/>
        <color rgb="FF000000"/>
        <rFont val="仿宋_GB2312"/>
        <charset val="134"/>
      </rPr>
      <t>长沙湘江新区综合交通枢纽</t>
    </r>
  </si>
  <si>
    <r>
      <rPr>
        <sz val="14"/>
        <color rgb="FF000000"/>
        <rFont val="仿宋_GB2312"/>
        <charset val="134"/>
      </rPr>
      <t>枢纽站</t>
    </r>
  </si>
  <si>
    <r>
      <rPr>
        <sz val="14"/>
        <color rgb="FF000000"/>
        <rFont val="仿宋_GB2312"/>
        <charset val="134"/>
      </rPr>
      <t>雨花区</t>
    </r>
  </si>
  <si>
    <r>
      <rPr>
        <sz val="14"/>
        <color rgb="FF000000"/>
        <rFont val="仿宋_GB2312"/>
        <charset val="134"/>
      </rPr>
      <t>长沙汽车南站综合交通枢纽</t>
    </r>
  </si>
  <si>
    <r>
      <rPr>
        <sz val="14"/>
        <color rgb="FF000000"/>
        <rFont val="仿宋_GB2312"/>
        <charset val="134"/>
      </rPr>
      <t>芙蓉区</t>
    </r>
  </si>
  <si>
    <r>
      <rPr>
        <sz val="14"/>
        <color rgb="FF000000"/>
        <rFont val="仿宋_GB2312"/>
        <charset val="134"/>
      </rPr>
      <t>长沙汽车东站</t>
    </r>
  </si>
  <si>
    <r>
      <rPr>
        <sz val="14"/>
        <color rgb="FF000000"/>
        <rFont val="仿宋_GB2312"/>
        <charset val="134"/>
      </rPr>
      <t>一级站</t>
    </r>
  </si>
  <si>
    <r>
      <rPr>
        <sz val="14"/>
        <color rgb="FF000000"/>
        <rFont val="仿宋_GB2312"/>
        <charset val="134"/>
      </rPr>
      <t>浏阳市</t>
    </r>
  </si>
  <si>
    <r>
      <rPr>
        <sz val="14"/>
        <color rgb="FF000000"/>
        <rFont val="仿宋_GB2312"/>
        <charset val="134"/>
      </rPr>
      <t>浏阳市汽车站</t>
    </r>
  </si>
  <si>
    <r>
      <rPr>
        <sz val="14"/>
        <color rgb="FF000000"/>
        <rFont val="仿宋_GB2312"/>
        <charset val="134"/>
      </rPr>
      <t>长沙县</t>
    </r>
  </si>
  <si>
    <r>
      <rPr>
        <sz val="14"/>
        <color rgb="FF000000"/>
        <rFont val="仿宋_GB2312"/>
        <charset val="134"/>
      </rPr>
      <t>长沙县星沙汽车站</t>
    </r>
  </si>
  <si>
    <r>
      <rPr>
        <sz val="14"/>
        <color rgb="FF000000"/>
        <rFont val="仿宋_GB2312"/>
        <charset val="134"/>
      </rPr>
      <t>二级站</t>
    </r>
  </si>
  <si>
    <r>
      <rPr>
        <sz val="14"/>
        <color rgb="FF000000"/>
        <rFont val="仿宋_GB2312"/>
        <charset val="134"/>
      </rPr>
      <t>宁乡市</t>
    </r>
  </si>
  <si>
    <r>
      <rPr>
        <sz val="14"/>
        <color rgb="FF000000"/>
        <rFont val="仿宋_GB2312"/>
        <charset val="134"/>
      </rPr>
      <t>宁乡白马桥汽车站</t>
    </r>
  </si>
  <si>
    <r>
      <rPr>
        <sz val="14"/>
        <color rgb="FF000000"/>
        <rFont val="仿宋_GB2312"/>
        <charset val="134"/>
      </rPr>
      <t>株洲市</t>
    </r>
  </si>
  <si>
    <r>
      <rPr>
        <sz val="14"/>
        <color rgb="FF000000"/>
        <rFont val="仿宋_GB2312"/>
        <charset val="134"/>
      </rPr>
      <t>荷塘区</t>
    </r>
  </si>
  <si>
    <r>
      <rPr>
        <sz val="14"/>
        <color rgb="FF000000"/>
        <rFont val="仿宋_GB2312"/>
        <charset val="134"/>
      </rPr>
      <t>株洲汽车中心站</t>
    </r>
  </si>
  <si>
    <r>
      <rPr>
        <sz val="14"/>
        <color rgb="FF000000"/>
        <rFont val="仿宋_GB2312"/>
        <charset val="134"/>
      </rPr>
      <t>攸县</t>
    </r>
  </si>
  <si>
    <r>
      <rPr>
        <sz val="14"/>
        <color rgb="FF000000"/>
        <rFont val="仿宋_GB2312"/>
        <charset val="134"/>
      </rPr>
      <t>攸县汽车中心站</t>
    </r>
  </si>
  <si>
    <r>
      <rPr>
        <sz val="14"/>
        <color rgb="FF000000"/>
        <rFont val="仿宋_GB2312"/>
        <charset val="134"/>
      </rPr>
      <t>株洲汽车站</t>
    </r>
  </si>
  <si>
    <r>
      <rPr>
        <sz val="14"/>
        <color rgb="FF000000"/>
        <rFont val="仿宋_GB2312"/>
        <charset val="134"/>
      </rPr>
      <t>茶陵县</t>
    </r>
  </si>
  <si>
    <r>
      <rPr>
        <sz val="14"/>
        <color rgb="FF000000"/>
        <rFont val="仿宋_GB2312"/>
        <charset val="134"/>
      </rPr>
      <t>茶陵汽车站</t>
    </r>
  </si>
  <si>
    <r>
      <rPr>
        <sz val="14"/>
        <color rgb="FF000000"/>
        <rFont val="仿宋_GB2312"/>
        <charset val="134"/>
      </rPr>
      <t>湘潭市</t>
    </r>
  </si>
  <si>
    <r>
      <rPr>
        <sz val="14"/>
        <color rgb="FF000000"/>
        <rFont val="仿宋_GB2312"/>
        <charset val="134"/>
      </rPr>
      <t>韶山市</t>
    </r>
  </si>
  <si>
    <r>
      <rPr>
        <sz val="14"/>
        <color rgb="FF000000"/>
        <rFont val="仿宋_GB2312"/>
        <charset val="134"/>
      </rPr>
      <t>韶山汽车站</t>
    </r>
  </si>
  <si>
    <r>
      <rPr>
        <sz val="14"/>
        <color rgb="FF000000"/>
        <rFont val="仿宋_GB2312"/>
        <charset val="134"/>
      </rPr>
      <t>雨湖区</t>
    </r>
  </si>
  <si>
    <r>
      <rPr>
        <sz val="14"/>
        <color rgb="FF000000"/>
        <rFont val="仿宋_GB2312"/>
        <charset val="134"/>
      </rPr>
      <t>湘潭汽车站</t>
    </r>
  </si>
  <si>
    <r>
      <rPr>
        <sz val="14"/>
        <color rgb="FF000000"/>
        <rFont val="仿宋_GB2312"/>
        <charset val="134"/>
      </rPr>
      <t>湘乡市</t>
    </r>
  </si>
  <si>
    <r>
      <rPr>
        <sz val="14"/>
        <color rgb="FF000000"/>
        <rFont val="仿宋_GB2312"/>
        <charset val="134"/>
      </rPr>
      <t>湘乡汽车站</t>
    </r>
  </si>
  <si>
    <r>
      <rPr>
        <sz val="14"/>
        <color rgb="FF000000"/>
        <rFont val="仿宋_GB2312"/>
        <charset val="134"/>
      </rPr>
      <t>湘潭县</t>
    </r>
  </si>
  <si>
    <r>
      <rPr>
        <sz val="14"/>
        <color rgb="FF000000"/>
        <rFont val="仿宋_GB2312"/>
        <charset val="134"/>
      </rPr>
      <t>湘潭县汽车站</t>
    </r>
  </si>
  <si>
    <r>
      <rPr>
        <sz val="14"/>
        <color rgb="FF000000"/>
        <rFont val="仿宋_GB2312"/>
        <charset val="134"/>
      </rPr>
      <t>衡阳市</t>
    </r>
  </si>
  <si>
    <r>
      <rPr>
        <sz val="14"/>
        <color rgb="FF000000"/>
        <rFont val="仿宋_GB2312"/>
        <charset val="134"/>
      </rPr>
      <t>珠晖区</t>
    </r>
  </si>
  <si>
    <r>
      <rPr>
        <b/>
        <sz val="14"/>
        <color rgb="FF000000"/>
        <rFont val="仿宋_GB2312"/>
        <charset val="134"/>
      </rPr>
      <t>小计</t>
    </r>
  </si>
  <si>
    <r>
      <rPr>
        <sz val="14"/>
        <color rgb="FF000000"/>
        <rFont val="仿宋_GB2312"/>
        <charset val="134"/>
      </rPr>
      <t>衡阳王江汽车站</t>
    </r>
  </si>
  <si>
    <r>
      <rPr>
        <sz val="14"/>
        <color rgb="FF000000"/>
        <rFont val="仿宋_GB2312"/>
        <charset val="134"/>
      </rPr>
      <t>衡阳酃湖汽车站</t>
    </r>
  </si>
  <si>
    <r>
      <rPr>
        <sz val="14"/>
        <color rgb="FF000000"/>
        <rFont val="仿宋_GB2312"/>
        <charset val="134"/>
      </rPr>
      <t>蒸湘区</t>
    </r>
  </si>
  <si>
    <r>
      <rPr>
        <sz val="14"/>
        <color rgb="FF000000"/>
        <rFont val="仿宋_GB2312"/>
        <charset val="134"/>
      </rPr>
      <t>衡阳中心汽车站</t>
    </r>
  </si>
  <si>
    <r>
      <rPr>
        <sz val="14"/>
        <color rgb="FF000000"/>
        <rFont val="仿宋_GB2312"/>
        <charset val="134"/>
      </rPr>
      <t>衡东县</t>
    </r>
  </si>
  <si>
    <r>
      <rPr>
        <sz val="14"/>
        <color rgb="FF000000"/>
        <rFont val="仿宋_GB2312"/>
        <charset val="134"/>
      </rPr>
      <t>衡东汽车站</t>
    </r>
  </si>
  <si>
    <r>
      <rPr>
        <sz val="14"/>
        <color rgb="FF000000"/>
        <rFont val="仿宋_GB2312"/>
        <charset val="134"/>
      </rPr>
      <t>南岳区</t>
    </r>
  </si>
  <si>
    <r>
      <rPr>
        <sz val="14"/>
        <color rgb="FF000000"/>
        <rFont val="仿宋_GB2312"/>
        <charset val="134"/>
      </rPr>
      <t>南岳汽车站</t>
    </r>
  </si>
  <si>
    <r>
      <rPr>
        <sz val="14"/>
        <color rgb="FF000000"/>
        <rFont val="仿宋_GB2312"/>
        <charset val="134"/>
      </rPr>
      <t>衡山县</t>
    </r>
  </si>
  <si>
    <r>
      <rPr>
        <sz val="14"/>
        <color rgb="FF000000"/>
        <rFont val="仿宋_GB2312"/>
        <charset val="134"/>
      </rPr>
      <t>衡山汽车站</t>
    </r>
  </si>
  <si>
    <r>
      <rPr>
        <sz val="14"/>
        <color rgb="FF000000"/>
        <rFont val="仿宋_GB2312"/>
        <charset val="134"/>
      </rPr>
      <t>衡南县</t>
    </r>
  </si>
  <si>
    <r>
      <rPr>
        <sz val="14"/>
        <color rgb="FF000000"/>
        <rFont val="仿宋_GB2312"/>
        <charset val="134"/>
      </rPr>
      <t>衡南云集汽车站</t>
    </r>
  </si>
  <si>
    <r>
      <rPr>
        <sz val="14"/>
        <color rgb="FF000000"/>
        <rFont val="仿宋_GB2312"/>
        <charset val="134"/>
      </rPr>
      <t>衡阳县</t>
    </r>
  </si>
  <si>
    <r>
      <rPr>
        <sz val="14"/>
        <color rgb="FF000000"/>
        <rFont val="仿宋_GB2312"/>
        <charset val="134"/>
      </rPr>
      <t>衡阳县汽车站</t>
    </r>
  </si>
  <si>
    <r>
      <rPr>
        <sz val="14"/>
        <color rgb="FF000000"/>
        <rFont val="仿宋_GB2312"/>
        <charset val="134"/>
      </rPr>
      <t>衡阳县蒸阳汽车站</t>
    </r>
  </si>
  <si>
    <r>
      <rPr>
        <sz val="14"/>
        <color rgb="FF000000"/>
        <rFont val="仿宋_GB2312"/>
        <charset val="134"/>
      </rPr>
      <t>耒阳市</t>
    </r>
  </si>
  <si>
    <r>
      <rPr>
        <sz val="14"/>
        <color rgb="FF000000"/>
        <rFont val="仿宋_GB2312"/>
        <charset val="134"/>
      </rPr>
      <t>耒阳中心汽车站</t>
    </r>
  </si>
  <si>
    <r>
      <rPr>
        <sz val="14"/>
        <color rgb="FF000000"/>
        <rFont val="仿宋_GB2312"/>
        <charset val="134"/>
      </rPr>
      <t>耒阳市五里牌汽车站</t>
    </r>
  </si>
  <si>
    <r>
      <rPr>
        <sz val="14"/>
        <color rgb="FF000000"/>
        <rFont val="仿宋_GB2312"/>
        <charset val="134"/>
      </rPr>
      <t>祁东县</t>
    </r>
  </si>
  <si>
    <r>
      <rPr>
        <sz val="14"/>
        <color rgb="FF000000"/>
        <rFont val="仿宋_GB2312"/>
        <charset val="134"/>
      </rPr>
      <t>祁东汽车站</t>
    </r>
  </si>
  <si>
    <r>
      <rPr>
        <sz val="14"/>
        <color rgb="FF000000"/>
        <rFont val="仿宋_GB2312"/>
        <charset val="134"/>
      </rPr>
      <t>常宁市</t>
    </r>
  </si>
  <si>
    <r>
      <rPr>
        <sz val="14"/>
        <color rgb="FF000000"/>
        <rFont val="仿宋_GB2312"/>
        <charset val="134"/>
      </rPr>
      <t>常宁汽车站</t>
    </r>
  </si>
  <si>
    <r>
      <rPr>
        <sz val="14"/>
        <color rgb="FF000000"/>
        <rFont val="仿宋_GB2312"/>
        <charset val="134"/>
      </rPr>
      <t>邵阳市</t>
    </r>
  </si>
  <si>
    <r>
      <rPr>
        <sz val="14"/>
        <color rgb="FF000000"/>
        <rFont val="仿宋_GB2312"/>
        <charset val="134"/>
      </rPr>
      <t>双清区</t>
    </r>
  </si>
  <si>
    <r>
      <rPr>
        <sz val="14"/>
        <color rgb="FF000000"/>
        <rFont val="仿宋_GB2312"/>
        <charset val="134"/>
      </rPr>
      <t>邵阳汽车东站</t>
    </r>
  </si>
  <si>
    <r>
      <rPr>
        <sz val="14"/>
        <color rgb="FF000000"/>
        <rFont val="仿宋_GB2312"/>
        <charset val="134"/>
      </rPr>
      <t>大祥区</t>
    </r>
  </si>
  <si>
    <r>
      <rPr>
        <sz val="14"/>
        <color rgb="FF000000"/>
        <rFont val="仿宋_GB2312"/>
        <charset val="134"/>
      </rPr>
      <t>邵阳汽车南站</t>
    </r>
  </si>
  <si>
    <r>
      <rPr>
        <sz val="14"/>
        <color rgb="FF000000"/>
        <rFont val="仿宋_GB2312"/>
        <charset val="134"/>
      </rPr>
      <t>邵东市</t>
    </r>
  </si>
  <si>
    <r>
      <rPr>
        <sz val="14"/>
        <color rgb="FF000000"/>
        <rFont val="仿宋_GB2312"/>
        <charset val="134"/>
      </rPr>
      <t>邵东汽车西站</t>
    </r>
  </si>
  <si>
    <r>
      <rPr>
        <sz val="14"/>
        <color rgb="FF000000"/>
        <rFont val="仿宋_GB2312"/>
        <charset val="134"/>
      </rPr>
      <t>洞口县</t>
    </r>
  </si>
  <si>
    <r>
      <rPr>
        <sz val="14"/>
        <color rgb="FF000000"/>
        <rFont val="仿宋_GB2312"/>
        <charset val="134"/>
      </rPr>
      <t>洞口汽车总站</t>
    </r>
  </si>
  <si>
    <r>
      <rPr>
        <sz val="14"/>
        <color rgb="FF000000"/>
        <rFont val="仿宋_GB2312"/>
        <charset val="134"/>
      </rPr>
      <t>武冈市</t>
    </r>
  </si>
  <si>
    <r>
      <rPr>
        <sz val="14"/>
        <color rgb="FF000000"/>
        <rFont val="仿宋_GB2312"/>
        <charset val="134"/>
      </rPr>
      <t>武冈汽车北站</t>
    </r>
  </si>
  <si>
    <r>
      <rPr>
        <sz val="14"/>
        <color rgb="FF000000"/>
        <rFont val="仿宋_GB2312"/>
        <charset val="134"/>
      </rPr>
      <t>邵阳县</t>
    </r>
  </si>
  <si>
    <r>
      <rPr>
        <sz val="14"/>
        <color rgb="FF000000"/>
        <rFont val="仿宋_GB2312"/>
        <charset val="134"/>
      </rPr>
      <t>邵阳县塘渡口汽车站</t>
    </r>
  </si>
  <si>
    <r>
      <rPr>
        <sz val="14"/>
        <color rgb="FF000000"/>
        <rFont val="仿宋_GB2312"/>
        <charset val="134"/>
      </rPr>
      <t>隆回县</t>
    </r>
  </si>
  <si>
    <r>
      <rPr>
        <sz val="14"/>
        <color rgb="FF000000"/>
        <rFont val="仿宋_GB2312"/>
        <charset val="134"/>
      </rPr>
      <t>隆回汽车西站</t>
    </r>
  </si>
  <si>
    <r>
      <rPr>
        <sz val="14"/>
        <color rgb="FF000000"/>
        <rFont val="仿宋_GB2312"/>
        <charset val="134"/>
      </rPr>
      <t>城步县</t>
    </r>
  </si>
  <si>
    <r>
      <rPr>
        <sz val="14"/>
        <color rgb="FF000000"/>
        <rFont val="仿宋_GB2312"/>
        <charset val="134"/>
      </rPr>
      <t>城步汽车北站</t>
    </r>
  </si>
  <si>
    <r>
      <rPr>
        <sz val="14"/>
        <color rgb="FF000000"/>
        <rFont val="仿宋_GB2312"/>
        <charset val="134"/>
      </rPr>
      <t>新宁县</t>
    </r>
  </si>
  <si>
    <r>
      <rPr>
        <sz val="14"/>
        <color rgb="FF000000"/>
        <rFont val="仿宋_GB2312"/>
        <charset val="134"/>
      </rPr>
      <t>新宁汽车西站</t>
    </r>
  </si>
  <si>
    <r>
      <rPr>
        <sz val="14"/>
        <color rgb="FF000000"/>
        <rFont val="仿宋_GB2312"/>
        <charset val="134"/>
      </rPr>
      <t>新邵县</t>
    </r>
  </si>
  <si>
    <r>
      <rPr>
        <sz val="14"/>
        <color rgb="FF000000"/>
        <rFont val="仿宋_GB2312"/>
        <charset val="134"/>
      </rPr>
      <t>新邵栗山汽车站</t>
    </r>
  </si>
  <si>
    <r>
      <rPr>
        <sz val="14"/>
        <color rgb="FF000000"/>
        <rFont val="仿宋_GB2312"/>
        <charset val="134"/>
      </rPr>
      <t>岳阳市</t>
    </r>
  </si>
  <si>
    <r>
      <rPr>
        <sz val="14"/>
        <color rgb="FF000000"/>
        <rFont val="仿宋_GB2312"/>
        <charset val="134"/>
      </rPr>
      <t>市本级</t>
    </r>
  </si>
  <si>
    <r>
      <rPr>
        <sz val="14"/>
        <color rgb="FF000000"/>
        <rFont val="仿宋_GB2312"/>
        <charset val="134"/>
      </rPr>
      <t>岳阳汽车东站</t>
    </r>
  </si>
  <si>
    <r>
      <rPr>
        <sz val="14"/>
        <color rgb="FF000000"/>
        <rFont val="仿宋_GB2312"/>
        <charset val="134"/>
      </rPr>
      <t>经开区</t>
    </r>
  </si>
  <si>
    <r>
      <rPr>
        <sz val="14"/>
        <color rgb="FF000000"/>
        <rFont val="仿宋_GB2312"/>
        <charset val="134"/>
      </rPr>
      <t>岳阳楼区</t>
    </r>
  </si>
  <si>
    <r>
      <rPr>
        <sz val="14"/>
        <color rgb="FF000000"/>
        <rFont val="仿宋_GB2312"/>
        <charset val="134"/>
      </rPr>
      <t>岳阳汽车站</t>
    </r>
  </si>
  <si>
    <r>
      <rPr>
        <sz val="14"/>
        <color rgb="FF000000"/>
        <rFont val="仿宋_GB2312"/>
        <charset val="134"/>
      </rPr>
      <t>岳阳洞庭汽车站</t>
    </r>
  </si>
  <si>
    <r>
      <rPr>
        <sz val="14"/>
        <color rgb="FF000000"/>
        <rFont val="仿宋_GB2312"/>
        <charset val="134"/>
      </rPr>
      <t>岳阳县</t>
    </r>
  </si>
  <si>
    <r>
      <rPr>
        <sz val="14"/>
        <color rgb="FF000000"/>
        <rFont val="仿宋_GB2312"/>
        <charset val="134"/>
      </rPr>
      <t>岳阳县城南汽车站</t>
    </r>
  </si>
  <si>
    <r>
      <rPr>
        <sz val="14"/>
        <color rgb="FF000000"/>
        <rFont val="仿宋_GB2312"/>
        <charset val="134"/>
      </rPr>
      <t>临湘市</t>
    </r>
  </si>
  <si>
    <r>
      <rPr>
        <sz val="14"/>
        <color rgb="FF000000"/>
        <rFont val="仿宋_GB2312"/>
        <charset val="134"/>
      </rPr>
      <t>临湘长安汽车站</t>
    </r>
  </si>
  <si>
    <r>
      <rPr>
        <sz val="14"/>
        <color rgb="FF000000"/>
        <rFont val="仿宋_GB2312"/>
        <charset val="134"/>
      </rPr>
      <t>华容县</t>
    </r>
  </si>
  <si>
    <r>
      <rPr>
        <sz val="14"/>
        <color rgb="FF000000"/>
        <rFont val="仿宋_GB2312"/>
        <charset val="134"/>
      </rPr>
      <t>华容中心汽车站</t>
    </r>
  </si>
  <si>
    <r>
      <rPr>
        <sz val="14"/>
        <color rgb="FF000000"/>
        <rFont val="仿宋_GB2312"/>
        <charset val="134"/>
      </rPr>
      <t>湘阴县</t>
    </r>
  </si>
  <si>
    <r>
      <rPr>
        <sz val="14"/>
        <color rgb="FF000000"/>
        <rFont val="仿宋_GB2312"/>
        <charset val="134"/>
      </rPr>
      <t>湘阴高岭汽车站</t>
    </r>
  </si>
  <si>
    <r>
      <rPr>
        <sz val="14"/>
        <color rgb="FF000000"/>
        <rFont val="仿宋_GB2312"/>
        <charset val="134"/>
      </rPr>
      <t>平江县</t>
    </r>
  </si>
  <si>
    <r>
      <rPr>
        <sz val="14"/>
        <color rgb="FF000000"/>
        <rFont val="仿宋_GB2312"/>
        <charset val="134"/>
      </rPr>
      <t>平江天岳汽车站</t>
    </r>
  </si>
  <si>
    <r>
      <rPr>
        <sz val="14"/>
        <color rgb="FF000000"/>
        <rFont val="仿宋_GB2312"/>
        <charset val="134"/>
      </rPr>
      <t>汨罗市</t>
    </r>
  </si>
  <si>
    <r>
      <rPr>
        <sz val="14"/>
        <color rgb="FF000000"/>
        <rFont val="仿宋_GB2312"/>
        <charset val="134"/>
      </rPr>
      <t>汨罗汽车站</t>
    </r>
  </si>
  <si>
    <r>
      <rPr>
        <sz val="14"/>
        <color rgb="FF000000"/>
        <rFont val="仿宋_GB2312"/>
        <charset val="134"/>
      </rPr>
      <t>常德市</t>
    </r>
  </si>
  <si>
    <r>
      <rPr>
        <b/>
        <sz val="14"/>
        <color rgb="FF000000"/>
        <rFont val="仿宋_GB2312"/>
        <charset val="134"/>
      </rPr>
      <t>市本级</t>
    </r>
  </si>
  <si>
    <r>
      <rPr>
        <sz val="14"/>
        <color rgb="FF000000"/>
        <rFont val="仿宋_GB2312"/>
        <charset val="134"/>
      </rPr>
      <t>常德柳叶湖汽车站</t>
    </r>
  </si>
  <si>
    <r>
      <rPr>
        <sz val="14"/>
        <color rgb="FF000000"/>
        <rFont val="仿宋_GB2312"/>
        <charset val="134"/>
      </rPr>
      <t>柳叶湖管理区</t>
    </r>
  </si>
  <si>
    <r>
      <rPr>
        <sz val="14"/>
        <color rgb="FF000000"/>
        <rFont val="仿宋_GB2312"/>
        <charset val="134"/>
      </rPr>
      <t>西洞庭祝丰汽车站</t>
    </r>
  </si>
  <si>
    <r>
      <rPr>
        <sz val="14"/>
        <color rgb="FF000000"/>
        <rFont val="仿宋_GB2312"/>
        <charset val="134"/>
      </rPr>
      <t>西洞庭管理区</t>
    </r>
  </si>
  <si>
    <r>
      <rPr>
        <sz val="14"/>
        <color rgb="FF000000"/>
        <rFont val="仿宋_GB2312"/>
        <charset val="134"/>
      </rPr>
      <t>武陵区</t>
    </r>
  </si>
  <si>
    <r>
      <rPr>
        <sz val="14"/>
        <color rgb="FF000000"/>
        <rFont val="仿宋_GB2312"/>
        <charset val="134"/>
      </rPr>
      <t>常德汽车总站</t>
    </r>
  </si>
  <si>
    <r>
      <rPr>
        <sz val="14"/>
        <color rgb="FF000000"/>
        <rFont val="仿宋_GB2312"/>
        <charset val="134"/>
      </rPr>
      <t>石门县</t>
    </r>
  </si>
  <si>
    <r>
      <rPr>
        <sz val="14"/>
        <color rgb="FF000000"/>
        <rFont val="仿宋_GB2312"/>
        <charset val="134"/>
      </rPr>
      <t>石门县汽车站</t>
    </r>
  </si>
  <si>
    <r>
      <rPr>
        <sz val="14"/>
        <color rgb="FF000000"/>
        <rFont val="仿宋_GB2312"/>
        <charset val="134"/>
      </rPr>
      <t>鼎城区</t>
    </r>
  </si>
  <si>
    <r>
      <rPr>
        <sz val="14"/>
        <color rgb="FF000000"/>
        <rFont val="仿宋_GB2312"/>
        <charset val="134"/>
      </rPr>
      <t>常德常南汽车总站</t>
    </r>
  </si>
  <si>
    <r>
      <rPr>
        <sz val="14"/>
        <color rgb="FF000000"/>
        <rFont val="仿宋_GB2312"/>
        <charset val="134"/>
      </rPr>
      <t>澧县</t>
    </r>
  </si>
  <si>
    <r>
      <rPr>
        <sz val="14"/>
        <color rgb="FF000000"/>
        <rFont val="仿宋_GB2312"/>
        <charset val="134"/>
      </rPr>
      <t>澧县汽车总站</t>
    </r>
  </si>
  <si>
    <r>
      <rPr>
        <sz val="14"/>
        <color rgb="FF000000"/>
        <rFont val="仿宋_GB2312"/>
        <charset val="134"/>
      </rPr>
      <t>桃源县</t>
    </r>
  </si>
  <si>
    <r>
      <rPr>
        <sz val="14"/>
        <color rgb="FF000000"/>
        <rFont val="仿宋_GB2312"/>
        <charset val="134"/>
      </rPr>
      <t>桃源县黄花井汽车站</t>
    </r>
  </si>
  <si>
    <r>
      <rPr>
        <sz val="14"/>
        <color rgb="FF000000"/>
        <rFont val="仿宋_GB2312"/>
        <charset val="134"/>
      </rPr>
      <t>安乡县</t>
    </r>
  </si>
  <si>
    <r>
      <rPr>
        <sz val="14"/>
        <color rgb="FF000000"/>
        <rFont val="仿宋_GB2312"/>
        <charset val="134"/>
      </rPr>
      <t>安乡子龙汽车站</t>
    </r>
  </si>
  <si>
    <r>
      <rPr>
        <sz val="14"/>
        <color rgb="FF000000"/>
        <rFont val="仿宋_GB2312"/>
        <charset val="134"/>
      </rPr>
      <t>汉寿县</t>
    </r>
  </si>
  <si>
    <r>
      <rPr>
        <sz val="14"/>
        <color rgb="FF000000"/>
        <rFont val="仿宋_GB2312"/>
        <charset val="134"/>
      </rPr>
      <t>汉寿县汽车站</t>
    </r>
  </si>
  <si>
    <r>
      <rPr>
        <sz val="14"/>
        <color rgb="FF000000"/>
        <rFont val="仿宋_GB2312"/>
        <charset val="134"/>
      </rPr>
      <t>临澧县</t>
    </r>
  </si>
  <si>
    <r>
      <rPr>
        <sz val="14"/>
        <color rgb="FF000000"/>
        <rFont val="仿宋_GB2312"/>
        <charset val="134"/>
      </rPr>
      <t>临澧县安福汽车站</t>
    </r>
  </si>
  <si>
    <r>
      <rPr>
        <sz val="14"/>
        <color rgb="FF000000"/>
        <rFont val="仿宋_GB2312"/>
        <charset val="134"/>
      </rPr>
      <t>津市市</t>
    </r>
  </si>
  <si>
    <r>
      <rPr>
        <sz val="14"/>
        <color rgb="FF000000"/>
        <rFont val="仿宋_GB2312"/>
        <charset val="134"/>
      </rPr>
      <t>津市汽车站</t>
    </r>
  </si>
  <si>
    <r>
      <rPr>
        <sz val="14"/>
        <color rgb="FF000000"/>
        <rFont val="仿宋_GB2312"/>
        <charset val="134"/>
      </rPr>
      <t>张家界市</t>
    </r>
  </si>
  <si>
    <r>
      <rPr>
        <sz val="14"/>
        <color rgb="FF000000"/>
        <rFont val="仿宋_GB2312"/>
        <charset val="134"/>
      </rPr>
      <t>永定区</t>
    </r>
  </si>
  <si>
    <r>
      <rPr>
        <sz val="14"/>
        <color rgb="FF000000"/>
        <rFont val="仿宋_GB2312"/>
        <charset val="134"/>
      </rPr>
      <t>张家界综合客运枢纽</t>
    </r>
  </si>
  <si>
    <r>
      <rPr>
        <sz val="14"/>
        <color rgb="FF000000"/>
        <rFont val="仿宋_GB2312"/>
        <charset val="134"/>
      </rPr>
      <t>张家界中心汽车站</t>
    </r>
  </si>
  <si>
    <r>
      <rPr>
        <sz val="14"/>
        <color rgb="FF000000"/>
        <rFont val="仿宋_GB2312"/>
        <charset val="134"/>
      </rPr>
      <t>武陵源区</t>
    </r>
  </si>
  <si>
    <r>
      <rPr>
        <sz val="14"/>
        <color rgb="FF000000"/>
        <rFont val="仿宋_GB2312"/>
        <charset val="134"/>
      </rPr>
      <t>武陵源汽车站</t>
    </r>
  </si>
  <si>
    <r>
      <rPr>
        <sz val="14"/>
        <color rgb="FF000000"/>
        <rFont val="仿宋_GB2312"/>
        <charset val="134"/>
      </rPr>
      <t>桑植县</t>
    </r>
  </si>
  <si>
    <r>
      <rPr>
        <sz val="14"/>
        <color rgb="FF000000"/>
        <rFont val="仿宋_GB2312"/>
        <charset val="134"/>
      </rPr>
      <t>桑植县玉家台汽车站</t>
    </r>
  </si>
  <si>
    <r>
      <rPr>
        <sz val="14"/>
        <color rgb="FF000000"/>
        <rFont val="仿宋_GB2312"/>
        <charset val="134"/>
      </rPr>
      <t>慈利县</t>
    </r>
  </si>
  <si>
    <r>
      <rPr>
        <sz val="14"/>
        <color rgb="FF000000"/>
        <rFont val="仿宋_GB2312"/>
        <charset val="134"/>
      </rPr>
      <t>慈利县万福汽车站</t>
    </r>
  </si>
  <si>
    <r>
      <rPr>
        <sz val="14"/>
        <color rgb="FF000000"/>
        <rFont val="仿宋_GB2312"/>
        <charset val="134"/>
      </rPr>
      <t>益阳市</t>
    </r>
  </si>
  <si>
    <r>
      <rPr>
        <sz val="14"/>
        <color rgb="FF000000"/>
        <rFont val="仿宋_GB2312"/>
        <charset val="134"/>
      </rPr>
      <t>益阳朝阳汽车站</t>
    </r>
  </si>
  <si>
    <r>
      <rPr>
        <sz val="14"/>
        <color rgb="FF000000"/>
        <rFont val="仿宋_GB2312"/>
        <charset val="134"/>
      </rPr>
      <t>高新区</t>
    </r>
  </si>
  <si>
    <r>
      <rPr>
        <sz val="14"/>
        <color rgb="FF000000"/>
        <rFont val="仿宋_GB2312"/>
        <charset val="134"/>
      </rPr>
      <t>资阳区</t>
    </r>
  </si>
  <si>
    <r>
      <rPr>
        <sz val="14"/>
        <color rgb="FF000000"/>
        <rFont val="仿宋_GB2312"/>
        <charset val="134"/>
      </rPr>
      <t>资阳汽车站</t>
    </r>
  </si>
  <si>
    <r>
      <rPr>
        <sz val="14"/>
        <color rgb="FF000000"/>
        <rFont val="仿宋_GB2312"/>
        <charset val="134"/>
      </rPr>
      <t>安化县</t>
    </r>
  </si>
  <si>
    <r>
      <rPr>
        <sz val="14"/>
        <color rgb="FF000000"/>
        <rFont val="仿宋_GB2312"/>
        <charset val="134"/>
      </rPr>
      <t>安化城南汽车站</t>
    </r>
  </si>
  <si>
    <r>
      <rPr>
        <sz val="14"/>
        <color rgb="FF000000"/>
        <rFont val="仿宋_GB2312"/>
        <charset val="134"/>
      </rPr>
      <t>桃江县</t>
    </r>
  </si>
  <si>
    <r>
      <rPr>
        <sz val="14"/>
        <color rgb="FF000000"/>
        <rFont val="仿宋_GB2312"/>
        <charset val="134"/>
      </rPr>
      <t>桃江汽车站</t>
    </r>
  </si>
  <si>
    <r>
      <rPr>
        <sz val="14"/>
        <color rgb="FF000000"/>
        <rFont val="仿宋_GB2312"/>
        <charset val="134"/>
      </rPr>
      <t>南县</t>
    </r>
  </si>
  <si>
    <r>
      <rPr>
        <sz val="14"/>
        <color rgb="FF000000"/>
        <rFont val="仿宋_GB2312"/>
        <charset val="134"/>
      </rPr>
      <t>南县兴盛汽车站</t>
    </r>
  </si>
  <si>
    <r>
      <rPr>
        <sz val="14"/>
        <color rgb="FF000000"/>
        <rFont val="仿宋_GB2312"/>
        <charset val="134"/>
      </rPr>
      <t>沅江市</t>
    </r>
  </si>
  <si>
    <r>
      <rPr>
        <sz val="14"/>
        <color rgb="FF000000"/>
        <rFont val="仿宋_GB2312"/>
        <charset val="134"/>
      </rPr>
      <t>沅江客运总站</t>
    </r>
  </si>
  <si>
    <r>
      <rPr>
        <sz val="14"/>
        <color rgb="FF000000"/>
        <rFont val="仿宋_GB2312"/>
        <charset val="134"/>
      </rPr>
      <t>郴州市</t>
    </r>
  </si>
  <si>
    <r>
      <rPr>
        <sz val="14"/>
        <color rgb="FF000000"/>
        <rFont val="仿宋_GB2312"/>
        <charset val="134"/>
      </rPr>
      <t>北湖区</t>
    </r>
  </si>
  <si>
    <r>
      <rPr>
        <sz val="14"/>
        <color rgb="FF000000"/>
        <rFont val="仿宋_GB2312"/>
        <charset val="134"/>
      </rPr>
      <t>郴州万华汽车站</t>
    </r>
  </si>
  <si>
    <r>
      <rPr>
        <sz val="14"/>
        <color rgb="FF000000"/>
        <rFont val="仿宋_GB2312"/>
        <charset val="134"/>
      </rPr>
      <t>郴州汽车总站</t>
    </r>
  </si>
  <si>
    <r>
      <rPr>
        <sz val="14"/>
        <color rgb="FF000000"/>
        <rFont val="仿宋_GB2312"/>
        <charset val="134"/>
      </rPr>
      <t>苏仙区</t>
    </r>
  </si>
  <si>
    <r>
      <rPr>
        <sz val="14"/>
        <color rgb="FF000000"/>
        <rFont val="仿宋_GB2312"/>
        <charset val="134"/>
      </rPr>
      <t>郴州城际大巴客运站</t>
    </r>
  </si>
  <si>
    <r>
      <rPr>
        <sz val="14"/>
        <color rgb="FF000000"/>
        <rFont val="仿宋_GB2312"/>
        <charset val="134"/>
      </rPr>
      <t>宜章县</t>
    </r>
  </si>
  <si>
    <r>
      <rPr>
        <sz val="14"/>
        <color rgb="FF000000"/>
        <rFont val="仿宋_GB2312"/>
        <charset val="134"/>
      </rPr>
      <t>宜章汽车总站</t>
    </r>
  </si>
  <si>
    <r>
      <rPr>
        <sz val="14"/>
        <color rgb="FF000000"/>
        <rFont val="仿宋_GB2312"/>
        <charset val="134"/>
      </rPr>
      <t>桂阳县</t>
    </r>
  </si>
  <si>
    <r>
      <rPr>
        <sz val="14"/>
        <color rgb="FF000000"/>
        <rFont val="仿宋_GB2312"/>
        <charset val="134"/>
      </rPr>
      <t>桂阳骏马亭汽车站</t>
    </r>
  </si>
  <si>
    <r>
      <rPr>
        <sz val="14"/>
        <color rgb="FF000000"/>
        <rFont val="仿宋_GB2312"/>
        <charset val="134"/>
      </rPr>
      <t>永兴县</t>
    </r>
  </si>
  <si>
    <r>
      <rPr>
        <sz val="14"/>
        <color rgb="FF000000"/>
        <rFont val="仿宋_GB2312"/>
        <charset val="134"/>
      </rPr>
      <t>永兴金都汽车站</t>
    </r>
  </si>
  <si>
    <r>
      <rPr>
        <sz val="14"/>
        <color rgb="FF000000"/>
        <rFont val="仿宋_GB2312"/>
        <charset val="134"/>
      </rPr>
      <t>资兴市</t>
    </r>
  </si>
  <si>
    <r>
      <rPr>
        <sz val="14"/>
        <color rgb="FF000000"/>
        <rFont val="仿宋_GB2312"/>
        <charset val="134"/>
      </rPr>
      <t>资兴汽车总站</t>
    </r>
  </si>
  <si>
    <r>
      <rPr>
        <sz val="14"/>
        <color rgb="FF000000"/>
        <rFont val="仿宋_GB2312"/>
        <charset val="134"/>
      </rPr>
      <t>汝城县</t>
    </r>
  </si>
  <si>
    <r>
      <rPr>
        <sz val="14"/>
        <color rgb="FF000000"/>
        <rFont val="仿宋_GB2312"/>
        <charset val="134"/>
      </rPr>
      <t>汝城汽车站</t>
    </r>
  </si>
  <si>
    <r>
      <rPr>
        <sz val="14"/>
        <color rgb="FF000000"/>
        <rFont val="仿宋_GB2312"/>
        <charset val="134"/>
      </rPr>
      <t>临武县</t>
    </r>
  </si>
  <si>
    <r>
      <rPr>
        <sz val="14"/>
        <color rgb="FF000000"/>
        <rFont val="仿宋_GB2312"/>
        <charset val="134"/>
      </rPr>
      <t>临武东塔汽车站</t>
    </r>
  </si>
  <si>
    <r>
      <rPr>
        <sz val="14"/>
        <color rgb="FF000000"/>
        <rFont val="仿宋_GB2312"/>
        <charset val="134"/>
      </rPr>
      <t>桂东县</t>
    </r>
  </si>
  <si>
    <r>
      <rPr>
        <sz val="14"/>
        <color rgb="FF000000"/>
        <rFont val="仿宋_GB2312"/>
        <charset val="134"/>
      </rPr>
      <t>桂东汽车站</t>
    </r>
  </si>
  <si>
    <r>
      <rPr>
        <sz val="14"/>
        <color rgb="FF000000"/>
        <rFont val="仿宋_GB2312"/>
        <charset val="134"/>
      </rPr>
      <t>嘉禾县</t>
    </r>
  </si>
  <si>
    <r>
      <rPr>
        <sz val="14"/>
        <color rgb="FF000000"/>
        <rFont val="仿宋_GB2312"/>
        <charset val="134"/>
      </rPr>
      <t>嘉禾汽车总站</t>
    </r>
  </si>
  <si>
    <r>
      <rPr>
        <sz val="14"/>
        <color rgb="FF000000"/>
        <rFont val="仿宋_GB2312"/>
        <charset val="134"/>
      </rPr>
      <t>安仁县</t>
    </r>
  </si>
  <si>
    <r>
      <rPr>
        <sz val="14"/>
        <color rgb="FF000000"/>
        <rFont val="仿宋_GB2312"/>
        <charset val="134"/>
      </rPr>
      <t>安仁永乐汽车站</t>
    </r>
  </si>
  <si>
    <r>
      <rPr>
        <sz val="14"/>
        <color rgb="FF000000"/>
        <rFont val="仿宋_GB2312"/>
        <charset val="134"/>
      </rPr>
      <t>永州市</t>
    </r>
  </si>
  <si>
    <r>
      <rPr>
        <sz val="14"/>
        <color rgb="FF000000"/>
        <rFont val="仿宋_GB2312"/>
        <charset val="134"/>
      </rPr>
      <t>冷水滩区</t>
    </r>
  </si>
  <si>
    <r>
      <rPr>
        <sz val="14"/>
        <color rgb="FF000000"/>
        <rFont val="仿宋_GB2312"/>
        <charset val="134"/>
      </rPr>
      <t>永州汽车站</t>
    </r>
  </si>
  <si>
    <r>
      <rPr>
        <sz val="14"/>
        <color rgb="FF000000"/>
        <rFont val="仿宋_GB2312"/>
        <charset val="134"/>
      </rPr>
      <t>冷水滩凤凰园汽车站</t>
    </r>
  </si>
  <si>
    <r>
      <rPr>
        <sz val="14"/>
        <color rgb="FF000000"/>
        <rFont val="仿宋_GB2312"/>
        <charset val="134"/>
      </rPr>
      <t>零陵区</t>
    </r>
  </si>
  <si>
    <r>
      <rPr>
        <sz val="14"/>
        <color rgb="FF000000"/>
        <rFont val="仿宋_GB2312"/>
        <charset val="134"/>
      </rPr>
      <t>零陵汽车站</t>
    </r>
  </si>
  <si>
    <r>
      <rPr>
        <sz val="14"/>
        <color rgb="FF000000"/>
        <rFont val="仿宋_GB2312"/>
        <charset val="134"/>
      </rPr>
      <t>祁阳市</t>
    </r>
  </si>
  <si>
    <r>
      <rPr>
        <sz val="14"/>
        <color rgb="FF000000"/>
        <rFont val="仿宋_GB2312"/>
        <charset val="134"/>
      </rPr>
      <t>祁阳汽车总站</t>
    </r>
  </si>
  <si>
    <r>
      <rPr>
        <sz val="14"/>
        <color rgb="FF000000"/>
        <rFont val="仿宋_GB2312"/>
        <charset val="134"/>
      </rPr>
      <t>祁阳唐家岭汽车站</t>
    </r>
  </si>
  <si>
    <r>
      <rPr>
        <sz val="14"/>
        <color rgb="FF000000"/>
        <rFont val="仿宋_GB2312"/>
        <charset val="134"/>
      </rPr>
      <t>蓝山县</t>
    </r>
  </si>
  <si>
    <r>
      <rPr>
        <sz val="14"/>
        <color rgb="FF000000"/>
        <rFont val="仿宋_GB2312"/>
        <charset val="134"/>
      </rPr>
      <t>蓝山和平汽车站</t>
    </r>
  </si>
  <si>
    <r>
      <rPr>
        <sz val="14"/>
        <color rgb="FF000000"/>
        <rFont val="仿宋_GB2312"/>
        <charset val="134"/>
      </rPr>
      <t>宁远县</t>
    </r>
  </si>
  <si>
    <r>
      <rPr>
        <sz val="14"/>
        <color rgb="FF000000"/>
        <rFont val="仿宋_GB2312"/>
        <charset val="134"/>
      </rPr>
      <t>宁远汽车总站</t>
    </r>
  </si>
  <si>
    <r>
      <rPr>
        <sz val="14"/>
        <color rgb="FF000000"/>
        <rFont val="仿宋_GB2312"/>
        <charset val="134"/>
      </rPr>
      <t>宁远汽车站</t>
    </r>
  </si>
  <si>
    <r>
      <rPr>
        <sz val="14"/>
        <color rgb="FF000000"/>
        <rFont val="仿宋_GB2312"/>
        <charset val="134"/>
      </rPr>
      <t>双牌县</t>
    </r>
  </si>
  <si>
    <r>
      <rPr>
        <sz val="14"/>
        <color rgb="FF000000"/>
        <rFont val="仿宋_GB2312"/>
        <charset val="134"/>
      </rPr>
      <t>双牌汽车站</t>
    </r>
  </si>
  <si>
    <r>
      <rPr>
        <sz val="14"/>
        <color rgb="FF000000"/>
        <rFont val="仿宋_GB2312"/>
        <charset val="134"/>
      </rPr>
      <t>东安县</t>
    </r>
  </si>
  <si>
    <r>
      <rPr>
        <sz val="14"/>
        <color rgb="FF000000"/>
        <rFont val="仿宋_GB2312"/>
        <charset val="134"/>
      </rPr>
      <t>东安交通运输服务站</t>
    </r>
  </si>
  <si>
    <r>
      <rPr>
        <sz val="14"/>
        <color rgb="FF000000"/>
        <rFont val="仿宋_GB2312"/>
        <charset val="134"/>
      </rPr>
      <t>新田县</t>
    </r>
  </si>
  <si>
    <r>
      <rPr>
        <sz val="14"/>
        <color rgb="FF000000"/>
        <rFont val="仿宋_GB2312"/>
        <charset val="134"/>
      </rPr>
      <t>新田汽车站</t>
    </r>
  </si>
  <si>
    <r>
      <rPr>
        <sz val="14"/>
        <color rgb="FF000000"/>
        <rFont val="仿宋_GB2312"/>
        <charset val="134"/>
      </rPr>
      <t>江华县</t>
    </r>
  </si>
  <si>
    <r>
      <rPr>
        <sz val="14"/>
        <color rgb="FF000000"/>
        <rFont val="仿宋_GB2312"/>
        <charset val="134"/>
      </rPr>
      <t>江华汽车站</t>
    </r>
  </si>
  <si>
    <r>
      <rPr>
        <sz val="14"/>
        <color rgb="FF000000"/>
        <rFont val="仿宋_GB2312"/>
        <charset val="134"/>
      </rPr>
      <t>娄底市</t>
    </r>
  </si>
  <si>
    <r>
      <rPr>
        <sz val="14"/>
        <color rgb="FF000000"/>
        <rFont val="仿宋_GB2312"/>
        <charset val="134"/>
      </rPr>
      <t>娄星区</t>
    </r>
  </si>
  <si>
    <r>
      <rPr>
        <sz val="14"/>
        <color rgb="FF000000"/>
        <rFont val="仿宋_GB2312"/>
        <charset val="134"/>
      </rPr>
      <t>娄底汽车南站</t>
    </r>
  </si>
  <si>
    <r>
      <rPr>
        <sz val="14"/>
        <color rgb="FF000000"/>
        <rFont val="仿宋_GB2312"/>
        <charset val="134"/>
      </rPr>
      <t>娄底汽车站</t>
    </r>
  </si>
  <si>
    <r>
      <rPr>
        <sz val="14"/>
        <color rgb="FF000000"/>
        <rFont val="仿宋_GB2312"/>
        <charset val="134"/>
      </rPr>
      <t>新化县</t>
    </r>
  </si>
  <si>
    <r>
      <rPr>
        <sz val="14"/>
        <color rgb="FF000000"/>
        <rFont val="仿宋_GB2312"/>
        <charset val="134"/>
      </rPr>
      <t>新化汽车西站</t>
    </r>
  </si>
  <si>
    <r>
      <rPr>
        <sz val="14"/>
        <color rgb="FF000000"/>
        <rFont val="仿宋_GB2312"/>
        <charset val="134"/>
      </rPr>
      <t>新化梅苑汽车站</t>
    </r>
  </si>
  <si>
    <r>
      <rPr>
        <sz val="14"/>
        <color rgb="FF000000"/>
        <rFont val="仿宋_GB2312"/>
        <charset val="134"/>
      </rPr>
      <t>冷水江市</t>
    </r>
  </si>
  <si>
    <r>
      <rPr>
        <sz val="14"/>
        <color rgb="FF000000"/>
        <rFont val="仿宋_GB2312"/>
        <charset val="134"/>
      </rPr>
      <t>冷水江金竹汽车站</t>
    </r>
  </si>
  <si>
    <r>
      <rPr>
        <sz val="14"/>
        <color rgb="FF000000"/>
        <rFont val="仿宋_GB2312"/>
        <charset val="134"/>
      </rPr>
      <t>双峰县</t>
    </r>
  </si>
  <si>
    <r>
      <rPr>
        <sz val="14"/>
        <color rgb="FF000000"/>
        <rFont val="仿宋_GB2312"/>
        <charset val="134"/>
      </rPr>
      <t>双峰汽车站</t>
    </r>
  </si>
  <si>
    <r>
      <rPr>
        <sz val="14"/>
        <color rgb="FF000000"/>
        <rFont val="仿宋_GB2312"/>
        <charset val="134"/>
      </rPr>
      <t>双峰汽车西站</t>
    </r>
  </si>
  <si>
    <r>
      <rPr>
        <sz val="14"/>
        <color rgb="FF000000"/>
        <rFont val="仿宋_GB2312"/>
        <charset val="134"/>
      </rPr>
      <t>涟源市</t>
    </r>
  </si>
  <si>
    <r>
      <rPr>
        <sz val="14"/>
        <color rgb="FF000000"/>
        <rFont val="仿宋_GB2312"/>
        <charset val="134"/>
      </rPr>
      <t>涟源汽车站</t>
    </r>
  </si>
  <si>
    <r>
      <rPr>
        <sz val="14"/>
        <color rgb="FF000000"/>
        <rFont val="仿宋_GB2312"/>
        <charset val="134"/>
      </rPr>
      <t>怀化市</t>
    </r>
  </si>
  <si>
    <r>
      <rPr>
        <sz val="14"/>
        <color rgb="FF000000"/>
        <rFont val="仿宋_GB2312"/>
        <charset val="134"/>
      </rPr>
      <t>鹤城区</t>
    </r>
  </si>
  <si>
    <r>
      <rPr>
        <sz val="14"/>
        <color rgb="FF000000"/>
        <rFont val="仿宋_GB2312"/>
        <charset val="134"/>
      </rPr>
      <t>怀化综合客运枢纽站</t>
    </r>
  </si>
  <si>
    <r>
      <rPr>
        <sz val="14"/>
        <color rgb="FF000000"/>
        <rFont val="仿宋_GB2312"/>
        <charset val="134"/>
      </rPr>
      <t>怀化汽车东站</t>
    </r>
  </si>
  <si>
    <r>
      <rPr>
        <sz val="14"/>
        <color rgb="FF000000"/>
        <rFont val="仿宋_GB2312"/>
        <charset val="134"/>
      </rPr>
      <t>怀化汽车西站</t>
    </r>
  </si>
  <si>
    <r>
      <rPr>
        <sz val="14"/>
        <color rgb="FF000000"/>
        <rFont val="仿宋_GB2312"/>
        <charset val="134"/>
      </rPr>
      <t>沅陵县</t>
    </r>
  </si>
  <si>
    <r>
      <rPr>
        <sz val="14"/>
        <color rgb="FF000000"/>
        <rFont val="仿宋_GB2312"/>
        <charset val="134"/>
      </rPr>
      <t>沅陵汽车南站</t>
    </r>
  </si>
  <si>
    <r>
      <rPr>
        <sz val="14"/>
        <color rgb="FF000000"/>
        <rFont val="仿宋_GB2312"/>
        <charset val="134"/>
      </rPr>
      <t>会同县</t>
    </r>
  </si>
  <si>
    <r>
      <rPr>
        <sz val="14"/>
        <color rgb="FF000000"/>
        <rFont val="仿宋_GB2312"/>
        <charset val="134"/>
      </rPr>
      <t>会同汽车站</t>
    </r>
  </si>
  <si>
    <r>
      <rPr>
        <sz val="14"/>
        <color rgb="FF000000"/>
        <rFont val="仿宋_GB2312"/>
        <charset val="134"/>
      </rPr>
      <t>靖州县</t>
    </r>
  </si>
  <si>
    <r>
      <rPr>
        <sz val="14"/>
        <color rgb="FF000000"/>
        <rFont val="仿宋_GB2312"/>
        <charset val="134"/>
      </rPr>
      <t>靖州汽车站</t>
    </r>
  </si>
  <si>
    <r>
      <rPr>
        <sz val="14"/>
        <color rgb="FF000000"/>
        <rFont val="仿宋_GB2312"/>
        <charset val="134"/>
      </rPr>
      <t>通道县</t>
    </r>
  </si>
  <si>
    <r>
      <rPr>
        <sz val="14"/>
        <color rgb="FF000000"/>
        <rFont val="仿宋_GB2312"/>
        <charset val="134"/>
      </rPr>
      <t>通道汽车站</t>
    </r>
  </si>
  <si>
    <r>
      <rPr>
        <sz val="14"/>
        <color rgb="FF000000"/>
        <rFont val="仿宋_GB2312"/>
        <charset val="134"/>
      </rPr>
      <t>芷江县</t>
    </r>
  </si>
  <si>
    <r>
      <rPr>
        <sz val="14"/>
        <color rgb="FF000000"/>
        <rFont val="仿宋_GB2312"/>
        <charset val="134"/>
      </rPr>
      <t>芷江汽车站</t>
    </r>
  </si>
  <si>
    <r>
      <rPr>
        <sz val="14"/>
        <color rgb="FF000000"/>
        <rFont val="仿宋_GB2312"/>
        <charset val="134"/>
      </rPr>
      <t>新晃县</t>
    </r>
  </si>
  <si>
    <r>
      <rPr>
        <sz val="14"/>
        <color rgb="FF000000"/>
        <rFont val="仿宋_GB2312"/>
        <charset val="134"/>
      </rPr>
      <t>新晃汽车站</t>
    </r>
  </si>
  <si>
    <r>
      <rPr>
        <sz val="14"/>
        <color rgb="FF000000"/>
        <rFont val="仿宋_GB2312"/>
        <charset val="134"/>
      </rPr>
      <t>溆浦县</t>
    </r>
  </si>
  <si>
    <r>
      <rPr>
        <sz val="14"/>
        <color rgb="FF000000"/>
        <rFont val="仿宋_GB2312"/>
        <charset val="134"/>
      </rPr>
      <t>溆浦汽车站</t>
    </r>
  </si>
  <si>
    <r>
      <rPr>
        <sz val="14"/>
        <color rgb="FF000000"/>
        <rFont val="仿宋_GB2312"/>
        <charset val="134"/>
      </rPr>
      <t>辰溪县</t>
    </r>
  </si>
  <si>
    <r>
      <rPr>
        <sz val="14"/>
        <color rgb="FF000000"/>
        <rFont val="仿宋_GB2312"/>
        <charset val="134"/>
      </rPr>
      <t>辰溪汽车站</t>
    </r>
  </si>
  <si>
    <r>
      <rPr>
        <sz val="14"/>
        <color rgb="FF000000"/>
        <rFont val="仿宋_GB2312"/>
        <charset val="134"/>
      </rPr>
      <t>湘西州</t>
    </r>
  </si>
  <si>
    <r>
      <rPr>
        <sz val="14"/>
        <color rgb="FF000000"/>
        <rFont val="仿宋_GB2312"/>
        <charset val="134"/>
      </rPr>
      <t>吉首市</t>
    </r>
  </si>
  <si>
    <r>
      <rPr>
        <sz val="14"/>
        <color rgb="FF000000"/>
        <rFont val="仿宋_GB2312"/>
        <charset val="134"/>
      </rPr>
      <t>吉首西口汽车站</t>
    </r>
  </si>
  <si>
    <r>
      <rPr>
        <sz val="14"/>
        <color rgb="FF000000"/>
        <rFont val="仿宋_GB2312"/>
        <charset val="134"/>
      </rPr>
      <t>吉首汽车北站</t>
    </r>
  </si>
  <si>
    <r>
      <rPr>
        <sz val="14"/>
        <color rgb="FF000000"/>
        <rFont val="仿宋_GB2312"/>
        <charset val="134"/>
      </rPr>
      <t>永顺县</t>
    </r>
  </si>
  <si>
    <r>
      <rPr>
        <sz val="14"/>
        <color rgb="FF000000"/>
        <rFont val="仿宋_GB2312"/>
        <charset val="134"/>
      </rPr>
      <t>永顺汽车站</t>
    </r>
  </si>
  <si>
    <r>
      <rPr>
        <sz val="14"/>
        <color rgb="FF000000"/>
        <rFont val="仿宋_GB2312"/>
        <charset val="134"/>
      </rPr>
      <t>凤凰县</t>
    </r>
  </si>
  <si>
    <r>
      <rPr>
        <sz val="14"/>
        <color rgb="FF000000"/>
        <rFont val="仿宋_GB2312"/>
        <charset val="134"/>
      </rPr>
      <t>凤凰汽车总站</t>
    </r>
  </si>
  <si>
    <r>
      <rPr>
        <sz val="14"/>
        <color rgb="FF000000"/>
        <rFont val="仿宋_GB2312"/>
        <charset val="134"/>
      </rPr>
      <t>保靖县</t>
    </r>
  </si>
  <si>
    <r>
      <rPr>
        <sz val="14"/>
        <color rgb="FF000000"/>
        <rFont val="仿宋_GB2312"/>
        <charset val="134"/>
      </rPr>
      <t>保靖汽车站</t>
    </r>
  </si>
  <si>
    <r>
      <rPr>
        <sz val="14"/>
        <color rgb="FF000000"/>
        <rFont val="仿宋_GB2312"/>
        <charset val="134"/>
      </rPr>
      <t>古丈县</t>
    </r>
  </si>
  <si>
    <r>
      <rPr>
        <sz val="14"/>
        <color rgb="FF000000"/>
        <rFont val="仿宋_GB2312"/>
        <charset val="134"/>
      </rPr>
      <t>古丈汽车站</t>
    </r>
  </si>
  <si>
    <r>
      <rPr>
        <sz val="14"/>
        <color rgb="FF000000"/>
        <rFont val="仿宋_GB2312"/>
        <charset val="134"/>
      </rPr>
      <t>龙山县</t>
    </r>
  </si>
  <si>
    <r>
      <rPr>
        <sz val="14"/>
        <color rgb="FF000000"/>
        <rFont val="仿宋_GB2312"/>
        <charset val="134"/>
      </rPr>
      <t>龙山汽车站</t>
    </r>
  </si>
  <si>
    <r>
      <rPr>
        <sz val="14"/>
        <color rgb="FF000000"/>
        <rFont val="仿宋_GB2312"/>
        <charset val="134"/>
      </rPr>
      <t>泸溪县</t>
    </r>
  </si>
  <si>
    <r>
      <rPr>
        <sz val="14"/>
        <color rgb="FF000000"/>
        <rFont val="仿宋_GB2312"/>
        <charset val="134"/>
      </rPr>
      <t>泸溪汽车站</t>
    </r>
  </si>
  <si>
    <r>
      <rPr>
        <b/>
        <sz val="11"/>
        <rFont val="仿宋_GB2312"/>
        <charset val="134"/>
      </rPr>
      <t>附件</t>
    </r>
    <r>
      <rPr>
        <b/>
        <sz val="11"/>
        <rFont val="Times New Roman"/>
        <charset val="134"/>
      </rPr>
      <t>4</t>
    </r>
  </si>
  <si>
    <t>2023年度农村水路客运油补省统筹资金分配明细表</t>
  </si>
  <si>
    <t xml:space="preserve">                                                                                                                 </t>
  </si>
  <si>
    <t>单位：万元</t>
  </si>
  <si>
    <r>
      <rPr>
        <b/>
        <sz val="10"/>
        <color rgb="FF000000"/>
        <rFont val="仿宋_GB2312"/>
        <charset val="134"/>
      </rPr>
      <t>市州</t>
    </r>
  </si>
  <si>
    <r>
      <rPr>
        <b/>
        <sz val="10"/>
        <color rgb="FF000000"/>
        <rFont val="仿宋_GB2312"/>
        <charset val="134"/>
      </rPr>
      <t>县市区</t>
    </r>
  </si>
  <si>
    <r>
      <rPr>
        <b/>
        <sz val="10"/>
        <color rgb="FF000000"/>
        <rFont val="仿宋_GB2312"/>
        <charset val="134"/>
      </rPr>
      <t>合计</t>
    </r>
  </si>
  <si>
    <r>
      <rPr>
        <b/>
        <sz val="10"/>
        <color rgb="FF000000"/>
        <rFont val="仿宋_GB2312"/>
        <charset val="134"/>
      </rPr>
      <t>农村水路客运基础设施</t>
    </r>
  </si>
  <si>
    <r>
      <rPr>
        <b/>
        <sz val="10"/>
        <color rgb="FF000000"/>
        <rFont val="仿宋_GB2312"/>
        <charset val="134"/>
      </rPr>
      <t>农村水路客运管理能力建设</t>
    </r>
  </si>
  <si>
    <r>
      <rPr>
        <b/>
        <sz val="10"/>
        <color rgb="FF000000"/>
        <rFont val="仿宋_GB2312"/>
        <charset val="134"/>
      </rPr>
      <t>水路客运运力结构调整</t>
    </r>
  </si>
  <si>
    <r>
      <rPr>
        <b/>
        <sz val="10"/>
        <color rgb="FF000000"/>
        <rFont val="仿宋_GB2312"/>
        <charset val="134"/>
      </rPr>
      <t>农村客运发展水平、质量专项</t>
    </r>
  </si>
  <si>
    <r>
      <rPr>
        <b/>
        <sz val="10"/>
        <color rgb="FF000000"/>
        <rFont val="宋体"/>
        <charset val="134"/>
      </rPr>
      <t>地方水毁渡口码头修复</t>
    </r>
  </si>
  <si>
    <r>
      <rPr>
        <b/>
        <sz val="10"/>
        <rFont val="宋体"/>
        <charset val="134"/>
      </rPr>
      <t>地方航道应急抢通</t>
    </r>
  </si>
  <si>
    <r>
      <rPr>
        <b/>
        <sz val="10"/>
        <color rgb="FF000000"/>
        <rFont val="仿宋_GB2312"/>
        <charset val="0"/>
      </rPr>
      <t>便民交通码头</t>
    </r>
  </si>
  <si>
    <r>
      <rPr>
        <b/>
        <sz val="10"/>
        <color rgb="FF000000"/>
        <rFont val="Times New Roman"/>
        <charset val="0"/>
      </rPr>
      <t>LNG</t>
    </r>
    <r>
      <rPr>
        <b/>
        <sz val="10"/>
        <color rgb="FF000000"/>
        <rFont val="仿宋_GB2312"/>
        <charset val="0"/>
      </rPr>
      <t>加注站补助</t>
    </r>
  </si>
  <si>
    <r>
      <rPr>
        <b/>
        <sz val="10"/>
        <color rgb="FF000000"/>
        <rFont val="仿宋_GB2312"/>
        <charset val="0"/>
      </rPr>
      <t>现有客船拆解</t>
    </r>
  </si>
  <si>
    <r>
      <rPr>
        <b/>
        <sz val="10"/>
        <color rgb="FF000000"/>
        <rFont val="仿宋_GB2312"/>
        <charset val="0"/>
      </rPr>
      <t>新建或改建新能源客货船</t>
    </r>
  </si>
  <si>
    <r>
      <rPr>
        <b/>
        <sz val="10"/>
        <color rgb="FF000000"/>
        <rFont val="仿宋_GB2312"/>
        <charset val="0"/>
      </rPr>
      <t>水路旅游客运精品航线试点</t>
    </r>
  </si>
  <si>
    <r>
      <rPr>
        <b/>
        <sz val="10"/>
        <color rgb="FF000000"/>
        <rFont val="仿宋_GB2312"/>
        <charset val="0"/>
      </rPr>
      <t>农村水路客运、渡运企业纾困补助</t>
    </r>
    <r>
      <rPr>
        <b/>
        <sz val="10"/>
        <color rgb="FF000000"/>
        <rFont val="Times New Roman"/>
        <charset val="0"/>
      </rPr>
      <t xml:space="preserve">   </t>
    </r>
  </si>
  <si>
    <r>
      <rPr>
        <b/>
        <sz val="10"/>
        <color rgb="FF000000"/>
        <rFont val="仿宋_GB2312"/>
        <charset val="134"/>
      </rPr>
      <t>全省合计</t>
    </r>
  </si>
  <si>
    <r>
      <rPr>
        <b/>
        <sz val="10"/>
        <rFont val="仿宋_GB2312"/>
        <charset val="134"/>
      </rPr>
      <t>长沙市</t>
    </r>
  </si>
  <si>
    <r>
      <rPr>
        <b/>
        <sz val="10"/>
        <color rgb="FF000000"/>
        <rFont val="仿宋_GB2312"/>
        <charset val="0"/>
      </rPr>
      <t>小计</t>
    </r>
  </si>
  <si>
    <r>
      <rPr>
        <sz val="10"/>
        <color rgb="FF000000"/>
        <rFont val="仿宋_GB2312"/>
        <charset val="0"/>
      </rPr>
      <t>市本级</t>
    </r>
  </si>
  <si>
    <r>
      <rPr>
        <b/>
        <sz val="10"/>
        <rFont val="仿宋_GB2312"/>
        <charset val="134"/>
      </rPr>
      <t>株洲市</t>
    </r>
  </si>
  <si>
    <r>
      <rPr>
        <b/>
        <sz val="10"/>
        <rFont val="仿宋_GB2312"/>
        <charset val="134"/>
      </rPr>
      <t>湘潭市</t>
    </r>
  </si>
  <si>
    <r>
      <rPr>
        <sz val="10"/>
        <color rgb="FF000000"/>
        <rFont val="宋体"/>
        <charset val="0"/>
      </rPr>
      <t>市本级</t>
    </r>
  </si>
  <si>
    <r>
      <rPr>
        <sz val="10"/>
        <color rgb="FF000000"/>
        <rFont val="仿宋_GB2312"/>
        <charset val="0"/>
      </rPr>
      <t>湘乡市</t>
    </r>
  </si>
  <si>
    <r>
      <rPr>
        <b/>
        <sz val="10"/>
        <rFont val="仿宋_GB2312"/>
        <charset val="134"/>
      </rPr>
      <t>衡阳市</t>
    </r>
  </si>
  <si>
    <r>
      <rPr>
        <b/>
        <sz val="10"/>
        <rFont val="仿宋_GB2312"/>
        <charset val="134"/>
      </rPr>
      <t>邵阳市</t>
    </r>
  </si>
  <si>
    <r>
      <rPr>
        <sz val="10"/>
        <color rgb="FF000000"/>
        <rFont val="仿宋_GB2312"/>
        <charset val="0"/>
      </rPr>
      <t>市本级</t>
    </r>
    <r>
      <rPr>
        <sz val="10"/>
        <color rgb="FF000000"/>
        <rFont val="Times New Roman"/>
        <charset val="0"/>
      </rPr>
      <t xml:space="preserve"> </t>
    </r>
  </si>
  <si>
    <r>
      <rPr>
        <sz val="10"/>
        <color rgb="FF000000"/>
        <rFont val="仿宋_GB2312"/>
        <charset val="0"/>
      </rPr>
      <t>北塔区</t>
    </r>
  </si>
  <si>
    <r>
      <rPr>
        <sz val="10"/>
        <color rgb="FF000000"/>
        <rFont val="仿宋_GB2312"/>
        <charset val="0"/>
      </rPr>
      <t>城步县</t>
    </r>
  </si>
  <si>
    <r>
      <rPr>
        <sz val="10"/>
        <color rgb="FF000000"/>
        <rFont val="仿宋_GB2312"/>
        <charset val="0"/>
      </rPr>
      <t>新邵县</t>
    </r>
  </si>
  <si>
    <r>
      <rPr>
        <sz val="10"/>
        <color rgb="FF000000"/>
        <rFont val="仿宋_GB2312"/>
        <charset val="0"/>
      </rPr>
      <t>邵阳县</t>
    </r>
  </si>
  <si>
    <r>
      <rPr>
        <sz val="10"/>
        <color rgb="FF000000"/>
        <rFont val="仿宋_GB2312"/>
        <charset val="0"/>
      </rPr>
      <t>隆回县</t>
    </r>
  </si>
  <si>
    <r>
      <rPr>
        <sz val="10"/>
        <color rgb="FF000000"/>
        <rFont val="仿宋_GB2312"/>
        <charset val="0"/>
      </rPr>
      <t>新宁县</t>
    </r>
  </si>
  <si>
    <r>
      <rPr>
        <b/>
        <sz val="10"/>
        <rFont val="宋体"/>
        <charset val="134"/>
      </rPr>
      <t>岳阳市</t>
    </r>
  </si>
  <si>
    <r>
      <rPr>
        <sz val="10"/>
        <color rgb="FF000000"/>
        <rFont val="仿宋_GB2312"/>
        <charset val="0"/>
      </rPr>
      <t>岳阳县</t>
    </r>
  </si>
  <si>
    <r>
      <rPr>
        <sz val="10"/>
        <color rgb="FF000000"/>
        <rFont val="仿宋_GB2312"/>
        <charset val="0"/>
      </rPr>
      <t>华容县</t>
    </r>
  </si>
  <si>
    <r>
      <rPr>
        <b/>
        <sz val="10"/>
        <rFont val="仿宋_GB2312"/>
        <charset val="134"/>
      </rPr>
      <t>常德市</t>
    </r>
  </si>
  <si>
    <r>
      <rPr>
        <sz val="10"/>
        <color rgb="FF000000"/>
        <rFont val="仿宋_GB2312"/>
        <charset val="0"/>
      </rPr>
      <t>石门县</t>
    </r>
  </si>
  <si>
    <r>
      <rPr>
        <sz val="10"/>
        <color rgb="FF000000"/>
        <rFont val="宋体"/>
        <charset val="0"/>
      </rPr>
      <t>津市市</t>
    </r>
  </si>
  <si>
    <r>
      <rPr>
        <sz val="10"/>
        <color rgb="FF000000"/>
        <rFont val="仿宋_GB2312"/>
        <charset val="0"/>
      </rPr>
      <t>桃源县</t>
    </r>
  </si>
  <si>
    <r>
      <rPr>
        <sz val="10"/>
        <color rgb="FF000000"/>
        <rFont val="仿宋_GB2312"/>
        <charset val="0"/>
      </rPr>
      <t>安乡县</t>
    </r>
  </si>
  <si>
    <r>
      <rPr>
        <sz val="10"/>
        <color rgb="FF000000"/>
        <rFont val="仿宋_GB2312"/>
        <charset val="0"/>
      </rPr>
      <t>临澧县</t>
    </r>
  </si>
  <si>
    <r>
      <rPr>
        <sz val="10"/>
        <color rgb="FF000000"/>
        <rFont val="仿宋_GB2312"/>
        <charset val="0"/>
      </rPr>
      <t>汉寿县</t>
    </r>
  </si>
  <si>
    <r>
      <rPr>
        <b/>
        <sz val="10"/>
        <rFont val="仿宋_GB2312"/>
        <charset val="134"/>
      </rPr>
      <t>张家界市</t>
    </r>
  </si>
  <si>
    <r>
      <rPr>
        <sz val="10"/>
        <color rgb="FF000000"/>
        <rFont val="仿宋_GB2312"/>
        <charset val="0"/>
      </rPr>
      <t>慈利县</t>
    </r>
  </si>
  <si>
    <r>
      <rPr>
        <sz val="10"/>
        <color rgb="FF000000"/>
        <rFont val="仿宋_GB2312"/>
        <charset val="0"/>
      </rPr>
      <t>桑植县</t>
    </r>
  </si>
  <si>
    <r>
      <rPr>
        <sz val="10"/>
        <color rgb="FF000000"/>
        <rFont val="仿宋_GB2312"/>
        <charset val="0"/>
      </rPr>
      <t>武陵源区</t>
    </r>
  </si>
  <si>
    <r>
      <rPr>
        <sz val="10"/>
        <color rgb="FF000000"/>
        <rFont val="仿宋_GB2312"/>
        <charset val="0"/>
      </rPr>
      <t>永定区</t>
    </r>
  </si>
  <si>
    <r>
      <rPr>
        <b/>
        <sz val="10"/>
        <rFont val="宋体"/>
        <charset val="134"/>
      </rPr>
      <t>益阳市</t>
    </r>
  </si>
  <si>
    <r>
      <rPr>
        <sz val="10"/>
        <color rgb="FF000000"/>
        <rFont val="宋体"/>
        <charset val="0"/>
      </rPr>
      <t>沅江市</t>
    </r>
  </si>
  <si>
    <r>
      <rPr>
        <sz val="10"/>
        <color rgb="FF000000"/>
        <rFont val="宋体"/>
        <charset val="0"/>
      </rPr>
      <t>资阳区</t>
    </r>
  </si>
  <si>
    <r>
      <rPr>
        <sz val="10"/>
        <color rgb="FF000000"/>
        <rFont val="宋体"/>
        <charset val="0"/>
      </rPr>
      <t>桃江县</t>
    </r>
  </si>
  <si>
    <r>
      <rPr>
        <sz val="10"/>
        <color rgb="FF000000"/>
        <rFont val="宋体"/>
        <charset val="0"/>
      </rPr>
      <t>南县</t>
    </r>
  </si>
  <si>
    <r>
      <rPr>
        <sz val="10"/>
        <color rgb="FF000000"/>
        <rFont val="宋体"/>
        <charset val="0"/>
      </rPr>
      <t>安化县</t>
    </r>
  </si>
  <si>
    <r>
      <rPr>
        <b/>
        <sz val="10"/>
        <rFont val="仿宋_GB2312"/>
        <charset val="134"/>
      </rPr>
      <t>永州市</t>
    </r>
  </si>
  <si>
    <r>
      <rPr>
        <sz val="10"/>
        <color rgb="FF000000"/>
        <rFont val="仿宋_GB2312"/>
        <charset val="0"/>
      </rPr>
      <t>双牌县</t>
    </r>
  </si>
  <si>
    <r>
      <rPr>
        <sz val="10"/>
        <color rgb="FF000000"/>
        <rFont val="仿宋_GB2312"/>
        <charset val="0"/>
      </rPr>
      <t>东安县</t>
    </r>
  </si>
  <si>
    <r>
      <rPr>
        <sz val="10"/>
        <color rgb="FF000000"/>
        <rFont val="仿宋_GB2312"/>
        <charset val="0"/>
      </rPr>
      <t>祁阳市</t>
    </r>
  </si>
  <si>
    <r>
      <rPr>
        <sz val="10"/>
        <color rgb="FF000000"/>
        <rFont val="仿宋_GB2312"/>
        <charset val="0"/>
      </rPr>
      <t>宁远县</t>
    </r>
  </si>
  <si>
    <r>
      <rPr>
        <b/>
        <sz val="10"/>
        <rFont val="仿宋_GB2312"/>
        <charset val="134"/>
      </rPr>
      <t>郴州市</t>
    </r>
  </si>
  <si>
    <r>
      <rPr>
        <sz val="10"/>
        <color rgb="FF000000"/>
        <rFont val="仿宋_GB2312"/>
        <charset val="0"/>
      </rPr>
      <t>苏仙区</t>
    </r>
  </si>
  <si>
    <r>
      <rPr>
        <sz val="10"/>
        <color rgb="FF000000"/>
        <rFont val="仿宋_GB2312"/>
        <charset val="0"/>
      </rPr>
      <t>桂阳县</t>
    </r>
  </si>
  <si>
    <r>
      <rPr>
        <sz val="10"/>
        <color rgb="FF000000"/>
        <rFont val="仿宋_GB2312"/>
        <charset val="0"/>
      </rPr>
      <t>资兴市</t>
    </r>
  </si>
  <si>
    <r>
      <rPr>
        <sz val="10"/>
        <color rgb="FF000000"/>
        <rFont val="宋体"/>
        <charset val="0"/>
      </rPr>
      <t>汝城县</t>
    </r>
  </si>
  <si>
    <r>
      <rPr>
        <sz val="10"/>
        <color rgb="FF000000"/>
        <rFont val="仿宋_GB2312"/>
        <charset val="0"/>
      </rPr>
      <t>永兴县</t>
    </r>
  </si>
  <si>
    <r>
      <rPr>
        <b/>
        <sz val="10"/>
        <rFont val="仿宋_GB2312"/>
        <charset val="134"/>
      </rPr>
      <t>娄底市</t>
    </r>
  </si>
  <si>
    <r>
      <rPr>
        <sz val="10"/>
        <color rgb="FF000000"/>
        <rFont val="仿宋_GB2312"/>
        <charset val="0"/>
      </rPr>
      <t>娄星区</t>
    </r>
  </si>
  <si>
    <r>
      <rPr>
        <sz val="10"/>
        <color rgb="FF000000"/>
        <rFont val="仿宋_GB2312"/>
        <charset val="0"/>
      </rPr>
      <t>新化县</t>
    </r>
  </si>
  <si>
    <r>
      <rPr>
        <sz val="10"/>
        <color rgb="FF000000"/>
        <rFont val="仿宋_GB2312"/>
        <charset val="0"/>
      </rPr>
      <t>双峰县</t>
    </r>
  </si>
  <si>
    <r>
      <rPr>
        <b/>
        <sz val="10"/>
        <rFont val="仿宋_GB2312"/>
        <charset val="134"/>
      </rPr>
      <t>怀化市</t>
    </r>
  </si>
  <si>
    <r>
      <rPr>
        <sz val="10"/>
        <color rgb="FF000000"/>
        <rFont val="宋体"/>
        <charset val="0"/>
      </rPr>
      <t>溆浦县</t>
    </r>
  </si>
  <si>
    <r>
      <rPr>
        <sz val="10"/>
        <color rgb="FF000000"/>
        <rFont val="仿宋_GB2312"/>
        <charset val="0"/>
      </rPr>
      <t>会同县</t>
    </r>
  </si>
  <si>
    <r>
      <rPr>
        <b/>
        <sz val="10"/>
        <rFont val="宋体"/>
        <charset val="134"/>
      </rPr>
      <t>怀化市</t>
    </r>
  </si>
  <si>
    <r>
      <rPr>
        <sz val="10"/>
        <color rgb="FF000000"/>
        <rFont val="仿宋_GB2312"/>
        <charset val="0"/>
      </rPr>
      <t>沅陵县</t>
    </r>
  </si>
  <si>
    <r>
      <rPr>
        <sz val="10"/>
        <color rgb="FF000000"/>
        <rFont val="仿宋_GB2312"/>
        <charset val="0"/>
      </rPr>
      <t>洪江市</t>
    </r>
  </si>
  <si>
    <r>
      <rPr>
        <sz val="10"/>
        <color rgb="FF000000"/>
        <rFont val="仿宋_GB2312"/>
        <charset val="0"/>
      </rPr>
      <t>中方县</t>
    </r>
  </si>
  <si>
    <r>
      <rPr>
        <sz val="10"/>
        <color rgb="FF000000"/>
        <rFont val="仿宋_GB2312"/>
        <charset val="0"/>
      </rPr>
      <t>麻阳县</t>
    </r>
  </si>
  <si>
    <r>
      <rPr>
        <sz val="10"/>
        <color rgb="FF000000"/>
        <rFont val="仿宋_GB2312"/>
        <charset val="0"/>
      </rPr>
      <t>辰溪县</t>
    </r>
  </si>
  <si>
    <r>
      <rPr>
        <sz val="10"/>
        <color rgb="FF000000"/>
        <rFont val="仿宋_GB2312"/>
        <charset val="0"/>
      </rPr>
      <t>新晃县</t>
    </r>
  </si>
  <si>
    <r>
      <rPr>
        <sz val="10"/>
        <color rgb="FF000000"/>
        <rFont val="仿宋_GB2312"/>
        <charset val="0"/>
      </rPr>
      <t>芷江县</t>
    </r>
  </si>
  <si>
    <r>
      <rPr>
        <b/>
        <sz val="10"/>
        <color rgb="FF000000"/>
        <rFont val="仿宋_GB2312"/>
        <charset val="0"/>
      </rPr>
      <t>湘西土家族苗族自治州</t>
    </r>
  </si>
  <si>
    <r>
      <rPr>
        <sz val="10"/>
        <color rgb="FF000000"/>
        <rFont val="仿宋_GB2312"/>
        <charset val="0"/>
      </rPr>
      <t>古丈县</t>
    </r>
  </si>
  <si>
    <r>
      <rPr>
        <sz val="10"/>
        <color rgb="FF000000"/>
        <rFont val="仿宋_GB2312"/>
        <charset val="0"/>
      </rPr>
      <t>泸溪县</t>
    </r>
  </si>
  <si>
    <r>
      <rPr>
        <sz val="10"/>
        <color rgb="FF000000"/>
        <rFont val="仿宋_GB2312"/>
        <charset val="0"/>
      </rPr>
      <t>永顺县</t>
    </r>
  </si>
  <si>
    <r>
      <rPr>
        <sz val="10"/>
        <color rgb="FF000000"/>
        <rFont val="仿宋_GB2312"/>
        <charset val="0"/>
      </rPr>
      <t>保靖县</t>
    </r>
  </si>
  <si>
    <r>
      <rPr>
        <sz val="10"/>
        <color rgb="FF000000"/>
        <rFont val="仿宋_GB2312"/>
        <charset val="0"/>
      </rPr>
      <t>花垣县</t>
    </r>
  </si>
  <si>
    <r>
      <rPr>
        <sz val="10"/>
        <color rgb="FF000000"/>
        <rFont val="仿宋_GB2312"/>
        <charset val="0"/>
      </rPr>
      <t>吉首市</t>
    </r>
  </si>
  <si>
    <r>
      <rPr>
        <sz val="10"/>
        <color rgb="FF000000"/>
        <rFont val="仿宋_GB2312"/>
        <charset val="0"/>
      </rPr>
      <t>凤凰县</t>
    </r>
  </si>
  <si>
    <r>
      <rPr>
        <b/>
        <sz val="11"/>
        <color rgb="FF000000"/>
        <rFont val="Times New Roman"/>
        <charset val="134"/>
      </rPr>
      <t xml:space="preserve"> </t>
    </r>
    <r>
      <rPr>
        <b/>
        <sz val="11"/>
        <color rgb="FF000000"/>
        <rFont val="仿宋_GB2312"/>
        <charset val="134"/>
      </rPr>
      <t>附件</t>
    </r>
    <r>
      <rPr>
        <b/>
        <sz val="11"/>
        <color rgb="FF000000"/>
        <rFont val="Times New Roman"/>
        <charset val="134"/>
      </rPr>
      <t>5</t>
    </r>
  </si>
  <si>
    <r>
      <rPr>
        <sz val="18"/>
        <color rgb="FF000000"/>
        <rFont val="Times New Roman"/>
        <charset val="134"/>
      </rPr>
      <t>2023</t>
    </r>
    <r>
      <rPr>
        <sz val="18"/>
        <color rgb="FF000000"/>
        <rFont val="方正小标宋简体"/>
        <charset val="134"/>
      </rPr>
      <t>年度第三批城市交通发展奖补资金明细表</t>
    </r>
  </si>
  <si>
    <r>
      <rPr>
        <sz val="11"/>
        <rFont val="仿宋_GB2312"/>
        <charset val="134"/>
      </rPr>
      <t>单位：万元</t>
    </r>
  </si>
  <si>
    <r>
      <rPr>
        <b/>
        <sz val="11"/>
        <rFont val="等线"/>
        <charset val="134"/>
      </rPr>
      <t>市州</t>
    </r>
  </si>
  <si>
    <r>
      <rPr>
        <b/>
        <sz val="11"/>
        <rFont val="等线"/>
        <charset val="134"/>
      </rPr>
      <t>合计</t>
    </r>
  </si>
  <si>
    <r>
      <rPr>
        <b/>
        <sz val="11"/>
        <rFont val="等线"/>
        <charset val="134"/>
      </rPr>
      <t>国家公交都市建设示范城市奖励</t>
    </r>
  </si>
  <si>
    <r>
      <rPr>
        <b/>
        <sz val="11"/>
        <rFont val="等线"/>
        <charset val="134"/>
      </rPr>
      <t>国家绿色货运配送示范城市奖励</t>
    </r>
  </si>
  <si>
    <r>
      <rPr>
        <b/>
        <sz val="11"/>
        <rFont val="等线"/>
        <charset val="134"/>
      </rPr>
      <t>新增或更新纯电动出租车</t>
    </r>
  </si>
  <si>
    <r>
      <rPr>
        <b/>
        <sz val="11"/>
        <rFont val="Times New Roman"/>
        <charset val="134"/>
      </rPr>
      <t>12328</t>
    </r>
    <r>
      <rPr>
        <b/>
        <sz val="11"/>
        <rFont val="等线"/>
        <charset val="134"/>
      </rPr>
      <t>系统建设</t>
    </r>
  </si>
  <si>
    <r>
      <rPr>
        <b/>
        <sz val="11"/>
        <rFont val="Times New Roman"/>
        <charset val="134"/>
      </rPr>
      <t>95128</t>
    </r>
    <r>
      <rPr>
        <b/>
        <sz val="11"/>
        <rFont val="等线"/>
        <charset val="134"/>
      </rPr>
      <t>出租汽车约车平台建设</t>
    </r>
  </si>
  <si>
    <r>
      <rPr>
        <b/>
        <sz val="11"/>
        <rFont val="等线"/>
        <charset val="134"/>
      </rPr>
      <t>出租汽车监管平台</t>
    </r>
  </si>
  <si>
    <r>
      <rPr>
        <b/>
        <sz val="11"/>
        <rFont val="等线"/>
        <charset val="134"/>
      </rPr>
      <t>省级公交优先示范城市创建奖补</t>
    </r>
  </si>
  <si>
    <r>
      <rPr>
        <b/>
        <sz val="11"/>
        <rFont val="等线"/>
        <charset val="134"/>
      </rPr>
      <t>预拨</t>
    </r>
    <r>
      <rPr>
        <b/>
        <sz val="11"/>
        <rFont val="Times New Roman"/>
        <charset val="134"/>
      </rPr>
      <t>2025</t>
    </r>
    <r>
      <rPr>
        <b/>
        <sz val="11"/>
        <rFont val="等线"/>
        <charset val="134"/>
      </rPr>
      <t>年城市公交新能源车运营补助</t>
    </r>
  </si>
  <si>
    <r>
      <rPr>
        <sz val="12"/>
        <rFont val="仿宋_GB2312"/>
        <charset val="134"/>
      </rPr>
      <t>株洲市</t>
    </r>
  </si>
  <si>
    <r>
      <rPr>
        <sz val="12"/>
        <rFont val="仿宋_GB2312"/>
        <charset val="134"/>
      </rPr>
      <t>湘潭市</t>
    </r>
  </si>
  <si>
    <r>
      <rPr>
        <sz val="12"/>
        <rFont val="仿宋_GB2312"/>
        <charset val="134"/>
      </rPr>
      <t>衡阳市</t>
    </r>
  </si>
  <si>
    <r>
      <rPr>
        <sz val="12"/>
        <rFont val="仿宋_GB2312"/>
        <charset val="134"/>
      </rPr>
      <t>邵阳市</t>
    </r>
  </si>
  <si>
    <r>
      <rPr>
        <sz val="12"/>
        <rFont val="仿宋_GB2312"/>
        <charset val="134"/>
      </rPr>
      <t>岳阳市</t>
    </r>
  </si>
  <si>
    <r>
      <rPr>
        <sz val="12"/>
        <rFont val="仿宋_GB2312"/>
        <charset val="134"/>
      </rPr>
      <t>汨罗市</t>
    </r>
  </si>
  <si>
    <r>
      <rPr>
        <sz val="12"/>
        <rFont val="仿宋_GB2312"/>
        <charset val="134"/>
      </rPr>
      <t>常德市</t>
    </r>
  </si>
  <si>
    <r>
      <rPr>
        <sz val="12"/>
        <rFont val="仿宋_GB2312"/>
        <charset val="134"/>
      </rPr>
      <t>张家界市</t>
    </r>
  </si>
  <si>
    <r>
      <rPr>
        <sz val="12"/>
        <rFont val="仿宋_GB2312"/>
        <charset val="134"/>
      </rPr>
      <t>益阳市</t>
    </r>
  </si>
  <si>
    <r>
      <rPr>
        <sz val="12"/>
        <rFont val="仿宋_GB2312"/>
        <charset val="134"/>
      </rPr>
      <t>永州市</t>
    </r>
  </si>
  <si>
    <r>
      <rPr>
        <sz val="12"/>
        <rFont val="仿宋_GB2312"/>
        <charset val="134"/>
      </rPr>
      <t>郴州市</t>
    </r>
  </si>
  <si>
    <r>
      <rPr>
        <sz val="12"/>
        <rFont val="仿宋_GB2312"/>
        <charset val="134"/>
      </rPr>
      <t>娄底市</t>
    </r>
  </si>
  <si>
    <r>
      <rPr>
        <sz val="12"/>
        <rFont val="仿宋_GB2312"/>
        <charset val="134"/>
      </rPr>
      <t>怀化市</t>
    </r>
  </si>
  <si>
    <r>
      <rPr>
        <sz val="12"/>
        <rFont val="仿宋_GB2312"/>
        <charset val="134"/>
      </rPr>
      <t>湘西州</t>
    </r>
  </si>
  <si>
    <r>
      <rPr>
        <sz val="11"/>
        <rFont val="仿宋_GB2312"/>
        <charset val="134"/>
      </rPr>
      <t>备注：</t>
    </r>
    <r>
      <rPr>
        <sz val="11"/>
        <rFont val="Times New Roman"/>
        <charset val="134"/>
      </rPr>
      <t>12328</t>
    </r>
    <r>
      <rPr>
        <sz val="11"/>
        <rFont val="仿宋_GB2312"/>
        <charset val="134"/>
      </rPr>
      <t>系统建设补助资金为一次性的系统平台建设补助，不能用于弥补工作经费。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</si>
  <si>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</si>
  <si>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rPr>
        <b/>
        <sz val="11"/>
        <rFont val="仿宋_GB2312"/>
        <charset val="134"/>
      </rPr>
      <t>附件</t>
    </r>
    <r>
      <rPr>
        <b/>
        <sz val="11"/>
        <rFont val="Times New Roman"/>
        <charset val="134"/>
      </rPr>
      <t>6</t>
    </r>
  </si>
  <si>
    <t>2024年城市公交场站（含出租车服务中心）补助资金明细表</t>
  </si>
  <si>
    <r>
      <rPr>
        <sz val="11"/>
        <rFont val="仿宋_GB2312"/>
        <charset val="134"/>
      </rPr>
      <t>单位</t>
    </r>
    <r>
      <rPr>
        <sz val="11"/>
        <rFont val="Times New Roman"/>
        <charset val="134"/>
      </rPr>
      <t>:</t>
    </r>
    <r>
      <rPr>
        <sz val="11"/>
        <rFont val="仿宋_GB2312"/>
        <charset val="134"/>
      </rPr>
      <t>万元</t>
    </r>
  </si>
  <si>
    <r>
      <rPr>
        <b/>
        <sz val="12"/>
        <rFont val="仿宋_GB2312"/>
        <charset val="134"/>
      </rPr>
      <t>市州</t>
    </r>
  </si>
  <si>
    <r>
      <rPr>
        <b/>
        <sz val="12"/>
        <rFont val="仿宋_GB2312"/>
        <charset val="134"/>
      </rPr>
      <t>县市区</t>
    </r>
  </si>
  <si>
    <r>
      <rPr>
        <b/>
        <sz val="12"/>
        <rFont val="仿宋_GB2312"/>
        <charset val="134"/>
      </rPr>
      <t>项目名称</t>
    </r>
  </si>
  <si>
    <r>
      <rPr>
        <b/>
        <sz val="12"/>
        <rFont val="仿宋_GB2312"/>
        <charset val="134"/>
      </rPr>
      <t>项目类型</t>
    </r>
  </si>
  <si>
    <r>
      <rPr>
        <b/>
        <sz val="12"/>
        <rFont val="仿宋_GB2312"/>
        <charset val="134"/>
      </rPr>
      <t>计划性质</t>
    </r>
  </si>
  <si>
    <r>
      <rPr>
        <b/>
        <sz val="12"/>
        <rFont val="仿宋_GB2312"/>
        <charset val="134"/>
      </rPr>
      <t>建设</t>
    </r>
    <r>
      <rPr>
        <b/>
        <sz val="12"/>
        <rFont val="Times New Roman"/>
        <charset val="134"/>
      </rPr>
      <t xml:space="preserve">
</t>
    </r>
    <r>
      <rPr>
        <b/>
        <sz val="12"/>
        <rFont val="仿宋_GB2312"/>
        <charset val="134"/>
      </rPr>
      <t>性质</t>
    </r>
  </si>
  <si>
    <r>
      <rPr>
        <b/>
        <sz val="12"/>
        <rFont val="仿宋_GB2312"/>
        <charset val="134"/>
      </rPr>
      <t>金额</t>
    </r>
  </si>
  <si>
    <r>
      <rPr>
        <b/>
        <sz val="12"/>
        <rFont val="仿宋_GB2312"/>
        <charset val="134"/>
      </rPr>
      <t>备注</t>
    </r>
  </si>
  <si>
    <r>
      <rPr>
        <b/>
        <sz val="12"/>
        <rFont val="仿宋_GB2312"/>
        <charset val="134"/>
      </rPr>
      <t>总计</t>
    </r>
  </si>
  <si>
    <r>
      <rPr>
        <sz val="11"/>
        <color rgb="FF000000"/>
        <rFont val="仿宋_GB2312"/>
        <charset val="134"/>
      </rPr>
      <t>长沙市</t>
    </r>
  </si>
  <si>
    <r>
      <rPr>
        <sz val="11"/>
        <color rgb="FF000000"/>
        <rFont val="仿宋_GB2312"/>
        <charset val="134"/>
      </rPr>
      <t>长沙县</t>
    </r>
  </si>
  <si>
    <r>
      <rPr>
        <sz val="12"/>
        <color rgb="FF000000"/>
        <rFont val="仿宋_GB2312"/>
        <charset val="134"/>
      </rPr>
      <t>长沙市万众出租车服务中心</t>
    </r>
  </si>
  <si>
    <r>
      <rPr>
        <sz val="12"/>
        <color rgb="FF000000"/>
        <rFont val="仿宋_GB2312"/>
        <charset val="134"/>
      </rPr>
      <t>出租车服务中心</t>
    </r>
  </si>
  <si>
    <r>
      <rPr>
        <sz val="12"/>
        <color rgb="FF000000"/>
        <rFont val="仿宋_GB2312"/>
        <charset val="134"/>
      </rPr>
      <t>续建</t>
    </r>
  </si>
  <si>
    <r>
      <rPr>
        <sz val="12"/>
        <color rgb="FF000000"/>
        <rFont val="仿宋_GB2312"/>
        <charset val="134"/>
      </rPr>
      <t>新建</t>
    </r>
  </si>
  <si>
    <r>
      <rPr>
        <sz val="12"/>
        <color rgb="FF000000"/>
        <rFont val="仿宋_GB2312"/>
        <charset val="134"/>
      </rPr>
      <t>湘潭市</t>
    </r>
  </si>
  <si>
    <r>
      <rPr>
        <b/>
        <sz val="12"/>
        <color rgb="FF000000"/>
        <rFont val="仿宋_GB2312"/>
        <charset val="134"/>
      </rPr>
      <t>合计</t>
    </r>
  </si>
  <si>
    <r>
      <rPr>
        <sz val="12"/>
        <color rgb="FF000000"/>
        <rFont val="仿宋_GB2312"/>
        <charset val="134"/>
      </rPr>
      <t>雨湖区</t>
    </r>
  </si>
  <si>
    <r>
      <rPr>
        <sz val="12"/>
        <color rgb="FF000000"/>
        <rFont val="仿宋_GB2312"/>
        <charset val="134"/>
      </rPr>
      <t>公交新西站公交首末站</t>
    </r>
  </si>
  <si>
    <r>
      <rPr>
        <sz val="12"/>
        <color rgb="FF000000"/>
        <rFont val="仿宋_GB2312"/>
        <charset val="134"/>
      </rPr>
      <t>城市公交首末站</t>
    </r>
  </si>
  <si>
    <r>
      <rPr>
        <sz val="12"/>
        <color rgb="FF000000"/>
        <rFont val="仿宋_GB2312"/>
        <charset val="134"/>
      </rPr>
      <t>改扩建</t>
    </r>
  </si>
  <si>
    <r>
      <rPr>
        <sz val="12"/>
        <color rgb="FF000000"/>
        <rFont val="仿宋_GB2312"/>
        <charset val="134"/>
      </rPr>
      <t>湘潭县</t>
    </r>
  </si>
  <si>
    <r>
      <rPr>
        <sz val="12"/>
        <color rgb="FF000000"/>
        <rFont val="仿宋_GB2312"/>
        <charset val="134"/>
      </rPr>
      <t>湘潭县金霞公交首末站</t>
    </r>
  </si>
  <si>
    <r>
      <rPr>
        <sz val="12"/>
        <color rgb="FF000000"/>
        <rFont val="仿宋_GB2312"/>
        <charset val="134"/>
      </rPr>
      <t>邵阳市</t>
    </r>
  </si>
  <si>
    <r>
      <rPr>
        <sz val="12"/>
        <color rgb="FF000000"/>
        <rFont val="仿宋_GB2312"/>
        <charset val="134"/>
      </rPr>
      <t>隆回县</t>
    </r>
  </si>
  <si>
    <r>
      <rPr>
        <sz val="12"/>
        <color rgb="FF000000"/>
        <rFont val="仿宋_GB2312"/>
        <charset val="134"/>
      </rPr>
      <t>隆回县城东南工业园枢纽站</t>
    </r>
  </si>
  <si>
    <r>
      <rPr>
        <sz val="12"/>
        <color rgb="FF000000"/>
        <rFont val="仿宋_GB2312"/>
        <charset val="134"/>
      </rPr>
      <t>城市公交枢纽站</t>
    </r>
  </si>
  <si>
    <r>
      <rPr>
        <sz val="11"/>
        <color rgb="FF000000"/>
        <rFont val="仿宋_GB2312"/>
        <charset val="134"/>
      </rPr>
      <t>平江县</t>
    </r>
  </si>
  <si>
    <r>
      <rPr>
        <sz val="12"/>
        <color rgb="FF000000"/>
        <rFont val="仿宋_GB2312"/>
        <charset val="134"/>
      </rPr>
      <t>平江公交停车场</t>
    </r>
  </si>
  <si>
    <r>
      <rPr>
        <sz val="12"/>
        <color rgb="FF000000"/>
        <rFont val="仿宋_GB2312"/>
        <charset val="134"/>
      </rPr>
      <t>城市公交停保场</t>
    </r>
  </si>
  <si>
    <r>
      <rPr>
        <sz val="11"/>
        <color rgb="FF000000"/>
        <rFont val="仿宋_GB2312"/>
        <charset val="134"/>
      </rPr>
      <t>武陵源区</t>
    </r>
  </si>
  <si>
    <r>
      <rPr>
        <sz val="12"/>
        <color rgb="FF000000"/>
        <rFont val="仿宋_GB2312"/>
        <charset val="134"/>
      </rPr>
      <t>张家界市武陵源区锣鼓塔停保场</t>
    </r>
  </si>
  <si>
    <r>
      <rPr>
        <sz val="11"/>
        <color rgb="FF000000"/>
        <rFont val="仿宋_GB2312"/>
        <charset val="134"/>
      </rPr>
      <t>慈利县</t>
    </r>
  </si>
  <si>
    <r>
      <rPr>
        <sz val="12"/>
        <color rgb="FF000000"/>
        <rFont val="仿宋_GB2312"/>
        <charset val="134"/>
      </rPr>
      <t>锦程停保场</t>
    </r>
  </si>
  <si>
    <r>
      <rPr>
        <sz val="12"/>
        <color rgb="FF000000"/>
        <rFont val="仿宋_GB2312"/>
        <charset val="134"/>
      </rPr>
      <t>新开工</t>
    </r>
  </si>
  <si>
    <r>
      <rPr>
        <sz val="12"/>
        <color rgb="FF000000"/>
        <rFont val="仿宋_GB2312"/>
        <charset val="134"/>
      </rPr>
      <t>益阳市</t>
    </r>
  </si>
  <si>
    <r>
      <rPr>
        <sz val="12"/>
        <color rgb="FF000000"/>
        <rFont val="仿宋_GB2312"/>
        <charset val="134"/>
      </rPr>
      <t>桃江县</t>
    </r>
  </si>
  <si>
    <r>
      <rPr>
        <sz val="12"/>
        <color rgb="FF000000"/>
        <rFont val="仿宋_GB2312"/>
        <charset val="134"/>
      </rPr>
      <t>桃花江镇玉潭公交末站</t>
    </r>
  </si>
  <si>
    <r>
      <rPr>
        <sz val="12"/>
        <color rgb="FF000000"/>
        <rFont val="仿宋_GB2312"/>
        <charset val="134"/>
      </rPr>
      <t>市本级</t>
    </r>
  </si>
  <si>
    <r>
      <rPr>
        <sz val="12"/>
        <color rgb="FF000000"/>
        <rFont val="仿宋_GB2312"/>
        <charset val="134"/>
      </rPr>
      <t>大通湖区河坝公交停保场</t>
    </r>
  </si>
  <si>
    <r>
      <rPr>
        <sz val="12"/>
        <color rgb="FF000000"/>
        <rFont val="仿宋_GB2312"/>
        <charset val="134"/>
      </rPr>
      <t>大通湖区</t>
    </r>
  </si>
  <si>
    <r>
      <rPr>
        <sz val="12"/>
        <color rgb="FF000000"/>
        <rFont val="仿宋_GB2312"/>
        <charset val="134"/>
      </rPr>
      <t>永州市</t>
    </r>
  </si>
  <si>
    <r>
      <rPr>
        <sz val="12"/>
        <color rgb="FF000000"/>
        <rFont val="仿宋_GB2312"/>
        <charset val="134"/>
      </rPr>
      <t>零陵区</t>
    </r>
  </si>
  <si>
    <r>
      <rPr>
        <sz val="12"/>
        <color rgb="FF000000"/>
        <rFont val="仿宋_GB2312"/>
        <charset val="134"/>
      </rPr>
      <t>零陵区朝阳公园首末站</t>
    </r>
  </si>
  <si>
    <r>
      <rPr>
        <sz val="11"/>
        <color rgb="FF000000"/>
        <rFont val="仿宋_GB2312"/>
        <charset val="134"/>
      </rPr>
      <t>冷水滩区</t>
    </r>
  </si>
  <si>
    <r>
      <rPr>
        <sz val="12"/>
        <color rgb="FF000000"/>
        <rFont val="仿宋_GB2312"/>
        <charset val="134"/>
      </rPr>
      <t>小计</t>
    </r>
  </si>
  <si>
    <r>
      <rPr>
        <sz val="12"/>
        <color rgb="FF000000"/>
        <rFont val="仿宋_GB2312"/>
        <charset val="134"/>
      </rPr>
      <t>珍珠路枢纽站</t>
    </r>
  </si>
  <si>
    <r>
      <rPr>
        <sz val="12"/>
        <color rgb="FF000000"/>
        <rFont val="仿宋_GB2312"/>
        <charset val="134"/>
      </rPr>
      <t>冷水滩河西枢纽站</t>
    </r>
  </si>
  <si>
    <r>
      <rPr>
        <sz val="12"/>
        <color rgb="FF000000"/>
        <rFont val="仿宋_GB2312"/>
        <charset val="134"/>
      </rPr>
      <t>道县</t>
    </r>
  </si>
  <si>
    <r>
      <rPr>
        <sz val="12"/>
        <color rgb="FF000000"/>
        <rFont val="仿宋_GB2312"/>
        <charset val="134"/>
      </rPr>
      <t>道县火车站公交停保场</t>
    </r>
  </si>
  <si>
    <r>
      <rPr>
        <sz val="12"/>
        <color rgb="FF000000"/>
        <rFont val="仿宋_GB2312"/>
        <charset val="134"/>
      </rPr>
      <t>道县城南公交枢纽站</t>
    </r>
  </si>
  <si>
    <r>
      <rPr>
        <sz val="12"/>
        <color rgb="FF000000"/>
        <rFont val="仿宋_GB2312"/>
        <charset val="134"/>
      </rPr>
      <t>东安县</t>
    </r>
  </si>
  <si>
    <r>
      <rPr>
        <sz val="12"/>
        <color rgb="FF000000"/>
        <rFont val="仿宋_GB2312"/>
        <charset val="134"/>
      </rPr>
      <t>东安县公交停保场</t>
    </r>
  </si>
  <si>
    <r>
      <rPr>
        <sz val="12"/>
        <color rgb="FF000000"/>
        <rFont val="仿宋_GB2312"/>
        <charset val="134"/>
      </rPr>
      <t>蓝山县</t>
    </r>
  </si>
  <si>
    <r>
      <rPr>
        <sz val="12"/>
        <color rgb="FF000000"/>
        <rFont val="仿宋_GB2312"/>
        <charset val="134"/>
      </rPr>
      <t>蓝山县公交车站</t>
    </r>
  </si>
  <si>
    <r>
      <rPr>
        <sz val="11"/>
        <color rgb="FF000000"/>
        <rFont val="仿宋_GB2312"/>
        <charset val="134"/>
      </rPr>
      <t>怀化市</t>
    </r>
  </si>
  <si>
    <r>
      <rPr>
        <sz val="11"/>
        <color rgb="FF000000"/>
        <rFont val="仿宋_GB2312"/>
        <charset val="134"/>
      </rPr>
      <t>中方县</t>
    </r>
  </si>
  <si>
    <r>
      <rPr>
        <sz val="12"/>
        <color rgb="FF000000"/>
        <rFont val="仿宋_GB2312"/>
        <charset val="134"/>
      </rPr>
      <t>中方县城市公交停保场</t>
    </r>
  </si>
  <si>
    <r>
      <rPr>
        <b/>
        <sz val="11"/>
        <rFont val="仿宋_GB2312"/>
        <charset val="134"/>
      </rPr>
      <t>附件</t>
    </r>
    <r>
      <rPr>
        <b/>
        <sz val="11"/>
        <rFont val="Times New Roman"/>
        <charset val="134"/>
      </rPr>
      <t>7</t>
    </r>
  </si>
  <si>
    <t>2023年度城市交通发展奖励资金费改税部分调整明细表</t>
  </si>
  <si>
    <r>
      <rPr>
        <b/>
        <sz val="11"/>
        <rFont val="仿宋_GB2312"/>
        <charset val="134"/>
      </rPr>
      <t>市州</t>
    </r>
  </si>
  <si>
    <r>
      <rPr>
        <b/>
        <sz val="11"/>
        <rFont val="仿宋_GB2312"/>
        <charset val="134"/>
      </rPr>
      <t>县市区</t>
    </r>
  </si>
  <si>
    <r>
      <rPr>
        <b/>
        <sz val="11"/>
        <rFont val="仿宋_GB2312"/>
        <charset val="134"/>
      </rPr>
      <t>金额</t>
    </r>
  </si>
  <si>
    <r>
      <rPr>
        <b/>
        <sz val="11"/>
        <rFont val="仿宋_GB2312"/>
        <charset val="134"/>
      </rPr>
      <t>备注</t>
    </r>
  </si>
  <si>
    <r>
      <rPr>
        <sz val="11"/>
        <rFont val="仿宋_GB2312"/>
        <charset val="134"/>
      </rPr>
      <t>对湘财预〔</t>
    </r>
    <r>
      <rPr>
        <sz val="11"/>
        <rFont val="Times New Roman"/>
        <charset val="134"/>
      </rPr>
      <t>2024</t>
    </r>
    <r>
      <rPr>
        <sz val="11"/>
        <rFont val="仿宋_GB2312"/>
        <charset val="134"/>
      </rPr>
      <t>〕</t>
    </r>
    <r>
      <rPr>
        <sz val="11"/>
        <rFont val="Times New Roman"/>
        <charset val="134"/>
      </rPr>
      <t>76</t>
    </r>
    <r>
      <rPr>
        <sz val="11"/>
        <rFont val="仿宋_GB2312"/>
        <charset val="134"/>
      </rPr>
      <t>号文进行调整</t>
    </r>
  </si>
  <si>
    <r>
      <rPr>
        <sz val="11"/>
        <rFont val="仿宋_GB2312"/>
        <charset val="134"/>
      </rPr>
      <t>宁远县</t>
    </r>
  </si>
  <si>
    <t>通过惠民惠农财政补贴资金“一卡通”发放给符合运营服务要求的出租车司机</t>
  </si>
  <si>
    <r>
      <rPr>
        <sz val="11"/>
        <rFont val="仿宋_GB2312"/>
        <charset val="134"/>
      </rPr>
      <t>江华县</t>
    </r>
  </si>
  <si>
    <t>附件8</t>
  </si>
  <si>
    <t>2023年度农村道路客运油补省统筹资金绩效目标分解表</t>
  </si>
  <si>
    <t>县市区</t>
  </si>
  <si>
    <t>产出指标</t>
  </si>
  <si>
    <t>效益指标</t>
  </si>
  <si>
    <t>满意度指标</t>
  </si>
  <si>
    <t>数量指标</t>
  </si>
  <si>
    <t>质量指标</t>
  </si>
  <si>
    <t>时效指标</t>
  </si>
  <si>
    <t>经济效益指标</t>
  </si>
  <si>
    <t>社会效益指标</t>
  </si>
  <si>
    <t>生态效益指标</t>
  </si>
  <si>
    <t>可持续影响指标</t>
  </si>
  <si>
    <t>服务对象满意度指标</t>
  </si>
  <si>
    <t>城乡客运一体化示范县创建奖补资金（个）</t>
  </si>
  <si>
    <t>城乡客运一体化示范县创建车辆智能监管设备安装奖补资金（个）</t>
  </si>
  <si>
    <t>城乡客运一体化示范县运营奖补资金（个）</t>
  </si>
  <si>
    <t>二级及以上汽车客运站和枢纽客运站纾困解难临时补助（个）</t>
  </si>
  <si>
    <t>第二批全国交通运输一体化示范县（个）</t>
  </si>
  <si>
    <t>司机之家（个）</t>
  </si>
  <si>
    <t>农村道路基础设施建设里程（公里）</t>
  </si>
  <si>
    <t>完工项目验收合格率</t>
  </si>
  <si>
    <t>按期完成投资</t>
  </si>
  <si>
    <t>对经济发展的促进作用</t>
  </si>
  <si>
    <t>基本公共服务水平</t>
  </si>
  <si>
    <t>公路水路安全水平</t>
  </si>
  <si>
    <t>是否满足环境保护要求</t>
  </si>
  <si>
    <t>是否保障城乡客运行业长期健康发展</t>
  </si>
  <si>
    <t>公众满意率</t>
  </si>
  <si>
    <t>合计</t>
  </si>
  <si>
    <t>12月31日前完成验收</t>
  </si>
  <si>
    <t>明显</t>
  </si>
  <si>
    <t>提升</t>
  </si>
  <si>
    <t>是</t>
  </si>
  <si>
    <t>≥90%　</t>
  </si>
  <si>
    <t>长沙市市本级及所辖区</t>
  </si>
  <si>
    <t>12月31日前完成支付</t>
  </si>
  <si>
    <t>浏阳市</t>
  </si>
  <si>
    <t>长沙县</t>
  </si>
  <si>
    <t>宁乡市</t>
  </si>
  <si>
    <t>株洲市市本级及所辖区</t>
  </si>
  <si>
    <t>渌口区</t>
  </si>
  <si>
    <t>醴陵市</t>
  </si>
  <si>
    <t>攸县</t>
  </si>
  <si>
    <t>茶陵县</t>
  </si>
  <si>
    <t>炎陵县</t>
  </si>
  <si>
    <t>湘潭市市本级及所辖区</t>
  </si>
  <si>
    <t>湘潭县</t>
  </si>
  <si>
    <t>湘乡市</t>
  </si>
  <si>
    <t>韶山市</t>
  </si>
  <si>
    <t>衡阳市市本级及所辖区</t>
  </si>
  <si>
    <t>衡南县</t>
  </si>
  <si>
    <t>衡阳县</t>
  </si>
  <si>
    <t>衡山县</t>
  </si>
  <si>
    <t>衡东县</t>
  </si>
  <si>
    <t>常宁市</t>
  </si>
  <si>
    <t>祁东县</t>
  </si>
  <si>
    <t>邵阳市市本级及所辖区</t>
  </si>
  <si>
    <t>邵东市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</si>
  <si>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</si>
  <si>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</si>
  <si>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</si>
  <si>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</si>
  <si>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</si>
  <si>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</si>
  <si>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</si>
  <si>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</si>
  <si>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岳阳市市本级及所辖区</t>
  </si>
  <si>
    <t>汨罗市</t>
  </si>
  <si>
    <t>平江县</t>
  </si>
  <si>
    <t>湘阴县</t>
  </si>
  <si>
    <t>临湘市</t>
  </si>
  <si>
    <t>华容县</t>
  </si>
  <si>
    <t>岳阳县</t>
  </si>
  <si>
    <t>常德市市本级及所辖区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</si>
  <si>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</si>
  <si>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</si>
  <si>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</si>
  <si>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</si>
  <si>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</si>
  <si>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</si>
  <si>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</si>
  <si>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张家界市市本级及所辖区</t>
  </si>
  <si>
    <t>慈利县</t>
  </si>
  <si>
    <t>桑植县</t>
  </si>
  <si>
    <t>益阳市市本级及所辖区</t>
  </si>
  <si>
    <t>沅江市</t>
  </si>
  <si>
    <t>南县</t>
  </si>
  <si>
    <t>桃江县</t>
  </si>
  <si>
    <t>安化县</t>
  </si>
  <si>
    <t>永州市市本级及所辖区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</si>
  <si>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</si>
  <si>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</si>
  <si>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</si>
  <si>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</si>
  <si>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</si>
  <si>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</si>
  <si>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</si>
  <si>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</si>
  <si>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祁阳市</t>
  </si>
  <si>
    <t>郴州市市本级及所辖区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</si>
  <si>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</si>
  <si>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</si>
  <si>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</si>
  <si>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</si>
  <si>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</si>
  <si>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</si>
  <si>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</si>
  <si>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</si>
  <si>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</si>
  <si>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娄底市市本级及所辖区</t>
  </si>
  <si>
    <t>涟源市</t>
  </si>
  <si>
    <t>冷水江市</t>
  </si>
  <si>
    <t>双峰县</t>
  </si>
  <si>
    <t>新化县</t>
  </si>
  <si>
    <t>怀化市市本级及所辖区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</si>
  <si>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</si>
  <si>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</si>
  <si>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</si>
  <si>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</si>
  <si>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</si>
  <si>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</si>
  <si>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</si>
  <si>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</si>
  <si>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</si>
  <si>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</si>
  <si>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</si>
  <si>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</si>
  <si>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州本级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</si>
  <si>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</si>
  <si>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</si>
  <si>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</si>
  <si>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</si>
  <si>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</si>
  <si>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</si>
  <si>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</si>
  <si>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</si>
  <si>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附件9</t>
  </si>
  <si>
    <t>2023年度农村水路客运油补省统筹资金绩效目标分解表</t>
  </si>
  <si>
    <t>审计市州数量（个）</t>
  </si>
  <si>
    <t>便民交通码头（处）</t>
  </si>
  <si>
    <t>运力结构调整--现有客船拆解（总吨）</t>
  </si>
  <si>
    <t>运力结构调整--新建或改建新能源客货船（总吨）</t>
  </si>
  <si>
    <t>绿色发展-LNG加注站储罐容积（立方）</t>
  </si>
  <si>
    <t>水路旅游客运精品航线试点（条）</t>
  </si>
  <si>
    <t>地方水毁码头修复数量（个）</t>
  </si>
  <si>
    <t>地方航道应急抢通项目数量（个）</t>
  </si>
  <si>
    <t>审计报告符合行业规范</t>
  </si>
  <si>
    <t>审计报告完成时间</t>
  </si>
  <si>
    <t>补贴资金发放时间</t>
  </si>
  <si>
    <t>确保客运渡运企业经营稳定</t>
  </si>
  <si>
    <t>实施过程是否满足环境保护要求</t>
  </si>
  <si>
    <t>保证今后一定时期水路客运畅通、安全、舒适</t>
  </si>
  <si>
    <t>使用审计报告人员满意度</t>
  </si>
  <si>
    <t>符合</t>
  </si>
  <si>
    <t>2025年底前</t>
  </si>
  <si>
    <t>确保</t>
  </si>
  <si>
    <t>满足</t>
  </si>
  <si>
    <t>5年</t>
  </si>
  <si>
    <t>≥95%　</t>
  </si>
  <si>
    <t>长沙市本级</t>
  </si>
  <si>
    <t>株洲市本级</t>
  </si>
  <si>
    <t>湘潭市本级</t>
  </si>
  <si>
    <t>衡阳市本级</t>
  </si>
  <si>
    <t>邵阳市本级</t>
  </si>
  <si>
    <t>北塔区</t>
  </si>
  <si>
    <t>岳阳市本级</t>
  </si>
  <si>
    <t>常德市本级</t>
  </si>
  <si>
    <t>张家界市本级</t>
  </si>
  <si>
    <t>武陵源区</t>
  </si>
  <si>
    <t>永定区</t>
  </si>
  <si>
    <t>益阳市本级</t>
  </si>
  <si>
    <t>资阳区</t>
  </si>
  <si>
    <t>永州市本级</t>
  </si>
  <si>
    <t>郴州市本级</t>
  </si>
  <si>
    <t>苏仙区</t>
  </si>
  <si>
    <t>娄星区</t>
  </si>
  <si>
    <t>怀化市本级</t>
  </si>
  <si>
    <t>湘西州本级</t>
  </si>
  <si>
    <t>附件10</t>
  </si>
  <si>
    <t>2023年度城市交通发展奖励省统筹资金绩效目标分解表</t>
  </si>
  <si>
    <t>国家公交都市建设示范城市通过验收数量</t>
  </si>
  <si>
    <t>全国城市绿色货运配送示范城市通过验收数量</t>
  </si>
  <si>
    <t>城市公交场站建设（个）</t>
  </si>
  <si>
    <t>新增或更新纯电动巡游出租车（辆）</t>
  </si>
  <si>
    <t>市州完成新、改建出租汽车监管平台（个）</t>
  </si>
  <si>
    <t>全省新建95128电召服务平台（个）</t>
  </si>
  <si>
    <t>支持公交场站建设（个）</t>
  </si>
  <si>
    <t>支持新能源公交车正常运营数量（辆）</t>
  </si>
  <si>
    <t>12月31日前发放完毕</t>
  </si>
  <si>
    <t>是否保障出租汽车、城市公交行业长期健康发展</t>
  </si>
  <si>
    <t>12月31日前</t>
  </si>
</sst>
</file>

<file path=xl/styles.xml><?xml version="1.0" encoding="utf-8"?>
<styleSheet xmlns="http://schemas.openxmlformats.org/spreadsheetml/2006/main">
  <numFmts count="8"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0_ ;[Red]\-0\ "/>
    <numFmt numFmtId="41" formatCode="_ * #,##0_ ;_ * \-#,##0_ ;_ * &quot;-&quot;_ ;_ @_ "/>
    <numFmt numFmtId="42" formatCode="_ &quot;￥&quot;* #,##0_ ;_ &quot;￥&quot;* \-#,##0_ ;_ &quot;￥&quot;* &quot;-&quot;_ ;_ @_ "/>
    <numFmt numFmtId="178" formatCode="0.00_ ;[Red]\-0.00\ "/>
    <numFmt numFmtId="179" formatCode="0.00_ "/>
  </numFmts>
  <fonts count="106">
    <font>
      <sz val="11"/>
      <name val="宋体"/>
      <charset val="134"/>
    </font>
    <font>
      <sz val="11"/>
      <color indexed="8"/>
      <name val="宋体"/>
      <charset val="1"/>
    </font>
    <font>
      <sz val="16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方正小标宋简体"/>
      <charset val="134"/>
    </font>
    <font>
      <sz val="18"/>
      <color theme="1"/>
      <name val="方正小标宋简体"/>
      <charset val="134"/>
    </font>
    <font>
      <b/>
      <sz val="12"/>
      <name val="等线"/>
      <charset val="134"/>
      <scheme val="minor"/>
    </font>
    <font>
      <sz val="12"/>
      <color theme="1"/>
      <name val="方正小标宋简体"/>
      <charset val="134"/>
    </font>
    <font>
      <b/>
      <sz val="12"/>
      <name val="宋体"/>
      <charset val="134"/>
    </font>
    <font>
      <sz val="10"/>
      <color rgb="FF00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6"/>
      <color indexed="8"/>
      <name val="宋体"/>
      <charset val="1"/>
    </font>
    <font>
      <b/>
      <sz val="11"/>
      <color indexed="8"/>
      <name val="宋体"/>
      <charset val="1"/>
    </font>
    <font>
      <sz val="11"/>
      <color theme="1"/>
      <name val="宋体"/>
      <charset val="1"/>
    </font>
    <font>
      <sz val="12"/>
      <name val="Times New Roman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sz val="18"/>
      <name val="方正大标宋简体"/>
      <charset val="134"/>
    </font>
    <font>
      <sz val="11"/>
      <name val="仿宋_GB2312"/>
      <charset val="134"/>
    </font>
    <font>
      <sz val="16"/>
      <name val="Times New Roman"/>
      <charset val="134"/>
    </font>
    <font>
      <b/>
      <sz val="12"/>
      <name val="Times New Roman"/>
      <charset val="134"/>
    </font>
    <font>
      <sz val="11"/>
      <color rgb="FF000000"/>
      <name val="Times New Roman"/>
      <charset val="134"/>
    </font>
    <font>
      <sz val="12"/>
      <color rgb="FF000000"/>
      <name val="Times New Roman"/>
      <charset val="134"/>
    </font>
    <font>
      <b/>
      <sz val="12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8"/>
      <color rgb="FF000000"/>
      <name val="Times New Roman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6"/>
      <color rgb="FF000000"/>
      <name val="方正大标宋简体"/>
      <charset val="134"/>
    </font>
    <font>
      <b/>
      <sz val="10"/>
      <color rgb="FF000000"/>
      <name val="Times New Roman"/>
      <charset val="134"/>
    </font>
    <font>
      <b/>
      <sz val="10"/>
      <color rgb="FF000000"/>
      <name val="Times New Roman"/>
      <charset val="0"/>
    </font>
    <font>
      <b/>
      <sz val="10"/>
      <name val="Times New Roman"/>
      <charset val="134"/>
    </font>
    <font>
      <sz val="10"/>
      <color rgb="FF000000"/>
      <name val="Times New Roman"/>
      <charset val="0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b/>
      <sz val="18"/>
      <color rgb="FF000000"/>
      <name val="Times New Roman"/>
      <charset val="134"/>
    </font>
    <font>
      <sz val="11"/>
      <color rgb="FF000000"/>
      <name val="仿宋_GB2312"/>
      <charset val="134"/>
    </font>
    <font>
      <sz val="20"/>
      <color rgb="FF000000"/>
      <name val="Times New Roman"/>
      <charset val="134"/>
    </font>
    <font>
      <b/>
      <sz val="14"/>
      <color rgb="FF000000"/>
      <name val="Times New Roman"/>
      <charset val="134"/>
    </font>
    <font>
      <sz val="14"/>
      <color rgb="FF000000"/>
      <name val="Times New Roman"/>
      <charset val="134"/>
    </font>
    <font>
      <b/>
      <sz val="14"/>
      <color rgb="FFFF0000"/>
      <name val="Times New Roman"/>
      <charset val="134"/>
    </font>
    <font>
      <sz val="20"/>
      <name val="Times New Roman"/>
      <charset val="134"/>
    </font>
    <font>
      <sz val="11"/>
      <color indexed="8"/>
      <name val="Times New Roman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b/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Times New Roman"/>
      <charset val="134"/>
    </font>
    <font>
      <b/>
      <sz val="14"/>
      <color theme="1"/>
      <name val="Times New Roman"/>
      <charset val="134"/>
    </font>
    <font>
      <sz val="14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000000"/>
      <name val="宋体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0000"/>
      <name val="等线"/>
      <charset val="134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name val="Times New Roman"/>
      <charset val="1"/>
    </font>
    <font>
      <sz val="11"/>
      <color rgb="FF006100"/>
      <name val="等线"/>
      <charset val="0"/>
      <scheme val="minor"/>
    </font>
    <font>
      <sz val="11"/>
      <color rgb="FF9C6500"/>
      <name val="等线"/>
      <charset val="134"/>
    </font>
    <font>
      <b/>
      <sz val="11"/>
      <name val="仿宋_GB2312"/>
      <charset val="134"/>
    </font>
    <font>
      <b/>
      <sz val="12"/>
      <name val="仿宋_GB2312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b/>
      <sz val="11"/>
      <color rgb="FF000000"/>
      <name val="仿宋_GB2312"/>
      <charset val="134"/>
    </font>
    <font>
      <sz val="18"/>
      <color rgb="FF000000"/>
      <name val="方正小标宋简体"/>
      <charset val="134"/>
    </font>
    <font>
      <b/>
      <sz val="11"/>
      <name val="等线"/>
      <charset val="134"/>
    </font>
    <font>
      <sz val="12"/>
      <name val="仿宋_GB2312"/>
      <charset val="134"/>
    </font>
    <font>
      <b/>
      <sz val="10"/>
      <color rgb="FF000000"/>
      <name val="仿宋_GB2312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b/>
      <sz val="10"/>
      <color rgb="FF000000"/>
      <name val="仿宋_GB2312"/>
      <charset val="0"/>
    </font>
    <font>
      <b/>
      <sz val="10"/>
      <name val="仿宋_GB2312"/>
      <charset val="134"/>
    </font>
    <font>
      <sz val="10"/>
      <color rgb="FF000000"/>
      <name val="仿宋_GB2312"/>
      <charset val="0"/>
    </font>
    <font>
      <sz val="10"/>
      <color rgb="FF000000"/>
      <name val="宋体"/>
      <charset val="0"/>
    </font>
    <font>
      <b/>
      <sz val="14"/>
      <color rgb="FF000000"/>
      <name val="仿宋_GB2312"/>
      <charset val="134"/>
    </font>
    <font>
      <b/>
      <sz val="14"/>
      <color rgb="FF000000"/>
      <name val="等线"/>
      <charset val="134"/>
    </font>
    <font>
      <sz val="14"/>
      <color rgb="FF000000"/>
      <name val="仿宋_GB2312"/>
      <charset val="134"/>
    </font>
    <font>
      <sz val="20"/>
      <name val="方正小标宋_GBK"/>
      <charset val="134"/>
    </font>
    <font>
      <sz val="10"/>
      <name val="方正书宋_GBK"/>
      <charset val="134"/>
    </font>
    <font>
      <sz val="11"/>
      <color indexed="8"/>
      <name val="仿宋_GB2312"/>
      <charset val="134"/>
    </font>
    <font>
      <b/>
      <sz val="12"/>
      <color theme="1"/>
      <name val="仿宋_GB2312"/>
      <charset val="134"/>
    </font>
    <font>
      <sz val="18"/>
      <color theme="1"/>
      <name val="方正大标宋简体"/>
      <charset val="134"/>
    </font>
    <font>
      <sz val="11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4"/>
      <color theme="1"/>
      <name val="宋体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>
      <alignment vertical="center"/>
    </xf>
    <xf numFmtId="0" fontId="68" fillId="0" borderId="0">
      <protection locked="false"/>
    </xf>
    <xf numFmtId="0" fontId="4" fillId="0" borderId="0">
      <protection locked="false"/>
    </xf>
    <xf numFmtId="0" fontId="59" fillId="0" borderId="0">
      <protection locked="false"/>
    </xf>
    <xf numFmtId="0" fontId="4" fillId="0" borderId="0"/>
    <xf numFmtId="0" fontId="56" fillId="12" borderId="0" applyNumberFormat="false" applyBorder="false" applyAlignment="false" applyProtection="false">
      <alignment vertical="center"/>
    </xf>
    <xf numFmtId="0" fontId="55" fillId="27" borderId="0" applyNumberFormat="false" applyBorder="false" applyAlignment="false" applyProtection="false">
      <alignment vertical="center"/>
    </xf>
    <xf numFmtId="0" fontId="65" fillId="14" borderId="13" applyNumberFormat="false" applyAlignment="false" applyProtection="false">
      <alignment vertical="center"/>
    </xf>
    <xf numFmtId="0" fontId="71" fillId="19" borderId="16" applyNumberFormat="false" applyAlignment="false" applyProtection="false">
      <alignment vertical="center"/>
    </xf>
    <xf numFmtId="0" fontId="72" fillId="21" borderId="0" applyNumberFormat="false" applyBorder="false" applyAlignment="false" applyProtection="false">
      <alignment vertical="center"/>
    </xf>
    <xf numFmtId="0" fontId="57" fillId="0" borderId="10" applyNumberFormat="false" applyFill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55" fillId="9" borderId="0" applyNumberFormat="false" applyBorder="false" applyAlignment="false" applyProtection="false">
      <alignment vertical="center"/>
    </xf>
    <xf numFmtId="41" fontId="6" fillId="0" borderId="0" applyFont="false" applyFill="false" applyBorder="false" applyAlignment="false" applyProtection="false">
      <alignment vertical="center"/>
    </xf>
    <xf numFmtId="0" fontId="55" fillId="16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56" fillId="8" borderId="0" applyNumberFormat="false" applyBorder="false" applyAlignment="false" applyProtection="false">
      <alignment vertical="center"/>
    </xf>
    <xf numFmtId="0" fontId="64" fillId="0" borderId="0">
      <protection locked="false"/>
    </xf>
    <xf numFmtId="0" fontId="58" fillId="0" borderId="11" applyNumberFormat="false" applyFill="false" applyAlignment="false" applyProtection="false">
      <alignment vertical="center"/>
    </xf>
    <xf numFmtId="0" fontId="4" fillId="0" borderId="0"/>
    <xf numFmtId="0" fontId="63" fillId="0" borderId="12" applyNumberFormat="false" applyFill="false" applyAlignment="false" applyProtection="false">
      <alignment vertical="center"/>
    </xf>
    <xf numFmtId="0" fontId="55" fillId="22" borderId="0" applyNumberFormat="false" applyBorder="false" applyAlignment="false" applyProtection="false">
      <alignment vertical="center"/>
    </xf>
    <xf numFmtId="0" fontId="55" fillId="23" borderId="0" applyNumberFormat="false" applyBorder="false" applyAlignment="false" applyProtection="false">
      <alignment vertical="center"/>
    </xf>
    <xf numFmtId="0" fontId="56" fillId="25" borderId="0" applyNumberFormat="false" applyBorder="false" applyAlignment="false" applyProtection="false">
      <alignment vertical="center"/>
    </xf>
    <xf numFmtId="43" fontId="6" fillId="0" borderId="0" applyFont="false" applyFill="false" applyBorder="false" applyAlignment="false" applyProtection="false">
      <alignment vertical="center"/>
    </xf>
    <xf numFmtId="0" fontId="69" fillId="0" borderId="0" applyNumberFormat="false" applyFill="false" applyBorder="false" applyAlignment="false" applyProtection="false">
      <alignment vertical="center"/>
    </xf>
    <xf numFmtId="0" fontId="73" fillId="0" borderId="0" applyNumberFormat="false" applyFill="false" applyBorder="false" applyAlignment="false" applyProtection="false">
      <alignment vertical="center"/>
    </xf>
    <xf numFmtId="0" fontId="55" fillId="26" borderId="0" applyNumberFormat="false" applyBorder="false" applyAlignment="false" applyProtection="false">
      <alignment vertical="center"/>
    </xf>
    <xf numFmtId="0" fontId="59" fillId="0" borderId="0">
      <protection locked="false"/>
    </xf>
    <xf numFmtId="0" fontId="74" fillId="0" borderId="17" applyNumberFormat="false" applyFill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center"/>
    </xf>
    <xf numFmtId="0" fontId="55" fillId="28" borderId="0" applyNumberFormat="false" applyBorder="false" applyAlignment="false" applyProtection="false">
      <alignment vertical="center"/>
    </xf>
    <xf numFmtId="42" fontId="6" fillId="0" borderId="0" applyFont="false" applyFill="false" applyBorder="false" applyAlignment="false" applyProtection="false">
      <alignment vertical="center"/>
    </xf>
    <xf numFmtId="0" fontId="59" fillId="0" borderId="0">
      <alignment vertical="center"/>
    </xf>
    <xf numFmtId="0" fontId="70" fillId="0" borderId="0" applyNumberFormat="false" applyFill="false" applyBorder="false" applyAlignment="false" applyProtection="false">
      <alignment vertical="center"/>
    </xf>
    <xf numFmtId="0" fontId="55" fillId="17" borderId="0" applyNumberFormat="false" applyBorder="false" applyAlignment="false" applyProtection="false">
      <alignment vertical="center"/>
    </xf>
    <xf numFmtId="0" fontId="6" fillId="18" borderId="15" applyNumberFormat="false" applyFont="false" applyAlignment="false" applyProtection="false">
      <alignment vertical="center"/>
    </xf>
    <xf numFmtId="0" fontId="56" fillId="13" borderId="0" applyNumberFormat="false" applyBorder="false" applyAlignment="false" applyProtection="false">
      <alignment vertical="center"/>
    </xf>
    <xf numFmtId="0" fontId="76" fillId="31" borderId="0" applyNumberFormat="false" applyBorder="false" applyAlignment="false" applyProtection="false">
      <alignment vertical="center"/>
    </xf>
    <xf numFmtId="0" fontId="55" fillId="29" borderId="0" applyNumberFormat="false" applyBorder="false" applyAlignment="false" applyProtection="false">
      <alignment vertical="center"/>
    </xf>
    <xf numFmtId="0" fontId="75" fillId="0" borderId="0">
      <protection locked="false"/>
    </xf>
    <xf numFmtId="0" fontId="77" fillId="32" borderId="0">
      <alignment vertical="top"/>
      <protection locked="false"/>
    </xf>
    <xf numFmtId="0" fontId="66" fillId="14" borderId="14" applyNumberFormat="false" applyAlignment="false" applyProtection="false">
      <alignment vertical="center"/>
    </xf>
    <xf numFmtId="0" fontId="56" fillId="33" borderId="0" applyNumberFormat="false" applyBorder="false" applyAlignment="false" applyProtection="false">
      <alignment vertical="center"/>
    </xf>
    <xf numFmtId="0" fontId="56" fillId="30" borderId="0" applyNumberFormat="false" applyBorder="false" applyAlignment="false" applyProtection="false">
      <alignment vertical="center"/>
    </xf>
    <xf numFmtId="0" fontId="56" fillId="7" borderId="0" applyNumberFormat="false" applyBorder="false" applyAlignment="false" applyProtection="false">
      <alignment vertical="center"/>
    </xf>
    <xf numFmtId="0" fontId="56" fillId="24" borderId="0" applyNumberFormat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9" fontId="6" fillId="0" borderId="0" applyFont="false" applyFill="false" applyBorder="false" applyAlignment="false" applyProtection="false">
      <alignment vertical="center"/>
    </xf>
    <xf numFmtId="0" fontId="56" fillId="11" borderId="0" applyNumberFormat="false" applyBorder="false" applyAlignment="false" applyProtection="false">
      <alignment vertical="center"/>
    </xf>
    <xf numFmtId="44" fontId="6" fillId="0" borderId="0" applyFont="false" applyFill="false" applyBorder="false" applyAlignment="false" applyProtection="false">
      <alignment vertical="center"/>
    </xf>
    <xf numFmtId="0" fontId="56" fillId="10" borderId="0" applyNumberFormat="false" applyBorder="false" applyAlignment="false" applyProtection="false">
      <alignment vertical="center"/>
    </xf>
    <xf numFmtId="0" fontId="55" fillId="20" borderId="0" applyNumberFormat="false" applyBorder="false" applyAlignment="false" applyProtection="false">
      <alignment vertical="center"/>
    </xf>
    <xf numFmtId="0" fontId="67" fillId="15" borderId="14" applyNumberFormat="false" applyAlignment="false" applyProtection="false">
      <alignment vertical="center"/>
    </xf>
    <xf numFmtId="0" fontId="55" fillId="5" borderId="0" applyNumberFormat="false" applyBorder="false" applyAlignment="false" applyProtection="false">
      <alignment vertical="center"/>
    </xf>
    <xf numFmtId="0" fontId="56" fillId="4" borderId="0" applyNumberFormat="false" applyBorder="false" applyAlignment="false" applyProtection="false">
      <alignment vertical="center"/>
    </xf>
    <xf numFmtId="0" fontId="4" fillId="0" borderId="0"/>
    <xf numFmtId="0" fontId="55" fillId="3" borderId="0" applyNumberFormat="false" applyBorder="false" applyAlignment="false" applyProtection="false">
      <alignment vertical="center"/>
    </xf>
  </cellStyleXfs>
  <cellXfs count="223">
    <xf numFmtId="0" fontId="0" fillId="0" borderId="0" xfId="0">
      <alignment vertical="center"/>
    </xf>
    <xf numFmtId="0" fontId="0" fillId="0" borderId="0" xfId="0" applyFill="true">
      <alignment vertical="center"/>
    </xf>
    <xf numFmtId="0" fontId="1" fillId="0" borderId="0" xfId="0" applyFont="true" applyFill="true" applyAlignment="true">
      <alignment horizontal="center" vertical="center"/>
    </xf>
    <xf numFmtId="178" fontId="2" fillId="0" borderId="0" xfId="0" applyNumberFormat="true" applyFont="true" applyFill="true" applyAlignment="true">
      <alignment horizontal="center" vertical="center" wrapText="true"/>
    </xf>
    <xf numFmtId="0" fontId="3" fillId="0" borderId="1" xfId="1" applyFont="true" applyFill="true" applyBorder="true" applyAlignment="true" applyProtection="true">
      <alignment horizontal="center" vertical="center" wrapText="true"/>
    </xf>
    <xf numFmtId="178" fontId="3" fillId="0" borderId="2" xfId="0" applyNumberFormat="true" applyFont="true" applyFill="true" applyBorder="true" applyAlignment="true">
      <alignment horizontal="center" vertical="center" wrapText="true"/>
    </xf>
    <xf numFmtId="178" fontId="3" fillId="0" borderId="3" xfId="0" applyNumberFormat="true" applyFont="true" applyFill="true" applyBorder="true" applyAlignment="true">
      <alignment horizontal="center" vertical="center" wrapText="true"/>
    </xf>
    <xf numFmtId="0" fontId="3" fillId="0" borderId="4" xfId="1" applyFont="true" applyFill="true" applyBorder="true" applyAlignment="true" applyProtection="true">
      <alignment horizontal="center" vertical="center" wrapText="true"/>
    </xf>
    <xf numFmtId="0" fontId="3" fillId="0" borderId="5" xfId="1" applyFont="true" applyFill="true" applyBorder="true" applyAlignment="true" applyProtection="true">
      <alignment horizontal="center" vertical="center" wrapText="true"/>
    </xf>
    <xf numFmtId="0" fontId="0" fillId="0" borderId="6" xfId="0" applyNumberFormat="true" applyFont="true" applyFill="true" applyBorder="true" applyAlignment="true">
      <alignment horizontal="center" vertical="center" wrapText="true"/>
    </xf>
    <xf numFmtId="0" fontId="0" fillId="0" borderId="7" xfId="0" applyNumberFormat="true" applyFont="true" applyFill="true" applyBorder="true" applyAlignment="true">
      <alignment horizontal="center" vertical="center" wrapText="true"/>
    </xf>
    <xf numFmtId="0" fontId="3" fillId="0" borderId="6" xfId="1" applyFont="true" applyFill="true" applyBorder="true" applyAlignment="true" applyProtection="true">
      <alignment horizontal="center" vertical="center" wrapText="true"/>
    </xf>
    <xf numFmtId="0" fontId="3" fillId="0" borderId="6" xfId="29" applyNumberFormat="true" applyFont="true" applyFill="true" applyBorder="true" applyAlignment="true" applyProtection="true">
      <alignment horizontal="center" vertical="center" wrapText="true"/>
    </xf>
    <xf numFmtId="178" fontId="0" fillId="0" borderId="1" xfId="20" applyNumberFormat="true" applyFont="true" applyFill="true" applyBorder="true" applyAlignment="true">
      <alignment horizontal="center" vertical="center" wrapText="true"/>
    </xf>
    <xf numFmtId="0" fontId="0" fillId="0" borderId="1" xfId="29" applyNumberFormat="true" applyFont="true" applyFill="true" applyBorder="true" applyAlignment="true" applyProtection="true">
      <alignment horizontal="center" vertical="center" wrapText="true"/>
    </xf>
    <xf numFmtId="0" fontId="0" fillId="0" borderId="7" xfId="29" applyNumberFormat="true" applyFont="true" applyFill="true" applyBorder="true" applyAlignment="true" applyProtection="true">
      <alignment horizontal="center" vertical="center" wrapText="true"/>
    </xf>
    <xf numFmtId="178" fontId="0" fillId="0" borderId="6" xfId="20" applyNumberFormat="true" applyFont="true" applyFill="true" applyBorder="true" applyAlignment="true">
      <alignment horizontal="center" vertical="center" wrapText="true"/>
    </xf>
    <xf numFmtId="0" fontId="0" fillId="0" borderId="6" xfId="29" applyNumberFormat="true" applyFont="true" applyFill="true" applyBorder="true" applyAlignment="true" applyProtection="true">
      <alignment horizontal="center" vertical="center" wrapText="true"/>
    </xf>
    <xf numFmtId="0" fontId="0" fillId="0" borderId="6" xfId="20" applyNumberFormat="true" applyFont="true" applyFill="true" applyBorder="true" applyAlignment="true">
      <alignment horizontal="center" vertical="center" wrapText="true"/>
    </xf>
    <xf numFmtId="0" fontId="0" fillId="0" borderId="2" xfId="29" applyNumberFormat="true" applyFont="true" applyFill="true" applyBorder="true" applyAlignment="true" applyProtection="true">
      <alignment horizontal="center" vertical="center" wrapText="true"/>
    </xf>
    <xf numFmtId="0" fontId="4" fillId="0" borderId="6" xfId="4" applyFont="true" applyFill="true" applyBorder="true" applyAlignment="true">
      <alignment horizontal="center" vertical="center" wrapText="true"/>
    </xf>
    <xf numFmtId="0" fontId="0" fillId="0" borderId="6" xfId="20" applyNumberFormat="true" applyFont="true" applyFill="true" applyBorder="true" applyAlignment="true">
      <alignment horizontal="center" vertical="center"/>
    </xf>
    <xf numFmtId="0" fontId="0" fillId="0" borderId="1" xfId="20" applyNumberFormat="true" applyFont="true" applyFill="true" applyBorder="true" applyAlignment="true">
      <alignment horizontal="center" vertical="center" wrapText="true"/>
    </xf>
    <xf numFmtId="178" fontId="0" fillId="0" borderId="6" xfId="3" applyNumberFormat="true" applyFont="true" applyFill="true" applyBorder="true" applyAlignment="true" applyProtection="true">
      <alignment horizontal="center" vertical="center" wrapText="true"/>
    </xf>
    <xf numFmtId="178" fontId="0" fillId="0" borderId="1" xfId="3" applyNumberFormat="true" applyFont="true" applyFill="true" applyBorder="true" applyAlignment="true" applyProtection="true">
      <alignment horizontal="center" vertical="center" wrapText="true"/>
    </xf>
    <xf numFmtId="0" fontId="1" fillId="0" borderId="0" xfId="0" applyFont="true" applyFill="true" applyAlignment="true">
      <alignment vertical="center"/>
    </xf>
    <xf numFmtId="178" fontId="3" fillId="0" borderId="8" xfId="0" applyNumberFormat="true" applyFont="true" applyFill="true" applyBorder="true" applyAlignment="true">
      <alignment horizontal="center" vertical="center" wrapText="true"/>
    </xf>
    <xf numFmtId="0" fontId="3" fillId="0" borderId="6" xfId="0" applyNumberFormat="true" applyFont="true" applyFill="true" applyBorder="true" applyAlignment="true">
      <alignment horizontal="center"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0" fontId="3" fillId="0" borderId="8" xfId="0" applyNumberFormat="true" applyFont="true" applyFill="true" applyBorder="true" applyAlignment="true">
      <alignment horizontal="center" vertical="center" wrapText="true"/>
    </xf>
    <xf numFmtId="0" fontId="0" fillId="0" borderId="6" xfId="0" applyFont="true" applyFill="true" applyBorder="true" applyAlignment="true">
      <alignment horizontal="center" vertical="center" wrapText="true"/>
    </xf>
    <xf numFmtId="9" fontId="5" fillId="0" borderId="6" xfId="0" applyNumberFormat="true" applyFont="true" applyFill="true" applyBorder="true" applyAlignment="true">
      <alignment horizontal="center" vertical="center" wrapText="true"/>
    </xf>
    <xf numFmtId="0" fontId="3" fillId="0" borderId="6" xfId="0" applyFont="true" applyFill="true" applyBorder="true" applyAlignment="true">
      <alignment horizontal="center" vertical="center" wrapText="true"/>
    </xf>
    <xf numFmtId="9" fontId="6" fillId="0" borderId="6" xfId="0" applyNumberFormat="true" applyFont="true" applyFill="true" applyBorder="true" applyAlignment="true">
      <alignment horizontal="center" vertical="center" wrapText="true"/>
    </xf>
    <xf numFmtId="0" fontId="7" fillId="0" borderId="6" xfId="0" applyFont="true" applyFill="true" applyBorder="true" applyAlignment="true">
      <alignment horizontal="center" vertical="center" wrapText="true"/>
    </xf>
    <xf numFmtId="178" fontId="0" fillId="0" borderId="6" xfId="20" applyNumberFormat="true" applyFont="true" applyFill="true" applyBorder="true" applyAlignment="true" applyProtection="true">
      <alignment horizontal="center" vertical="center" wrapText="true"/>
      <protection locked="false"/>
    </xf>
    <xf numFmtId="178" fontId="0" fillId="0" borderId="6" xfId="57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0" borderId="0" xfId="0" applyFont="true" applyFill="true" applyAlignment="true">
      <alignment horizontal="left" vertical="center"/>
    </xf>
    <xf numFmtId="0" fontId="6" fillId="0" borderId="0" xfId="0" applyFont="true" applyFill="true" applyAlignment="true">
      <alignment vertical="center"/>
    </xf>
    <xf numFmtId="0" fontId="8" fillId="0" borderId="0" xfId="0" applyFont="true" applyFill="true" applyAlignment="true">
      <alignment horizontal="center" vertical="top" wrapText="true"/>
    </xf>
    <xf numFmtId="0" fontId="9" fillId="0" borderId="6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/>
    </xf>
    <xf numFmtId="0" fontId="10" fillId="0" borderId="3" xfId="0" applyFont="true" applyFill="true" applyBorder="true" applyAlignment="true">
      <alignment horizontal="center" vertical="center"/>
    </xf>
    <xf numFmtId="0" fontId="11" fillId="0" borderId="2" xfId="0" applyFont="true" applyFill="true" applyBorder="true" applyAlignment="true">
      <alignment horizontal="center" vertical="center" wrapText="true"/>
    </xf>
    <xf numFmtId="0" fontId="11" fillId="0" borderId="3" xfId="0" applyFont="true" applyFill="true" applyBorder="true" applyAlignment="true">
      <alignment horizontal="center" vertical="center" wrapText="true"/>
    </xf>
    <xf numFmtId="0" fontId="11" fillId="0" borderId="6" xfId="0" applyFont="true" applyFill="true" applyBorder="true" applyAlignment="true">
      <alignment horizontal="center" vertical="center" wrapText="true"/>
    </xf>
    <xf numFmtId="0" fontId="12" fillId="0" borderId="6" xfId="0" applyFont="true" applyFill="true" applyBorder="true" applyAlignment="true">
      <alignment horizontal="center" vertical="center"/>
    </xf>
    <xf numFmtId="0" fontId="12" fillId="0" borderId="6" xfId="0" applyFont="true" applyFill="true" applyBorder="true" applyAlignment="true">
      <alignment horizontal="left" vertical="center"/>
    </xf>
    <xf numFmtId="0" fontId="13" fillId="0" borderId="6" xfId="0" applyFont="true" applyFill="true" applyBorder="true" applyAlignment="true">
      <alignment horizontal="center" vertical="center"/>
    </xf>
    <xf numFmtId="0" fontId="8" fillId="0" borderId="0" xfId="0" applyFont="true" applyFill="true" applyAlignment="true">
      <alignment horizontal="center" vertical="top"/>
    </xf>
    <xf numFmtId="0" fontId="6" fillId="0" borderId="6" xfId="0" applyFont="true" applyFill="true" applyBorder="true" applyAlignment="true">
      <alignment vertical="center"/>
    </xf>
    <xf numFmtId="0" fontId="11" fillId="0" borderId="8" xfId="0" applyFont="true" applyFill="true" applyBorder="true" applyAlignment="true">
      <alignment horizontal="center" vertical="center" wrapText="true"/>
    </xf>
    <xf numFmtId="0" fontId="14" fillId="0" borderId="6" xfId="0" applyFont="true" applyFill="true" applyBorder="true" applyAlignment="true">
      <alignment horizontal="center" vertical="center"/>
    </xf>
    <xf numFmtId="0" fontId="14" fillId="0" borderId="6" xfId="0" applyFont="true" applyFill="true" applyBorder="true" applyAlignment="true">
      <alignment horizontal="center" vertical="center" wrapText="true"/>
    </xf>
    <xf numFmtId="9" fontId="14" fillId="0" borderId="6" xfId="49" applyFont="true" applyFill="true" applyBorder="true" applyAlignment="true">
      <alignment horizontal="center" vertical="center" wrapText="true"/>
    </xf>
    <xf numFmtId="0" fontId="10" fillId="0" borderId="6" xfId="0" applyFont="true" applyFill="true" applyBorder="true" applyAlignment="true">
      <alignment horizontal="center" vertical="center"/>
    </xf>
    <xf numFmtId="0" fontId="14" fillId="0" borderId="2" xfId="0" applyFont="true" applyFill="true" applyBorder="true" applyAlignment="true">
      <alignment horizontal="center" vertical="center" wrapText="true"/>
    </xf>
    <xf numFmtId="9" fontId="14" fillId="0" borderId="6" xfId="0" applyNumberFormat="true" applyFont="true" applyFill="true" applyBorder="true" applyAlignment="true">
      <alignment horizontal="center" vertical="center" wrapText="true"/>
    </xf>
    <xf numFmtId="31" fontId="14" fillId="0" borderId="6" xfId="0" applyNumberFormat="true" applyFont="true" applyFill="true" applyBorder="true" applyAlignment="true" applyProtection="true">
      <alignment horizontal="center" vertical="center" wrapText="true"/>
    </xf>
    <xf numFmtId="0" fontId="14" fillId="0" borderId="3" xfId="0" applyFont="true" applyFill="true" applyBorder="true" applyAlignment="true">
      <alignment horizontal="center" vertical="center" wrapText="true"/>
    </xf>
    <xf numFmtId="0" fontId="14" fillId="0" borderId="8" xfId="0" applyFont="true" applyFill="true" applyBorder="true" applyAlignment="true">
      <alignment horizontal="center" vertical="center" wrapText="true"/>
    </xf>
    <xf numFmtId="0" fontId="15" fillId="0" borderId="0" xfId="0" applyFont="true" applyFill="true" applyAlignment="true">
      <alignment horizontal="center" vertical="center"/>
    </xf>
    <xf numFmtId="0" fontId="16" fillId="0" borderId="1" xfId="0" applyFont="true" applyFill="true" applyBorder="true" applyAlignment="true">
      <alignment horizontal="center" vertical="center" wrapText="true"/>
    </xf>
    <xf numFmtId="0" fontId="16" fillId="0" borderId="6" xfId="0" applyFont="true" applyFill="true" applyBorder="true" applyAlignment="true">
      <alignment horizontal="center" vertical="center"/>
    </xf>
    <xf numFmtId="0" fontId="16" fillId="0" borderId="4" xfId="0" applyFont="true" applyFill="true" applyBorder="true" applyAlignment="true">
      <alignment horizontal="center" vertical="center" wrapText="true"/>
    </xf>
    <xf numFmtId="0" fontId="16" fillId="0" borderId="2" xfId="0" applyFont="true" applyFill="true" applyBorder="true" applyAlignment="true">
      <alignment horizontal="center" vertical="center" wrapText="true"/>
    </xf>
    <xf numFmtId="0" fontId="16" fillId="0" borderId="3" xfId="0" applyFont="true" applyFill="true" applyBorder="true" applyAlignment="true">
      <alignment horizontal="center" vertical="center" wrapText="true"/>
    </xf>
    <xf numFmtId="0" fontId="16" fillId="0" borderId="5" xfId="0" applyFont="true" applyFill="true" applyBorder="true" applyAlignment="true">
      <alignment horizontal="center" vertical="center" wrapText="true"/>
    </xf>
    <xf numFmtId="0" fontId="16" fillId="0" borderId="6" xfId="0" applyFont="true" applyFill="true" applyBorder="true" applyAlignment="true">
      <alignment horizontal="center" vertical="center" wrapText="true"/>
    </xf>
    <xf numFmtId="0" fontId="1" fillId="0" borderId="6" xfId="0" applyFont="true" applyFill="true" applyBorder="true" applyAlignment="true">
      <alignment horizontal="center" vertical="center" wrapText="true"/>
    </xf>
    <xf numFmtId="0" fontId="17" fillId="0" borderId="6" xfId="0" applyFont="true" applyFill="true" applyBorder="true" applyAlignment="true">
      <alignment horizontal="center" vertical="center" wrapText="true"/>
    </xf>
    <xf numFmtId="0" fontId="16" fillId="0" borderId="8" xfId="0" applyFont="true" applyFill="true" applyBorder="true" applyAlignment="true">
      <alignment horizontal="center" vertical="center" wrapText="true"/>
    </xf>
    <xf numFmtId="0" fontId="16" fillId="0" borderId="2" xfId="0" applyFont="true" applyFill="true" applyBorder="true" applyAlignment="true">
      <alignment vertical="center" wrapText="true"/>
    </xf>
    <xf numFmtId="9" fontId="16" fillId="0" borderId="6" xfId="0" applyNumberFormat="true" applyFont="true" applyFill="true" applyBorder="true" applyAlignment="true">
      <alignment horizontal="center" vertical="center" wrapText="true"/>
    </xf>
    <xf numFmtId="9" fontId="1" fillId="0" borderId="6" xfId="0" applyNumberFormat="true" applyFont="true" applyFill="true" applyBorder="true" applyAlignment="true">
      <alignment horizontal="center" vertical="center" wrapText="true"/>
    </xf>
    <xf numFmtId="0" fontId="18" fillId="0" borderId="0" xfId="0" applyFont="true">
      <alignment vertical="center"/>
    </xf>
    <xf numFmtId="0" fontId="19" fillId="0" borderId="0" xfId="0" applyFont="true">
      <alignment vertical="center"/>
    </xf>
    <xf numFmtId="0" fontId="20" fillId="0" borderId="0" xfId="0" applyFont="true">
      <alignment vertical="center"/>
    </xf>
    <xf numFmtId="0" fontId="21" fillId="0" borderId="0" xfId="0" applyFont="true" applyAlignment="true">
      <alignment horizontal="center" vertical="center" wrapText="true"/>
    </xf>
    <xf numFmtId="0" fontId="19" fillId="0" borderId="0" xfId="0" applyFont="true" applyAlignment="true">
      <alignment horizontal="center" vertical="center"/>
    </xf>
    <xf numFmtId="0" fontId="20" fillId="0" borderId="6" xfId="0" applyFont="true" applyBorder="true" applyAlignment="true">
      <alignment horizontal="center" vertical="center"/>
    </xf>
    <xf numFmtId="0" fontId="19" fillId="0" borderId="6" xfId="0" applyFont="true" applyBorder="true" applyAlignment="true">
      <alignment horizontal="center" vertical="center"/>
    </xf>
    <xf numFmtId="0" fontId="22" fillId="0" borderId="6" xfId="0" applyFont="true" applyBorder="true" applyAlignment="true">
      <alignment horizontal="center" vertical="center" wrapText="true"/>
    </xf>
    <xf numFmtId="0" fontId="20" fillId="0" borderId="0" xfId="0" applyNumberFormat="true" applyFont="true" applyFill="true" applyBorder="true" applyAlignment="true">
      <alignment horizontal="center" vertical="center"/>
    </xf>
    <xf numFmtId="0" fontId="23" fillId="0" borderId="0" xfId="0" applyNumberFormat="true" applyFont="true" applyFill="true" applyBorder="true" applyAlignment="true">
      <alignment vertical="center"/>
    </xf>
    <xf numFmtId="0" fontId="21" fillId="0" borderId="0" xfId="0" applyNumberFormat="true" applyFont="true" applyFill="true" applyBorder="true" applyAlignment="true">
      <alignment horizontal="center" vertical="center"/>
    </xf>
    <xf numFmtId="0" fontId="18" fillId="0" borderId="0" xfId="0" applyNumberFormat="true" applyFont="true" applyFill="true" applyBorder="true" applyAlignment="true"/>
    <xf numFmtId="0" fontId="24" fillId="0" borderId="6" xfId="0" applyNumberFormat="true" applyFont="true" applyFill="true" applyBorder="true" applyAlignment="true">
      <alignment horizontal="center" vertical="center" wrapText="true"/>
    </xf>
    <xf numFmtId="0" fontId="24" fillId="0" borderId="2" xfId="0" applyNumberFormat="true" applyFont="true" applyFill="true" applyBorder="true" applyAlignment="true">
      <alignment horizontal="center" vertical="center" wrapText="true"/>
    </xf>
    <xf numFmtId="0" fontId="24" fillId="0" borderId="3" xfId="0" applyNumberFormat="true" applyFont="true" applyFill="true" applyBorder="true" applyAlignment="true">
      <alignment horizontal="center" vertical="center" wrapText="true"/>
    </xf>
    <xf numFmtId="0" fontId="24" fillId="0" borderId="8" xfId="0" applyNumberFormat="true" applyFont="true" applyFill="true" applyBorder="true" applyAlignment="true">
      <alignment horizontal="center" vertical="center" wrapText="true"/>
    </xf>
    <xf numFmtId="0" fontId="25" fillId="0" borderId="6" xfId="2" applyFont="true" applyFill="true" applyBorder="true" applyAlignment="true" applyProtection="true">
      <alignment horizontal="center" vertical="center"/>
    </xf>
    <xf numFmtId="0" fontId="26" fillId="0" borderId="6" xfId="2" applyFont="true" applyFill="true" applyBorder="true" applyAlignment="true" applyProtection="true">
      <alignment horizontal="center" vertical="center" wrapText="true"/>
    </xf>
    <xf numFmtId="0" fontId="26" fillId="0" borderId="6" xfId="2" applyFont="true" applyFill="true" applyBorder="true" applyAlignment="true" applyProtection="true">
      <alignment horizontal="center" vertical="center"/>
    </xf>
    <xf numFmtId="0" fontId="27" fillId="0" borderId="2" xfId="2" applyFont="true" applyFill="true" applyBorder="true" applyAlignment="true" applyProtection="true">
      <alignment horizontal="center" vertical="center"/>
    </xf>
    <xf numFmtId="0" fontId="27" fillId="0" borderId="3" xfId="2" applyFont="true" applyFill="true" applyBorder="true" applyAlignment="true" applyProtection="true">
      <alignment horizontal="center" vertical="center"/>
    </xf>
    <xf numFmtId="0" fontId="26" fillId="0" borderId="2" xfId="2" applyFont="true" applyFill="true" applyBorder="true" applyAlignment="true" applyProtection="true">
      <alignment horizontal="center" vertical="center" wrapText="true"/>
    </xf>
    <xf numFmtId="0" fontId="26" fillId="0" borderId="3" xfId="2" applyFont="true" applyFill="true" applyBorder="true" applyAlignment="true" applyProtection="true">
      <alignment horizontal="center" vertical="center" wrapText="true"/>
    </xf>
    <xf numFmtId="0" fontId="19" fillId="0" borderId="0" xfId="0" applyNumberFormat="true" applyFont="true" applyFill="true" applyBorder="true" applyAlignment="true">
      <alignment horizontal="center" vertical="center"/>
    </xf>
    <xf numFmtId="0" fontId="24" fillId="0" borderId="6" xfId="0" applyNumberFormat="true" applyFont="true" applyFill="true" applyBorder="true" applyAlignment="true">
      <alignment horizontal="center" vertical="center"/>
    </xf>
    <xf numFmtId="0" fontId="27" fillId="0" borderId="6" xfId="2" applyFont="true" applyBorder="true" applyAlignment="true" applyProtection="true">
      <alignment horizontal="center" vertical="center"/>
    </xf>
    <xf numFmtId="0" fontId="24" fillId="0" borderId="6" xfId="1" applyNumberFormat="true" applyFont="true" applyFill="true" applyBorder="true" applyAlignment="true" applyProtection="true">
      <alignment horizontal="center" vertical="center" wrapText="true"/>
    </xf>
    <xf numFmtId="0" fontId="18" fillId="0" borderId="6" xfId="1" applyNumberFormat="true" applyFont="true" applyFill="true" applyBorder="true" applyAlignment="true" applyProtection="true">
      <alignment horizontal="center" vertical="center" wrapText="true"/>
    </xf>
    <xf numFmtId="0" fontId="27" fillId="0" borderId="8" xfId="2" applyFont="true" applyFill="true" applyBorder="true" applyAlignment="true" applyProtection="true">
      <alignment horizontal="center" vertical="center"/>
    </xf>
    <xf numFmtId="0" fontId="27" fillId="0" borderId="6" xfId="2" applyFont="true" applyFill="true" applyBorder="true" applyAlignment="true" applyProtection="true">
      <alignment horizontal="center" vertical="center"/>
    </xf>
    <xf numFmtId="0" fontId="27" fillId="0" borderId="6" xfId="2" applyFont="true" applyFill="true" applyBorder="true" applyAlignment="true" applyProtection="true">
      <alignment horizontal="center" vertical="center" wrapText="true"/>
    </xf>
    <xf numFmtId="0" fontId="26" fillId="0" borderId="8" xfId="2" applyFont="true" applyFill="true" applyBorder="true" applyAlignment="true" applyProtection="true">
      <alignment horizontal="center" vertical="center" wrapText="true"/>
    </xf>
    <xf numFmtId="0" fontId="25" fillId="0" borderId="0" xfId="0" applyFont="true" applyFill="true" applyBorder="true" applyAlignment="true"/>
    <xf numFmtId="0" fontId="18" fillId="0" borderId="0" xfId="0" applyFont="true" applyFill="true" applyBorder="true" applyAlignment="true"/>
    <xf numFmtId="0" fontId="18" fillId="0" borderId="0" xfId="0" applyNumberFormat="true" applyFont="true" applyFill="true" applyBorder="true">
      <alignment vertical="center"/>
    </xf>
    <xf numFmtId="179" fontId="18" fillId="0" borderId="0" xfId="0" applyNumberFormat="true" applyFont="true" applyFill="true" applyBorder="true" applyAlignment="true"/>
    <xf numFmtId="0" fontId="28" fillId="0" borderId="0" xfId="0" applyFont="true" applyFill="true" applyBorder="true" applyAlignment="true">
      <alignment vertical="center"/>
    </xf>
    <xf numFmtId="0" fontId="25" fillId="0" borderId="0" xfId="0" applyFont="true" applyFill="true" applyBorder="true" applyAlignment="true">
      <alignment horizontal="center"/>
    </xf>
    <xf numFmtId="0" fontId="29" fillId="0" borderId="0" xfId="0" applyFont="true" applyFill="true" applyBorder="true" applyAlignment="true">
      <alignment horizontal="center" vertical="center" wrapText="true"/>
    </xf>
    <xf numFmtId="177" fontId="20" fillId="0" borderId="6" xfId="0" applyNumberFormat="true" applyFont="true" applyFill="true" applyBorder="true" applyAlignment="true">
      <alignment horizontal="center" vertical="center" wrapText="true"/>
    </xf>
    <xf numFmtId="179" fontId="20" fillId="0" borderId="6" xfId="0" applyNumberFormat="true" applyFont="true" applyFill="true" applyBorder="true" applyAlignment="true">
      <alignment horizontal="center" vertical="center" wrapText="true"/>
    </xf>
    <xf numFmtId="0" fontId="19" fillId="0" borderId="6" xfId="0" applyFont="true" applyFill="true" applyBorder="true" applyAlignment="true">
      <alignment horizontal="center" vertical="center" wrapText="true"/>
    </xf>
    <xf numFmtId="0" fontId="18" fillId="0" borderId="6" xfId="0" applyFont="true" applyFill="true" applyBorder="true" applyAlignment="true">
      <alignment horizontal="center" vertical="center"/>
    </xf>
    <xf numFmtId="0" fontId="19" fillId="0" borderId="0" xfId="0" applyFont="true" applyFill="true" applyBorder="true" applyAlignment="true"/>
    <xf numFmtId="0" fontId="18" fillId="0" borderId="0" xfId="0" applyNumberFormat="true" applyFont="true" applyFill="true" applyAlignment="true"/>
    <xf numFmtId="0" fontId="19" fillId="0" borderId="0" xfId="0" applyFont="true" applyFill="true" applyAlignment="true">
      <alignment horizontal="center" vertical="center"/>
    </xf>
    <xf numFmtId="0" fontId="18" fillId="0" borderId="6" xfId="0" applyNumberFormat="true" applyFont="true" applyFill="true" applyBorder="true" applyAlignment="true">
      <alignment horizontal="center" vertical="center" wrapText="true"/>
    </xf>
    <xf numFmtId="0" fontId="18" fillId="0" borderId="0" xfId="0" applyFont="true" applyFill="true" applyBorder="true" applyAlignment="true">
      <alignment horizontal="center" vertical="center"/>
    </xf>
    <xf numFmtId="0" fontId="18" fillId="0" borderId="0" xfId="0" applyFont="true" applyFill="true" applyBorder="true" applyAlignment="true">
      <alignment horizontal="right"/>
    </xf>
    <xf numFmtId="0" fontId="30" fillId="0" borderId="6" xfId="0" applyFont="true" applyFill="true" applyBorder="true" applyAlignment="true">
      <alignment horizontal="center" vertical="center"/>
    </xf>
    <xf numFmtId="0" fontId="31" fillId="0" borderId="0" xfId="0" applyNumberFormat="true" applyFont="true" applyFill="true" applyBorder="true" applyAlignment="true">
      <alignment vertical="center" wrapText="true"/>
    </xf>
    <xf numFmtId="179" fontId="20" fillId="0" borderId="0" xfId="0" applyNumberFormat="true" applyFont="true" applyFill="true" applyBorder="true" applyAlignment="true">
      <alignment vertical="center"/>
    </xf>
    <xf numFmtId="179" fontId="18" fillId="0" borderId="0" xfId="0" applyNumberFormat="true" applyFont="true" applyFill="true" applyBorder="true" applyAlignment="true">
      <alignment vertical="center"/>
    </xf>
    <xf numFmtId="0" fontId="32" fillId="0" borderId="0" xfId="0" applyFont="true" applyFill="true" applyAlignment="true">
      <alignment horizontal="center" vertical="center"/>
    </xf>
    <xf numFmtId="179" fontId="28" fillId="0" borderId="0" xfId="0" applyNumberFormat="true" applyFont="true" applyFill="true" applyBorder="true" applyAlignment="true">
      <alignment vertical="center"/>
    </xf>
    <xf numFmtId="179" fontId="33" fillId="0" borderId="6" xfId="0" applyNumberFormat="true" applyFont="true" applyFill="true" applyBorder="true" applyAlignment="true">
      <alignment horizontal="center" vertical="center" wrapText="true"/>
    </xf>
    <xf numFmtId="179" fontId="34" fillId="0" borderId="6" xfId="0" applyNumberFormat="true" applyFont="true" applyFill="true" applyBorder="true" applyAlignment="true">
      <alignment horizontal="center" vertical="center" wrapText="true"/>
    </xf>
    <xf numFmtId="179" fontId="35" fillId="0" borderId="6" xfId="0" applyNumberFormat="true" applyFont="true" applyFill="true" applyBorder="true" applyAlignment="true">
      <alignment horizontal="center" vertical="center"/>
    </xf>
    <xf numFmtId="179" fontId="34" fillId="2" borderId="6" xfId="0" applyNumberFormat="true" applyFont="true" applyFill="true" applyBorder="true" applyAlignment="true">
      <alignment horizontal="center" vertical="center"/>
    </xf>
    <xf numFmtId="179" fontId="36" fillId="2" borderId="6" xfId="0" applyNumberFormat="true" applyFont="true" applyFill="true" applyBorder="true" applyAlignment="true">
      <alignment horizontal="center" vertical="center"/>
    </xf>
    <xf numFmtId="179" fontId="37" fillId="0" borderId="6" xfId="0" applyNumberFormat="true" applyFont="true" applyFill="true" applyBorder="true" applyAlignment="true">
      <alignment horizontal="center" vertical="center" wrapText="true"/>
    </xf>
    <xf numFmtId="179" fontId="37" fillId="2" borderId="6" xfId="0" applyNumberFormat="true" applyFont="true" applyFill="true" applyBorder="true" applyAlignment="true">
      <alignment horizontal="center" vertical="center"/>
    </xf>
    <xf numFmtId="179" fontId="33" fillId="0" borderId="6" xfId="0" applyNumberFormat="true" applyFont="true" applyFill="true" applyBorder="true" applyAlignment="true">
      <alignment horizontal="center" vertical="center"/>
    </xf>
    <xf numFmtId="179" fontId="35" fillId="0" borderId="1" xfId="0" applyNumberFormat="true" applyFont="true" applyFill="true" applyBorder="true" applyAlignment="true">
      <alignment horizontal="center" vertical="center"/>
    </xf>
    <xf numFmtId="179" fontId="35" fillId="0" borderId="4" xfId="0" applyNumberFormat="true" applyFont="true" applyFill="true" applyBorder="true" applyAlignment="true">
      <alignment horizontal="center" vertical="center"/>
    </xf>
    <xf numFmtId="179" fontId="35" fillId="0" borderId="5" xfId="0" applyNumberFormat="true" applyFont="true" applyFill="true" applyBorder="true" applyAlignment="true">
      <alignment horizontal="center" vertical="center"/>
    </xf>
    <xf numFmtId="179" fontId="28" fillId="0" borderId="0" xfId="0" applyNumberFormat="true" applyFont="true" applyFill="true" applyAlignment="true">
      <alignment horizontal="center" vertical="center"/>
    </xf>
    <xf numFmtId="179" fontId="31" fillId="0" borderId="6" xfId="34" applyNumberFormat="true" applyFont="true" applyFill="true" applyBorder="true" applyAlignment="true">
      <alignment horizontal="center" vertical="center" wrapText="true"/>
    </xf>
    <xf numFmtId="179" fontId="37" fillId="0" borderId="6" xfId="0" applyNumberFormat="true" applyFont="true" applyFill="true" applyBorder="true" applyAlignment="true">
      <alignment horizontal="center" vertical="center"/>
    </xf>
    <xf numFmtId="179" fontId="38" fillId="0" borderId="6" xfId="34" applyNumberFormat="true" applyFont="true" applyFill="true" applyBorder="true" applyAlignment="true">
      <alignment horizontal="center" vertical="center" wrapText="true"/>
    </xf>
    <xf numFmtId="179" fontId="39" fillId="0" borderId="0" xfId="0" applyNumberFormat="true" applyFont="true" applyFill="true" applyBorder="true" applyAlignment="true">
      <alignment vertical="center" wrapText="true"/>
    </xf>
    <xf numFmtId="179" fontId="40" fillId="0" borderId="0" xfId="0" applyNumberFormat="true" applyFont="true" applyFill="true" applyAlignment="true">
      <alignment horizontal="right" vertical="center"/>
    </xf>
    <xf numFmtId="179" fontId="33" fillId="0" borderId="2" xfId="0" applyNumberFormat="true" applyFont="true" applyFill="true" applyBorder="true" applyAlignment="true">
      <alignment horizontal="center" vertical="center" wrapText="true"/>
    </xf>
    <xf numFmtId="179" fontId="33" fillId="0" borderId="7" xfId="0" applyNumberFormat="true" applyFont="true" applyFill="true" applyBorder="true" applyAlignment="true">
      <alignment horizontal="center" vertical="center" wrapText="true"/>
    </xf>
    <xf numFmtId="179" fontId="35" fillId="0" borderId="6" xfId="0" applyNumberFormat="true" applyFont="true" applyFill="true" applyBorder="true" applyAlignment="true">
      <alignment horizontal="center" vertical="center" wrapText="true"/>
    </xf>
    <xf numFmtId="179" fontId="34" fillId="0" borderId="2" xfId="0" applyNumberFormat="true" applyFont="true" applyFill="true" applyBorder="true" applyAlignment="true">
      <alignment horizontal="center" vertical="center" wrapText="true"/>
    </xf>
    <xf numFmtId="179" fontId="33" fillId="0" borderId="9" xfId="0" applyNumberFormat="true" applyFont="true" applyFill="true" applyBorder="true" applyAlignment="true">
      <alignment horizontal="center" vertical="center" wrapText="true"/>
    </xf>
    <xf numFmtId="179" fontId="31" fillId="0" borderId="6" xfId="0" applyNumberFormat="true" applyFont="true" applyFill="true" applyBorder="true" applyAlignment="true">
      <alignment horizontal="center" vertical="center"/>
    </xf>
    <xf numFmtId="179" fontId="34" fillId="2" borderId="6" xfId="0" applyNumberFormat="true" applyFont="true" applyFill="true" applyBorder="true" applyAlignment="true">
      <alignment horizontal="center" vertical="center" wrapText="true"/>
    </xf>
    <xf numFmtId="0" fontId="27" fillId="0" borderId="0" xfId="0" applyFont="true" applyFill="true" applyBorder="true" applyAlignment="true"/>
    <xf numFmtId="177" fontId="20" fillId="0" borderId="0" xfId="0" applyNumberFormat="true" applyFont="true" applyFill="true" applyBorder="true" applyAlignment="true">
      <alignment horizontal="left" vertical="center" wrapText="true"/>
    </xf>
    <xf numFmtId="0" fontId="32" fillId="0" borderId="0" xfId="0" applyFont="true" applyFill="true" applyBorder="true" applyAlignment="true">
      <alignment horizontal="center" vertical="center"/>
    </xf>
    <xf numFmtId="0" fontId="41" fillId="0" borderId="0" xfId="0" applyFont="true" applyFill="true" applyBorder="true">
      <alignment vertical="center"/>
    </xf>
    <xf numFmtId="0" fontId="42" fillId="0" borderId="6" xfId="0" applyFont="true" applyFill="true" applyBorder="true" applyAlignment="true">
      <alignment horizontal="center" vertical="center" wrapText="true"/>
    </xf>
    <xf numFmtId="0" fontId="43" fillId="0" borderId="1" xfId="0" applyFont="true" applyFill="true" applyBorder="true" applyAlignment="true">
      <alignment horizontal="center" vertical="center" wrapText="true"/>
    </xf>
    <xf numFmtId="0" fontId="42" fillId="0" borderId="2" xfId="0" applyFont="true" applyFill="true" applyBorder="true" applyAlignment="true">
      <alignment horizontal="center" vertical="center" wrapText="true"/>
    </xf>
    <xf numFmtId="0" fontId="42" fillId="0" borderId="3" xfId="0" applyFont="true" applyFill="true" applyBorder="true" applyAlignment="true">
      <alignment horizontal="center" vertical="center" wrapText="true"/>
    </xf>
    <xf numFmtId="0" fontId="42" fillId="0" borderId="8" xfId="0" applyFont="true" applyFill="true" applyBorder="true" applyAlignment="true">
      <alignment horizontal="center" vertical="center" wrapText="true"/>
    </xf>
    <xf numFmtId="0" fontId="43" fillId="0" borderId="4" xfId="0" applyFont="true" applyFill="true" applyBorder="true" applyAlignment="true">
      <alignment horizontal="center" vertical="center" wrapText="true"/>
    </xf>
    <xf numFmtId="0" fontId="43" fillId="0" borderId="6" xfId="0" applyFont="true" applyFill="true" applyBorder="true" applyAlignment="true">
      <alignment horizontal="center" vertical="center" wrapText="true"/>
    </xf>
    <xf numFmtId="0" fontId="43" fillId="2" borderId="6" xfId="0" applyFont="true" applyFill="true" applyBorder="true" applyAlignment="true">
      <alignment horizontal="center" vertical="center" wrapText="true"/>
    </xf>
    <xf numFmtId="0" fontId="43" fillId="0" borderId="5" xfId="0" applyFont="true" applyFill="true" applyBorder="true" applyAlignment="true">
      <alignment horizontal="center" vertical="center" wrapText="true"/>
    </xf>
    <xf numFmtId="0" fontId="42" fillId="0" borderId="1" xfId="0" applyFont="true" applyFill="true" applyBorder="true" applyAlignment="true">
      <alignment horizontal="center" vertical="center" wrapText="true"/>
    </xf>
    <xf numFmtId="0" fontId="42" fillId="0" borderId="4" xfId="0" applyFont="true" applyFill="true" applyBorder="true" applyAlignment="true">
      <alignment horizontal="center" vertical="center" wrapText="true"/>
    </xf>
    <xf numFmtId="0" fontId="25" fillId="0" borderId="0" xfId="0" applyFont="true" applyFill="true" applyBorder="true" applyAlignment="true">
      <alignment horizontal="center" vertical="center"/>
    </xf>
    <xf numFmtId="0" fontId="43" fillId="0" borderId="6" xfId="0" applyFont="true" applyFill="true" applyBorder="true" applyAlignment="true">
      <alignment horizontal="left" vertical="center" wrapText="true"/>
    </xf>
    <xf numFmtId="0" fontId="44" fillId="0" borderId="6" xfId="0" applyFont="true" applyFill="true" applyBorder="true" applyAlignment="true">
      <alignment horizontal="left" vertical="center" wrapText="true"/>
    </xf>
    <xf numFmtId="0" fontId="42" fillId="0" borderId="6" xfId="0" applyFont="true" applyFill="true" applyBorder="true" applyAlignment="true">
      <alignment horizontal="left" vertical="center" wrapText="true"/>
    </xf>
    <xf numFmtId="0" fontId="42" fillId="0" borderId="5" xfId="0" applyFont="true" applyFill="true" applyBorder="true" applyAlignment="true">
      <alignment horizontal="center" vertical="center" wrapText="true"/>
    </xf>
    <xf numFmtId="0" fontId="18" fillId="0" borderId="0" xfId="0" applyFont="true" applyFill="true" applyAlignment="true"/>
    <xf numFmtId="0" fontId="24" fillId="0" borderId="0" xfId="0" applyFont="true" applyFill="true" applyAlignment="true"/>
    <xf numFmtId="0" fontId="18" fillId="0" borderId="0" xfId="0" applyFont="true" applyFill="true" applyAlignment="true">
      <alignment horizontal="center" vertical="center"/>
    </xf>
    <xf numFmtId="176" fontId="18" fillId="0" borderId="0" xfId="0" applyNumberFormat="true" applyFont="true" applyFill="true">
      <alignment vertical="center"/>
    </xf>
    <xf numFmtId="177" fontId="20" fillId="0" borderId="0" xfId="0" applyNumberFormat="true" applyFont="true" applyFill="true" applyAlignment="true">
      <alignment horizontal="left" vertical="center"/>
    </xf>
    <xf numFmtId="177" fontId="18" fillId="0" borderId="0" xfId="0" applyNumberFormat="true" applyFont="true" applyFill="true" applyAlignment="true">
      <alignment horizontal="center" vertical="center" wrapText="true"/>
    </xf>
    <xf numFmtId="177" fontId="45" fillId="0" borderId="0" xfId="0" applyNumberFormat="true" applyFont="true" applyFill="true" applyAlignment="true">
      <alignment horizontal="center" vertical="center" wrapText="true"/>
    </xf>
    <xf numFmtId="177" fontId="18" fillId="0" borderId="0" xfId="0" applyNumberFormat="true" applyFont="true" applyFill="true" applyAlignment="true">
      <alignment horizontal="right" vertical="center" wrapText="true"/>
    </xf>
    <xf numFmtId="176" fontId="18" fillId="0" borderId="0" xfId="0" applyNumberFormat="true" applyFont="true" applyFill="true" applyAlignment="true">
      <alignment horizontal="right" vertical="center"/>
    </xf>
    <xf numFmtId="176" fontId="20" fillId="0" borderId="6" xfId="0" applyNumberFormat="true" applyFont="true" applyFill="true" applyBorder="true" applyAlignment="true">
      <alignment horizontal="center" vertical="center" wrapText="true"/>
    </xf>
    <xf numFmtId="176" fontId="20" fillId="0" borderId="6" xfId="42" applyNumberFormat="true" applyFont="true" applyFill="true" applyBorder="true" applyAlignment="true" applyProtection="true">
      <alignment horizontal="center" vertical="center" wrapText="true"/>
    </xf>
    <xf numFmtId="0" fontId="20" fillId="0" borderId="6" xfId="0" applyFont="true" applyFill="true" applyBorder="true" applyAlignment="true">
      <alignment horizontal="center" vertical="center" wrapText="true"/>
    </xf>
    <xf numFmtId="0" fontId="20" fillId="0" borderId="6" xfId="0" applyFont="true" applyFill="true" applyBorder="true" applyAlignment="true">
      <alignment horizontal="center" vertical="center"/>
    </xf>
    <xf numFmtId="0" fontId="19" fillId="0" borderId="6" xfId="0" applyNumberFormat="true" applyFont="true" applyFill="true" applyBorder="true" applyAlignment="true">
      <alignment horizontal="center" vertical="center" wrapText="true"/>
    </xf>
    <xf numFmtId="0" fontId="20" fillId="0" borderId="6" xfId="0" applyNumberFormat="true" applyFont="true" applyFill="true" applyBorder="true" applyAlignment="true">
      <alignment horizontal="center" vertical="center" wrapText="true"/>
    </xf>
    <xf numFmtId="0" fontId="19" fillId="0" borderId="6" xfId="0" applyFont="true" applyFill="true" applyBorder="true" applyAlignment="true">
      <alignment horizontal="center" vertical="center"/>
    </xf>
    <xf numFmtId="0" fontId="46" fillId="0" borderId="6" xfId="0" applyFont="true" applyFill="true" applyBorder="true" applyAlignment="true">
      <alignment horizontal="center" vertical="center" wrapText="true"/>
    </xf>
    <xf numFmtId="178" fontId="19" fillId="0" borderId="6" xfId="0" applyNumberFormat="true" applyFont="true" applyFill="true" applyBorder="true" applyAlignment="true">
      <alignment horizontal="center" vertical="center" wrapText="true"/>
    </xf>
    <xf numFmtId="0" fontId="25" fillId="0" borderId="6" xfId="0" applyFont="true" applyFill="true" applyBorder="true" applyAlignment="true">
      <alignment horizontal="center" vertical="center"/>
    </xf>
    <xf numFmtId="0" fontId="25" fillId="0" borderId="6" xfId="0" applyFont="true" applyFill="true" applyBorder="true" applyAlignment="true">
      <alignment horizontal="center" vertical="center" wrapText="true"/>
    </xf>
    <xf numFmtId="0" fontId="22" fillId="0" borderId="6" xfId="0" applyNumberFormat="true" applyFont="true" applyFill="true" applyBorder="true" applyAlignment="true">
      <alignment horizontal="center" vertical="center" wrapText="true"/>
    </xf>
    <xf numFmtId="177" fontId="19" fillId="0" borderId="6" xfId="3" applyNumberFormat="true" applyFont="true" applyFill="true" applyBorder="true" applyAlignment="true" applyProtection="true">
      <alignment horizontal="center" vertical="center" wrapText="true"/>
    </xf>
    <xf numFmtId="177" fontId="19" fillId="0" borderId="6" xfId="3" applyNumberFormat="true" applyFont="true" applyFill="true" applyBorder="true" applyAlignment="true" applyProtection="true">
      <alignment horizontal="center" vertical="center"/>
    </xf>
    <xf numFmtId="176" fontId="19" fillId="0" borderId="6" xfId="0" applyNumberFormat="true" applyFont="true" applyFill="true" applyBorder="true" applyAlignment="true">
      <alignment horizontal="center" vertical="center"/>
    </xf>
    <xf numFmtId="0" fontId="20" fillId="0" borderId="6" xfId="0" applyNumberFormat="true" applyFont="true" applyFill="true" applyBorder="true" applyAlignment="true">
      <alignment horizontal="center" vertical="center"/>
    </xf>
    <xf numFmtId="0" fontId="19" fillId="0" borderId="6" xfId="0" applyNumberFormat="true" applyFont="true" applyFill="true" applyBorder="true" applyAlignment="true">
      <alignment horizontal="center" vertical="center"/>
    </xf>
    <xf numFmtId="0" fontId="31" fillId="0" borderId="0" xfId="0" applyFont="true" applyFill="true" applyAlignment="true">
      <alignment horizontal="right"/>
    </xf>
    <xf numFmtId="176" fontId="20" fillId="0" borderId="1" xfId="0" applyNumberFormat="true" applyFont="true" applyFill="true" applyBorder="true" applyAlignment="true">
      <alignment horizontal="center" vertical="center" wrapText="true"/>
    </xf>
    <xf numFmtId="176" fontId="20" fillId="0" borderId="5" xfId="0" applyNumberFormat="true" applyFont="true" applyFill="true" applyBorder="true" applyAlignment="true">
      <alignment horizontal="center" vertical="center" wrapText="true"/>
    </xf>
    <xf numFmtId="0" fontId="20" fillId="0" borderId="6" xfId="0" applyFont="true" applyFill="true" applyBorder="true" applyAlignment="true"/>
    <xf numFmtId="0" fontId="47" fillId="0" borderId="0" xfId="0" applyFont="true" applyFill="true" applyAlignment="true"/>
    <xf numFmtId="0" fontId="19" fillId="0" borderId="6" xfId="0" applyFont="true" applyFill="true" applyBorder="true" applyAlignment="true"/>
    <xf numFmtId="0" fontId="48" fillId="0" borderId="0" xfId="0" applyFont="true" applyFill="true" applyAlignment="true"/>
    <xf numFmtId="0" fontId="48" fillId="0" borderId="0" xfId="0" applyFont="true" applyFill="true" applyAlignment="true">
      <alignment horizontal="center" vertical="center"/>
    </xf>
    <xf numFmtId="0" fontId="48" fillId="0" borderId="0" xfId="0" applyFont="true" applyFill="true">
      <alignment vertical="center"/>
    </xf>
    <xf numFmtId="0" fontId="49" fillId="0" borderId="0" xfId="0" applyFont="true" applyFill="true" applyAlignment="true">
      <alignment vertical="center"/>
    </xf>
    <xf numFmtId="0" fontId="50" fillId="0" borderId="0" xfId="0" applyFont="true" applyFill="true" applyAlignment="true">
      <alignment vertical="center"/>
    </xf>
    <xf numFmtId="0" fontId="51" fillId="0" borderId="0" xfId="0" applyFont="true" applyFill="true" applyAlignment="true">
      <alignment horizontal="center" vertical="center"/>
    </xf>
    <xf numFmtId="0" fontId="50" fillId="0" borderId="0" xfId="0" applyFont="true" applyFill="true" applyAlignment="true">
      <alignment horizontal="center" vertical="center"/>
    </xf>
    <xf numFmtId="0" fontId="52" fillId="0" borderId="6" xfId="0" applyFont="true" applyFill="true" applyBorder="true" applyAlignment="true">
      <alignment horizontal="center" vertical="center"/>
    </xf>
    <xf numFmtId="0" fontId="52" fillId="0" borderId="6" xfId="0" applyFont="true" applyFill="true" applyBorder="true" applyAlignment="true">
      <alignment horizontal="center" vertical="center" wrapText="true"/>
    </xf>
    <xf numFmtId="0" fontId="53" fillId="0" borderId="6" xfId="0" applyFont="true" applyFill="true" applyBorder="true" applyAlignment="true">
      <alignment horizontal="center" vertical="center"/>
    </xf>
    <xf numFmtId="0" fontId="53" fillId="0" borderId="6" xfId="0" applyFont="true" applyFill="true" applyBorder="true" applyAlignment="true">
      <alignment horizontal="center" vertical="center" wrapText="true"/>
    </xf>
    <xf numFmtId="0" fontId="50" fillId="0" borderId="6" xfId="0" applyFont="true" applyFill="true" applyBorder="true" applyAlignment="true">
      <alignment horizontal="justify" vertical="center" wrapText="true"/>
    </xf>
    <xf numFmtId="0" fontId="52" fillId="0" borderId="4" xfId="0" applyFont="true" applyFill="true" applyBorder="true" applyAlignment="true">
      <alignment horizontal="center" vertical="center" wrapText="true"/>
    </xf>
    <xf numFmtId="0" fontId="52" fillId="0" borderId="1" xfId="0" applyFont="true" applyFill="true" applyBorder="true" applyAlignment="true">
      <alignment horizontal="center" vertical="center" wrapText="true"/>
    </xf>
    <xf numFmtId="0" fontId="53" fillId="0" borderId="6" xfId="0" applyFont="true" applyFill="true" applyBorder="true" applyAlignment="true">
      <alignment horizontal="justify" vertical="center"/>
    </xf>
    <xf numFmtId="0" fontId="48" fillId="0" borderId="6" xfId="0" applyFont="true" applyBorder="true" applyAlignment="true">
      <alignment vertical="center" wrapText="true"/>
    </xf>
    <xf numFmtId="0" fontId="54" fillId="0" borderId="6" xfId="0" applyFont="true" applyFill="true" applyBorder="true" applyAlignment="true">
      <alignment horizontal="justify" vertical="center" wrapText="true"/>
    </xf>
  </cellXfs>
  <cellStyles count="59">
    <cellStyle name="常规" xfId="0" builtinId="0"/>
    <cellStyle name="常规 2" xfId="1"/>
    <cellStyle name="常规 4 3 2" xfId="2"/>
    <cellStyle name="常规_西湖区" xfId="3"/>
    <cellStyle name="常规 108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常规 2 6 3" xfId="18"/>
    <cellStyle name="标题 3" xfId="19" builtinId="18"/>
    <cellStyle name="常规 10 12" xfId="20"/>
    <cellStyle name="汇总" xfId="21" builtinId="25"/>
    <cellStyle name="20% - 强调文字颜色 1" xfId="22" builtinId="30"/>
    <cellStyle name="40% - 强调文字颜色 1" xfId="23" builtinId="31"/>
    <cellStyle name="强调文字颜色 6" xfId="24" builtinId="49"/>
    <cellStyle name="千位分隔" xfId="25" builtinId="3"/>
    <cellStyle name="标题" xfId="26" builtinId="15"/>
    <cellStyle name="已访问的超链接" xfId="27" builtinId="9"/>
    <cellStyle name="40% - 强调文字颜色 4" xfId="28" builtinId="43"/>
    <cellStyle name="常规 3" xfId="29"/>
    <cellStyle name="链接单元格" xfId="30" builtinId="24"/>
    <cellStyle name="标题 4" xfId="31" builtinId="19"/>
    <cellStyle name="20% - 强调文字颜色 2" xfId="32" builtinId="34"/>
    <cellStyle name="货币[0]" xfId="33" builtinId="7"/>
    <cellStyle name="常规 2 9" xfId="34"/>
    <cellStyle name="警告文本" xfId="35" builtinId="11"/>
    <cellStyle name="40% - 强调文字颜色 2" xfId="36" builtinId="35"/>
    <cellStyle name="注释" xfId="37" builtinId="10"/>
    <cellStyle name="60% - 强调文字颜色 3" xfId="38" builtinId="40"/>
    <cellStyle name="好" xfId="39" builtinId="26"/>
    <cellStyle name="20% - 强调文字颜色 5" xfId="40" builtinId="46"/>
    <cellStyle name="普通_活用表_亿元表" xfId="41"/>
    <cellStyle name="适中" xfId="42" builtinId="28"/>
    <cellStyle name="计算" xfId="43" builtinId="22"/>
    <cellStyle name="强调文字颜色 1" xfId="44" builtinId="29"/>
    <cellStyle name="60% - 强调文字颜色 4" xfId="45" builtinId="44"/>
    <cellStyle name="60% - 强调文字颜色 1" xfId="46" builtinId="32"/>
    <cellStyle name="强调文字颜色 2" xfId="47" builtinId="33"/>
    <cellStyle name="60% - 强调文字颜色 5" xfId="48" builtinId="48"/>
    <cellStyle name="百分比" xfId="49" builtinId="5"/>
    <cellStyle name="60% - 强调文字颜色 2" xfId="50" builtinId="36"/>
    <cellStyle name="货币" xfId="51" builtinId="4"/>
    <cellStyle name="强调文字颜色 3" xfId="52" builtinId="37"/>
    <cellStyle name="20% - 强调文字颜色 3" xfId="53" builtinId="38"/>
    <cellStyle name="输入" xfId="54" builtinId="20"/>
    <cellStyle name="40% - 强调文字颜色 3" xfId="55" builtinId="39"/>
    <cellStyle name="强调文字颜色 4" xfId="56" builtinId="41"/>
    <cellStyle name="常规 2 2 10" xfId="57"/>
    <cellStyle name="20% - 强调文字颜色 4" xfId="5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&#24180;&#20892;&#26449;&#27700;&#36335;&#23458;&#36816;&#34917;&#36148;&#36164;&#37329;&#12289;&#27700;&#36816;&#39033;&#30446;&#34917;&#21161;&#36164;&#37329;&#26126;&#32454;&#34920;&#65288;4799.64&#25253;&#36130;&#21153;&#22788;&#35843;&#25972;2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船名录"/>
      <sheetName val="资金拨付汇兑表"/>
      <sheetName val="汇总表"/>
      <sheetName val="2023-2024年湖南省便民交通码头明细表 "/>
      <sheetName val="2023年度现有客船（含非标准渡船）拆解奖补条件船舶名单"/>
      <sheetName val="新建或改建新能源客货船奖补条件船舶名单"/>
      <sheetName val="水路客运、渡运企业纾困资金切块明细表"/>
      <sheetName val="国内水路旅游客运精品航线试点奖补明细表"/>
      <sheetName val="LNG加注站补助明细表"/>
    </sheetNames>
    <sheetDataSet>
      <sheetData sheetId="0"/>
      <sheetData sheetId="1"/>
      <sheetData sheetId="2"/>
      <sheetData sheetId="3">
        <row r="5">
          <cell r="J5">
            <v>230</v>
          </cell>
        </row>
        <row r="6">
          <cell r="B6" t="str">
            <v>北塔区</v>
          </cell>
        </row>
        <row r="6">
          <cell r="J6">
            <v>20</v>
          </cell>
        </row>
        <row r="7">
          <cell r="B7" t="str">
            <v>隆回县</v>
          </cell>
        </row>
        <row r="7">
          <cell r="J7">
            <v>20</v>
          </cell>
        </row>
        <row r="8">
          <cell r="B8" t="str">
            <v>新宁县</v>
          </cell>
        </row>
        <row r="8">
          <cell r="J8">
            <v>25</v>
          </cell>
        </row>
        <row r="9">
          <cell r="B9" t="str">
            <v>城步县</v>
          </cell>
        </row>
        <row r="9">
          <cell r="J9">
            <v>50</v>
          </cell>
        </row>
        <row r="10">
          <cell r="B10" t="str">
            <v>城步县</v>
          </cell>
        </row>
        <row r="10">
          <cell r="J10">
            <v>40</v>
          </cell>
        </row>
        <row r="11">
          <cell r="B11" t="str">
            <v>邵阳县</v>
          </cell>
        </row>
        <row r="11">
          <cell r="J11">
            <v>25</v>
          </cell>
        </row>
        <row r="12">
          <cell r="B12" t="str">
            <v>邵阳县</v>
          </cell>
        </row>
        <row r="12">
          <cell r="J12">
            <v>25</v>
          </cell>
        </row>
        <row r="13">
          <cell r="B13" t="str">
            <v>新邵县</v>
          </cell>
        </row>
        <row r="13">
          <cell r="J13">
            <v>25</v>
          </cell>
        </row>
        <row r="14">
          <cell r="J14">
            <v>312</v>
          </cell>
        </row>
        <row r="15">
          <cell r="B15" t="str">
            <v>桑植县</v>
          </cell>
        </row>
        <row r="15">
          <cell r="J15">
            <v>105</v>
          </cell>
        </row>
        <row r="16">
          <cell r="B16" t="str">
            <v>永定区</v>
          </cell>
        </row>
        <row r="16">
          <cell r="J16">
            <v>25</v>
          </cell>
        </row>
        <row r="17">
          <cell r="B17" t="str">
            <v>慈利县</v>
          </cell>
        </row>
        <row r="17">
          <cell r="J17">
            <v>25</v>
          </cell>
        </row>
        <row r="18">
          <cell r="B18" t="str">
            <v>永定区</v>
          </cell>
        </row>
        <row r="18">
          <cell r="J18">
            <v>50</v>
          </cell>
        </row>
        <row r="19">
          <cell r="B19" t="str">
            <v>慈利县</v>
          </cell>
        </row>
        <row r="19">
          <cell r="J19">
            <v>25</v>
          </cell>
        </row>
        <row r="20">
          <cell r="B20" t="str">
            <v>慈利县</v>
          </cell>
        </row>
        <row r="20">
          <cell r="J20">
            <v>25</v>
          </cell>
        </row>
        <row r="21">
          <cell r="B21" t="str">
            <v>桑植县</v>
          </cell>
        </row>
        <row r="21">
          <cell r="J21">
            <v>32</v>
          </cell>
        </row>
        <row r="22">
          <cell r="B22" t="str">
            <v>桑植县</v>
          </cell>
        </row>
        <row r="22">
          <cell r="J22">
            <v>25</v>
          </cell>
        </row>
        <row r="23">
          <cell r="J23">
            <v>493.5</v>
          </cell>
        </row>
        <row r="24">
          <cell r="B24" t="str">
            <v>苏仙区</v>
          </cell>
        </row>
        <row r="24">
          <cell r="J24">
            <v>105</v>
          </cell>
        </row>
        <row r="25">
          <cell r="B25" t="str">
            <v>苏仙区</v>
          </cell>
        </row>
        <row r="25">
          <cell r="J25">
            <v>60</v>
          </cell>
        </row>
        <row r="26">
          <cell r="B26" t="str">
            <v>苏仙区</v>
          </cell>
        </row>
        <row r="26">
          <cell r="J26">
            <v>25</v>
          </cell>
        </row>
        <row r="27">
          <cell r="B27" t="str">
            <v>永兴县</v>
          </cell>
        </row>
        <row r="27">
          <cell r="J27">
            <v>0</v>
          </cell>
        </row>
        <row r="28">
          <cell r="B28" t="str">
            <v>资兴市</v>
          </cell>
        </row>
        <row r="28">
          <cell r="J28">
            <v>83.5</v>
          </cell>
        </row>
        <row r="29">
          <cell r="B29" t="str">
            <v>资兴市</v>
          </cell>
        </row>
        <row r="29">
          <cell r="J29">
            <v>50</v>
          </cell>
        </row>
        <row r="30">
          <cell r="B30" t="str">
            <v>资兴市</v>
          </cell>
        </row>
        <row r="30">
          <cell r="J30">
            <v>40</v>
          </cell>
        </row>
        <row r="31">
          <cell r="B31" t="str">
            <v>桂阳县</v>
          </cell>
        </row>
        <row r="31">
          <cell r="J31">
            <v>50</v>
          </cell>
        </row>
        <row r="32">
          <cell r="B32" t="str">
            <v>永兴县</v>
          </cell>
        </row>
        <row r="32">
          <cell r="J32">
            <v>40</v>
          </cell>
        </row>
        <row r="33">
          <cell r="B33" t="str">
            <v>苏仙区</v>
          </cell>
        </row>
        <row r="33">
          <cell r="J33">
            <v>40</v>
          </cell>
        </row>
        <row r="34">
          <cell r="J34">
            <v>761.85</v>
          </cell>
        </row>
        <row r="35">
          <cell r="B35" t="str">
            <v>洪江市</v>
          </cell>
        </row>
        <row r="35">
          <cell r="J35">
            <v>25</v>
          </cell>
        </row>
        <row r="36">
          <cell r="B36" t="str">
            <v>辰溪县</v>
          </cell>
        </row>
        <row r="36">
          <cell r="J36">
            <v>60</v>
          </cell>
        </row>
        <row r="37">
          <cell r="B37" t="str">
            <v>芷江县</v>
          </cell>
        </row>
        <row r="37">
          <cell r="J37">
            <v>3.85</v>
          </cell>
        </row>
        <row r="38">
          <cell r="B38" t="str">
            <v>沅陵县</v>
          </cell>
        </row>
        <row r="39">
          <cell r="B39" t="str">
            <v>沅陵县</v>
          </cell>
        </row>
        <row r="39">
          <cell r="J39">
            <v>25</v>
          </cell>
        </row>
        <row r="40">
          <cell r="B40" t="str">
            <v>沅陵县</v>
          </cell>
        </row>
        <row r="40">
          <cell r="J40">
            <v>25</v>
          </cell>
        </row>
        <row r="41">
          <cell r="B41" t="str">
            <v>沅陵县</v>
          </cell>
        </row>
        <row r="41">
          <cell r="J41">
            <v>25</v>
          </cell>
        </row>
        <row r="42">
          <cell r="B42" t="str">
            <v>沅陵县</v>
          </cell>
        </row>
        <row r="42">
          <cell r="J42">
            <v>25</v>
          </cell>
        </row>
        <row r="43">
          <cell r="B43" t="str">
            <v>辰溪县</v>
          </cell>
        </row>
        <row r="43">
          <cell r="J43">
            <v>40</v>
          </cell>
        </row>
        <row r="44">
          <cell r="B44" t="str">
            <v>辰溪县</v>
          </cell>
        </row>
        <row r="44">
          <cell r="J44">
            <v>40</v>
          </cell>
        </row>
        <row r="45">
          <cell r="B45" t="str">
            <v>溆浦县</v>
          </cell>
        </row>
        <row r="45">
          <cell r="J45">
            <v>39</v>
          </cell>
        </row>
        <row r="46">
          <cell r="B46" t="str">
            <v>溆浦县</v>
          </cell>
        </row>
        <row r="46">
          <cell r="J46">
            <v>25</v>
          </cell>
        </row>
        <row r="47">
          <cell r="B47" t="str">
            <v>麻阳县</v>
          </cell>
        </row>
        <row r="47">
          <cell r="J47">
            <v>40</v>
          </cell>
        </row>
        <row r="48">
          <cell r="B48" t="str">
            <v>麻阳县</v>
          </cell>
        </row>
        <row r="48">
          <cell r="J48">
            <v>40</v>
          </cell>
        </row>
        <row r="49">
          <cell r="B49" t="str">
            <v>新晃县</v>
          </cell>
        </row>
        <row r="49">
          <cell r="J49">
            <v>40</v>
          </cell>
        </row>
        <row r="50">
          <cell r="B50" t="str">
            <v>中方县</v>
          </cell>
        </row>
        <row r="50">
          <cell r="J50">
            <v>25</v>
          </cell>
        </row>
        <row r="51">
          <cell r="B51" t="str">
            <v>洪江市</v>
          </cell>
        </row>
        <row r="51">
          <cell r="J51">
            <v>25</v>
          </cell>
        </row>
        <row r="52">
          <cell r="B52" t="str">
            <v>洪江市</v>
          </cell>
        </row>
        <row r="52">
          <cell r="J52">
            <v>25</v>
          </cell>
        </row>
        <row r="53">
          <cell r="B53" t="str">
            <v>洪江市</v>
          </cell>
        </row>
        <row r="53">
          <cell r="J53">
            <v>25</v>
          </cell>
        </row>
        <row r="54">
          <cell r="B54" t="str">
            <v>洪江市</v>
          </cell>
        </row>
        <row r="54">
          <cell r="J54">
            <v>40</v>
          </cell>
        </row>
        <row r="55">
          <cell r="B55" t="str">
            <v>洪江市</v>
          </cell>
        </row>
        <row r="55">
          <cell r="J55">
            <v>25</v>
          </cell>
        </row>
        <row r="56">
          <cell r="B56" t="str">
            <v>会同县</v>
          </cell>
        </row>
        <row r="56">
          <cell r="J56">
            <v>40</v>
          </cell>
        </row>
        <row r="57">
          <cell r="B57" t="str">
            <v>会同县</v>
          </cell>
        </row>
        <row r="57">
          <cell r="J57">
            <v>40</v>
          </cell>
        </row>
        <row r="58">
          <cell r="B58" t="str">
            <v>芷江县</v>
          </cell>
        </row>
        <row r="58">
          <cell r="J58">
            <v>39</v>
          </cell>
        </row>
        <row r="59">
          <cell r="B59" t="str">
            <v>芷江县</v>
          </cell>
        </row>
        <row r="59">
          <cell r="J59">
            <v>25</v>
          </cell>
        </row>
        <row r="60">
          <cell r="J60">
            <v>520</v>
          </cell>
        </row>
        <row r="61">
          <cell r="B61" t="str">
            <v>凤凰县</v>
          </cell>
        </row>
        <row r="61">
          <cell r="J61">
            <v>23</v>
          </cell>
        </row>
        <row r="62">
          <cell r="B62" t="str">
            <v>永顺县</v>
          </cell>
        </row>
        <row r="62">
          <cell r="J62">
            <v>60</v>
          </cell>
        </row>
        <row r="63">
          <cell r="B63" t="str">
            <v>永顺县</v>
          </cell>
        </row>
        <row r="63">
          <cell r="J63">
            <v>17</v>
          </cell>
        </row>
        <row r="64">
          <cell r="B64" t="str">
            <v>凤凰县</v>
          </cell>
        </row>
        <row r="64">
          <cell r="J64">
            <v>40</v>
          </cell>
        </row>
        <row r="65">
          <cell r="B65" t="str">
            <v>凤凰县</v>
          </cell>
        </row>
        <row r="65">
          <cell r="J65">
            <v>40</v>
          </cell>
        </row>
        <row r="66">
          <cell r="B66" t="str">
            <v>古丈县</v>
          </cell>
        </row>
        <row r="66">
          <cell r="J66">
            <v>40</v>
          </cell>
        </row>
        <row r="67">
          <cell r="B67" t="str">
            <v>古丈县</v>
          </cell>
        </row>
        <row r="67">
          <cell r="J67">
            <v>40</v>
          </cell>
        </row>
        <row r="68">
          <cell r="B68" t="str">
            <v>永顺县</v>
          </cell>
        </row>
        <row r="68">
          <cell r="J68">
            <v>40</v>
          </cell>
        </row>
        <row r="69">
          <cell r="B69" t="str">
            <v>永顺县</v>
          </cell>
        </row>
        <row r="69">
          <cell r="J69">
            <v>25</v>
          </cell>
        </row>
        <row r="70">
          <cell r="B70" t="str">
            <v>泸溪县</v>
          </cell>
        </row>
        <row r="70">
          <cell r="J70">
            <v>40</v>
          </cell>
        </row>
        <row r="71">
          <cell r="B71" t="str">
            <v>保靖县</v>
          </cell>
        </row>
        <row r="71">
          <cell r="J71">
            <v>40</v>
          </cell>
        </row>
        <row r="72">
          <cell r="B72" t="str">
            <v>保靖县</v>
          </cell>
        </row>
        <row r="72">
          <cell r="J72">
            <v>40</v>
          </cell>
        </row>
        <row r="73">
          <cell r="B73" t="str">
            <v>花垣县</v>
          </cell>
        </row>
        <row r="73">
          <cell r="J73">
            <v>25</v>
          </cell>
        </row>
        <row r="74">
          <cell r="B74" t="str">
            <v>吉首市</v>
          </cell>
        </row>
        <row r="74">
          <cell r="J74">
            <v>25</v>
          </cell>
        </row>
        <row r="75">
          <cell r="B75" t="str">
            <v>吉首市</v>
          </cell>
        </row>
        <row r="75">
          <cell r="J75">
            <v>25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14"/>
  <sheetViews>
    <sheetView workbookViewId="0">
      <selection activeCell="G8" sqref="G8"/>
    </sheetView>
  </sheetViews>
  <sheetFormatPr defaultColWidth="9" defaultRowHeight="13.5" outlineLevelCol="3"/>
  <cols>
    <col min="1" max="1" width="26.375" style="76" customWidth="true"/>
    <col min="2" max="2" width="30.625" style="76" customWidth="true"/>
    <col min="3" max="3" width="21.375" style="76" customWidth="true"/>
    <col min="4" max="4" width="35" style="76" customWidth="true"/>
    <col min="5" max="16384" width="9" style="76"/>
  </cols>
  <sheetData>
    <row r="1" ht="35" customHeight="true" spans="1:4">
      <c r="A1" s="209" t="s">
        <v>0</v>
      </c>
      <c r="B1" s="210"/>
      <c r="C1" s="210"/>
      <c r="D1" s="210"/>
    </row>
    <row r="2" ht="23.25" spans="1:4">
      <c r="A2" s="211" t="s">
        <v>1</v>
      </c>
      <c r="B2" s="211"/>
      <c r="C2" s="211"/>
      <c r="D2" s="211"/>
    </row>
    <row r="3" ht="33" customHeight="true" spans="1:4">
      <c r="A3" s="210"/>
      <c r="B3" s="210"/>
      <c r="C3" s="210"/>
      <c r="D3" s="212" t="s">
        <v>2</v>
      </c>
    </row>
    <row r="4" ht="44" customHeight="true" spans="1:4">
      <c r="A4" s="213" t="s">
        <v>3</v>
      </c>
      <c r="B4" s="213" t="s">
        <v>4</v>
      </c>
      <c r="C4" s="213" t="s">
        <v>5</v>
      </c>
      <c r="D4" s="213" t="s">
        <v>6</v>
      </c>
    </row>
    <row r="5" ht="44" customHeight="true" spans="1:4">
      <c r="A5" s="213" t="s">
        <v>7</v>
      </c>
      <c r="B5" s="213"/>
      <c r="C5" s="213">
        <f>C6+C9+C11</f>
        <v>56144.22</v>
      </c>
      <c r="D5" s="213"/>
    </row>
    <row r="6" ht="44" customHeight="true" spans="1:4">
      <c r="A6" s="214" t="s">
        <v>8</v>
      </c>
      <c r="B6" s="213" t="s">
        <v>9</v>
      </c>
      <c r="C6" s="213">
        <f>C7+C8</f>
        <v>25565</v>
      </c>
      <c r="D6" s="215"/>
    </row>
    <row r="7" ht="103" customHeight="true" spans="1:4">
      <c r="A7" s="214"/>
      <c r="B7" s="216" t="s">
        <v>10</v>
      </c>
      <c r="C7" s="215">
        <v>24620</v>
      </c>
      <c r="D7" s="217" t="s">
        <v>11</v>
      </c>
    </row>
    <row r="8" ht="63" customHeight="true" spans="1:4">
      <c r="A8" s="214"/>
      <c r="B8" s="216" t="s">
        <v>12</v>
      </c>
      <c r="C8" s="215">
        <v>945</v>
      </c>
      <c r="D8" s="217" t="s">
        <v>13</v>
      </c>
    </row>
    <row r="9" ht="63" customHeight="true" spans="1:4">
      <c r="A9" s="218" t="s">
        <v>14</v>
      </c>
      <c r="B9" s="213" t="s">
        <v>15</v>
      </c>
      <c r="C9" s="213">
        <f>C10</f>
        <v>5593.52</v>
      </c>
      <c r="D9" s="217"/>
    </row>
    <row r="10" ht="78" customHeight="true" spans="1:4">
      <c r="A10" s="218"/>
      <c r="B10" s="216" t="s">
        <v>16</v>
      </c>
      <c r="C10" s="215">
        <v>5593.52</v>
      </c>
      <c r="D10" s="217" t="s">
        <v>17</v>
      </c>
    </row>
    <row r="11" ht="44" customHeight="true" spans="1:4">
      <c r="A11" s="219" t="s">
        <v>18</v>
      </c>
      <c r="B11" s="214" t="s">
        <v>9</v>
      </c>
      <c r="C11" s="213">
        <f>C12+C13</f>
        <v>24985.7</v>
      </c>
      <c r="D11" s="220"/>
    </row>
    <row r="12" ht="69" customHeight="true" spans="1:4">
      <c r="A12" s="218"/>
      <c r="B12" s="216" t="s">
        <v>19</v>
      </c>
      <c r="C12" s="215">
        <v>22485.7</v>
      </c>
      <c r="D12" s="217" t="s">
        <v>20</v>
      </c>
    </row>
    <row r="13" ht="69" customHeight="true" spans="1:4">
      <c r="A13" s="218"/>
      <c r="B13" s="216" t="s">
        <v>21</v>
      </c>
      <c r="C13" s="215">
        <v>2500</v>
      </c>
      <c r="D13" s="217" t="s">
        <v>22</v>
      </c>
    </row>
    <row r="14" ht="99" customHeight="true" spans="1:4">
      <c r="A14" s="214" t="s">
        <v>23</v>
      </c>
      <c r="B14" s="221" t="s">
        <v>24</v>
      </c>
      <c r="C14" s="215">
        <v>0</v>
      </c>
      <c r="D14" s="222" t="s">
        <v>25</v>
      </c>
    </row>
  </sheetData>
  <mergeCells count="5">
    <mergeCell ref="A2:D2"/>
    <mergeCell ref="A5:B5"/>
    <mergeCell ref="A6:A8"/>
    <mergeCell ref="A9:A10"/>
    <mergeCell ref="A11:A13"/>
  </mergeCells>
  <pageMargins left="0.75" right="0.354166666666667" top="1" bottom="1" header="0.5" footer="0.5"/>
  <pageSetup paperSize="9" scale="75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8"/>
  <sheetViews>
    <sheetView workbookViewId="0">
      <selection activeCell="T22" sqref="T22"/>
    </sheetView>
  </sheetViews>
  <sheetFormatPr defaultColWidth="9" defaultRowHeight="13.5"/>
  <cols>
    <col min="1" max="1" width="11.375" customWidth="true"/>
    <col min="2" max="2" width="11.25" customWidth="true"/>
    <col min="3" max="7" width="8.25" customWidth="true"/>
    <col min="8" max="9" width="8.25" style="1" customWidth="true"/>
    <col min="10" max="11" width="10" customWidth="true"/>
    <col min="12" max="12" width="12.875" customWidth="true"/>
    <col min="13" max="16" width="12.625" customWidth="true"/>
    <col min="17" max="17" width="14.25" customWidth="true"/>
    <col min="18" max="18" width="14.5" customWidth="true"/>
  </cols>
  <sheetData>
    <row r="1" spans="1:18">
      <c r="A1" s="2" t="s">
        <v>741</v>
      </c>
      <c r="B1" s="2"/>
      <c r="C1" s="2"/>
      <c r="D1" s="2"/>
      <c r="E1" s="2"/>
      <c r="F1" s="2"/>
      <c r="G1" s="2"/>
      <c r="H1" s="2"/>
      <c r="I1" s="2"/>
      <c r="J1" s="25"/>
      <c r="K1" s="25"/>
      <c r="L1" s="25"/>
      <c r="M1" s="25"/>
      <c r="N1" s="25"/>
      <c r="O1" s="25"/>
      <c r="P1" s="25"/>
      <c r="Q1" s="25"/>
      <c r="R1" s="25"/>
    </row>
    <row r="2" ht="20.25" spans="1:18">
      <c r="A2" s="3" t="s">
        <v>742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15.75" spans="1:18">
      <c r="A3" s="4" t="s">
        <v>564</v>
      </c>
      <c r="B3" s="5" t="s">
        <v>565</v>
      </c>
      <c r="C3" s="6"/>
      <c r="D3" s="6"/>
      <c r="E3" s="6"/>
      <c r="F3" s="6"/>
      <c r="G3" s="6"/>
      <c r="H3" s="6"/>
      <c r="I3" s="6"/>
      <c r="J3" s="6"/>
      <c r="K3" s="6"/>
      <c r="L3" s="26"/>
      <c r="M3" s="34" t="s">
        <v>566</v>
      </c>
      <c r="N3" s="34"/>
      <c r="O3" s="34"/>
      <c r="P3" s="34"/>
      <c r="Q3" s="34"/>
      <c r="R3" s="34" t="s">
        <v>567</v>
      </c>
    </row>
    <row r="4" ht="27" spans="1:18">
      <c r="A4" s="7"/>
      <c r="B4" s="6" t="s">
        <v>568</v>
      </c>
      <c r="C4" s="6"/>
      <c r="D4" s="6"/>
      <c r="E4" s="6"/>
      <c r="F4" s="6"/>
      <c r="G4" s="6"/>
      <c r="H4" s="6"/>
      <c r="I4" s="6"/>
      <c r="J4" s="27" t="s">
        <v>569</v>
      </c>
      <c r="K4" s="28" t="s">
        <v>570</v>
      </c>
      <c r="L4" s="29"/>
      <c r="M4" s="27" t="s">
        <v>571</v>
      </c>
      <c r="N4" s="28" t="s">
        <v>572</v>
      </c>
      <c r="O4" s="29"/>
      <c r="P4" s="27" t="s">
        <v>573</v>
      </c>
      <c r="Q4" s="27" t="s">
        <v>574</v>
      </c>
      <c r="R4" s="27" t="s">
        <v>575</v>
      </c>
    </row>
    <row r="5" ht="67.5" spans="1:18">
      <c r="A5" s="8"/>
      <c r="B5" s="9" t="s">
        <v>743</v>
      </c>
      <c r="C5" s="9" t="s">
        <v>744</v>
      </c>
      <c r="D5" s="10" t="s">
        <v>745</v>
      </c>
      <c r="E5" s="9" t="s">
        <v>746</v>
      </c>
      <c r="F5" s="9" t="s">
        <v>747</v>
      </c>
      <c r="G5" s="9" t="s">
        <v>748</v>
      </c>
      <c r="H5" s="9" t="s">
        <v>749</v>
      </c>
      <c r="I5" s="9" t="s">
        <v>750</v>
      </c>
      <c r="J5" s="9" t="s">
        <v>583</v>
      </c>
      <c r="K5" s="9" t="s">
        <v>584</v>
      </c>
      <c r="L5" s="30" t="s">
        <v>751</v>
      </c>
      <c r="M5" s="9" t="s">
        <v>585</v>
      </c>
      <c r="N5" s="30" t="s">
        <v>586</v>
      </c>
      <c r="O5" s="30" t="s">
        <v>587</v>
      </c>
      <c r="P5" s="9" t="s">
        <v>588</v>
      </c>
      <c r="Q5" s="30" t="s">
        <v>752</v>
      </c>
      <c r="R5" s="9" t="s">
        <v>590</v>
      </c>
    </row>
    <row r="6" spans="1:18">
      <c r="A6" s="11" t="s">
        <v>591</v>
      </c>
      <c r="B6" s="12">
        <v>4</v>
      </c>
      <c r="C6" s="12">
        <v>3</v>
      </c>
      <c r="D6" s="12">
        <v>17</v>
      </c>
      <c r="E6" s="12">
        <v>4752</v>
      </c>
      <c r="F6" s="12">
        <v>4</v>
      </c>
      <c r="G6" s="12">
        <v>14</v>
      </c>
      <c r="H6" s="12">
        <v>23</v>
      </c>
      <c r="I6" s="12">
        <v>13523</v>
      </c>
      <c r="J6" s="31">
        <v>1</v>
      </c>
      <c r="K6" s="27"/>
      <c r="L6" s="32"/>
      <c r="M6" s="27" t="s">
        <v>593</v>
      </c>
      <c r="N6" s="32" t="s">
        <v>594</v>
      </c>
      <c r="O6" s="32" t="s">
        <v>594</v>
      </c>
      <c r="P6" s="27" t="s">
        <v>595</v>
      </c>
      <c r="Q6" s="32" t="s">
        <v>595</v>
      </c>
      <c r="R6" s="27" t="s">
        <v>596</v>
      </c>
    </row>
    <row r="7" ht="27" spans="1:18">
      <c r="A7" s="13" t="s">
        <v>597</v>
      </c>
      <c r="B7" s="14">
        <v>1</v>
      </c>
      <c r="C7" s="14">
        <v>1</v>
      </c>
      <c r="D7" s="15"/>
      <c r="E7" s="14">
        <v>973</v>
      </c>
      <c r="F7" s="14">
        <v>1</v>
      </c>
      <c r="G7" s="14">
        <v>1</v>
      </c>
      <c r="H7" s="14"/>
      <c r="I7" s="14">
        <v>5747</v>
      </c>
      <c r="J7" s="33">
        <v>1</v>
      </c>
      <c r="K7" s="33"/>
      <c r="L7" s="30" t="s">
        <v>753</v>
      </c>
      <c r="M7" s="9" t="s">
        <v>593</v>
      </c>
      <c r="N7" s="30" t="s">
        <v>594</v>
      </c>
      <c r="O7" s="30" t="s">
        <v>594</v>
      </c>
      <c r="P7" s="9"/>
      <c r="Q7" s="30"/>
      <c r="R7" s="9" t="s">
        <v>596</v>
      </c>
    </row>
    <row r="8" spans="1:18">
      <c r="A8" s="13" t="s">
        <v>600</v>
      </c>
      <c r="B8" s="14"/>
      <c r="C8" s="14"/>
      <c r="D8" s="15">
        <v>1</v>
      </c>
      <c r="E8" s="14"/>
      <c r="F8" s="14"/>
      <c r="G8" s="14"/>
      <c r="H8" s="14"/>
      <c r="I8" s="14"/>
      <c r="J8" s="33">
        <v>1</v>
      </c>
      <c r="K8" s="33"/>
      <c r="L8" s="30" t="s">
        <v>753</v>
      </c>
      <c r="M8" s="9" t="s">
        <v>593</v>
      </c>
      <c r="N8" s="30" t="s">
        <v>594</v>
      </c>
      <c r="O8" s="30"/>
      <c r="P8" s="9" t="s">
        <v>595</v>
      </c>
      <c r="Q8" s="30" t="s">
        <v>595</v>
      </c>
      <c r="R8" s="9" t="s">
        <v>596</v>
      </c>
    </row>
    <row r="9" spans="1:18">
      <c r="A9" s="13" t="s">
        <v>599</v>
      </c>
      <c r="B9" s="14"/>
      <c r="C9" s="14"/>
      <c r="D9" s="15"/>
      <c r="E9" s="14"/>
      <c r="F9" s="14"/>
      <c r="G9" s="14"/>
      <c r="H9" s="14"/>
      <c r="I9" s="14"/>
      <c r="J9" s="33">
        <v>1</v>
      </c>
      <c r="K9" s="33"/>
      <c r="L9" s="30" t="s">
        <v>753</v>
      </c>
      <c r="M9" s="9" t="s">
        <v>593</v>
      </c>
      <c r="N9" s="30" t="s">
        <v>594</v>
      </c>
      <c r="O9" s="30"/>
      <c r="P9" s="9" t="s">
        <v>595</v>
      </c>
      <c r="Q9" s="30" t="s">
        <v>595</v>
      </c>
      <c r="R9" s="9" t="s">
        <v>596</v>
      </c>
    </row>
    <row r="10" spans="1:18">
      <c r="A10" s="16" t="s">
        <v>601</v>
      </c>
      <c r="B10" s="17"/>
      <c r="C10" s="17"/>
      <c r="D10" s="17"/>
      <c r="E10" s="17"/>
      <c r="F10" s="17"/>
      <c r="G10" s="17"/>
      <c r="H10" s="17"/>
      <c r="I10" s="17"/>
      <c r="J10" s="33">
        <v>1</v>
      </c>
      <c r="K10" s="33"/>
      <c r="L10" s="30" t="s">
        <v>753</v>
      </c>
      <c r="M10" s="9" t="s">
        <v>593</v>
      </c>
      <c r="N10" s="30" t="s">
        <v>594</v>
      </c>
      <c r="O10" s="30"/>
      <c r="P10" s="9" t="s">
        <v>595</v>
      </c>
      <c r="Q10" s="30" t="s">
        <v>595</v>
      </c>
      <c r="R10" s="9" t="s">
        <v>596</v>
      </c>
    </row>
    <row r="11" ht="27" spans="1:18">
      <c r="A11" s="13" t="s">
        <v>602</v>
      </c>
      <c r="B11" s="14">
        <v>1</v>
      </c>
      <c r="C11" s="14"/>
      <c r="D11" s="14"/>
      <c r="E11" s="14">
        <v>606</v>
      </c>
      <c r="F11" s="14"/>
      <c r="G11" s="14">
        <v>1</v>
      </c>
      <c r="H11" s="14"/>
      <c r="I11" s="14">
        <v>769</v>
      </c>
      <c r="J11" s="33">
        <v>1</v>
      </c>
      <c r="K11" s="33"/>
      <c r="L11" s="30" t="s">
        <v>753</v>
      </c>
      <c r="M11" s="9" t="s">
        <v>593</v>
      </c>
      <c r="N11" s="30" t="s">
        <v>594</v>
      </c>
      <c r="O11" s="30" t="s">
        <v>594</v>
      </c>
      <c r="P11" s="9"/>
      <c r="Q11" s="30"/>
      <c r="R11" s="9" t="s">
        <v>596</v>
      </c>
    </row>
    <row r="12" spans="1:18">
      <c r="A12" s="16" t="s">
        <v>603</v>
      </c>
      <c r="B12" s="17"/>
      <c r="C12" s="17"/>
      <c r="D12" s="17"/>
      <c r="E12" s="17"/>
      <c r="F12" s="17"/>
      <c r="G12" s="17"/>
      <c r="H12" s="17"/>
      <c r="I12" s="17"/>
      <c r="J12" s="33">
        <v>1</v>
      </c>
      <c r="K12" s="33"/>
      <c r="L12" s="30" t="s">
        <v>753</v>
      </c>
      <c r="M12" s="9" t="s">
        <v>593</v>
      </c>
      <c r="N12" s="30" t="s">
        <v>594</v>
      </c>
      <c r="O12" s="30"/>
      <c r="P12" s="9" t="s">
        <v>595</v>
      </c>
      <c r="Q12" s="30" t="s">
        <v>595</v>
      </c>
      <c r="R12" s="9" t="s">
        <v>596</v>
      </c>
    </row>
    <row r="13" spans="1:18">
      <c r="A13" s="16" t="s">
        <v>604</v>
      </c>
      <c r="B13" s="17"/>
      <c r="C13" s="17"/>
      <c r="D13" s="17"/>
      <c r="E13" s="17"/>
      <c r="F13" s="17"/>
      <c r="G13" s="17"/>
      <c r="H13" s="17"/>
      <c r="I13" s="17"/>
      <c r="J13" s="33">
        <v>1</v>
      </c>
      <c r="K13" s="33"/>
      <c r="L13" s="30" t="s">
        <v>753</v>
      </c>
      <c r="M13" s="9" t="s">
        <v>593</v>
      </c>
      <c r="N13" s="30" t="s">
        <v>594</v>
      </c>
      <c r="O13" s="30"/>
      <c r="P13" s="9" t="s">
        <v>595</v>
      </c>
      <c r="Q13" s="30" t="s">
        <v>595</v>
      </c>
      <c r="R13" s="9" t="s">
        <v>596</v>
      </c>
    </row>
    <row r="14" spans="1:18">
      <c r="A14" s="16" t="s">
        <v>605</v>
      </c>
      <c r="B14" s="17"/>
      <c r="C14" s="17"/>
      <c r="D14" s="17"/>
      <c r="E14" s="17"/>
      <c r="F14" s="17"/>
      <c r="G14" s="17"/>
      <c r="H14" s="17"/>
      <c r="I14" s="17"/>
      <c r="J14" s="33">
        <v>1</v>
      </c>
      <c r="K14" s="33"/>
      <c r="L14" s="30" t="s">
        <v>753</v>
      </c>
      <c r="M14" s="9" t="s">
        <v>593</v>
      </c>
      <c r="N14" s="30" t="s">
        <v>594</v>
      </c>
      <c r="O14" s="30"/>
      <c r="P14" s="9" t="s">
        <v>595</v>
      </c>
      <c r="Q14" s="30" t="s">
        <v>595</v>
      </c>
      <c r="R14" s="9" t="s">
        <v>596</v>
      </c>
    </row>
    <row r="15" spans="1:18">
      <c r="A15" s="16" t="s">
        <v>606</v>
      </c>
      <c r="B15" s="17"/>
      <c r="C15" s="17"/>
      <c r="D15" s="17"/>
      <c r="E15" s="17"/>
      <c r="F15" s="17"/>
      <c r="G15" s="17"/>
      <c r="H15" s="17"/>
      <c r="I15" s="17"/>
      <c r="J15" s="33">
        <v>1</v>
      </c>
      <c r="K15" s="33"/>
      <c r="L15" s="30" t="s">
        <v>753</v>
      </c>
      <c r="M15" s="9" t="s">
        <v>593</v>
      </c>
      <c r="N15" s="30" t="s">
        <v>594</v>
      </c>
      <c r="O15" s="30"/>
      <c r="P15" s="9" t="s">
        <v>595</v>
      </c>
      <c r="Q15" s="30" t="s">
        <v>595</v>
      </c>
      <c r="R15" s="9" t="s">
        <v>596</v>
      </c>
    </row>
    <row r="16" spans="1:18">
      <c r="A16" s="16" t="s">
        <v>607</v>
      </c>
      <c r="B16" s="17"/>
      <c r="C16" s="17"/>
      <c r="D16" s="17"/>
      <c r="E16" s="17"/>
      <c r="F16" s="17"/>
      <c r="G16" s="17"/>
      <c r="H16" s="17"/>
      <c r="I16" s="17"/>
      <c r="J16" s="33">
        <v>1</v>
      </c>
      <c r="K16" s="33"/>
      <c r="L16" s="30" t="s">
        <v>753</v>
      </c>
      <c r="M16" s="9" t="s">
        <v>593</v>
      </c>
      <c r="N16" s="30" t="s">
        <v>594</v>
      </c>
      <c r="O16" s="30"/>
      <c r="P16" s="9" t="s">
        <v>595</v>
      </c>
      <c r="Q16" s="30" t="s">
        <v>595</v>
      </c>
      <c r="R16" s="9" t="s">
        <v>596</v>
      </c>
    </row>
    <row r="17" ht="27" spans="1:18">
      <c r="A17" s="16" t="s">
        <v>608</v>
      </c>
      <c r="B17" s="18"/>
      <c r="C17" s="18"/>
      <c r="D17" s="18">
        <v>1</v>
      </c>
      <c r="E17" s="18">
        <v>464</v>
      </c>
      <c r="F17" s="18"/>
      <c r="G17" s="18">
        <v>1</v>
      </c>
      <c r="H17" s="18"/>
      <c r="I17" s="18">
        <v>639</v>
      </c>
      <c r="J17" s="33">
        <v>1</v>
      </c>
      <c r="K17" s="33"/>
      <c r="L17" s="30" t="s">
        <v>753</v>
      </c>
      <c r="M17" s="9" t="s">
        <v>593</v>
      </c>
      <c r="N17" s="30" t="s">
        <v>594</v>
      </c>
      <c r="O17" s="30" t="s">
        <v>594</v>
      </c>
      <c r="P17" s="9"/>
      <c r="Q17" s="30"/>
      <c r="R17" s="9" t="s">
        <v>596</v>
      </c>
    </row>
    <row r="18" spans="1:18">
      <c r="A18" s="16" t="s">
        <v>609</v>
      </c>
      <c r="B18" s="17"/>
      <c r="C18" s="17"/>
      <c r="D18" s="17">
        <v>1</v>
      </c>
      <c r="E18" s="17"/>
      <c r="F18" s="17"/>
      <c r="G18" s="17"/>
      <c r="H18" s="17"/>
      <c r="I18" s="17"/>
      <c r="J18" s="33">
        <v>1</v>
      </c>
      <c r="K18" s="33"/>
      <c r="L18" s="30" t="s">
        <v>753</v>
      </c>
      <c r="M18" s="9" t="s">
        <v>593</v>
      </c>
      <c r="N18" s="30" t="s">
        <v>594</v>
      </c>
      <c r="O18" s="30"/>
      <c r="P18" s="9" t="s">
        <v>595</v>
      </c>
      <c r="Q18" s="30" t="s">
        <v>595</v>
      </c>
      <c r="R18" s="9" t="s">
        <v>596</v>
      </c>
    </row>
    <row r="19" spans="1:18">
      <c r="A19" s="16" t="s">
        <v>610</v>
      </c>
      <c r="B19" s="17"/>
      <c r="C19" s="17"/>
      <c r="D19" s="17"/>
      <c r="E19" s="17"/>
      <c r="F19" s="17"/>
      <c r="G19" s="17"/>
      <c r="H19" s="17"/>
      <c r="I19" s="17"/>
      <c r="J19" s="33">
        <v>1</v>
      </c>
      <c r="K19" s="33"/>
      <c r="L19" s="30" t="s">
        <v>753</v>
      </c>
      <c r="M19" s="9" t="s">
        <v>593</v>
      </c>
      <c r="N19" s="30" t="s">
        <v>594</v>
      </c>
      <c r="O19" s="30"/>
      <c r="P19" s="9" t="s">
        <v>595</v>
      </c>
      <c r="Q19" s="30" t="s">
        <v>595</v>
      </c>
      <c r="R19" s="9" t="s">
        <v>596</v>
      </c>
    </row>
    <row r="20" spans="1:18">
      <c r="A20" s="16" t="s">
        <v>611</v>
      </c>
      <c r="B20" s="17"/>
      <c r="C20" s="17"/>
      <c r="D20" s="17"/>
      <c r="E20" s="17"/>
      <c r="F20" s="17"/>
      <c r="G20" s="17"/>
      <c r="H20" s="17"/>
      <c r="I20" s="17"/>
      <c r="J20" s="33">
        <v>1</v>
      </c>
      <c r="K20" s="33"/>
      <c r="L20" s="30" t="s">
        <v>753</v>
      </c>
      <c r="M20" s="9" t="s">
        <v>593</v>
      </c>
      <c r="N20" s="30" t="s">
        <v>594</v>
      </c>
      <c r="O20" s="30"/>
      <c r="P20" s="9" t="s">
        <v>595</v>
      </c>
      <c r="Q20" s="30" t="s">
        <v>595</v>
      </c>
      <c r="R20" s="9" t="s">
        <v>596</v>
      </c>
    </row>
    <row r="21" ht="27" spans="1:18">
      <c r="A21" s="13" t="s">
        <v>612</v>
      </c>
      <c r="B21" s="14"/>
      <c r="C21" s="14"/>
      <c r="D21" s="15"/>
      <c r="E21" s="14">
        <v>100</v>
      </c>
      <c r="F21" s="14">
        <v>1</v>
      </c>
      <c r="G21" s="14">
        <v>1</v>
      </c>
      <c r="H21" s="14"/>
      <c r="I21" s="14">
        <v>1087</v>
      </c>
      <c r="J21" s="33">
        <v>1</v>
      </c>
      <c r="K21" s="33" t="s">
        <v>595</v>
      </c>
      <c r="L21" s="30" t="s">
        <v>753</v>
      </c>
      <c r="M21" s="9" t="s">
        <v>593</v>
      </c>
      <c r="N21" s="30" t="s">
        <v>594</v>
      </c>
      <c r="O21" s="30" t="s">
        <v>594</v>
      </c>
      <c r="P21" s="9"/>
      <c r="Q21" s="30"/>
      <c r="R21" s="9" t="s">
        <v>596</v>
      </c>
    </row>
    <row r="22" spans="1:18">
      <c r="A22" s="16" t="s">
        <v>613</v>
      </c>
      <c r="B22" s="17"/>
      <c r="C22" s="17"/>
      <c r="D22" s="17"/>
      <c r="E22" s="17"/>
      <c r="F22" s="17"/>
      <c r="G22" s="17"/>
      <c r="H22" s="17"/>
      <c r="I22" s="17"/>
      <c r="J22" s="33">
        <v>1</v>
      </c>
      <c r="K22" s="33"/>
      <c r="L22" s="30" t="s">
        <v>753</v>
      </c>
      <c r="M22" s="9" t="s">
        <v>593</v>
      </c>
      <c r="N22" s="30" t="s">
        <v>594</v>
      </c>
      <c r="O22" s="30"/>
      <c r="P22" s="9" t="s">
        <v>595</v>
      </c>
      <c r="Q22" s="30" t="s">
        <v>595</v>
      </c>
      <c r="R22" s="9" t="s">
        <v>596</v>
      </c>
    </row>
    <row r="23" spans="1:18">
      <c r="A23" s="13" t="s">
        <v>614</v>
      </c>
      <c r="B23" s="14"/>
      <c r="C23" s="14"/>
      <c r="D23" s="14"/>
      <c r="E23" s="14"/>
      <c r="F23" s="14"/>
      <c r="G23" s="14"/>
      <c r="H23" s="14"/>
      <c r="I23" s="14"/>
      <c r="J23" s="33">
        <v>1</v>
      </c>
      <c r="K23" s="33"/>
      <c r="L23" s="30" t="s">
        <v>753</v>
      </c>
      <c r="M23" s="9" t="s">
        <v>593</v>
      </c>
      <c r="N23" s="30" t="s">
        <v>594</v>
      </c>
      <c r="O23" s="30"/>
      <c r="P23" s="9" t="s">
        <v>595</v>
      </c>
      <c r="Q23" s="30" t="s">
        <v>595</v>
      </c>
      <c r="R23" s="9" t="s">
        <v>596</v>
      </c>
    </row>
    <row r="24" spans="1:18">
      <c r="A24" s="16" t="s">
        <v>615</v>
      </c>
      <c r="B24" s="17"/>
      <c r="C24" s="17"/>
      <c r="D24" s="17"/>
      <c r="E24" s="17"/>
      <c r="F24" s="17"/>
      <c r="G24" s="17"/>
      <c r="H24" s="17"/>
      <c r="I24" s="17"/>
      <c r="J24" s="33">
        <v>1</v>
      </c>
      <c r="K24" s="33"/>
      <c r="L24" s="30" t="s">
        <v>753</v>
      </c>
      <c r="M24" s="9" t="s">
        <v>593</v>
      </c>
      <c r="N24" s="30" t="s">
        <v>594</v>
      </c>
      <c r="O24" s="30"/>
      <c r="P24" s="9" t="s">
        <v>595</v>
      </c>
      <c r="Q24" s="30" t="s">
        <v>595</v>
      </c>
      <c r="R24" s="9" t="s">
        <v>596</v>
      </c>
    </row>
    <row r="25" spans="1:18">
      <c r="A25" s="16" t="s">
        <v>616</v>
      </c>
      <c r="B25" s="17"/>
      <c r="C25" s="17"/>
      <c r="D25" s="17"/>
      <c r="E25" s="17"/>
      <c r="F25" s="17"/>
      <c r="G25" s="17"/>
      <c r="H25" s="17"/>
      <c r="I25" s="17"/>
      <c r="J25" s="33">
        <v>1</v>
      </c>
      <c r="K25" s="33"/>
      <c r="L25" s="30" t="s">
        <v>753</v>
      </c>
      <c r="M25" s="9" t="s">
        <v>593</v>
      </c>
      <c r="N25" s="30" t="s">
        <v>594</v>
      </c>
      <c r="O25" s="30"/>
      <c r="P25" s="9" t="s">
        <v>595</v>
      </c>
      <c r="Q25" s="30" t="s">
        <v>595</v>
      </c>
      <c r="R25" s="9" t="s">
        <v>596</v>
      </c>
    </row>
    <row r="26" spans="1:18">
      <c r="A26" s="13" t="s">
        <v>617</v>
      </c>
      <c r="B26" s="14"/>
      <c r="C26" s="14"/>
      <c r="D26" s="15"/>
      <c r="E26" s="14"/>
      <c r="F26" s="14"/>
      <c r="G26" s="14"/>
      <c r="H26" s="14"/>
      <c r="I26" s="14"/>
      <c r="J26" s="33">
        <v>1</v>
      </c>
      <c r="K26" s="33"/>
      <c r="L26" s="30" t="s">
        <v>753</v>
      </c>
      <c r="M26" s="9" t="s">
        <v>593</v>
      </c>
      <c r="N26" s="30" t="s">
        <v>594</v>
      </c>
      <c r="O26" s="30"/>
      <c r="P26" s="9" t="s">
        <v>595</v>
      </c>
      <c r="Q26" s="30" t="s">
        <v>595</v>
      </c>
      <c r="R26" s="9" t="s">
        <v>596</v>
      </c>
    </row>
    <row r="27" spans="1:18">
      <c r="A27" s="16" t="s">
        <v>618</v>
      </c>
      <c r="B27" s="17"/>
      <c r="C27" s="17"/>
      <c r="D27" s="19"/>
      <c r="E27" s="17"/>
      <c r="F27" s="17"/>
      <c r="G27" s="17"/>
      <c r="H27" s="17"/>
      <c r="I27" s="17"/>
      <c r="J27" s="33">
        <v>1</v>
      </c>
      <c r="K27" s="33"/>
      <c r="L27" s="30" t="s">
        <v>753</v>
      </c>
      <c r="M27" s="9" t="s">
        <v>593</v>
      </c>
      <c r="N27" s="30" t="s">
        <v>594</v>
      </c>
      <c r="O27" s="30"/>
      <c r="P27" s="9" t="s">
        <v>595</v>
      </c>
      <c r="Q27" s="30" t="s">
        <v>595</v>
      </c>
      <c r="R27" s="9" t="s">
        <v>596</v>
      </c>
    </row>
    <row r="28" spans="1:18">
      <c r="A28" s="13" t="s">
        <v>59</v>
      </c>
      <c r="B28" s="14"/>
      <c r="C28" s="14"/>
      <c r="D28" s="14"/>
      <c r="E28" s="14"/>
      <c r="F28" s="14"/>
      <c r="G28" s="14"/>
      <c r="H28" s="14"/>
      <c r="I28" s="14"/>
      <c r="J28" s="33">
        <v>1</v>
      </c>
      <c r="K28" s="33"/>
      <c r="L28" s="30" t="s">
        <v>753</v>
      </c>
      <c r="M28" s="9" t="s">
        <v>593</v>
      </c>
      <c r="N28" s="30" t="s">
        <v>594</v>
      </c>
      <c r="O28" s="30"/>
      <c r="P28" s="9" t="s">
        <v>595</v>
      </c>
      <c r="Q28" s="30" t="s">
        <v>595</v>
      </c>
      <c r="R28" s="9" t="s">
        <v>596</v>
      </c>
    </row>
    <row r="29" ht="27" spans="1:18">
      <c r="A29" s="13" t="s">
        <v>619</v>
      </c>
      <c r="B29" s="14"/>
      <c r="C29" s="14"/>
      <c r="D29" s="15"/>
      <c r="E29" s="14">
        <v>95</v>
      </c>
      <c r="F29" s="14"/>
      <c r="G29" s="14">
        <v>1</v>
      </c>
      <c r="H29" s="14"/>
      <c r="I29" s="14">
        <v>606</v>
      </c>
      <c r="J29" s="33">
        <v>1</v>
      </c>
      <c r="K29" s="33"/>
      <c r="L29" s="30" t="s">
        <v>753</v>
      </c>
      <c r="M29" s="9" t="s">
        <v>593</v>
      </c>
      <c r="N29" s="30" t="s">
        <v>594</v>
      </c>
      <c r="O29" s="30" t="s">
        <v>594</v>
      </c>
      <c r="P29" s="9"/>
      <c r="Q29" s="30"/>
      <c r="R29" s="9" t="s">
        <v>596</v>
      </c>
    </row>
    <row r="30" spans="1:18">
      <c r="A30" s="16" t="s">
        <v>620</v>
      </c>
      <c r="B30" s="17"/>
      <c r="C30" s="17"/>
      <c r="D30" s="17"/>
      <c r="E30" s="17"/>
      <c r="F30" s="17"/>
      <c r="G30" s="17"/>
      <c r="H30" s="17"/>
      <c r="I30" s="17"/>
      <c r="J30" s="33">
        <v>1</v>
      </c>
      <c r="K30" s="33"/>
      <c r="L30" s="30" t="s">
        <v>753</v>
      </c>
      <c r="M30" s="9" t="s">
        <v>593</v>
      </c>
      <c r="N30" s="30" t="s">
        <v>594</v>
      </c>
      <c r="O30" s="30"/>
      <c r="P30" s="9" t="s">
        <v>595</v>
      </c>
      <c r="Q30" s="30" t="s">
        <v>595</v>
      </c>
      <c r="R30" s="9" t="s">
        <v>596</v>
      </c>
    </row>
    <row r="31" spans="1:18">
      <c r="A31" s="16" t="s">
        <v>621</v>
      </c>
      <c r="B31" s="17"/>
      <c r="C31" s="17"/>
      <c r="D31" s="17"/>
      <c r="E31" s="17"/>
      <c r="F31" s="17"/>
      <c r="G31" s="17"/>
      <c r="H31" s="17"/>
      <c r="I31" s="17"/>
      <c r="J31" s="33">
        <v>1</v>
      </c>
      <c r="K31" s="33"/>
      <c r="L31" s="30" t="s">
        <v>753</v>
      </c>
      <c r="M31" s="9" t="s">
        <v>593</v>
      </c>
      <c r="N31" s="30" t="s">
        <v>594</v>
      </c>
      <c r="O31" s="30"/>
      <c r="P31" s="9" t="s">
        <v>595</v>
      </c>
      <c r="Q31" s="30" t="s">
        <v>595</v>
      </c>
      <c r="R31" s="9" t="s">
        <v>596</v>
      </c>
    </row>
    <row r="32" spans="1:18">
      <c r="A32" s="16" t="s">
        <v>622</v>
      </c>
      <c r="B32" s="17"/>
      <c r="C32" s="17"/>
      <c r="D32" s="17">
        <v>1</v>
      </c>
      <c r="E32" s="17"/>
      <c r="F32" s="17"/>
      <c r="G32" s="17"/>
      <c r="H32" s="17"/>
      <c r="I32" s="17"/>
      <c r="J32" s="33">
        <v>1</v>
      </c>
      <c r="K32" s="33"/>
      <c r="L32" s="30" t="s">
        <v>753</v>
      </c>
      <c r="M32" s="9" t="s">
        <v>593</v>
      </c>
      <c r="N32" s="30" t="s">
        <v>594</v>
      </c>
      <c r="O32" s="30"/>
      <c r="P32" s="9" t="s">
        <v>595</v>
      </c>
      <c r="Q32" s="30" t="s">
        <v>595</v>
      </c>
      <c r="R32" s="9" t="s">
        <v>596</v>
      </c>
    </row>
    <row r="33" spans="1:18">
      <c r="A33" s="16" t="s">
        <v>623</v>
      </c>
      <c r="B33" s="17"/>
      <c r="C33" s="17"/>
      <c r="D33" s="17"/>
      <c r="E33" s="17"/>
      <c r="F33" s="17"/>
      <c r="G33" s="17"/>
      <c r="H33" s="17"/>
      <c r="I33" s="17"/>
      <c r="J33" s="33">
        <v>1</v>
      </c>
      <c r="K33" s="33"/>
      <c r="L33" s="30" t="s">
        <v>753</v>
      </c>
      <c r="M33" s="9" t="s">
        <v>593</v>
      </c>
      <c r="N33" s="30" t="s">
        <v>594</v>
      </c>
      <c r="O33" s="30"/>
      <c r="P33" s="9" t="s">
        <v>595</v>
      </c>
      <c r="Q33" s="30" t="s">
        <v>595</v>
      </c>
      <c r="R33" s="9" t="s">
        <v>596</v>
      </c>
    </row>
    <row r="34" spans="1:18">
      <c r="A34" s="16" t="s">
        <v>624</v>
      </c>
      <c r="B34" s="17"/>
      <c r="C34" s="17"/>
      <c r="D34" s="17"/>
      <c r="E34" s="17"/>
      <c r="F34" s="17"/>
      <c r="G34" s="17"/>
      <c r="H34" s="17"/>
      <c r="I34" s="17"/>
      <c r="J34" s="33">
        <v>1</v>
      </c>
      <c r="K34" s="33"/>
      <c r="L34" s="30" t="s">
        <v>753</v>
      </c>
      <c r="M34" s="9" t="s">
        <v>593</v>
      </c>
      <c r="N34" s="30" t="s">
        <v>594</v>
      </c>
      <c r="O34" s="30"/>
      <c r="P34" s="9" t="s">
        <v>595</v>
      </c>
      <c r="Q34" s="30" t="s">
        <v>595</v>
      </c>
      <c r="R34" s="9" t="s">
        <v>596</v>
      </c>
    </row>
    <row r="35" spans="1:18">
      <c r="A35" s="16" t="s">
        <v>625</v>
      </c>
      <c r="B35" s="17"/>
      <c r="C35" s="17"/>
      <c r="D35" s="17"/>
      <c r="E35" s="17"/>
      <c r="F35" s="17"/>
      <c r="G35" s="17"/>
      <c r="H35" s="17"/>
      <c r="I35" s="17"/>
      <c r="J35" s="33">
        <v>1</v>
      </c>
      <c r="K35" s="33"/>
      <c r="L35" s="30" t="s">
        <v>753</v>
      </c>
      <c r="M35" s="9" t="s">
        <v>593</v>
      </c>
      <c r="N35" s="30" t="s">
        <v>594</v>
      </c>
      <c r="O35" s="30"/>
      <c r="P35" s="9" t="s">
        <v>595</v>
      </c>
      <c r="Q35" s="30" t="s">
        <v>595</v>
      </c>
      <c r="R35" s="9" t="s">
        <v>596</v>
      </c>
    </row>
    <row r="36" spans="1:18">
      <c r="A36" s="16" t="s">
        <v>626</v>
      </c>
      <c r="B36" s="17"/>
      <c r="C36" s="17"/>
      <c r="D36" s="17"/>
      <c r="E36" s="17"/>
      <c r="F36" s="17"/>
      <c r="G36" s="17"/>
      <c r="H36" s="17"/>
      <c r="I36" s="17"/>
      <c r="J36" s="33">
        <v>1</v>
      </c>
      <c r="K36" s="33"/>
      <c r="L36" s="30" t="s">
        <v>753</v>
      </c>
      <c r="M36" s="9" t="s">
        <v>593</v>
      </c>
      <c r="N36" s="30" t="s">
        <v>594</v>
      </c>
      <c r="O36" s="30"/>
      <c r="P36" s="9" t="s">
        <v>595</v>
      </c>
      <c r="Q36" s="30" t="s">
        <v>595</v>
      </c>
      <c r="R36" s="9" t="s">
        <v>596</v>
      </c>
    </row>
    <row r="37" spans="1:18">
      <c r="A37" s="20" t="s">
        <v>627</v>
      </c>
      <c r="B37" s="17"/>
      <c r="C37" s="17"/>
      <c r="D37" s="19"/>
      <c r="E37" s="17"/>
      <c r="F37" s="17"/>
      <c r="G37" s="17"/>
      <c r="H37" s="17"/>
      <c r="I37" s="17"/>
      <c r="J37" s="33">
        <v>1</v>
      </c>
      <c r="K37" s="33"/>
      <c r="L37" s="30" t="s">
        <v>753</v>
      </c>
      <c r="M37" s="9" t="s">
        <v>593</v>
      </c>
      <c r="N37" s="30" t="s">
        <v>594</v>
      </c>
      <c r="O37" s="30"/>
      <c r="P37" s="9" t="s">
        <v>595</v>
      </c>
      <c r="Q37" s="30" t="s">
        <v>595</v>
      </c>
      <c r="R37" s="9" t="s">
        <v>596</v>
      </c>
    </row>
    <row r="38" spans="1:18">
      <c r="A38" s="16" t="s">
        <v>628</v>
      </c>
      <c r="B38" s="17"/>
      <c r="C38" s="17"/>
      <c r="D38" s="17"/>
      <c r="E38" s="17"/>
      <c r="F38" s="17"/>
      <c r="G38" s="17"/>
      <c r="H38" s="17"/>
      <c r="I38" s="17"/>
      <c r="J38" s="33">
        <v>1</v>
      </c>
      <c r="K38" s="33"/>
      <c r="L38" s="30" t="s">
        <v>753</v>
      </c>
      <c r="M38" s="9" t="s">
        <v>593</v>
      </c>
      <c r="N38" s="30" t="s">
        <v>594</v>
      </c>
      <c r="O38" s="30"/>
      <c r="P38" s="9" t="s">
        <v>595</v>
      </c>
      <c r="Q38" s="30" t="s">
        <v>595</v>
      </c>
      <c r="R38" s="9" t="s">
        <v>596</v>
      </c>
    </row>
    <row r="39" ht="27" spans="1:18">
      <c r="A39" s="13" t="s">
        <v>629</v>
      </c>
      <c r="B39" s="14"/>
      <c r="C39" s="14">
        <v>1</v>
      </c>
      <c r="D39" s="14"/>
      <c r="E39" s="14">
        <v>53</v>
      </c>
      <c r="F39" s="14"/>
      <c r="G39" s="14">
        <v>1</v>
      </c>
      <c r="H39" s="14"/>
      <c r="I39" s="14">
        <v>629</v>
      </c>
      <c r="J39" s="33">
        <v>1</v>
      </c>
      <c r="K39" s="33"/>
      <c r="L39" s="30" t="s">
        <v>753</v>
      </c>
      <c r="M39" s="9" t="s">
        <v>593</v>
      </c>
      <c r="N39" s="30" t="s">
        <v>594</v>
      </c>
      <c r="O39" s="30" t="s">
        <v>594</v>
      </c>
      <c r="P39" s="9"/>
      <c r="Q39" s="30"/>
      <c r="R39" s="9" t="s">
        <v>596</v>
      </c>
    </row>
    <row r="40" spans="1:18">
      <c r="A40" s="16" t="s">
        <v>630</v>
      </c>
      <c r="B40" s="17"/>
      <c r="C40" s="17"/>
      <c r="D40" s="17"/>
      <c r="E40" s="17"/>
      <c r="F40" s="17"/>
      <c r="G40" s="17"/>
      <c r="H40" s="17">
        <v>23</v>
      </c>
      <c r="I40" s="17"/>
      <c r="J40" s="33"/>
      <c r="K40" s="33" t="s">
        <v>595</v>
      </c>
      <c r="L40" s="30"/>
      <c r="M40" s="9" t="s">
        <v>593</v>
      </c>
      <c r="N40" s="30" t="s">
        <v>594</v>
      </c>
      <c r="O40" s="30" t="s">
        <v>594</v>
      </c>
      <c r="P40" s="9"/>
      <c r="Q40" s="30"/>
      <c r="R40" s="9" t="s">
        <v>596</v>
      </c>
    </row>
    <row r="41" spans="1:18">
      <c r="A41" s="16" t="s">
        <v>631</v>
      </c>
      <c r="B41" s="21"/>
      <c r="C41" s="21"/>
      <c r="D41" s="21">
        <v>1</v>
      </c>
      <c r="E41" s="21"/>
      <c r="F41" s="21"/>
      <c r="G41" s="21"/>
      <c r="H41" s="21"/>
      <c r="I41" s="21"/>
      <c r="J41" s="33">
        <v>1</v>
      </c>
      <c r="K41" s="33"/>
      <c r="L41" s="30" t="s">
        <v>753</v>
      </c>
      <c r="M41" s="9" t="s">
        <v>593</v>
      </c>
      <c r="N41" s="30" t="s">
        <v>594</v>
      </c>
      <c r="O41" s="30"/>
      <c r="P41" s="9" t="s">
        <v>595</v>
      </c>
      <c r="Q41" s="30" t="s">
        <v>595</v>
      </c>
      <c r="R41" s="9" t="s">
        <v>596</v>
      </c>
    </row>
    <row r="42" spans="1:18">
      <c r="A42" s="16" t="s">
        <v>632</v>
      </c>
      <c r="B42" s="17"/>
      <c r="C42" s="17"/>
      <c r="D42" s="19"/>
      <c r="E42" s="17"/>
      <c r="F42" s="17"/>
      <c r="G42" s="17"/>
      <c r="H42" s="17"/>
      <c r="I42" s="17"/>
      <c r="J42" s="33">
        <v>1</v>
      </c>
      <c r="K42" s="33"/>
      <c r="L42" s="30" t="s">
        <v>753</v>
      </c>
      <c r="M42" s="9" t="s">
        <v>593</v>
      </c>
      <c r="N42" s="30" t="s">
        <v>594</v>
      </c>
      <c r="O42" s="30"/>
      <c r="P42" s="9" t="s">
        <v>595</v>
      </c>
      <c r="Q42" s="30" t="s">
        <v>595</v>
      </c>
      <c r="R42" s="9" t="s">
        <v>596</v>
      </c>
    </row>
    <row r="43" spans="1:18">
      <c r="A43" s="16" t="s">
        <v>633</v>
      </c>
      <c r="B43" s="17"/>
      <c r="C43" s="17"/>
      <c r="D43" s="17"/>
      <c r="E43" s="17"/>
      <c r="F43" s="17"/>
      <c r="G43" s="17"/>
      <c r="H43" s="17"/>
      <c r="I43" s="17"/>
      <c r="J43" s="33">
        <v>1</v>
      </c>
      <c r="K43" s="33"/>
      <c r="L43" s="30" t="s">
        <v>753</v>
      </c>
      <c r="M43" s="9" t="s">
        <v>593</v>
      </c>
      <c r="N43" s="30" t="s">
        <v>594</v>
      </c>
      <c r="O43" s="30"/>
      <c r="P43" s="9" t="s">
        <v>595</v>
      </c>
      <c r="Q43" s="30" t="s">
        <v>595</v>
      </c>
      <c r="R43" s="9" t="s">
        <v>596</v>
      </c>
    </row>
    <row r="44" spans="1:18">
      <c r="A44" s="16" t="s">
        <v>634</v>
      </c>
      <c r="B44" s="17"/>
      <c r="C44" s="17"/>
      <c r="D44" s="17"/>
      <c r="E44" s="17"/>
      <c r="F44" s="17"/>
      <c r="G44" s="17"/>
      <c r="H44" s="17"/>
      <c r="I44" s="17"/>
      <c r="J44" s="33">
        <v>1</v>
      </c>
      <c r="K44" s="33"/>
      <c r="L44" s="30" t="s">
        <v>753</v>
      </c>
      <c r="M44" s="9" t="s">
        <v>593</v>
      </c>
      <c r="N44" s="30" t="s">
        <v>594</v>
      </c>
      <c r="O44" s="30"/>
      <c r="P44" s="9" t="s">
        <v>595</v>
      </c>
      <c r="Q44" s="30" t="s">
        <v>595</v>
      </c>
      <c r="R44" s="9" t="s">
        <v>596</v>
      </c>
    </row>
    <row r="45" spans="1:18">
      <c r="A45" s="16" t="s">
        <v>635</v>
      </c>
      <c r="B45" s="17"/>
      <c r="C45" s="17"/>
      <c r="D45" s="17"/>
      <c r="E45" s="17"/>
      <c r="F45" s="17"/>
      <c r="G45" s="17"/>
      <c r="H45" s="17"/>
      <c r="I45" s="17"/>
      <c r="J45" s="33">
        <v>1</v>
      </c>
      <c r="K45" s="33"/>
      <c r="L45" s="30" t="s">
        <v>753</v>
      </c>
      <c r="M45" s="9" t="s">
        <v>593</v>
      </c>
      <c r="N45" s="30" t="s">
        <v>594</v>
      </c>
      <c r="O45" s="30"/>
      <c r="P45" s="9" t="s">
        <v>595</v>
      </c>
      <c r="Q45" s="30" t="s">
        <v>595</v>
      </c>
      <c r="R45" s="9" t="s">
        <v>596</v>
      </c>
    </row>
    <row r="46" ht="27" spans="1:18">
      <c r="A46" s="22" t="s">
        <v>636</v>
      </c>
      <c r="B46" s="14">
        <v>1</v>
      </c>
      <c r="C46" s="14"/>
      <c r="D46" s="14"/>
      <c r="E46" s="14">
        <v>75</v>
      </c>
      <c r="F46" s="14">
        <v>1</v>
      </c>
      <c r="G46" s="14">
        <v>1</v>
      </c>
      <c r="H46" s="14"/>
      <c r="I46" s="14">
        <v>507</v>
      </c>
      <c r="J46" s="33">
        <v>1</v>
      </c>
      <c r="K46" s="33"/>
      <c r="L46" s="30" t="s">
        <v>753</v>
      </c>
      <c r="M46" s="9" t="s">
        <v>593</v>
      </c>
      <c r="N46" s="30" t="s">
        <v>594</v>
      </c>
      <c r="O46" s="30" t="s">
        <v>594</v>
      </c>
      <c r="P46" s="9"/>
      <c r="Q46" s="30"/>
      <c r="R46" s="9" t="s">
        <v>596</v>
      </c>
    </row>
    <row r="47" spans="1:18">
      <c r="A47" s="23" t="s">
        <v>637</v>
      </c>
      <c r="B47" s="17"/>
      <c r="C47" s="17"/>
      <c r="D47" s="17"/>
      <c r="E47" s="17"/>
      <c r="F47" s="17"/>
      <c r="G47" s="17"/>
      <c r="H47" s="17"/>
      <c r="I47" s="17"/>
      <c r="J47" s="33">
        <v>1</v>
      </c>
      <c r="K47" s="33"/>
      <c r="L47" s="30" t="s">
        <v>753</v>
      </c>
      <c r="M47" s="9" t="s">
        <v>593</v>
      </c>
      <c r="N47" s="30" t="s">
        <v>594</v>
      </c>
      <c r="O47" s="30"/>
      <c r="P47" s="9" t="s">
        <v>595</v>
      </c>
      <c r="Q47" s="30" t="s">
        <v>595</v>
      </c>
      <c r="R47" s="9" t="s">
        <v>596</v>
      </c>
    </row>
    <row r="48" spans="1:18">
      <c r="A48" s="24" t="s">
        <v>638</v>
      </c>
      <c r="B48" s="14"/>
      <c r="C48" s="14"/>
      <c r="D48" s="15"/>
      <c r="E48" s="14"/>
      <c r="F48" s="14"/>
      <c r="G48" s="14"/>
      <c r="H48" s="14"/>
      <c r="I48" s="14"/>
      <c r="J48" s="33">
        <v>1</v>
      </c>
      <c r="K48" s="33"/>
      <c r="L48" s="30" t="s">
        <v>753</v>
      </c>
      <c r="M48" s="9" t="s">
        <v>593</v>
      </c>
      <c r="N48" s="30" t="s">
        <v>594</v>
      </c>
      <c r="O48" s="30"/>
      <c r="P48" s="9" t="s">
        <v>595</v>
      </c>
      <c r="Q48" s="30" t="s">
        <v>595</v>
      </c>
      <c r="R48" s="9" t="s">
        <v>596</v>
      </c>
    </row>
    <row r="49" spans="1:18">
      <c r="A49" s="23" t="s">
        <v>639</v>
      </c>
      <c r="B49" s="17"/>
      <c r="C49" s="17"/>
      <c r="D49" s="17"/>
      <c r="E49" s="17"/>
      <c r="F49" s="17"/>
      <c r="G49" s="17"/>
      <c r="H49" s="17"/>
      <c r="I49" s="17"/>
      <c r="J49" s="33">
        <v>1</v>
      </c>
      <c r="K49" s="33"/>
      <c r="L49" s="30" t="s">
        <v>753</v>
      </c>
      <c r="M49" s="9" t="s">
        <v>593</v>
      </c>
      <c r="N49" s="30" t="s">
        <v>594</v>
      </c>
      <c r="O49" s="30"/>
      <c r="P49" s="9" t="s">
        <v>595</v>
      </c>
      <c r="Q49" s="30" t="s">
        <v>595</v>
      </c>
      <c r="R49" s="9" t="s">
        <v>596</v>
      </c>
    </row>
    <row r="50" spans="1:18">
      <c r="A50" s="23" t="s">
        <v>640</v>
      </c>
      <c r="B50" s="17"/>
      <c r="C50" s="17"/>
      <c r="D50" s="17"/>
      <c r="E50" s="17"/>
      <c r="F50" s="17"/>
      <c r="G50" s="17"/>
      <c r="H50" s="17"/>
      <c r="I50" s="17"/>
      <c r="J50" s="33">
        <v>1</v>
      </c>
      <c r="K50" s="33"/>
      <c r="L50" s="30" t="s">
        <v>753</v>
      </c>
      <c r="M50" s="9" t="s">
        <v>593</v>
      </c>
      <c r="N50" s="30" t="s">
        <v>594</v>
      </c>
      <c r="O50" s="30"/>
      <c r="P50" s="9" t="s">
        <v>595</v>
      </c>
      <c r="Q50" s="30" t="s">
        <v>595</v>
      </c>
      <c r="R50" s="9" t="s">
        <v>596</v>
      </c>
    </row>
    <row r="51" spans="1:18">
      <c r="A51" s="23" t="s">
        <v>641</v>
      </c>
      <c r="B51" s="17"/>
      <c r="C51" s="17"/>
      <c r="D51" s="17"/>
      <c r="E51" s="17"/>
      <c r="F51" s="17"/>
      <c r="G51" s="17"/>
      <c r="H51" s="17"/>
      <c r="I51" s="17"/>
      <c r="J51" s="33">
        <v>1</v>
      </c>
      <c r="K51" s="33"/>
      <c r="L51" s="30" t="s">
        <v>753</v>
      </c>
      <c r="M51" s="9" t="s">
        <v>593</v>
      </c>
      <c r="N51" s="30" t="s">
        <v>594</v>
      </c>
      <c r="O51" s="30"/>
      <c r="P51" s="9" t="s">
        <v>595</v>
      </c>
      <c r="Q51" s="30" t="s">
        <v>595</v>
      </c>
      <c r="R51" s="9" t="s">
        <v>596</v>
      </c>
    </row>
    <row r="52" spans="1:18">
      <c r="A52" s="23" t="s">
        <v>642</v>
      </c>
      <c r="B52" s="17"/>
      <c r="C52" s="17"/>
      <c r="D52" s="17"/>
      <c r="E52" s="17"/>
      <c r="F52" s="17"/>
      <c r="G52" s="17"/>
      <c r="H52" s="17"/>
      <c r="I52" s="17"/>
      <c r="J52" s="33">
        <v>1</v>
      </c>
      <c r="K52" s="33"/>
      <c r="L52" s="30" t="s">
        <v>753</v>
      </c>
      <c r="M52" s="9" t="s">
        <v>593</v>
      </c>
      <c r="N52" s="30" t="s">
        <v>594</v>
      </c>
      <c r="O52" s="30"/>
      <c r="P52" s="9" t="s">
        <v>595</v>
      </c>
      <c r="Q52" s="30" t="s">
        <v>595</v>
      </c>
      <c r="R52" s="9" t="s">
        <v>596</v>
      </c>
    </row>
    <row r="53" spans="1:18">
      <c r="A53" s="23" t="s">
        <v>643</v>
      </c>
      <c r="B53" s="17"/>
      <c r="C53" s="17"/>
      <c r="D53" s="17"/>
      <c r="E53" s="17"/>
      <c r="F53" s="17"/>
      <c r="G53" s="17"/>
      <c r="H53" s="17"/>
      <c r="I53" s="17"/>
      <c r="J53" s="33">
        <v>1</v>
      </c>
      <c r="K53" s="33"/>
      <c r="L53" s="30" t="s">
        <v>753</v>
      </c>
      <c r="M53" s="9" t="s">
        <v>593</v>
      </c>
      <c r="N53" s="30" t="s">
        <v>594</v>
      </c>
      <c r="O53" s="30"/>
      <c r="P53" s="9" t="s">
        <v>595</v>
      </c>
      <c r="Q53" s="30" t="s">
        <v>595</v>
      </c>
      <c r="R53" s="9" t="s">
        <v>596</v>
      </c>
    </row>
    <row r="54" ht="40.5" spans="1:18">
      <c r="A54" s="13" t="s">
        <v>644</v>
      </c>
      <c r="B54" s="14"/>
      <c r="C54" s="14"/>
      <c r="D54" s="14">
        <v>1</v>
      </c>
      <c r="E54" s="14">
        <v>166</v>
      </c>
      <c r="F54" s="14"/>
      <c r="G54" s="14">
        <v>1</v>
      </c>
      <c r="H54" s="14"/>
      <c r="I54" s="14">
        <v>251</v>
      </c>
      <c r="J54" s="33">
        <v>1</v>
      </c>
      <c r="K54" s="33"/>
      <c r="L54" s="30" t="s">
        <v>753</v>
      </c>
      <c r="M54" s="9" t="s">
        <v>593</v>
      </c>
      <c r="N54" s="30" t="s">
        <v>594</v>
      </c>
      <c r="O54" s="30" t="s">
        <v>594</v>
      </c>
      <c r="P54" s="9"/>
      <c r="Q54" s="30"/>
      <c r="R54" s="9" t="s">
        <v>596</v>
      </c>
    </row>
    <row r="55" spans="1:18">
      <c r="A55" s="16" t="s">
        <v>645</v>
      </c>
      <c r="B55" s="17"/>
      <c r="C55" s="17"/>
      <c r="D55" s="19">
        <v>1</v>
      </c>
      <c r="E55" s="17"/>
      <c r="F55" s="17"/>
      <c r="G55" s="17"/>
      <c r="H55" s="17"/>
      <c r="I55" s="17"/>
      <c r="J55" s="33">
        <v>1</v>
      </c>
      <c r="K55" s="33"/>
      <c r="L55" s="30" t="s">
        <v>753</v>
      </c>
      <c r="M55" s="9" t="s">
        <v>593</v>
      </c>
      <c r="N55" s="30" t="s">
        <v>594</v>
      </c>
      <c r="O55" s="30"/>
      <c r="P55" s="9" t="s">
        <v>595</v>
      </c>
      <c r="Q55" s="30" t="s">
        <v>595</v>
      </c>
      <c r="R55" s="9" t="s">
        <v>596</v>
      </c>
    </row>
    <row r="56" spans="1:18">
      <c r="A56" s="16" t="s">
        <v>646</v>
      </c>
      <c r="B56" s="17"/>
      <c r="C56" s="17"/>
      <c r="D56" s="17"/>
      <c r="E56" s="17"/>
      <c r="F56" s="17"/>
      <c r="G56" s="17"/>
      <c r="H56" s="17"/>
      <c r="I56" s="17"/>
      <c r="J56" s="33">
        <v>1</v>
      </c>
      <c r="K56" s="33"/>
      <c r="L56" s="30" t="s">
        <v>753</v>
      </c>
      <c r="M56" s="9" t="s">
        <v>593</v>
      </c>
      <c r="N56" s="30" t="s">
        <v>594</v>
      </c>
      <c r="O56" s="30"/>
      <c r="P56" s="9" t="s">
        <v>595</v>
      </c>
      <c r="Q56" s="30" t="s">
        <v>595</v>
      </c>
      <c r="R56" s="9" t="s">
        <v>596</v>
      </c>
    </row>
    <row r="57" ht="27" spans="1:18">
      <c r="A57" s="22" t="s">
        <v>647</v>
      </c>
      <c r="B57" s="17"/>
      <c r="C57" s="17"/>
      <c r="D57" s="15">
        <v>1</v>
      </c>
      <c r="E57" s="17">
        <v>652</v>
      </c>
      <c r="F57" s="17"/>
      <c r="G57" s="17">
        <v>1</v>
      </c>
      <c r="H57" s="17"/>
      <c r="I57" s="17">
        <v>872</v>
      </c>
      <c r="J57" s="33">
        <v>1</v>
      </c>
      <c r="K57" s="33"/>
      <c r="L57" s="30"/>
      <c r="M57" s="9" t="s">
        <v>593</v>
      </c>
      <c r="N57" s="30" t="s">
        <v>594</v>
      </c>
      <c r="O57" s="30" t="s">
        <v>594</v>
      </c>
      <c r="P57" s="9"/>
      <c r="Q57" s="30"/>
      <c r="R57" s="9" t="s">
        <v>596</v>
      </c>
    </row>
    <row r="58" spans="1:18">
      <c r="A58" s="16" t="s">
        <v>648</v>
      </c>
      <c r="B58" s="17"/>
      <c r="C58" s="17"/>
      <c r="D58" s="17"/>
      <c r="E58" s="17"/>
      <c r="F58" s="17"/>
      <c r="G58" s="17"/>
      <c r="H58" s="17"/>
      <c r="I58" s="17"/>
      <c r="J58" s="33">
        <v>1</v>
      </c>
      <c r="K58" s="33"/>
      <c r="L58" s="30" t="s">
        <v>753</v>
      </c>
      <c r="M58" s="9" t="s">
        <v>593</v>
      </c>
      <c r="N58" s="30" t="s">
        <v>594</v>
      </c>
      <c r="O58" s="30"/>
      <c r="P58" s="9" t="s">
        <v>595</v>
      </c>
      <c r="Q58" s="30" t="s">
        <v>595</v>
      </c>
      <c r="R58" s="9" t="s">
        <v>596</v>
      </c>
    </row>
    <row r="59" spans="1:18">
      <c r="A59" s="16" t="s">
        <v>649</v>
      </c>
      <c r="B59" s="17"/>
      <c r="C59" s="17"/>
      <c r="D59" s="17"/>
      <c r="E59" s="17"/>
      <c r="F59" s="17"/>
      <c r="G59" s="17"/>
      <c r="H59" s="17"/>
      <c r="I59" s="17"/>
      <c r="J59" s="33">
        <v>1</v>
      </c>
      <c r="K59" s="33"/>
      <c r="L59" s="30" t="s">
        <v>753</v>
      </c>
      <c r="M59" s="9" t="s">
        <v>593</v>
      </c>
      <c r="N59" s="30" t="s">
        <v>594</v>
      </c>
      <c r="O59" s="30"/>
      <c r="P59" s="9" t="s">
        <v>595</v>
      </c>
      <c r="Q59" s="30" t="s">
        <v>595</v>
      </c>
      <c r="R59" s="9" t="s">
        <v>596</v>
      </c>
    </row>
    <row r="60" spans="1:18">
      <c r="A60" s="16" t="s">
        <v>650</v>
      </c>
      <c r="B60" s="17"/>
      <c r="C60" s="17"/>
      <c r="D60" s="19">
        <v>1</v>
      </c>
      <c r="E60" s="17"/>
      <c r="F60" s="17"/>
      <c r="G60" s="17"/>
      <c r="H60" s="17"/>
      <c r="I60" s="17"/>
      <c r="J60" s="33">
        <v>1</v>
      </c>
      <c r="K60" s="33"/>
      <c r="L60" s="30" t="s">
        <v>753</v>
      </c>
      <c r="M60" s="9" t="s">
        <v>593</v>
      </c>
      <c r="N60" s="30" t="s">
        <v>594</v>
      </c>
      <c r="O60" s="30"/>
      <c r="P60" s="9" t="s">
        <v>595</v>
      </c>
      <c r="Q60" s="30" t="s">
        <v>595</v>
      </c>
      <c r="R60" s="9" t="s">
        <v>596</v>
      </c>
    </row>
    <row r="61" spans="1:18">
      <c r="A61" s="16" t="s">
        <v>651</v>
      </c>
      <c r="B61" s="17"/>
      <c r="C61" s="17"/>
      <c r="D61" s="17"/>
      <c r="E61" s="17"/>
      <c r="F61" s="17"/>
      <c r="G61" s="17"/>
      <c r="H61" s="17"/>
      <c r="I61" s="17"/>
      <c r="J61" s="33">
        <v>1</v>
      </c>
      <c r="K61" s="33"/>
      <c r="L61" s="30" t="s">
        <v>753</v>
      </c>
      <c r="M61" s="9" t="s">
        <v>593</v>
      </c>
      <c r="N61" s="30" t="s">
        <v>594</v>
      </c>
      <c r="O61" s="30"/>
      <c r="P61" s="9" t="s">
        <v>595</v>
      </c>
      <c r="Q61" s="30" t="s">
        <v>595</v>
      </c>
      <c r="R61" s="9" t="s">
        <v>596</v>
      </c>
    </row>
    <row r="62" ht="27" spans="1:18">
      <c r="A62" s="22" t="s">
        <v>652</v>
      </c>
      <c r="B62" s="14"/>
      <c r="C62" s="14"/>
      <c r="D62" s="15">
        <v>3</v>
      </c>
      <c r="E62" s="14">
        <v>185</v>
      </c>
      <c r="F62" s="14"/>
      <c r="G62" s="14">
        <v>1</v>
      </c>
      <c r="H62" s="14"/>
      <c r="I62" s="14">
        <v>522</v>
      </c>
      <c r="J62" s="33">
        <v>1</v>
      </c>
      <c r="K62" s="33"/>
      <c r="L62" s="30" t="s">
        <v>753</v>
      </c>
      <c r="M62" s="9" t="s">
        <v>593</v>
      </c>
      <c r="N62" s="30" t="s">
        <v>594</v>
      </c>
      <c r="O62" s="30" t="s">
        <v>594</v>
      </c>
      <c r="P62" s="9"/>
      <c r="Q62" s="30"/>
      <c r="R62" s="9" t="s">
        <v>596</v>
      </c>
    </row>
    <row r="63" spans="1:18">
      <c r="A63" s="16" t="s">
        <v>653</v>
      </c>
      <c r="B63" s="17"/>
      <c r="C63" s="17"/>
      <c r="D63" s="17">
        <v>1</v>
      </c>
      <c r="E63" s="17"/>
      <c r="F63" s="17"/>
      <c r="G63" s="17"/>
      <c r="H63" s="17"/>
      <c r="I63" s="17"/>
      <c r="J63" s="33">
        <v>1</v>
      </c>
      <c r="K63" s="33"/>
      <c r="L63" s="30" t="s">
        <v>753</v>
      </c>
      <c r="M63" s="9" t="s">
        <v>593</v>
      </c>
      <c r="N63" s="30" t="s">
        <v>594</v>
      </c>
      <c r="O63" s="30"/>
      <c r="P63" s="9" t="s">
        <v>595</v>
      </c>
      <c r="Q63" s="30" t="s">
        <v>595</v>
      </c>
      <c r="R63" s="9" t="s">
        <v>596</v>
      </c>
    </row>
    <row r="64" spans="1:18">
      <c r="A64" s="13" t="s">
        <v>654</v>
      </c>
      <c r="B64" s="14"/>
      <c r="C64" s="14"/>
      <c r="D64" s="15">
        <v>2</v>
      </c>
      <c r="E64" s="14"/>
      <c r="F64" s="14"/>
      <c r="G64" s="14"/>
      <c r="H64" s="14"/>
      <c r="I64" s="14"/>
      <c r="J64" s="33">
        <v>1</v>
      </c>
      <c r="K64" s="33"/>
      <c r="L64" s="30" t="s">
        <v>753</v>
      </c>
      <c r="M64" s="9" t="s">
        <v>593</v>
      </c>
      <c r="N64" s="30" t="s">
        <v>594</v>
      </c>
      <c r="O64" s="30"/>
      <c r="P64" s="9" t="s">
        <v>595</v>
      </c>
      <c r="Q64" s="30" t="s">
        <v>595</v>
      </c>
      <c r="R64" s="9" t="s">
        <v>596</v>
      </c>
    </row>
    <row r="65" spans="1:18">
      <c r="A65" s="22" t="s">
        <v>655</v>
      </c>
      <c r="B65" s="14"/>
      <c r="C65" s="14"/>
      <c r="D65" s="14"/>
      <c r="E65" s="14"/>
      <c r="F65" s="14"/>
      <c r="G65" s="14"/>
      <c r="H65" s="14"/>
      <c r="I65" s="14"/>
      <c r="J65" s="33">
        <v>1</v>
      </c>
      <c r="K65" s="33"/>
      <c r="L65" s="30" t="s">
        <v>753</v>
      </c>
      <c r="M65" s="9" t="s">
        <v>593</v>
      </c>
      <c r="N65" s="30" t="s">
        <v>594</v>
      </c>
      <c r="O65" s="30"/>
      <c r="P65" s="9" t="s">
        <v>595</v>
      </c>
      <c r="Q65" s="30" t="s">
        <v>595</v>
      </c>
      <c r="R65" s="9" t="s">
        <v>596</v>
      </c>
    </row>
    <row r="66" spans="1:18">
      <c r="A66" s="16" t="s">
        <v>656</v>
      </c>
      <c r="B66" s="17"/>
      <c r="C66" s="17"/>
      <c r="D66" s="17"/>
      <c r="E66" s="17"/>
      <c r="F66" s="17"/>
      <c r="G66" s="17"/>
      <c r="H66" s="17"/>
      <c r="I66" s="17"/>
      <c r="J66" s="33">
        <v>1</v>
      </c>
      <c r="K66" s="33"/>
      <c r="L66" s="30" t="s">
        <v>753</v>
      </c>
      <c r="M66" s="9" t="s">
        <v>593</v>
      </c>
      <c r="N66" s="30" t="s">
        <v>594</v>
      </c>
      <c r="O66" s="30"/>
      <c r="P66" s="9" t="s">
        <v>595</v>
      </c>
      <c r="Q66" s="30" t="s">
        <v>595</v>
      </c>
      <c r="R66" s="9" t="s">
        <v>596</v>
      </c>
    </row>
    <row r="67" spans="1:18">
      <c r="A67" s="20" t="s">
        <v>657</v>
      </c>
      <c r="B67" s="17"/>
      <c r="C67" s="17"/>
      <c r="D67" s="17"/>
      <c r="E67" s="17"/>
      <c r="F67" s="17"/>
      <c r="G67" s="17"/>
      <c r="H67" s="17"/>
      <c r="I67" s="17"/>
      <c r="J67" s="33">
        <v>1</v>
      </c>
      <c r="K67" s="33"/>
      <c r="L67" s="30" t="s">
        <v>753</v>
      </c>
      <c r="M67" s="9" t="s">
        <v>593</v>
      </c>
      <c r="N67" s="30" t="s">
        <v>594</v>
      </c>
      <c r="O67" s="30"/>
      <c r="P67" s="9" t="s">
        <v>595</v>
      </c>
      <c r="Q67" s="30" t="s">
        <v>595</v>
      </c>
      <c r="R67" s="9" t="s">
        <v>596</v>
      </c>
    </row>
    <row r="68" spans="1:18">
      <c r="A68" s="16" t="s">
        <v>658</v>
      </c>
      <c r="B68" s="17"/>
      <c r="C68" s="17"/>
      <c r="D68" s="17">
        <v>1</v>
      </c>
      <c r="E68" s="17"/>
      <c r="F68" s="17"/>
      <c r="G68" s="17"/>
      <c r="H68" s="17"/>
      <c r="I68" s="17"/>
      <c r="J68" s="33">
        <v>1</v>
      </c>
      <c r="K68" s="33"/>
      <c r="L68" s="30" t="s">
        <v>753</v>
      </c>
      <c r="M68" s="9" t="s">
        <v>593</v>
      </c>
      <c r="N68" s="30" t="s">
        <v>594</v>
      </c>
      <c r="O68" s="30"/>
      <c r="P68" s="9" t="s">
        <v>595</v>
      </c>
      <c r="Q68" s="30" t="s">
        <v>595</v>
      </c>
      <c r="R68" s="9" t="s">
        <v>596</v>
      </c>
    </row>
    <row r="69" spans="1:18">
      <c r="A69" s="16" t="s">
        <v>659</v>
      </c>
      <c r="B69" s="17"/>
      <c r="C69" s="17"/>
      <c r="D69" s="17"/>
      <c r="E69" s="17"/>
      <c r="F69" s="17"/>
      <c r="G69" s="17"/>
      <c r="H69" s="17"/>
      <c r="I69" s="17"/>
      <c r="J69" s="33">
        <v>1</v>
      </c>
      <c r="K69" s="33"/>
      <c r="L69" s="30" t="s">
        <v>753</v>
      </c>
      <c r="M69" s="9" t="s">
        <v>593</v>
      </c>
      <c r="N69" s="30" t="s">
        <v>594</v>
      </c>
      <c r="O69" s="30"/>
      <c r="P69" s="9" t="s">
        <v>595</v>
      </c>
      <c r="Q69" s="30" t="s">
        <v>595</v>
      </c>
      <c r="R69" s="9" t="s">
        <v>596</v>
      </c>
    </row>
    <row r="70" spans="1:18">
      <c r="A70" s="16" t="s">
        <v>660</v>
      </c>
      <c r="B70" s="17"/>
      <c r="C70" s="17"/>
      <c r="D70" s="17"/>
      <c r="E70" s="17"/>
      <c r="F70" s="17"/>
      <c r="G70" s="17"/>
      <c r="H70" s="17"/>
      <c r="I70" s="17"/>
      <c r="J70" s="33">
        <v>1</v>
      </c>
      <c r="K70" s="33"/>
      <c r="L70" s="30" t="s">
        <v>753</v>
      </c>
      <c r="M70" s="9" t="s">
        <v>593</v>
      </c>
      <c r="N70" s="30" t="s">
        <v>594</v>
      </c>
      <c r="O70" s="30"/>
      <c r="P70" s="9" t="s">
        <v>595</v>
      </c>
      <c r="Q70" s="30" t="s">
        <v>595</v>
      </c>
      <c r="R70" s="9" t="s">
        <v>596</v>
      </c>
    </row>
    <row r="71" spans="1:18">
      <c r="A71" s="13" t="s">
        <v>661</v>
      </c>
      <c r="B71" s="14"/>
      <c r="C71" s="14"/>
      <c r="D71" s="14"/>
      <c r="E71" s="14"/>
      <c r="F71" s="14"/>
      <c r="G71" s="14"/>
      <c r="H71" s="14"/>
      <c r="I71" s="14"/>
      <c r="J71" s="33">
        <v>1</v>
      </c>
      <c r="K71" s="33"/>
      <c r="L71" s="30" t="s">
        <v>753</v>
      </c>
      <c r="M71" s="9" t="s">
        <v>593</v>
      </c>
      <c r="N71" s="30" t="s">
        <v>594</v>
      </c>
      <c r="O71" s="30"/>
      <c r="P71" s="9" t="s">
        <v>595</v>
      </c>
      <c r="Q71" s="30" t="s">
        <v>595</v>
      </c>
      <c r="R71" s="9" t="s">
        <v>596</v>
      </c>
    </row>
    <row r="72" ht="27" spans="1:18">
      <c r="A72" s="13" t="s">
        <v>662</v>
      </c>
      <c r="B72" s="14"/>
      <c r="C72" s="14"/>
      <c r="D72" s="14"/>
      <c r="E72" s="14">
        <v>270</v>
      </c>
      <c r="F72" s="14">
        <v>1</v>
      </c>
      <c r="G72" s="14">
        <v>1</v>
      </c>
      <c r="H72" s="14"/>
      <c r="I72" s="14">
        <v>1017</v>
      </c>
      <c r="J72" s="33">
        <v>1</v>
      </c>
      <c r="K72" s="33"/>
      <c r="L72" s="30" t="s">
        <v>753</v>
      </c>
      <c r="M72" s="9" t="s">
        <v>593</v>
      </c>
      <c r="N72" s="30" t="s">
        <v>594</v>
      </c>
      <c r="O72" s="30" t="s">
        <v>594</v>
      </c>
      <c r="P72" s="9"/>
      <c r="Q72" s="30"/>
      <c r="R72" s="9" t="s">
        <v>596</v>
      </c>
    </row>
    <row r="73" spans="1:18">
      <c r="A73" s="16" t="s">
        <v>663</v>
      </c>
      <c r="B73" s="17"/>
      <c r="C73" s="17"/>
      <c r="D73" s="17"/>
      <c r="E73" s="17"/>
      <c r="F73" s="17"/>
      <c r="G73" s="17"/>
      <c r="H73" s="17"/>
      <c r="I73" s="17"/>
      <c r="J73" s="33">
        <v>1</v>
      </c>
      <c r="K73" s="33"/>
      <c r="L73" s="30" t="s">
        <v>753</v>
      </c>
      <c r="M73" s="9" t="s">
        <v>593</v>
      </c>
      <c r="N73" s="30" t="s">
        <v>594</v>
      </c>
      <c r="O73" s="30"/>
      <c r="P73" s="9" t="s">
        <v>595</v>
      </c>
      <c r="Q73" s="30" t="s">
        <v>595</v>
      </c>
      <c r="R73" s="9" t="s">
        <v>596</v>
      </c>
    </row>
    <row r="74" spans="1:18">
      <c r="A74" s="16" t="s">
        <v>664</v>
      </c>
      <c r="B74" s="17"/>
      <c r="C74" s="17"/>
      <c r="D74" s="17"/>
      <c r="E74" s="17"/>
      <c r="F74" s="17"/>
      <c r="G74" s="17"/>
      <c r="H74" s="17"/>
      <c r="I74" s="17"/>
      <c r="J74" s="33">
        <v>1</v>
      </c>
      <c r="K74" s="33"/>
      <c r="L74" s="30" t="s">
        <v>753</v>
      </c>
      <c r="M74" s="9" t="s">
        <v>593</v>
      </c>
      <c r="N74" s="30" t="s">
        <v>594</v>
      </c>
      <c r="O74" s="30"/>
      <c r="P74" s="9" t="s">
        <v>595</v>
      </c>
      <c r="Q74" s="30" t="s">
        <v>595</v>
      </c>
      <c r="R74" s="9" t="s">
        <v>596</v>
      </c>
    </row>
    <row r="75" spans="1:18">
      <c r="A75" s="16" t="s">
        <v>665</v>
      </c>
      <c r="B75" s="17"/>
      <c r="C75" s="17"/>
      <c r="D75" s="17"/>
      <c r="E75" s="17"/>
      <c r="F75" s="17"/>
      <c r="G75" s="17"/>
      <c r="H75" s="17"/>
      <c r="I75" s="17"/>
      <c r="J75" s="33">
        <v>1</v>
      </c>
      <c r="K75" s="33"/>
      <c r="L75" s="30" t="s">
        <v>753</v>
      </c>
      <c r="M75" s="9" t="s">
        <v>593</v>
      </c>
      <c r="N75" s="30" t="s">
        <v>594</v>
      </c>
      <c r="O75" s="30"/>
      <c r="P75" s="9" t="s">
        <v>595</v>
      </c>
      <c r="Q75" s="30" t="s">
        <v>595</v>
      </c>
      <c r="R75" s="9" t="s">
        <v>596</v>
      </c>
    </row>
    <row r="76" spans="1:18">
      <c r="A76" s="16" t="s">
        <v>666</v>
      </c>
      <c r="B76" s="17"/>
      <c r="C76" s="17"/>
      <c r="D76" s="17"/>
      <c r="E76" s="17"/>
      <c r="F76" s="17"/>
      <c r="G76" s="17"/>
      <c r="H76" s="17"/>
      <c r="I76" s="17"/>
      <c r="J76" s="33">
        <v>1</v>
      </c>
      <c r="K76" s="33"/>
      <c r="L76" s="30" t="s">
        <v>753</v>
      </c>
      <c r="M76" s="9" t="s">
        <v>593</v>
      </c>
      <c r="N76" s="30" t="s">
        <v>594</v>
      </c>
      <c r="O76" s="30"/>
      <c r="P76" s="9" t="s">
        <v>595</v>
      </c>
      <c r="Q76" s="30" t="s">
        <v>595</v>
      </c>
      <c r="R76" s="9" t="s">
        <v>596</v>
      </c>
    </row>
    <row r="77" spans="1:18">
      <c r="A77" s="16" t="s">
        <v>667</v>
      </c>
      <c r="B77" s="17"/>
      <c r="C77" s="17"/>
      <c r="D77" s="17"/>
      <c r="E77" s="17"/>
      <c r="F77" s="17"/>
      <c r="G77" s="17"/>
      <c r="H77" s="17"/>
      <c r="I77" s="17"/>
      <c r="J77" s="33">
        <v>1</v>
      </c>
      <c r="K77" s="33"/>
      <c r="L77" s="30" t="s">
        <v>753</v>
      </c>
      <c r="M77" s="9" t="s">
        <v>593</v>
      </c>
      <c r="N77" s="30" t="s">
        <v>594</v>
      </c>
      <c r="O77" s="30"/>
      <c r="P77" s="9" t="s">
        <v>595</v>
      </c>
      <c r="Q77" s="30" t="s">
        <v>595</v>
      </c>
      <c r="R77" s="9" t="s">
        <v>596</v>
      </c>
    </row>
    <row r="78" spans="1:18">
      <c r="A78" s="16" t="s">
        <v>668</v>
      </c>
      <c r="B78" s="17"/>
      <c r="C78" s="17"/>
      <c r="D78" s="17"/>
      <c r="E78" s="17"/>
      <c r="F78" s="17"/>
      <c r="G78" s="17"/>
      <c r="H78" s="17"/>
      <c r="I78" s="17"/>
      <c r="J78" s="33">
        <v>1</v>
      </c>
      <c r="K78" s="33"/>
      <c r="L78" s="30" t="s">
        <v>753</v>
      </c>
      <c r="M78" s="9" t="s">
        <v>593</v>
      </c>
      <c r="N78" s="30" t="s">
        <v>594</v>
      </c>
      <c r="O78" s="30"/>
      <c r="P78" s="9" t="s">
        <v>595</v>
      </c>
      <c r="Q78" s="30" t="s">
        <v>595</v>
      </c>
      <c r="R78" s="9" t="s">
        <v>596</v>
      </c>
    </row>
    <row r="79" spans="1:18">
      <c r="A79" s="16" t="s">
        <v>669</v>
      </c>
      <c r="B79" s="17"/>
      <c r="C79" s="17"/>
      <c r="D79" s="17"/>
      <c r="E79" s="17"/>
      <c r="F79" s="17"/>
      <c r="G79" s="17"/>
      <c r="H79" s="17"/>
      <c r="I79" s="17"/>
      <c r="J79" s="33">
        <v>1</v>
      </c>
      <c r="K79" s="33"/>
      <c r="L79" s="30" t="s">
        <v>753</v>
      </c>
      <c r="M79" s="9" t="s">
        <v>593</v>
      </c>
      <c r="N79" s="30" t="s">
        <v>594</v>
      </c>
      <c r="O79" s="30"/>
      <c r="P79" s="9" t="s">
        <v>595</v>
      </c>
      <c r="Q79" s="30" t="s">
        <v>595</v>
      </c>
      <c r="R79" s="9" t="s">
        <v>596</v>
      </c>
    </row>
    <row r="80" spans="1:18">
      <c r="A80" s="16" t="s">
        <v>670</v>
      </c>
      <c r="B80" s="17"/>
      <c r="C80" s="17"/>
      <c r="D80" s="17"/>
      <c r="E80" s="17"/>
      <c r="F80" s="17"/>
      <c r="G80" s="17"/>
      <c r="H80" s="17"/>
      <c r="I80" s="17"/>
      <c r="J80" s="33">
        <v>1</v>
      </c>
      <c r="K80" s="33"/>
      <c r="L80" s="30" t="s">
        <v>753</v>
      </c>
      <c r="M80" s="9" t="s">
        <v>593</v>
      </c>
      <c r="N80" s="30" t="s">
        <v>594</v>
      </c>
      <c r="O80" s="30"/>
      <c r="P80" s="9" t="s">
        <v>595</v>
      </c>
      <c r="Q80" s="30" t="s">
        <v>595</v>
      </c>
      <c r="R80" s="9" t="s">
        <v>596</v>
      </c>
    </row>
    <row r="81" spans="1:18">
      <c r="A81" s="16" t="s">
        <v>671</v>
      </c>
      <c r="B81" s="17"/>
      <c r="C81" s="17"/>
      <c r="D81" s="17"/>
      <c r="E81" s="17"/>
      <c r="F81" s="17"/>
      <c r="G81" s="17"/>
      <c r="H81" s="17"/>
      <c r="I81" s="17"/>
      <c r="J81" s="33">
        <v>1</v>
      </c>
      <c r="K81" s="33"/>
      <c r="L81" s="30" t="s">
        <v>753</v>
      </c>
      <c r="M81" s="9" t="s">
        <v>593</v>
      </c>
      <c r="N81" s="30" t="s">
        <v>594</v>
      </c>
      <c r="O81" s="30"/>
      <c r="P81" s="9" t="s">
        <v>595</v>
      </c>
      <c r="Q81" s="30" t="s">
        <v>595</v>
      </c>
      <c r="R81" s="9" t="s">
        <v>596</v>
      </c>
    </row>
    <row r="82" ht="27" spans="1:18">
      <c r="A82" s="13" t="s">
        <v>672</v>
      </c>
      <c r="B82" s="14">
        <v>1</v>
      </c>
      <c r="C82" s="14"/>
      <c r="D82" s="15"/>
      <c r="E82" s="14">
        <v>522</v>
      </c>
      <c r="F82" s="14"/>
      <c r="G82" s="14">
        <v>1</v>
      </c>
      <c r="H82" s="14"/>
      <c r="I82" s="14">
        <v>252</v>
      </c>
      <c r="J82" s="33">
        <v>1</v>
      </c>
      <c r="K82" s="33"/>
      <c r="L82" s="30" t="s">
        <v>753</v>
      </c>
      <c r="M82" s="9" t="s">
        <v>593</v>
      </c>
      <c r="N82" s="30" t="s">
        <v>594</v>
      </c>
      <c r="O82" s="30" t="s">
        <v>594</v>
      </c>
      <c r="P82" s="9"/>
      <c r="Q82" s="30"/>
      <c r="R82" s="9" t="s">
        <v>596</v>
      </c>
    </row>
    <row r="83" spans="1:18">
      <c r="A83" s="16" t="s">
        <v>673</v>
      </c>
      <c r="B83" s="17"/>
      <c r="C83" s="17"/>
      <c r="D83" s="17"/>
      <c r="E83" s="17"/>
      <c r="F83" s="17"/>
      <c r="G83" s="17"/>
      <c r="H83" s="17"/>
      <c r="I83" s="17"/>
      <c r="J83" s="33">
        <v>1</v>
      </c>
      <c r="K83" s="33"/>
      <c r="L83" s="30" t="s">
        <v>753</v>
      </c>
      <c r="M83" s="9" t="s">
        <v>593</v>
      </c>
      <c r="N83" s="30" t="s">
        <v>594</v>
      </c>
      <c r="O83" s="30"/>
      <c r="P83" s="9" t="s">
        <v>595</v>
      </c>
      <c r="Q83" s="30" t="s">
        <v>595</v>
      </c>
      <c r="R83" s="9" t="s">
        <v>596</v>
      </c>
    </row>
    <row r="84" spans="1:18">
      <c r="A84" s="16" t="s">
        <v>674</v>
      </c>
      <c r="B84" s="17"/>
      <c r="C84" s="17"/>
      <c r="D84" s="19"/>
      <c r="E84" s="17"/>
      <c r="F84" s="17"/>
      <c r="G84" s="17"/>
      <c r="H84" s="17"/>
      <c r="I84" s="17"/>
      <c r="J84" s="33">
        <v>1</v>
      </c>
      <c r="K84" s="33"/>
      <c r="L84" s="30" t="s">
        <v>753</v>
      </c>
      <c r="M84" s="9" t="s">
        <v>593</v>
      </c>
      <c r="N84" s="30" t="s">
        <v>594</v>
      </c>
      <c r="O84" s="30"/>
      <c r="P84" s="9" t="s">
        <v>595</v>
      </c>
      <c r="Q84" s="30" t="s">
        <v>595</v>
      </c>
      <c r="R84" s="9" t="s">
        <v>596</v>
      </c>
    </row>
    <row r="85" spans="1:18">
      <c r="A85" s="13" t="s">
        <v>675</v>
      </c>
      <c r="B85" s="14"/>
      <c r="C85" s="14"/>
      <c r="D85" s="14"/>
      <c r="E85" s="14"/>
      <c r="F85" s="14"/>
      <c r="G85" s="14"/>
      <c r="H85" s="14"/>
      <c r="I85" s="14"/>
      <c r="J85" s="33">
        <v>1</v>
      </c>
      <c r="K85" s="33"/>
      <c r="L85" s="30" t="s">
        <v>753</v>
      </c>
      <c r="M85" s="9" t="s">
        <v>593</v>
      </c>
      <c r="N85" s="30" t="s">
        <v>594</v>
      </c>
      <c r="O85" s="30"/>
      <c r="P85" s="9" t="s">
        <v>595</v>
      </c>
      <c r="Q85" s="30" t="s">
        <v>595</v>
      </c>
      <c r="R85" s="9" t="s">
        <v>596</v>
      </c>
    </row>
    <row r="86" spans="1:18">
      <c r="A86" s="13" t="s">
        <v>676</v>
      </c>
      <c r="B86" s="14"/>
      <c r="C86" s="14"/>
      <c r="D86" s="14"/>
      <c r="E86" s="14"/>
      <c r="F86" s="14"/>
      <c r="G86" s="14"/>
      <c r="H86" s="14"/>
      <c r="I86" s="14"/>
      <c r="J86" s="33">
        <v>1</v>
      </c>
      <c r="K86" s="33"/>
      <c r="L86" s="30" t="s">
        <v>753</v>
      </c>
      <c r="M86" s="9" t="s">
        <v>593</v>
      </c>
      <c r="N86" s="30" t="s">
        <v>594</v>
      </c>
      <c r="O86" s="30"/>
      <c r="P86" s="9" t="s">
        <v>595</v>
      </c>
      <c r="Q86" s="30" t="s">
        <v>595</v>
      </c>
      <c r="R86" s="9" t="s">
        <v>596</v>
      </c>
    </row>
    <row r="87" ht="27" spans="1:18">
      <c r="A87" s="13" t="s">
        <v>677</v>
      </c>
      <c r="B87" s="14"/>
      <c r="C87" s="14">
        <v>1</v>
      </c>
      <c r="D87" s="14"/>
      <c r="E87" s="14">
        <v>192</v>
      </c>
      <c r="F87" s="14"/>
      <c r="G87" s="14">
        <v>1</v>
      </c>
      <c r="H87" s="14"/>
      <c r="I87" s="14">
        <v>427</v>
      </c>
      <c r="J87" s="33">
        <v>1</v>
      </c>
      <c r="K87" s="33"/>
      <c r="L87" s="30" t="s">
        <v>753</v>
      </c>
      <c r="M87" s="9" t="s">
        <v>593</v>
      </c>
      <c r="N87" s="30" t="s">
        <v>594</v>
      </c>
      <c r="O87" s="30" t="s">
        <v>594</v>
      </c>
      <c r="P87" s="9"/>
      <c r="Q87" s="30"/>
      <c r="R87" s="9" t="s">
        <v>596</v>
      </c>
    </row>
    <row r="88" spans="1:18">
      <c r="A88" s="35" t="s">
        <v>678</v>
      </c>
      <c r="B88" s="17"/>
      <c r="C88" s="17"/>
      <c r="D88" s="17"/>
      <c r="E88" s="17"/>
      <c r="F88" s="17"/>
      <c r="G88" s="17"/>
      <c r="H88" s="17"/>
      <c r="I88" s="17"/>
      <c r="J88" s="33">
        <v>1</v>
      </c>
      <c r="K88" s="33"/>
      <c r="L88" s="30" t="s">
        <v>753</v>
      </c>
      <c r="M88" s="9" t="s">
        <v>593</v>
      </c>
      <c r="N88" s="30" t="s">
        <v>594</v>
      </c>
      <c r="O88" s="30"/>
      <c r="P88" s="9" t="s">
        <v>595</v>
      </c>
      <c r="Q88" s="30" t="s">
        <v>595</v>
      </c>
      <c r="R88" s="9" t="s">
        <v>596</v>
      </c>
    </row>
    <row r="89" spans="1:18">
      <c r="A89" s="35" t="s">
        <v>679</v>
      </c>
      <c r="B89" s="17"/>
      <c r="C89" s="17"/>
      <c r="D89" s="17"/>
      <c r="E89" s="17"/>
      <c r="F89" s="17"/>
      <c r="G89" s="17"/>
      <c r="H89" s="17"/>
      <c r="I89" s="17"/>
      <c r="J89" s="33">
        <v>1</v>
      </c>
      <c r="K89" s="33"/>
      <c r="L89" s="30" t="s">
        <v>753</v>
      </c>
      <c r="M89" s="9" t="s">
        <v>593</v>
      </c>
      <c r="N89" s="30" t="s">
        <v>594</v>
      </c>
      <c r="O89" s="30"/>
      <c r="P89" s="9" t="s">
        <v>595</v>
      </c>
      <c r="Q89" s="30" t="s">
        <v>595</v>
      </c>
      <c r="R89" s="9" t="s">
        <v>596</v>
      </c>
    </row>
    <row r="90" spans="1:18">
      <c r="A90" s="35" t="s">
        <v>680</v>
      </c>
      <c r="B90" s="17"/>
      <c r="C90" s="17"/>
      <c r="D90" s="17"/>
      <c r="E90" s="17"/>
      <c r="F90" s="17"/>
      <c r="G90" s="17"/>
      <c r="H90" s="17"/>
      <c r="I90" s="17"/>
      <c r="J90" s="33">
        <v>1</v>
      </c>
      <c r="K90" s="33"/>
      <c r="L90" s="30" t="s">
        <v>753</v>
      </c>
      <c r="M90" s="9" t="s">
        <v>593</v>
      </c>
      <c r="N90" s="30" t="s">
        <v>594</v>
      </c>
      <c r="O90" s="30"/>
      <c r="P90" s="9" t="s">
        <v>595</v>
      </c>
      <c r="Q90" s="30" t="s">
        <v>595</v>
      </c>
      <c r="R90" s="9" t="s">
        <v>596</v>
      </c>
    </row>
    <row r="91" spans="1:18">
      <c r="A91" s="36" t="s">
        <v>681</v>
      </c>
      <c r="B91" s="17"/>
      <c r="C91" s="17"/>
      <c r="D91" s="17"/>
      <c r="E91" s="17"/>
      <c r="F91" s="17"/>
      <c r="G91" s="17"/>
      <c r="H91" s="17"/>
      <c r="I91" s="17"/>
      <c r="J91" s="33">
        <v>1</v>
      </c>
      <c r="K91" s="33"/>
      <c r="L91" s="30" t="s">
        <v>753</v>
      </c>
      <c r="M91" s="9" t="s">
        <v>593</v>
      </c>
      <c r="N91" s="30" t="s">
        <v>594</v>
      </c>
      <c r="O91" s="30"/>
      <c r="P91" s="9" t="s">
        <v>595</v>
      </c>
      <c r="Q91" s="30" t="s">
        <v>595</v>
      </c>
      <c r="R91" s="9" t="s">
        <v>596</v>
      </c>
    </row>
    <row r="92" spans="1:18">
      <c r="A92" s="20" t="s">
        <v>682</v>
      </c>
      <c r="B92" s="17"/>
      <c r="C92" s="17"/>
      <c r="D92" s="17"/>
      <c r="E92" s="17"/>
      <c r="F92" s="17"/>
      <c r="G92" s="17"/>
      <c r="H92" s="17"/>
      <c r="I92" s="17"/>
      <c r="J92" s="33">
        <v>1</v>
      </c>
      <c r="K92" s="33"/>
      <c r="L92" s="30" t="s">
        <v>753</v>
      </c>
      <c r="M92" s="9" t="s">
        <v>593</v>
      </c>
      <c r="N92" s="30" t="s">
        <v>594</v>
      </c>
      <c r="O92" s="30"/>
      <c r="P92" s="9" t="s">
        <v>595</v>
      </c>
      <c r="Q92" s="30" t="s">
        <v>595</v>
      </c>
      <c r="R92" s="9" t="s">
        <v>596</v>
      </c>
    </row>
    <row r="93" spans="1:18">
      <c r="A93" s="20" t="s">
        <v>683</v>
      </c>
      <c r="B93" s="17"/>
      <c r="C93" s="17"/>
      <c r="D93" s="17"/>
      <c r="E93" s="17"/>
      <c r="F93" s="17"/>
      <c r="G93" s="17"/>
      <c r="H93" s="17"/>
      <c r="I93" s="17"/>
      <c r="J93" s="33">
        <v>1</v>
      </c>
      <c r="K93" s="33"/>
      <c r="L93" s="30" t="s">
        <v>753</v>
      </c>
      <c r="M93" s="9" t="s">
        <v>593</v>
      </c>
      <c r="N93" s="30" t="s">
        <v>594</v>
      </c>
      <c r="O93" s="30"/>
      <c r="P93" s="9" t="s">
        <v>595</v>
      </c>
      <c r="Q93" s="30" t="s">
        <v>595</v>
      </c>
      <c r="R93" s="9" t="s">
        <v>596</v>
      </c>
    </row>
    <row r="94" spans="1:18">
      <c r="A94" s="35" t="s">
        <v>684</v>
      </c>
      <c r="B94" s="17"/>
      <c r="C94" s="17"/>
      <c r="D94" s="17">
        <v>1</v>
      </c>
      <c r="E94" s="17"/>
      <c r="F94" s="17"/>
      <c r="G94" s="17"/>
      <c r="H94" s="17"/>
      <c r="I94" s="17"/>
      <c r="J94" s="33">
        <v>1</v>
      </c>
      <c r="K94" s="33"/>
      <c r="L94" s="30" t="s">
        <v>753</v>
      </c>
      <c r="M94" s="9" t="s">
        <v>593</v>
      </c>
      <c r="N94" s="30" t="s">
        <v>594</v>
      </c>
      <c r="O94" s="30"/>
      <c r="P94" s="9" t="s">
        <v>595</v>
      </c>
      <c r="Q94" s="30" t="s">
        <v>595</v>
      </c>
      <c r="R94" s="9" t="s">
        <v>596</v>
      </c>
    </row>
    <row r="95" spans="1:18">
      <c r="A95" s="35" t="s">
        <v>685</v>
      </c>
      <c r="B95" s="17"/>
      <c r="C95" s="17"/>
      <c r="D95" s="17"/>
      <c r="E95" s="17"/>
      <c r="F95" s="17"/>
      <c r="G95" s="17"/>
      <c r="H95" s="17"/>
      <c r="I95" s="17"/>
      <c r="J95" s="33">
        <v>1</v>
      </c>
      <c r="K95" s="33"/>
      <c r="L95" s="30" t="s">
        <v>753</v>
      </c>
      <c r="M95" s="9" t="s">
        <v>593</v>
      </c>
      <c r="N95" s="30" t="s">
        <v>594</v>
      </c>
      <c r="O95" s="30"/>
      <c r="P95" s="9" t="s">
        <v>595</v>
      </c>
      <c r="Q95" s="30" t="s">
        <v>595</v>
      </c>
      <c r="R95" s="9" t="s">
        <v>596</v>
      </c>
    </row>
    <row r="96" spans="1:18">
      <c r="A96" s="35" t="s">
        <v>686</v>
      </c>
      <c r="B96" s="17"/>
      <c r="C96" s="17"/>
      <c r="D96" s="17"/>
      <c r="E96" s="17"/>
      <c r="F96" s="17"/>
      <c r="G96" s="17"/>
      <c r="H96" s="17"/>
      <c r="I96" s="17"/>
      <c r="J96" s="33">
        <v>1</v>
      </c>
      <c r="K96" s="33"/>
      <c r="L96" s="30" t="s">
        <v>753</v>
      </c>
      <c r="M96" s="9" t="s">
        <v>593</v>
      </c>
      <c r="N96" s="30" t="s">
        <v>594</v>
      </c>
      <c r="O96" s="30"/>
      <c r="P96" s="9" t="s">
        <v>595</v>
      </c>
      <c r="Q96" s="30" t="s">
        <v>595</v>
      </c>
      <c r="R96" s="9" t="s">
        <v>596</v>
      </c>
    </row>
    <row r="97" spans="1:18">
      <c r="A97" s="35" t="s">
        <v>687</v>
      </c>
      <c r="B97" s="17"/>
      <c r="C97" s="17"/>
      <c r="D97" s="19"/>
      <c r="E97" s="17"/>
      <c r="F97" s="17"/>
      <c r="G97" s="17"/>
      <c r="H97" s="17"/>
      <c r="I97" s="17"/>
      <c r="J97" s="33">
        <v>1</v>
      </c>
      <c r="K97" s="33"/>
      <c r="L97" s="30" t="s">
        <v>753</v>
      </c>
      <c r="M97" s="9" t="s">
        <v>593</v>
      </c>
      <c r="N97" s="30" t="s">
        <v>594</v>
      </c>
      <c r="O97" s="30"/>
      <c r="P97" s="9" t="s">
        <v>595</v>
      </c>
      <c r="Q97" s="30" t="s">
        <v>595</v>
      </c>
      <c r="R97" s="9" t="s">
        <v>596</v>
      </c>
    </row>
    <row r="98" spans="1:18">
      <c r="A98" s="36" t="s">
        <v>688</v>
      </c>
      <c r="B98" s="17"/>
      <c r="C98" s="17"/>
      <c r="D98" s="17"/>
      <c r="E98" s="17"/>
      <c r="F98" s="17"/>
      <c r="G98" s="17"/>
      <c r="H98" s="17"/>
      <c r="I98" s="17"/>
      <c r="J98" s="33">
        <v>1</v>
      </c>
      <c r="K98" s="33"/>
      <c r="L98" s="30" t="s">
        <v>753</v>
      </c>
      <c r="M98" s="9" t="s">
        <v>593</v>
      </c>
      <c r="N98" s="30" t="s">
        <v>594</v>
      </c>
      <c r="O98" s="30"/>
      <c r="P98" s="9" t="s">
        <v>595</v>
      </c>
      <c r="Q98" s="30" t="s">
        <v>595</v>
      </c>
      <c r="R98" s="9" t="s">
        <v>596</v>
      </c>
    </row>
    <row r="99" spans="1:18">
      <c r="A99" s="20" t="s">
        <v>689</v>
      </c>
      <c r="B99" s="17"/>
      <c r="C99" s="17"/>
      <c r="D99" s="19"/>
      <c r="E99" s="17"/>
      <c r="F99" s="17"/>
      <c r="G99" s="17"/>
      <c r="H99" s="17"/>
      <c r="I99" s="17"/>
      <c r="J99" s="33">
        <v>1</v>
      </c>
      <c r="K99" s="33"/>
      <c r="L99" s="30" t="s">
        <v>753</v>
      </c>
      <c r="M99" s="9" t="s">
        <v>593</v>
      </c>
      <c r="N99" s="30" t="s">
        <v>594</v>
      </c>
      <c r="O99" s="30"/>
      <c r="P99" s="9" t="s">
        <v>595</v>
      </c>
      <c r="Q99" s="30" t="s">
        <v>595</v>
      </c>
      <c r="R99" s="9" t="s">
        <v>596</v>
      </c>
    </row>
    <row r="100" spans="1:18">
      <c r="A100" s="16" t="s">
        <v>690</v>
      </c>
      <c r="B100" s="12"/>
      <c r="C100" s="12"/>
      <c r="D100" s="12"/>
      <c r="E100" s="12">
        <v>399</v>
      </c>
      <c r="F100" s="12"/>
      <c r="G100" s="12">
        <v>1</v>
      </c>
      <c r="H100" s="12"/>
      <c r="I100" s="12">
        <v>198</v>
      </c>
      <c r="J100" s="33">
        <v>1</v>
      </c>
      <c r="K100" s="33"/>
      <c r="L100" s="30" t="s">
        <v>753</v>
      </c>
      <c r="M100" s="9" t="s">
        <v>593</v>
      </c>
      <c r="N100" s="30" t="s">
        <v>594</v>
      </c>
      <c r="O100" s="30" t="s">
        <v>594</v>
      </c>
      <c r="P100" s="9"/>
      <c r="Q100" s="30"/>
      <c r="R100" s="9" t="s">
        <v>596</v>
      </c>
    </row>
    <row r="101" spans="1:18">
      <c r="A101" s="13" t="s">
        <v>691</v>
      </c>
      <c r="B101" s="14"/>
      <c r="C101" s="14"/>
      <c r="D101" s="14"/>
      <c r="E101" s="14"/>
      <c r="F101" s="14"/>
      <c r="G101" s="14"/>
      <c r="H101" s="14"/>
      <c r="I101" s="14"/>
      <c r="J101" s="33">
        <v>1</v>
      </c>
      <c r="K101" s="33"/>
      <c r="L101" s="30" t="s">
        <v>753</v>
      </c>
      <c r="M101" s="9" t="s">
        <v>593</v>
      </c>
      <c r="N101" s="30" t="s">
        <v>594</v>
      </c>
      <c r="O101" s="30"/>
      <c r="P101" s="9" t="s">
        <v>595</v>
      </c>
      <c r="Q101" s="30" t="s">
        <v>595</v>
      </c>
      <c r="R101" s="9" t="s">
        <v>596</v>
      </c>
    </row>
    <row r="102" spans="1:18">
      <c r="A102" s="16" t="s">
        <v>692</v>
      </c>
      <c r="B102" s="17"/>
      <c r="C102" s="17"/>
      <c r="D102" s="17"/>
      <c r="E102" s="17"/>
      <c r="F102" s="17"/>
      <c r="G102" s="17"/>
      <c r="H102" s="17"/>
      <c r="I102" s="17"/>
      <c r="J102" s="33">
        <v>1</v>
      </c>
      <c r="K102" s="33"/>
      <c r="L102" s="30" t="s">
        <v>753</v>
      </c>
      <c r="M102" s="9" t="s">
        <v>593</v>
      </c>
      <c r="N102" s="30" t="s">
        <v>594</v>
      </c>
      <c r="O102" s="30"/>
      <c r="P102" s="9" t="s">
        <v>595</v>
      </c>
      <c r="Q102" s="30" t="s">
        <v>595</v>
      </c>
      <c r="R102" s="9" t="s">
        <v>596</v>
      </c>
    </row>
    <row r="103" spans="1:18">
      <c r="A103" s="16" t="s">
        <v>693</v>
      </c>
      <c r="B103" s="17"/>
      <c r="C103" s="17"/>
      <c r="D103" s="19"/>
      <c r="E103" s="17"/>
      <c r="F103" s="17"/>
      <c r="G103" s="17"/>
      <c r="H103" s="17"/>
      <c r="I103" s="17"/>
      <c r="J103" s="33">
        <v>1</v>
      </c>
      <c r="K103" s="33"/>
      <c r="L103" s="30" t="s">
        <v>753</v>
      </c>
      <c r="M103" s="9" t="s">
        <v>593</v>
      </c>
      <c r="N103" s="30" t="s">
        <v>594</v>
      </c>
      <c r="O103" s="30"/>
      <c r="P103" s="9" t="s">
        <v>595</v>
      </c>
      <c r="Q103" s="30" t="s">
        <v>595</v>
      </c>
      <c r="R103" s="9" t="s">
        <v>596</v>
      </c>
    </row>
    <row r="104" spans="1:18">
      <c r="A104" s="16" t="s">
        <v>694</v>
      </c>
      <c r="B104" s="17"/>
      <c r="C104" s="17"/>
      <c r="D104" s="17"/>
      <c r="E104" s="17"/>
      <c r="F104" s="17"/>
      <c r="G104" s="17"/>
      <c r="H104" s="17"/>
      <c r="I104" s="17"/>
      <c r="J104" s="33">
        <v>1</v>
      </c>
      <c r="K104" s="33"/>
      <c r="L104" s="30" t="s">
        <v>753</v>
      </c>
      <c r="M104" s="9" t="s">
        <v>593</v>
      </c>
      <c r="N104" s="30" t="s">
        <v>594</v>
      </c>
      <c r="O104" s="30"/>
      <c r="P104" s="9" t="s">
        <v>595</v>
      </c>
      <c r="Q104" s="30" t="s">
        <v>595</v>
      </c>
      <c r="R104" s="9" t="s">
        <v>596</v>
      </c>
    </row>
    <row r="105" spans="1:18">
      <c r="A105" s="16" t="s">
        <v>695</v>
      </c>
      <c r="B105" s="17"/>
      <c r="C105" s="17"/>
      <c r="D105" s="17"/>
      <c r="E105" s="17"/>
      <c r="F105" s="17"/>
      <c r="G105" s="17"/>
      <c r="H105" s="17"/>
      <c r="I105" s="17"/>
      <c r="J105" s="33">
        <v>1</v>
      </c>
      <c r="K105" s="33"/>
      <c r="L105" s="30" t="s">
        <v>753</v>
      </c>
      <c r="M105" s="9" t="s">
        <v>593</v>
      </c>
      <c r="N105" s="30" t="s">
        <v>594</v>
      </c>
      <c r="O105" s="30"/>
      <c r="P105" s="9" t="s">
        <v>595</v>
      </c>
      <c r="Q105" s="30" t="s">
        <v>595</v>
      </c>
      <c r="R105" s="9" t="s">
        <v>596</v>
      </c>
    </row>
    <row r="106" spans="1:18">
      <c r="A106" s="16" t="s">
        <v>696</v>
      </c>
      <c r="B106" s="17"/>
      <c r="C106" s="17"/>
      <c r="D106" s="17"/>
      <c r="E106" s="17"/>
      <c r="F106" s="17"/>
      <c r="G106" s="17"/>
      <c r="H106" s="17"/>
      <c r="I106" s="17"/>
      <c r="J106" s="33">
        <v>1</v>
      </c>
      <c r="K106" s="33"/>
      <c r="L106" s="30" t="s">
        <v>753</v>
      </c>
      <c r="M106" s="9" t="s">
        <v>593</v>
      </c>
      <c r="N106" s="30" t="s">
        <v>594</v>
      </c>
      <c r="O106" s="30"/>
      <c r="P106" s="9" t="s">
        <v>595</v>
      </c>
      <c r="Q106" s="30" t="s">
        <v>595</v>
      </c>
      <c r="R106" s="9" t="s">
        <v>596</v>
      </c>
    </row>
    <row r="107" spans="1:18">
      <c r="A107" s="16" t="s">
        <v>697</v>
      </c>
      <c r="B107" s="17"/>
      <c r="C107" s="17"/>
      <c r="D107" s="19"/>
      <c r="E107" s="17"/>
      <c r="F107" s="17"/>
      <c r="G107" s="17"/>
      <c r="H107" s="17"/>
      <c r="I107" s="17"/>
      <c r="J107" s="33">
        <v>1</v>
      </c>
      <c r="K107" s="33"/>
      <c r="L107" s="30" t="s">
        <v>753</v>
      </c>
      <c r="M107" s="9" t="s">
        <v>593</v>
      </c>
      <c r="N107" s="30" t="s">
        <v>594</v>
      </c>
      <c r="O107" s="30"/>
      <c r="P107" s="9" t="s">
        <v>595</v>
      </c>
      <c r="Q107" s="30" t="s">
        <v>595</v>
      </c>
      <c r="R107" s="9" t="s">
        <v>596</v>
      </c>
    </row>
    <row r="108" spans="1:18">
      <c r="A108" s="16" t="s">
        <v>698</v>
      </c>
      <c r="B108" s="17"/>
      <c r="C108" s="17"/>
      <c r="D108" s="17"/>
      <c r="E108" s="17"/>
      <c r="F108" s="17"/>
      <c r="G108" s="17"/>
      <c r="H108" s="17"/>
      <c r="I108" s="17"/>
      <c r="J108" s="33">
        <v>1</v>
      </c>
      <c r="K108" s="33"/>
      <c r="L108" s="30" t="s">
        <v>753</v>
      </c>
      <c r="M108" s="9" t="s">
        <v>593</v>
      </c>
      <c r="N108" s="30" t="s">
        <v>594</v>
      </c>
      <c r="O108" s="30"/>
      <c r="P108" s="9" t="s">
        <v>595</v>
      </c>
      <c r="Q108" s="30" t="s">
        <v>595</v>
      </c>
      <c r="R108" s="9" t="s">
        <v>596</v>
      </c>
    </row>
  </sheetData>
  <autoFilter ref="A5:R108">
    <extLst/>
  </autoFilter>
  <mergeCells count="7">
    <mergeCell ref="A2:R2"/>
    <mergeCell ref="B3:L3"/>
    <mergeCell ref="M3:Q3"/>
    <mergeCell ref="B4:I4"/>
    <mergeCell ref="K4:L4"/>
    <mergeCell ref="N4:O4"/>
    <mergeCell ref="A3:A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W79"/>
  <sheetViews>
    <sheetView zoomScale="80" zoomScaleNormal="80" topLeftCell="A7" workbookViewId="0">
      <selection activeCell="L21" sqref="L21"/>
    </sheetView>
  </sheetViews>
  <sheetFormatPr defaultColWidth="9" defaultRowHeight="21.75" customHeight="true"/>
  <cols>
    <col min="1" max="1" width="7.875" style="176" customWidth="true"/>
    <col min="2" max="2" width="14.625" style="176" customWidth="true"/>
    <col min="3" max="3" width="10.875" style="176" customWidth="true"/>
    <col min="4" max="4" width="9" style="177" customWidth="true"/>
    <col min="5" max="5" width="9.18333333333333" style="177" customWidth="true"/>
    <col min="6" max="6" width="10.875" style="177" customWidth="true"/>
    <col min="7" max="7" width="8.90833333333333" style="177" customWidth="true"/>
    <col min="8" max="8" width="8.54166666666667" style="177" customWidth="true"/>
    <col min="9" max="10" width="7.45833333333333" style="174" customWidth="true"/>
    <col min="11" max="11" width="8.36666666666667" style="174" customWidth="true"/>
    <col min="12" max="16384" width="9" style="174"/>
  </cols>
  <sheetData>
    <row r="1" ht="25" customHeight="true" spans="1:3">
      <c r="A1" s="178" t="s">
        <v>26</v>
      </c>
      <c r="B1" s="179"/>
      <c r="C1" s="179"/>
    </row>
    <row r="2" s="174" customFormat="true" ht="25.5" spans="1:11">
      <c r="A2" s="180" t="s">
        <v>27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</row>
    <row r="3" s="174" customFormat="true" ht="14.25" spans="1:11">
      <c r="A3" s="181"/>
      <c r="B3" s="181"/>
      <c r="C3" s="181"/>
      <c r="D3" s="182"/>
      <c r="E3" s="182"/>
      <c r="F3" s="182"/>
      <c r="G3" s="182"/>
      <c r="H3" s="182"/>
      <c r="K3" s="200" t="s">
        <v>28</v>
      </c>
    </row>
    <row r="4" s="174" customFormat="true" ht="48" customHeight="true" spans="1:11">
      <c r="A4" s="114" t="s">
        <v>29</v>
      </c>
      <c r="B4" s="114"/>
      <c r="C4" s="114" t="s">
        <v>30</v>
      </c>
      <c r="D4" s="183" t="s">
        <v>31</v>
      </c>
      <c r="E4" s="183"/>
      <c r="F4" s="183"/>
      <c r="G4" s="183"/>
      <c r="H4" s="183" t="s">
        <v>32</v>
      </c>
      <c r="I4" s="183" t="s">
        <v>33</v>
      </c>
      <c r="J4" s="201" t="s">
        <v>34</v>
      </c>
      <c r="K4" s="183" t="s">
        <v>35</v>
      </c>
    </row>
    <row r="5" s="174" customFormat="true" ht="40.5" spans="1:11">
      <c r="A5" s="114" t="s">
        <v>36</v>
      </c>
      <c r="B5" s="114" t="s">
        <v>37</v>
      </c>
      <c r="C5" s="114"/>
      <c r="D5" s="184" t="s">
        <v>38</v>
      </c>
      <c r="E5" s="183" t="s">
        <v>39</v>
      </c>
      <c r="F5" s="183" t="s">
        <v>40</v>
      </c>
      <c r="G5" s="183" t="s">
        <v>41</v>
      </c>
      <c r="H5" s="183"/>
      <c r="I5" s="183"/>
      <c r="J5" s="202"/>
      <c r="K5" s="183"/>
    </row>
    <row r="6" s="175" customFormat="true" ht="30" customHeight="true" spans="1:23">
      <c r="A6" s="185" t="s">
        <v>42</v>
      </c>
      <c r="B6" s="185"/>
      <c r="C6" s="185">
        <f>D6+H6+I6+J6</f>
        <v>24620</v>
      </c>
      <c r="D6" s="186">
        <f>E6+F6+G6</f>
        <v>21000</v>
      </c>
      <c r="E6" s="186">
        <f>SUM(E7,E12,E16,E19,E23,E27,E36,E41,E43,E47,E56,E65,E68,E73)</f>
        <v>9000</v>
      </c>
      <c r="F6" s="186">
        <f>SUM(F7,F12,F16,F19,F23,F27,F36,F41,F43,F47,F56,F65,F68,F73)</f>
        <v>600</v>
      </c>
      <c r="G6" s="186">
        <f>SUM(G7,G12,G16,G19,G23,G27,G36,G41,G43,G47,G56,G65,G68,G73)</f>
        <v>11400</v>
      </c>
      <c r="H6" s="186">
        <f>SUM(H7,H12,H16,H19,H23,H27,H36,H41,H43,H47,H56,H65,H68,H73)</f>
        <v>650</v>
      </c>
      <c r="I6" s="186">
        <v>900</v>
      </c>
      <c r="J6" s="186">
        <v>2070</v>
      </c>
      <c r="K6" s="203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</row>
    <row r="7" s="175" customFormat="true" ht="30" customHeight="true" spans="1:23">
      <c r="A7" s="187" t="s">
        <v>43</v>
      </c>
      <c r="B7" s="188" t="s">
        <v>44</v>
      </c>
      <c r="C7" s="185">
        <f t="shared" ref="C7:C38" si="0">D7+H7+I7</f>
        <v>700</v>
      </c>
      <c r="D7" s="186">
        <f t="shared" ref="D7:I7" si="1">SUM(D8:D11)</f>
        <v>600</v>
      </c>
      <c r="E7" s="186">
        <f t="shared" si="1"/>
        <v>0</v>
      </c>
      <c r="F7" s="186">
        <f t="shared" si="1"/>
        <v>0</v>
      </c>
      <c r="G7" s="186">
        <f t="shared" si="1"/>
        <v>600</v>
      </c>
      <c r="H7" s="186">
        <f t="shared" si="1"/>
        <v>100</v>
      </c>
      <c r="I7" s="186">
        <f t="shared" si="1"/>
        <v>0</v>
      </c>
      <c r="J7" s="186"/>
      <c r="K7" s="203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</row>
    <row r="8" s="175" customFormat="true" ht="30" customHeight="true" spans="1:23">
      <c r="A8" s="187"/>
      <c r="B8" s="187" t="s">
        <v>45</v>
      </c>
      <c r="C8" s="116">
        <f t="shared" si="0"/>
        <v>50</v>
      </c>
      <c r="D8" s="189"/>
      <c r="E8" s="189"/>
      <c r="F8" s="189"/>
      <c r="G8" s="189"/>
      <c r="H8" s="189">
        <v>50</v>
      </c>
      <c r="I8" s="186"/>
      <c r="J8" s="186"/>
      <c r="K8" s="203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</row>
    <row r="9" s="175" customFormat="true" ht="30" customHeight="true" spans="1:23">
      <c r="A9" s="187"/>
      <c r="B9" s="190" t="s">
        <v>46</v>
      </c>
      <c r="C9" s="116">
        <f t="shared" si="0"/>
        <v>200</v>
      </c>
      <c r="D9" s="189">
        <f>E9+F9+G9</f>
        <v>200</v>
      </c>
      <c r="E9" s="197"/>
      <c r="F9" s="197"/>
      <c r="G9" s="197">
        <v>200</v>
      </c>
      <c r="H9" s="197"/>
      <c r="I9" s="186"/>
      <c r="J9" s="186"/>
      <c r="K9" s="203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</row>
    <row r="10" s="174" customFormat="true" ht="30" customHeight="true" spans="1:23">
      <c r="A10" s="187"/>
      <c r="B10" s="190" t="s">
        <v>47</v>
      </c>
      <c r="C10" s="116">
        <f t="shared" si="0"/>
        <v>250</v>
      </c>
      <c r="D10" s="189">
        <f>E10+F10+G10</f>
        <v>200</v>
      </c>
      <c r="E10" s="197"/>
      <c r="F10" s="197"/>
      <c r="G10" s="197">
        <v>200</v>
      </c>
      <c r="H10" s="197">
        <v>50</v>
      </c>
      <c r="I10" s="189"/>
      <c r="J10" s="189"/>
      <c r="K10" s="205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</row>
    <row r="11" s="174" customFormat="true" ht="30" customHeight="true" spans="1:23">
      <c r="A11" s="187"/>
      <c r="B11" s="190" t="s">
        <v>48</v>
      </c>
      <c r="C11" s="116">
        <f t="shared" si="0"/>
        <v>200</v>
      </c>
      <c r="D11" s="189">
        <f>E11+F11+G11</f>
        <v>200</v>
      </c>
      <c r="E11" s="197"/>
      <c r="F11" s="197"/>
      <c r="G11" s="197">
        <v>200</v>
      </c>
      <c r="H11" s="197"/>
      <c r="I11" s="189"/>
      <c r="J11" s="189"/>
      <c r="K11" s="205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</row>
    <row r="12" s="175" customFormat="true" ht="30" customHeight="true" spans="1:23">
      <c r="A12" s="191" t="s">
        <v>49</v>
      </c>
      <c r="B12" s="188" t="s">
        <v>44</v>
      </c>
      <c r="C12" s="185">
        <f t="shared" si="0"/>
        <v>700</v>
      </c>
      <c r="D12" s="186">
        <f t="shared" ref="D12:I12" si="2">D13+D14+D15</f>
        <v>650</v>
      </c>
      <c r="E12" s="186">
        <f t="shared" si="2"/>
        <v>0</v>
      </c>
      <c r="F12" s="186">
        <f t="shared" si="2"/>
        <v>50</v>
      </c>
      <c r="G12" s="186">
        <f t="shared" si="2"/>
        <v>600</v>
      </c>
      <c r="H12" s="186">
        <f t="shared" si="2"/>
        <v>50</v>
      </c>
      <c r="I12" s="186">
        <f t="shared" si="2"/>
        <v>0</v>
      </c>
      <c r="J12" s="186"/>
      <c r="K12" s="203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</row>
    <row r="13" s="175" customFormat="true" ht="30" customHeight="true" spans="1:23">
      <c r="A13" s="191"/>
      <c r="B13" s="187" t="s">
        <v>50</v>
      </c>
      <c r="C13" s="116">
        <f t="shared" si="0"/>
        <v>50</v>
      </c>
      <c r="D13" s="189"/>
      <c r="E13" s="189"/>
      <c r="F13" s="189"/>
      <c r="G13" s="189"/>
      <c r="H13" s="189">
        <v>50</v>
      </c>
      <c r="I13" s="186"/>
      <c r="J13" s="186"/>
      <c r="K13" s="203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</row>
    <row r="14" s="175" customFormat="true" ht="30" customHeight="true" spans="1:23">
      <c r="A14" s="191"/>
      <c r="B14" s="192" t="s">
        <v>51</v>
      </c>
      <c r="C14" s="116">
        <f t="shared" si="0"/>
        <v>325</v>
      </c>
      <c r="D14" s="189">
        <f>E14+F14+G14</f>
        <v>325</v>
      </c>
      <c r="E14" s="197"/>
      <c r="F14" s="197">
        <v>25</v>
      </c>
      <c r="G14" s="197">
        <v>300</v>
      </c>
      <c r="H14" s="197"/>
      <c r="I14" s="186"/>
      <c r="J14" s="186"/>
      <c r="K14" s="203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</row>
    <row r="15" s="175" customFormat="true" ht="30" customHeight="true" spans="1:23">
      <c r="A15" s="191"/>
      <c r="B15" s="192" t="s">
        <v>52</v>
      </c>
      <c r="C15" s="116">
        <f t="shared" si="0"/>
        <v>325</v>
      </c>
      <c r="D15" s="189">
        <f>E15+F15+G15</f>
        <v>325</v>
      </c>
      <c r="E15" s="197"/>
      <c r="F15" s="197">
        <v>25</v>
      </c>
      <c r="G15" s="197">
        <v>300</v>
      </c>
      <c r="H15" s="197"/>
      <c r="I15" s="186"/>
      <c r="J15" s="186"/>
      <c r="K15" s="203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</row>
    <row r="16" s="175" customFormat="true" ht="30" customHeight="true" spans="1:23">
      <c r="A16" s="193" t="s">
        <v>53</v>
      </c>
      <c r="B16" s="187" t="s">
        <v>54</v>
      </c>
      <c r="C16" s="185">
        <f t="shared" si="0"/>
        <v>250</v>
      </c>
      <c r="D16" s="186">
        <f>E16+F16+G16</f>
        <v>200</v>
      </c>
      <c r="E16" s="186">
        <f>SUBTOTAL(9,E17:E18)</f>
        <v>0</v>
      </c>
      <c r="F16" s="186">
        <f>SUBTOTAL(9,F17:F18)</f>
        <v>0</v>
      </c>
      <c r="G16" s="186">
        <f>SUBTOTAL(9,G17:G18)</f>
        <v>200</v>
      </c>
      <c r="H16" s="186">
        <f>SUBTOTAL(9,H17:H18)</f>
        <v>50</v>
      </c>
      <c r="I16" s="186">
        <f>SUBTOTAL(9,I17:I18)</f>
        <v>0</v>
      </c>
      <c r="J16" s="186"/>
      <c r="K16" s="203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</row>
    <row r="17" s="175" customFormat="true" ht="30" customHeight="true" spans="1:23">
      <c r="A17" s="193"/>
      <c r="B17" s="187" t="s">
        <v>55</v>
      </c>
      <c r="C17" s="116">
        <f t="shared" si="0"/>
        <v>50</v>
      </c>
      <c r="D17" s="189"/>
      <c r="E17" s="189"/>
      <c r="F17" s="189"/>
      <c r="G17" s="189"/>
      <c r="H17" s="189">
        <v>50</v>
      </c>
      <c r="I17" s="186"/>
      <c r="J17" s="186"/>
      <c r="K17" s="203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</row>
    <row r="18" s="174" customFormat="true" ht="30" customHeight="true" spans="1:23">
      <c r="A18" s="193"/>
      <c r="B18" s="190" t="s">
        <v>56</v>
      </c>
      <c r="C18" s="116">
        <f t="shared" si="0"/>
        <v>200</v>
      </c>
      <c r="D18" s="189">
        <f>E18+F18+G18</f>
        <v>200</v>
      </c>
      <c r="E18" s="197"/>
      <c r="F18" s="197"/>
      <c r="G18" s="197">
        <v>200</v>
      </c>
      <c r="H18" s="197"/>
      <c r="I18" s="189"/>
      <c r="J18" s="189"/>
      <c r="K18" s="205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</row>
    <row r="19" s="175" customFormat="true" ht="30" customHeight="true" spans="1:23">
      <c r="A19" s="193" t="s">
        <v>57</v>
      </c>
      <c r="B19" s="187" t="s">
        <v>54</v>
      </c>
      <c r="C19" s="185">
        <f t="shared" si="0"/>
        <v>925</v>
      </c>
      <c r="D19" s="186">
        <f>E19+F19+G19</f>
        <v>825</v>
      </c>
      <c r="E19" s="186">
        <f>SUM(E20:E22)</f>
        <v>500</v>
      </c>
      <c r="F19" s="186">
        <f>SUM(F20:F22)</f>
        <v>25</v>
      </c>
      <c r="G19" s="186">
        <f>SUM(G20:G22)</f>
        <v>300</v>
      </c>
      <c r="H19" s="186">
        <f>SUM(H20:H22)</f>
        <v>100</v>
      </c>
      <c r="I19" s="186">
        <f>SUM(I20:I22)</f>
        <v>0</v>
      </c>
      <c r="J19" s="186"/>
      <c r="K19" s="203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</row>
    <row r="20" s="175" customFormat="true" ht="30" customHeight="true" spans="1:23">
      <c r="A20" s="193"/>
      <c r="B20" s="187" t="s">
        <v>58</v>
      </c>
      <c r="C20" s="116">
        <f t="shared" si="0"/>
        <v>50</v>
      </c>
      <c r="D20" s="189"/>
      <c r="E20" s="189"/>
      <c r="F20" s="189"/>
      <c r="G20" s="189"/>
      <c r="H20" s="189">
        <v>50</v>
      </c>
      <c r="I20" s="186"/>
      <c r="J20" s="186"/>
      <c r="K20" s="203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</row>
    <row r="21" s="175" customFormat="true" ht="30" customHeight="true" spans="1:23">
      <c r="A21" s="193"/>
      <c r="B21" s="194" t="s">
        <v>59</v>
      </c>
      <c r="C21" s="116">
        <f t="shared" si="0"/>
        <v>50</v>
      </c>
      <c r="D21" s="189"/>
      <c r="E21" s="189"/>
      <c r="F21" s="189"/>
      <c r="G21" s="189"/>
      <c r="H21" s="189">
        <v>50</v>
      </c>
      <c r="I21" s="186"/>
      <c r="J21" s="186"/>
      <c r="K21" s="203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</row>
    <row r="22" s="175" customFormat="true" ht="30" customHeight="true" spans="1:23">
      <c r="A22" s="193"/>
      <c r="B22" s="189" t="s">
        <v>60</v>
      </c>
      <c r="C22" s="116">
        <f t="shared" si="0"/>
        <v>825</v>
      </c>
      <c r="D22" s="189">
        <f>E22+F22+G22</f>
        <v>825</v>
      </c>
      <c r="E22" s="197">
        <v>500</v>
      </c>
      <c r="F22" s="197">
        <v>25</v>
      </c>
      <c r="G22" s="197">
        <v>300</v>
      </c>
      <c r="H22" s="197"/>
      <c r="I22" s="186"/>
      <c r="J22" s="186"/>
      <c r="K22" s="203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</row>
    <row r="23" s="175" customFormat="true" ht="30" customHeight="true" spans="1:23">
      <c r="A23" s="195" t="s">
        <v>61</v>
      </c>
      <c r="B23" s="187" t="s">
        <v>54</v>
      </c>
      <c r="C23" s="185">
        <f t="shared" si="0"/>
        <v>875</v>
      </c>
      <c r="D23" s="186">
        <f>E23+F23+G23</f>
        <v>825</v>
      </c>
      <c r="E23" s="186">
        <f>E24+E25+E26</f>
        <v>300</v>
      </c>
      <c r="F23" s="186">
        <f>F24+F25+F26</f>
        <v>25</v>
      </c>
      <c r="G23" s="186">
        <f>G24+G25+G26</f>
        <v>500</v>
      </c>
      <c r="H23" s="186">
        <f>H24+H25+H26</f>
        <v>50</v>
      </c>
      <c r="I23" s="186">
        <f>I24+I25+I26</f>
        <v>0</v>
      </c>
      <c r="J23" s="186"/>
      <c r="K23" s="203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</row>
    <row r="24" s="175" customFormat="true" ht="30" customHeight="true" spans="1:23">
      <c r="A24" s="195"/>
      <c r="B24" s="187" t="s">
        <v>62</v>
      </c>
      <c r="C24" s="116">
        <f t="shared" si="0"/>
        <v>50</v>
      </c>
      <c r="D24" s="189"/>
      <c r="E24" s="189"/>
      <c r="F24" s="189"/>
      <c r="G24" s="189"/>
      <c r="H24" s="189">
        <v>50</v>
      </c>
      <c r="I24" s="186"/>
      <c r="J24" s="186"/>
      <c r="K24" s="203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</row>
    <row r="25" s="174" customFormat="true" ht="30" customHeight="true" spans="1:23">
      <c r="A25" s="195"/>
      <c r="B25" s="195" t="s">
        <v>63</v>
      </c>
      <c r="C25" s="116">
        <f t="shared" si="0"/>
        <v>200</v>
      </c>
      <c r="D25" s="189">
        <f>E25+F25+G25</f>
        <v>200</v>
      </c>
      <c r="E25" s="197"/>
      <c r="F25" s="197"/>
      <c r="G25" s="197">
        <v>200</v>
      </c>
      <c r="H25" s="197"/>
      <c r="I25" s="189"/>
      <c r="J25" s="189"/>
      <c r="K25" s="205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</row>
    <row r="26" s="175" customFormat="true" ht="30" customHeight="true" spans="1:23">
      <c r="A26" s="195"/>
      <c r="B26" s="192" t="s">
        <v>64</v>
      </c>
      <c r="C26" s="116">
        <f t="shared" si="0"/>
        <v>625</v>
      </c>
      <c r="D26" s="189">
        <f>E26+F26+G26</f>
        <v>625</v>
      </c>
      <c r="E26" s="197">
        <v>300</v>
      </c>
      <c r="F26" s="197">
        <v>25</v>
      </c>
      <c r="G26" s="197">
        <v>300</v>
      </c>
      <c r="H26" s="197"/>
      <c r="I26" s="186"/>
      <c r="J26" s="186"/>
      <c r="K26" s="203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</row>
    <row r="27" s="175" customFormat="true" ht="30" customHeight="true" spans="1:23">
      <c r="A27" s="193" t="s">
        <v>65</v>
      </c>
      <c r="B27" s="187" t="s">
        <v>54</v>
      </c>
      <c r="C27" s="185">
        <f>D27+H27+I27+J27</f>
        <v>6370</v>
      </c>
      <c r="D27" s="186">
        <f>E27+F27+G27</f>
        <v>3900</v>
      </c>
      <c r="E27" s="186">
        <f>SUBTOTAL(9,E28:E35)</f>
        <v>2400</v>
      </c>
      <c r="F27" s="186">
        <f>SUBTOTAL(9,F28:F35)</f>
        <v>100</v>
      </c>
      <c r="G27" s="186">
        <f>SUBTOTAL(9,G28:G35)</f>
        <v>1400</v>
      </c>
      <c r="H27" s="186">
        <f>SUBTOTAL(9,H28:H35)</f>
        <v>100</v>
      </c>
      <c r="I27" s="186">
        <f>SUBTOTAL(9,I28:I35)</f>
        <v>300</v>
      </c>
      <c r="J27" s="186">
        <v>2070</v>
      </c>
      <c r="K27" s="203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</row>
    <row r="28" s="175" customFormat="true" ht="30" customHeight="true" spans="1:23">
      <c r="A28" s="193"/>
      <c r="B28" s="187" t="s">
        <v>66</v>
      </c>
      <c r="C28" s="116">
        <f t="shared" si="0"/>
        <v>50</v>
      </c>
      <c r="D28" s="189"/>
      <c r="E28" s="189"/>
      <c r="F28" s="189"/>
      <c r="G28" s="189"/>
      <c r="H28" s="189">
        <v>50</v>
      </c>
      <c r="I28" s="186"/>
      <c r="J28" s="186"/>
      <c r="K28" s="205" t="s">
        <v>67</v>
      </c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</row>
    <row r="29" s="175" customFormat="true" ht="30" customHeight="true" spans="1:23">
      <c r="A29" s="193"/>
      <c r="B29" s="192" t="s">
        <v>68</v>
      </c>
      <c r="C29" s="116">
        <f t="shared" si="0"/>
        <v>925</v>
      </c>
      <c r="D29" s="189">
        <f>E29+F29+G29</f>
        <v>925</v>
      </c>
      <c r="E29" s="197">
        <v>600</v>
      </c>
      <c r="F29" s="197">
        <v>25</v>
      </c>
      <c r="G29" s="197">
        <v>300</v>
      </c>
      <c r="H29" s="197"/>
      <c r="I29" s="186"/>
      <c r="J29" s="186"/>
      <c r="K29" s="203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</row>
    <row r="30" s="175" customFormat="true" ht="30" customHeight="true" spans="1:23">
      <c r="A30" s="193"/>
      <c r="B30" s="192" t="s">
        <v>69</v>
      </c>
      <c r="C30" s="116">
        <f t="shared" si="0"/>
        <v>925</v>
      </c>
      <c r="D30" s="189">
        <f>E30+F30+G30</f>
        <v>925</v>
      </c>
      <c r="E30" s="197">
        <v>600</v>
      </c>
      <c r="F30" s="197">
        <v>25</v>
      </c>
      <c r="G30" s="197">
        <v>300</v>
      </c>
      <c r="H30" s="197"/>
      <c r="I30" s="186"/>
      <c r="J30" s="186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</row>
    <row r="31" s="175" customFormat="true" ht="30" customHeight="true" spans="1:23">
      <c r="A31" s="193"/>
      <c r="B31" s="192" t="s">
        <v>70</v>
      </c>
      <c r="C31" s="116">
        <f t="shared" si="0"/>
        <v>300</v>
      </c>
      <c r="D31" s="189"/>
      <c r="E31" s="197"/>
      <c r="F31" s="197"/>
      <c r="G31" s="197"/>
      <c r="H31" s="197"/>
      <c r="I31" s="186">
        <v>300</v>
      </c>
      <c r="J31" s="186"/>
      <c r="K31" s="203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</row>
    <row r="32" s="175" customFormat="true" ht="30" customHeight="true" spans="1:23">
      <c r="A32" s="193"/>
      <c r="B32" s="192" t="s">
        <v>71</v>
      </c>
      <c r="C32" s="116">
        <v>2120</v>
      </c>
      <c r="D32" s="189"/>
      <c r="E32" s="197"/>
      <c r="F32" s="197"/>
      <c r="G32" s="197"/>
      <c r="H32" s="197">
        <v>50</v>
      </c>
      <c r="I32" s="186"/>
      <c r="J32" s="186">
        <v>2070</v>
      </c>
      <c r="K32" s="203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</row>
    <row r="33" s="174" customFormat="true" ht="30" customHeight="true" spans="1:23">
      <c r="A33" s="193"/>
      <c r="B33" s="190" t="s">
        <v>72</v>
      </c>
      <c r="C33" s="116">
        <f t="shared" si="0"/>
        <v>200</v>
      </c>
      <c r="D33" s="189">
        <f>E33+F33+G33</f>
        <v>200</v>
      </c>
      <c r="E33" s="197"/>
      <c r="F33" s="197"/>
      <c r="G33" s="197">
        <v>200</v>
      </c>
      <c r="H33" s="197"/>
      <c r="I33" s="189"/>
      <c r="J33" s="189"/>
      <c r="K33" s="205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</row>
    <row r="34" s="174" customFormat="true" ht="30" customHeight="true" spans="1:23">
      <c r="A34" s="193"/>
      <c r="B34" s="116" t="s">
        <v>73</v>
      </c>
      <c r="C34" s="116">
        <f t="shared" si="0"/>
        <v>925</v>
      </c>
      <c r="D34" s="189">
        <f>E34+F34+G34</f>
        <v>925</v>
      </c>
      <c r="E34" s="197">
        <v>600</v>
      </c>
      <c r="F34" s="197">
        <v>25</v>
      </c>
      <c r="G34" s="197">
        <v>300</v>
      </c>
      <c r="H34" s="197"/>
      <c r="I34" s="189"/>
      <c r="J34" s="189"/>
      <c r="K34" s="205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</row>
    <row r="35" s="175" customFormat="true" ht="30" customHeight="true" spans="1:23">
      <c r="A35" s="193"/>
      <c r="B35" s="192" t="s">
        <v>74</v>
      </c>
      <c r="C35" s="116">
        <f t="shared" si="0"/>
        <v>925</v>
      </c>
      <c r="D35" s="189">
        <f>E35+F35+G35</f>
        <v>925</v>
      </c>
      <c r="E35" s="197">
        <v>600</v>
      </c>
      <c r="F35" s="197">
        <v>25</v>
      </c>
      <c r="G35" s="197">
        <v>300</v>
      </c>
      <c r="H35" s="197"/>
      <c r="I35" s="186"/>
      <c r="J35" s="186"/>
      <c r="K35" s="203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</row>
    <row r="36" s="175" customFormat="true" ht="30" customHeight="true" spans="1:23">
      <c r="A36" s="193" t="s">
        <v>75</v>
      </c>
      <c r="B36" s="188" t="s">
        <v>44</v>
      </c>
      <c r="C36" s="185">
        <f t="shared" si="0"/>
        <v>1175</v>
      </c>
      <c r="D36" s="186">
        <f>E36+F36+G36</f>
        <v>825</v>
      </c>
      <c r="E36" s="198">
        <f>SUBTOTAL(9,E37:E40)</f>
        <v>300</v>
      </c>
      <c r="F36" s="198">
        <f>SUBTOTAL(9,F37:F40)</f>
        <v>25</v>
      </c>
      <c r="G36" s="198">
        <f>SUBTOTAL(9,G37:G40)</f>
        <v>500</v>
      </c>
      <c r="H36" s="198">
        <f>SUBTOTAL(9,H37:H40)</f>
        <v>50</v>
      </c>
      <c r="I36" s="198">
        <f>SUBTOTAL(9,I37:I40)</f>
        <v>300</v>
      </c>
      <c r="J36" s="198"/>
      <c r="K36" s="203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</row>
    <row r="37" s="175" customFormat="true" ht="30" customHeight="true" spans="1:23">
      <c r="A37" s="193"/>
      <c r="B37" s="187" t="s">
        <v>76</v>
      </c>
      <c r="C37" s="116">
        <f t="shared" si="0"/>
        <v>50</v>
      </c>
      <c r="D37" s="189"/>
      <c r="E37" s="199"/>
      <c r="F37" s="199"/>
      <c r="G37" s="199"/>
      <c r="H37" s="199">
        <v>50</v>
      </c>
      <c r="I37" s="186"/>
      <c r="J37" s="186"/>
      <c r="K37" s="203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</row>
    <row r="38" s="175" customFormat="true" ht="30" customHeight="true" spans="1:23">
      <c r="A38" s="193"/>
      <c r="B38" s="187" t="s">
        <v>77</v>
      </c>
      <c r="C38" s="116">
        <f t="shared" si="0"/>
        <v>300</v>
      </c>
      <c r="D38" s="189"/>
      <c r="E38" s="199"/>
      <c r="F38" s="199"/>
      <c r="G38" s="199"/>
      <c r="H38" s="199"/>
      <c r="I38" s="186">
        <v>300</v>
      </c>
      <c r="J38" s="186"/>
      <c r="K38" s="203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</row>
    <row r="39" s="174" customFormat="true" ht="30" customHeight="true" spans="1:23">
      <c r="A39" s="193"/>
      <c r="B39" s="190" t="s">
        <v>78</v>
      </c>
      <c r="C39" s="116">
        <f t="shared" ref="C39:C77" si="3">D39+H39+I39</f>
        <v>200</v>
      </c>
      <c r="D39" s="189">
        <f t="shared" ref="D39:D49" si="4">E39+F39+G39</f>
        <v>200</v>
      </c>
      <c r="E39" s="197"/>
      <c r="F39" s="197"/>
      <c r="G39" s="197">
        <v>200</v>
      </c>
      <c r="H39" s="197"/>
      <c r="I39" s="189"/>
      <c r="J39" s="189"/>
      <c r="K39" s="205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</row>
    <row r="40" s="174" customFormat="true" ht="30" customHeight="true" spans="1:23">
      <c r="A40" s="193"/>
      <c r="B40" s="192" t="s">
        <v>79</v>
      </c>
      <c r="C40" s="116">
        <f t="shared" si="3"/>
        <v>625</v>
      </c>
      <c r="D40" s="189">
        <f t="shared" si="4"/>
        <v>625</v>
      </c>
      <c r="E40" s="197">
        <v>300</v>
      </c>
      <c r="F40" s="197">
        <v>25</v>
      </c>
      <c r="G40" s="197">
        <v>300</v>
      </c>
      <c r="H40" s="197"/>
      <c r="I40" s="189"/>
      <c r="J40" s="189"/>
      <c r="K40" s="205"/>
      <c r="L40" s="206"/>
      <c r="M40" s="206"/>
      <c r="N40" s="206"/>
      <c r="O40" s="206"/>
      <c r="P40" s="206"/>
      <c r="Q40" s="206"/>
      <c r="R40" s="206"/>
      <c r="S40" s="206"/>
      <c r="T40" s="206"/>
      <c r="U40" s="206"/>
      <c r="V40" s="206"/>
      <c r="W40" s="206"/>
    </row>
    <row r="41" s="175" customFormat="true" ht="30" customHeight="true" spans="1:23">
      <c r="A41" s="193" t="s">
        <v>80</v>
      </c>
      <c r="B41" s="188" t="s">
        <v>44</v>
      </c>
      <c r="C41" s="185">
        <f t="shared" si="3"/>
        <v>200</v>
      </c>
      <c r="D41" s="186">
        <f t="shared" si="4"/>
        <v>200</v>
      </c>
      <c r="E41" s="186">
        <f>SUBTOTAL(9,E42:E42)</f>
        <v>0</v>
      </c>
      <c r="F41" s="186">
        <f>SUBTOTAL(9,F42:F42)</f>
        <v>0</v>
      </c>
      <c r="G41" s="186">
        <f>SUBTOTAL(9,G42:G42)</f>
        <v>200</v>
      </c>
      <c r="H41" s="186">
        <f>SUM(H42)</f>
        <v>0</v>
      </c>
      <c r="I41" s="186">
        <f>SUM(I42)</f>
        <v>0</v>
      </c>
      <c r="J41" s="186"/>
      <c r="K41" s="203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</row>
    <row r="42" s="174" customFormat="true" ht="30" customHeight="true" spans="1:23">
      <c r="A42" s="193"/>
      <c r="B42" s="190" t="s">
        <v>81</v>
      </c>
      <c r="C42" s="116">
        <f t="shared" si="3"/>
        <v>200</v>
      </c>
      <c r="D42" s="189">
        <f t="shared" si="4"/>
        <v>200</v>
      </c>
      <c r="E42" s="197"/>
      <c r="F42" s="197"/>
      <c r="G42" s="197">
        <v>200</v>
      </c>
      <c r="H42" s="197"/>
      <c r="I42" s="189"/>
      <c r="J42" s="189"/>
      <c r="K42" s="205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</row>
    <row r="43" s="175" customFormat="true" ht="30" customHeight="true" spans="1:23">
      <c r="A43" s="193" t="s">
        <v>82</v>
      </c>
      <c r="B43" s="188" t="s">
        <v>44</v>
      </c>
      <c r="C43" s="185">
        <f t="shared" si="3"/>
        <v>1725</v>
      </c>
      <c r="D43" s="186">
        <f t="shared" si="4"/>
        <v>1675</v>
      </c>
      <c r="E43" s="186">
        <f>SUBTOTAL(9,E44:E46)</f>
        <v>700</v>
      </c>
      <c r="F43" s="186">
        <f>SUBTOTAL(9,F44:F46)</f>
        <v>75</v>
      </c>
      <c r="G43" s="186">
        <f>SUBTOTAL(9,G44:G46)</f>
        <v>900</v>
      </c>
      <c r="H43" s="186">
        <f>SUBTOTAL(9,H44:H46)</f>
        <v>50</v>
      </c>
      <c r="I43" s="186">
        <f>SUBTOTAL(9,I44:I46)</f>
        <v>0</v>
      </c>
      <c r="J43" s="186"/>
      <c r="K43" s="203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</row>
    <row r="44" s="174" customFormat="true" ht="39" customHeight="true" spans="1:23">
      <c r="A44" s="193"/>
      <c r="B44" s="193" t="s">
        <v>83</v>
      </c>
      <c r="C44" s="116">
        <f t="shared" si="3"/>
        <v>425</v>
      </c>
      <c r="D44" s="189">
        <f t="shared" si="4"/>
        <v>425</v>
      </c>
      <c r="E44" s="197">
        <v>100</v>
      </c>
      <c r="F44" s="197">
        <v>25</v>
      </c>
      <c r="G44" s="197">
        <v>300</v>
      </c>
      <c r="H44" s="197"/>
      <c r="I44" s="189"/>
      <c r="J44" s="189"/>
      <c r="K44" s="205" t="s">
        <v>84</v>
      </c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</row>
    <row r="45" s="174" customFormat="true" ht="30" customHeight="true" spans="1:23">
      <c r="A45" s="193"/>
      <c r="B45" s="192" t="s">
        <v>85</v>
      </c>
      <c r="C45" s="116">
        <f t="shared" si="3"/>
        <v>925</v>
      </c>
      <c r="D45" s="189">
        <f t="shared" si="4"/>
        <v>925</v>
      </c>
      <c r="E45" s="197">
        <v>600</v>
      </c>
      <c r="F45" s="197">
        <v>25</v>
      </c>
      <c r="G45" s="197">
        <v>300</v>
      </c>
      <c r="H45" s="197"/>
      <c r="I45" s="189"/>
      <c r="J45" s="189"/>
      <c r="K45" s="205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</row>
    <row r="46" s="175" customFormat="true" ht="30" customHeight="true" spans="1:23">
      <c r="A46" s="193"/>
      <c r="B46" s="192" t="s">
        <v>86</v>
      </c>
      <c r="C46" s="116">
        <f t="shared" si="3"/>
        <v>375</v>
      </c>
      <c r="D46" s="189">
        <f t="shared" ref="D46:D50" si="5">E46+F46+G46</f>
        <v>325</v>
      </c>
      <c r="E46" s="197"/>
      <c r="F46" s="197">
        <v>25</v>
      </c>
      <c r="G46" s="197">
        <v>300</v>
      </c>
      <c r="H46" s="197">
        <v>50</v>
      </c>
      <c r="I46" s="186"/>
      <c r="J46" s="186"/>
      <c r="K46" s="203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</row>
    <row r="47" s="175" customFormat="true" ht="30" customHeight="true" spans="1:23">
      <c r="A47" s="195" t="s">
        <v>87</v>
      </c>
      <c r="B47" s="188" t="s">
        <v>44</v>
      </c>
      <c r="C47" s="185">
        <f t="shared" si="3"/>
        <v>3300</v>
      </c>
      <c r="D47" s="186">
        <f t="shared" si="5"/>
        <v>3300</v>
      </c>
      <c r="E47" s="198">
        <f>SUBTOTAL(9,E50:E55)</f>
        <v>1200</v>
      </c>
      <c r="F47" s="198">
        <f>SUBTOTAL(9,F50:F55)</f>
        <v>100</v>
      </c>
      <c r="G47" s="198">
        <f>SUBTOTAL(9,G48:G55)</f>
        <v>2000</v>
      </c>
      <c r="H47" s="198">
        <f>SUM(H48:H55)</f>
        <v>0</v>
      </c>
      <c r="I47" s="198">
        <f>SUM(I48:I55)</f>
        <v>0</v>
      </c>
      <c r="J47" s="198"/>
      <c r="K47" s="203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</row>
    <row r="48" s="175" customFormat="true" ht="30" customHeight="true" spans="1:23">
      <c r="A48" s="195"/>
      <c r="B48" s="195" t="s">
        <v>88</v>
      </c>
      <c r="C48" s="116">
        <f t="shared" si="3"/>
        <v>200</v>
      </c>
      <c r="D48" s="189">
        <f t="shared" si="5"/>
        <v>200</v>
      </c>
      <c r="E48" s="197"/>
      <c r="F48" s="197"/>
      <c r="G48" s="197">
        <v>200</v>
      </c>
      <c r="H48" s="197"/>
      <c r="I48" s="186"/>
      <c r="J48" s="186"/>
      <c r="K48" s="203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</row>
    <row r="49" s="175" customFormat="true" ht="30" customHeight="true" spans="1:23">
      <c r="A49" s="195"/>
      <c r="B49" s="195" t="s">
        <v>89</v>
      </c>
      <c r="C49" s="116">
        <f t="shared" si="3"/>
        <v>200</v>
      </c>
      <c r="D49" s="189">
        <f t="shared" si="5"/>
        <v>200</v>
      </c>
      <c r="E49" s="197"/>
      <c r="F49" s="197"/>
      <c r="G49" s="197">
        <v>200</v>
      </c>
      <c r="H49" s="197"/>
      <c r="I49" s="186"/>
      <c r="J49" s="186"/>
      <c r="K49" s="203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</row>
    <row r="50" s="174" customFormat="true" ht="30" customHeight="true" spans="1:23">
      <c r="A50" s="195"/>
      <c r="B50" s="195" t="s">
        <v>90</v>
      </c>
      <c r="C50" s="116">
        <f t="shared" si="3"/>
        <v>200</v>
      </c>
      <c r="D50" s="189">
        <f t="shared" si="5"/>
        <v>200</v>
      </c>
      <c r="E50" s="197"/>
      <c r="F50" s="197"/>
      <c r="G50" s="197">
        <v>200</v>
      </c>
      <c r="H50" s="197"/>
      <c r="I50" s="189"/>
      <c r="J50" s="189"/>
      <c r="K50" s="205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</row>
    <row r="51" s="174" customFormat="true" ht="30" customHeight="true" spans="1:23">
      <c r="A51" s="195"/>
      <c r="B51" s="195" t="s">
        <v>91</v>
      </c>
      <c r="C51" s="116">
        <f t="shared" si="3"/>
        <v>200</v>
      </c>
      <c r="D51" s="189">
        <f t="shared" ref="D51:D76" si="6">E51+F51+G51</f>
        <v>200</v>
      </c>
      <c r="E51" s="197"/>
      <c r="F51" s="197"/>
      <c r="G51" s="197">
        <v>200</v>
      </c>
      <c r="H51" s="197"/>
      <c r="I51" s="189"/>
      <c r="J51" s="189"/>
      <c r="K51" s="205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</row>
    <row r="52" s="174" customFormat="true" ht="30" customHeight="true" spans="1:23">
      <c r="A52" s="195"/>
      <c r="B52" s="193" t="s">
        <v>92</v>
      </c>
      <c r="C52" s="116">
        <f t="shared" si="3"/>
        <v>925</v>
      </c>
      <c r="D52" s="189">
        <f t="shared" si="6"/>
        <v>925</v>
      </c>
      <c r="E52" s="197">
        <v>600</v>
      </c>
      <c r="F52" s="197">
        <v>25</v>
      </c>
      <c r="G52" s="197">
        <v>300</v>
      </c>
      <c r="H52" s="197"/>
      <c r="I52" s="189"/>
      <c r="J52" s="189"/>
      <c r="K52" s="205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</row>
    <row r="53" s="174" customFormat="true" ht="30" customHeight="true" spans="1:23">
      <c r="A53" s="195"/>
      <c r="B53" s="193" t="s">
        <v>93</v>
      </c>
      <c r="C53" s="116">
        <f t="shared" si="3"/>
        <v>925</v>
      </c>
      <c r="D53" s="189">
        <f t="shared" si="6"/>
        <v>925</v>
      </c>
      <c r="E53" s="197">
        <v>600</v>
      </c>
      <c r="F53" s="197">
        <v>25</v>
      </c>
      <c r="G53" s="197">
        <v>300</v>
      </c>
      <c r="H53" s="197"/>
      <c r="I53" s="189"/>
      <c r="J53" s="189"/>
      <c r="K53" s="205"/>
      <c r="L53" s="206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</row>
    <row r="54" s="174" customFormat="true" ht="30" customHeight="true" spans="1:23">
      <c r="A54" s="195"/>
      <c r="B54" s="193" t="s">
        <v>94</v>
      </c>
      <c r="C54" s="116">
        <f t="shared" si="3"/>
        <v>325</v>
      </c>
      <c r="D54" s="189">
        <f t="shared" si="6"/>
        <v>325</v>
      </c>
      <c r="E54" s="197"/>
      <c r="F54" s="197">
        <v>25</v>
      </c>
      <c r="G54" s="197">
        <v>300</v>
      </c>
      <c r="H54" s="197"/>
      <c r="I54" s="189"/>
      <c r="J54" s="189"/>
      <c r="K54" s="205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</row>
    <row r="55" s="174" customFormat="true" ht="30" customHeight="true" spans="1:23">
      <c r="A55" s="195"/>
      <c r="B55" s="193" t="s">
        <v>95</v>
      </c>
      <c r="C55" s="116">
        <f t="shared" si="3"/>
        <v>325</v>
      </c>
      <c r="D55" s="189">
        <f t="shared" si="6"/>
        <v>325</v>
      </c>
      <c r="E55" s="197"/>
      <c r="F55" s="197">
        <v>25</v>
      </c>
      <c r="G55" s="197">
        <v>300</v>
      </c>
      <c r="H55" s="197"/>
      <c r="I55" s="189"/>
      <c r="J55" s="189"/>
      <c r="K55" s="205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</row>
    <row r="56" s="175" customFormat="true" ht="30" customHeight="true" spans="1:23">
      <c r="A56" s="196" t="s">
        <v>96</v>
      </c>
      <c r="B56" s="188" t="s">
        <v>44</v>
      </c>
      <c r="C56" s="185">
        <f t="shared" si="3"/>
        <v>3000</v>
      </c>
      <c r="D56" s="186">
        <f t="shared" si="6"/>
        <v>2950</v>
      </c>
      <c r="E56" s="198">
        <f>SUBTOTAL(9,E57:E64)</f>
        <v>1100</v>
      </c>
      <c r="F56" s="198">
        <f>SUBTOTAL(9,F57:F64)</f>
        <v>50</v>
      </c>
      <c r="G56" s="198">
        <f>SUBTOTAL(9,G57:G64)</f>
        <v>1800</v>
      </c>
      <c r="H56" s="198">
        <f>SUBTOTAL(9,H57:H64)</f>
        <v>50</v>
      </c>
      <c r="I56" s="198">
        <f>SUBTOTAL(9,I57:I64)</f>
        <v>0</v>
      </c>
      <c r="J56" s="198"/>
      <c r="K56" s="203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</row>
    <row r="57" s="174" customFormat="true" ht="30" customHeight="true" spans="1:23">
      <c r="A57" s="196"/>
      <c r="B57" s="195" t="s">
        <v>97</v>
      </c>
      <c r="C57" s="116">
        <f t="shared" si="3"/>
        <v>200</v>
      </c>
      <c r="D57" s="189">
        <f t="shared" si="6"/>
        <v>200</v>
      </c>
      <c r="E57" s="197"/>
      <c r="F57" s="197"/>
      <c r="G57" s="197">
        <v>200</v>
      </c>
      <c r="H57" s="197"/>
      <c r="I57" s="189"/>
      <c r="J57" s="189"/>
      <c r="K57" s="205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</row>
    <row r="58" s="174" customFormat="true" ht="30" customHeight="true" spans="1:23">
      <c r="A58" s="196"/>
      <c r="B58" s="195" t="s">
        <v>98</v>
      </c>
      <c r="C58" s="116">
        <f t="shared" si="3"/>
        <v>200</v>
      </c>
      <c r="D58" s="189">
        <f t="shared" si="6"/>
        <v>200</v>
      </c>
      <c r="E58" s="197"/>
      <c r="F58" s="197"/>
      <c r="G58" s="197">
        <v>200</v>
      </c>
      <c r="H58" s="197"/>
      <c r="I58" s="189"/>
      <c r="J58" s="189"/>
      <c r="K58" s="205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</row>
    <row r="59" s="174" customFormat="true" ht="30" customHeight="true" spans="1:23">
      <c r="A59" s="196"/>
      <c r="B59" s="195" t="s">
        <v>99</v>
      </c>
      <c r="C59" s="116">
        <f t="shared" si="3"/>
        <v>200</v>
      </c>
      <c r="D59" s="189">
        <f t="shared" si="6"/>
        <v>200</v>
      </c>
      <c r="E59" s="197"/>
      <c r="F59" s="197"/>
      <c r="G59" s="197">
        <v>200</v>
      </c>
      <c r="H59" s="197"/>
      <c r="I59" s="189"/>
      <c r="J59" s="189"/>
      <c r="K59" s="205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</row>
    <row r="60" s="174" customFormat="true" ht="30" customHeight="true" spans="1:23">
      <c r="A60" s="196"/>
      <c r="B60" s="195" t="s">
        <v>100</v>
      </c>
      <c r="C60" s="116">
        <f t="shared" si="3"/>
        <v>200</v>
      </c>
      <c r="D60" s="189">
        <f t="shared" si="6"/>
        <v>200</v>
      </c>
      <c r="E60" s="197"/>
      <c r="F60" s="197"/>
      <c r="G60" s="197">
        <v>200</v>
      </c>
      <c r="H60" s="197"/>
      <c r="I60" s="189"/>
      <c r="J60" s="189"/>
      <c r="K60" s="205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  <c r="W60" s="206"/>
    </row>
    <row r="61" s="174" customFormat="true" ht="30" customHeight="true" spans="1:23">
      <c r="A61" s="196"/>
      <c r="B61" s="195" t="s">
        <v>101</v>
      </c>
      <c r="C61" s="116">
        <f t="shared" si="3"/>
        <v>200</v>
      </c>
      <c r="D61" s="189">
        <f t="shared" si="6"/>
        <v>200</v>
      </c>
      <c r="E61" s="197"/>
      <c r="F61" s="197"/>
      <c r="G61" s="197">
        <v>200</v>
      </c>
      <c r="H61" s="197"/>
      <c r="I61" s="189"/>
      <c r="J61" s="189"/>
      <c r="K61" s="205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</row>
    <row r="62" s="174" customFormat="true" ht="30" customHeight="true" spans="1:23">
      <c r="A62" s="196" t="s">
        <v>96</v>
      </c>
      <c r="B62" s="195" t="s">
        <v>102</v>
      </c>
      <c r="C62" s="116">
        <f t="shared" si="3"/>
        <v>200</v>
      </c>
      <c r="D62" s="189">
        <f t="shared" si="6"/>
        <v>200</v>
      </c>
      <c r="E62" s="197"/>
      <c r="F62" s="197"/>
      <c r="G62" s="197">
        <v>200</v>
      </c>
      <c r="H62" s="197"/>
      <c r="I62" s="189"/>
      <c r="J62" s="189"/>
      <c r="K62" s="205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</row>
    <row r="63" s="174" customFormat="true" ht="30" customHeight="true" spans="1:23">
      <c r="A63" s="196"/>
      <c r="B63" s="192" t="s">
        <v>103</v>
      </c>
      <c r="C63" s="116">
        <f t="shared" si="3"/>
        <v>925</v>
      </c>
      <c r="D63" s="189">
        <f t="shared" si="6"/>
        <v>925</v>
      </c>
      <c r="E63" s="197">
        <v>600</v>
      </c>
      <c r="F63" s="197">
        <v>25</v>
      </c>
      <c r="G63" s="197">
        <v>300</v>
      </c>
      <c r="H63" s="197"/>
      <c r="I63" s="189"/>
      <c r="J63" s="189"/>
      <c r="K63" s="205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</row>
    <row r="64" s="174" customFormat="true" ht="30" customHeight="true" spans="1:23">
      <c r="A64" s="196"/>
      <c r="B64" s="192" t="s">
        <v>104</v>
      </c>
      <c r="C64" s="116">
        <f t="shared" si="3"/>
        <v>875</v>
      </c>
      <c r="D64" s="189">
        <f t="shared" si="6"/>
        <v>825</v>
      </c>
      <c r="E64" s="197">
        <v>500</v>
      </c>
      <c r="F64" s="197">
        <v>25</v>
      </c>
      <c r="G64" s="197">
        <v>300</v>
      </c>
      <c r="H64" s="197">
        <v>50</v>
      </c>
      <c r="I64" s="189"/>
      <c r="J64" s="189"/>
      <c r="K64" s="205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</row>
    <row r="65" s="175" customFormat="true" ht="30" customHeight="true" spans="1:23">
      <c r="A65" s="193" t="s">
        <v>105</v>
      </c>
      <c r="B65" s="188" t="s">
        <v>44</v>
      </c>
      <c r="C65" s="185">
        <f t="shared" si="3"/>
        <v>1150</v>
      </c>
      <c r="D65" s="186">
        <f t="shared" si="6"/>
        <v>1150</v>
      </c>
      <c r="E65" s="186">
        <f>SUM(E66:E67)</f>
        <v>500</v>
      </c>
      <c r="F65" s="186">
        <f>SUM(F66:F67)</f>
        <v>50</v>
      </c>
      <c r="G65" s="186">
        <f>SUM(G66:G67)</f>
        <v>600</v>
      </c>
      <c r="H65" s="186">
        <f>SUM(H66:H67)</f>
        <v>0</v>
      </c>
      <c r="I65" s="186">
        <f>SUM(I66:I67)</f>
        <v>0</v>
      </c>
      <c r="J65" s="186"/>
      <c r="K65" s="203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</row>
    <row r="66" s="175" customFormat="true" ht="30" customHeight="true" spans="1:23">
      <c r="A66" s="193"/>
      <c r="B66" s="192" t="s">
        <v>106</v>
      </c>
      <c r="C66" s="116">
        <f t="shared" si="3"/>
        <v>825</v>
      </c>
      <c r="D66" s="189">
        <f t="shared" si="6"/>
        <v>825</v>
      </c>
      <c r="E66" s="197">
        <v>500</v>
      </c>
      <c r="F66" s="197">
        <v>25</v>
      </c>
      <c r="G66" s="197">
        <v>300</v>
      </c>
      <c r="H66" s="197"/>
      <c r="I66" s="186"/>
      <c r="J66" s="186"/>
      <c r="K66" s="203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</row>
    <row r="67" s="175" customFormat="true" ht="30" customHeight="true" spans="1:23">
      <c r="A67" s="193"/>
      <c r="B67" s="192" t="s">
        <v>107</v>
      </c>
      <c r="C67" s="116">
        <f t="shared" si="3"/>
        <v>325</v>
      </c>
      <c r="D67" s="189">
        <f t="shared" ref="D67:D74" si="7">E67+F67+G67</f>
        <v>325</v>
      </c>
      <c r="E67" s="197"/>
      <c r="F67" s="197">
        <v>25</v>
      </c>
      <c r="G67" s="197">
        <v>300</v>
      </c>
      <c r="H67" s="197"/>
      <c r="I67" s="186"/>
      <c r="J67" s="186"/>
      <c r="K67" s="203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</row>
    <row r="68" s="175" customFormat="true" ht="30" customHeight="true" spans="1:23">
      <c r="A68" s="195" t="s">
        <v>108</v>
      </c>
      <c r="B68" s="188" t="s">
        <v>44</v>
      </c>
      <c r="C68" s="185">
        <f t="shared" si="3"/>
        <v>1950</v>
      </c>
      <c r="D68" s="186">
        <f t="shared" si="7"/>
        <v>1950</v>
      </c>
      <c r="E68" s="198">
        <f>SUBTOTAL(9,E69:E72)</f>
        <v>900</v>
      </c>
      <c r="F68" s="198">
        <f>SUBTOTAL(9,F69:F72)</f>
        <v>50</v>
      </c>
      <c r="G68" s="198">
        <f>SUBTOTAL(9,G69:G72)</f>
        <v>1000</v>
      </c>
      <c r="H68" s="198">
        <f>SUBTOTAL(9,H69:H72)</f>
        <v>0</v>
      </c>
      <c r="I68" s="198">
        <f>SUBTOTAL(9,I69:I72)</f>
        <v>0</v>
      </c>
      <c r="J68" s="198"/>
      <c r="K68" s="203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</row>
    <row r="69" s="175" customFormat="true" ht="30" customHeight="true" spans="1:23">
      <c r="A69" s="195"/>
      <c r="B69" s="192" t="s">
        <v>109</v>
      </c>
      <c r="C69" s="116">
        <f t="shared" si="3"/>
        <v>625</v>
      </c>
      <c r="D69" s="189">
        <f t="shared" si="7"/>
        <v>625</v>
      </c>
      <c r="E69" s="197">
        <v>300</v>
      </c>
      <c r="F69" s="197">
        <v>25</v>
      </c>
      <c r="G69" s="197">
        <v>300</v>
      </c>
      <c r="H69" s="197"/>
      <c r="I69" s="186"/>
      <c r="J69" s="186"/>
      <c r="K69" s="203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  <c r="W69" s="204"/>
    </row>
    <row r="70" s="174" customFormat="true" ht="30" customHeight="true" spans="1:23">
      <c r="A70" s="195"/>
      <c r="B70" s="195" t="s">
        <v>110</v>
      </c>
      <c r="C70" s="116">
        <f t="shared" si="3"/>
        <v>200</v>
      </c>
      <c r="D70" s="189">
        <f t="shared" si="7"/>
        <v>200</v>
      </c>
      <c r="E70" s="197"/>
      <c r="F70" s="197"/>
      <c r="G70" s="197">
        <v>200</v>
      </c>
      <c r="H70" s="197"/>
      <c r="I70" s="189"/>
      <c r="J70" s="189"/>
      <c r="K70" s="205"/>
      <c r="L70" s="206"/>
      <c r="M70" s="206"/>
      <c r="N70" s="206"/>
      <c r="O70" s="206"/>
      <c r="P70" s="206"/>
      <c r="Q70" s="206"/>
      <c r="R70" s="206"/>
      <c r="S70" s="206"/>
      <c r="T70" s="206"/>
      <c r="U70" s="206"/>
      <c r="V70" s="206"/>
      <c r="W70" s="206"/>
    </row>
    <row r="71" s="174" customFormat="true" ht="30" customHeight="true" spans="1:23">
      <c r="A71" s="195"/>
      <c r="B71" s="190" t="s">
        <v>111</v>
      </c>
      <c r="C71" s="116">
        <f t="shared" si="3"/>
        <v>200</v>
      </c>
      <c r="D71" s="189">
        <f t="shared" si="7"/>
        <v>200</v>
      </c>
      <c r="E71" s="197"/>
      <c r="F71" s="197"/>
      <c r="G71" s="197">
        <v>200</v>
      </c>
      <c r="H71" s="197"/>
      <c r="I71" s="189"/>
      <c r="J71" s="189"/>
      <c r="K71" s="205"/>
      <c r="L71" s="206"/>
      <c r="M71" s="206"/>
      <c r="N71" s="206"/>
      <c r="O71" s="206"/>
      <c r="P71" s="206"/>
      <c r="Q71" s="206"/>
      <c r="R71" s="206"/>
      <c r="S71" s="206"/>
      <c r="T71" s="206"/>
      <c r="U71" s="206"/>
      <c r="V71" s="206"/>
      <c r="W71" s="206"/>
    </row>
    <row r="72" s="174" customFormat="true" ht="30" customHeight="true" spans="1:23">
      <c r="A72" s="195"/>
      <c r="B72" s="192" t="s">
        <v>112</v>
      </c>
      <c r="C72" s="116">
        <f t="shared" si="3"/>
        <v>925</v>
      </c>
      <c r="D72" s="189">
        <f t="shared" si="7"/>
        <v>925</v>
      </c>
      <c r="E72" s="197">
        <v>600</v>
      </c>
      <c r="F72" s="197">
        <v>25</v>
      </c>
      <c r="G72" s="197">
        <v>300</v>
      </c>
      <c r="H72" s="197"/>
      <c r="I72" s="189"/>
      <c r="J72" s="189"/>
      <c r="K72" s="205"/>
      <c r="L72" s="206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</row>
    <row r="73" s="175" customFormat="true" ht="30" customHeight="true" spans="1:23">
      <c r="A73" s="191" t="s">
        <v>113</v>
      </c>
      <c r="B73" s="188" t="s">
        <v>44</v>
      </c>
      <c r="C73" s="185">
        <f t="shared" si="3"/>
        <v>2300</v>
      </c>
      <c r="D73" s="186">
        <f t="shared" si="7"/>
        <v>1950</v>
      </c>
      <c r="E73" s="198">
        <f>SUBTOTAL(9,E74:E77)</f>
        <v>1100</v>
      </c>
      <c r="F73" s="198">
        <f>SUBTOTAL(9,F74:F77)</f>
        <v>50</v>
      </c>
      <c r="G73" s="198">
        <f>SUBTOTAL(9,G74:G77)</f>
        <v>800</v>
      </c>
      <c r="H73" s="198">
        <f>SUBTOTAL(9,H74:H77)</f>
        <v>50</v>
      </c>
      <c r="I73" s="198">
        <f>SUBTOTAL(9,I74:I77)</f>
        <v>300</v>
      </c>
      <c r="J73" s="198"/>
      <c r="K73" s="203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</row>
    <row r="74" s="174" customFormat="true" ht="30" customHeight="true" spans="1:23">
      <c r="A74" s="191"/>
      <c r="B74" s="195" t="s">
        <v>114</v>
      </c>
      <c r="C74" s="116">
        <f t="shared" si="3"/>
        <v>250</v>
      </c>
      <c r="D74" s="189">
        <f t="shared" si="7"/>
        <v>200</v>
      </c>
      <c r="E74" s="197"/>
      <c r="F74" s="197"/>
      <c r="G74" s="197">
        <v>200</v>
      </c>
      <c r="H74" s="197">
        <v>50</v>
      </c>
      <c r="I74" s="189"/>
      <c r="J74" s="189"/>
      <c r="K74" s="205"/>
      <c r="L74" s="206"/>
      <c r="M74" s="206"/>
      <c r="N74" s="206"/>
      <c r="O74" s="206"/>
      <c r="P74" s="206"/>
      <c r="Q74" s="206"/>
      <c r="R74" s="206"/>
      <c r="S74" s="206"/>
      <c r="T74" s="206"/>
      <c r="U74" s="206"/>
      <c r="V74" s="206"/>
      <c r="W74" s="206"/>
    </row>
    <row r="75" s="174" customFormat="true" ht="30" customHeight="true" spans="1:23">
      <c r="A75" s="191"/>
      <c r="B75" s="195" t="s">
        <v>115</v>
      </c>
      <c r="C75" s="116">
        <f t="shared" si="3"/>
        <v>300</v>
      </c>
      <c r="D75" s="189"/>
      <c r="E75" s="197"/>
      <c r="F75" s="197"/>
      <c r="G75" s="197"/>
      <c r="H75" s="197"/>
      <c r="I75" s="189">
        <v>300</v>
      </c>
      <c r="J75" s="189"/>
      <c r="K75" s="205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</row>
    <row r="76" s="174" customFormat="true" ht="30" customHeight="true" spans="1:23">
      <c r="A76" s="191"/>
      <c r="B76" s="192" t="s">
        <v>116</v>
      </c>
      <c r="C76" s="116">
        <f t="shared" si="3"/>
        <v>925</v>
      </c>
      <c r="D76" s="189">
        <f>E76+F76+G76</f>
        <v>925</v>
      </c>
      <c r="E76" s="197">
        <v>600</v>
      </c>
      <c r="F76" s="197">
        <v>25</v>
      </c>
      <c r="G76" s="197">
        <v>300</v>
      </c>
      <c r="H76" s="197"/>
      <c r="I76" s="189"/>
      <c r="J76" s="189"/>
      <c r="K76" s="205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</row>
    <row r="77" s="174" customFormat="true" ht="30" customHeight="true" spans="1:23">
      <c r="A77" s="191"/>
      <c r="B77" s="192" t="s">
        <v>117</v>
      </c>
      <c r="C77" s="116">
        <f t="shared" si="3"/>
        <v>825</v>
      </c>
      <c r="D77" s="189">
        <f>E77+F77+G77</f>
        <v>825</v>
      </c>
      <c r="E77" s="197">
        <v>500</v>
      </c>
      <c r="F77" s="197">
        <v>25</v>
      </c>
      <c r="G77" s="197">
        <v>300</v>
      </c>
      <c r="H77" s="197"/>
      <c r="I77" s="189"/>
      <c r="J77" s="189"/>
      <c r="K77" s="205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</row>
    <row r="78" customHeight="true" spans="1:23">
      <c r="A78" s="207"/>
      <c r="B78" s="207"/>
      <c r="C78" s="207"/>
      <c r="D78" s="208"/>
      <c r="E78" s="208"/>
      <c r="F78" s="208"/>
      <c r="G78" s="208"/>
      <c r="H78" s="208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</row>
    <row r="79" customHeight="true" spans="1:23">
      <c r="A79" s="207"/>
      <c r="B79" s="207"/>
      <c r="C79" s="207"/>
      <c r="D79" s="208"/>
      <c r="E79" s="208"/>
      <c r="F79" s="208"/>
      <c r="G79" s="208"/>
      <c r="H79" s="208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</row>
  </sheetData>
  <autoFilter ref="A4:W77">
    <extLst/>
  </autoFilter>
  <mergeCells count="25">
    <mergeCell ref="A2:K2"/>
    <mergeCell ref="A3:G3"/>
    <mergeCell ref="A4:B4"/>
    <mergeCell ref="D4:G4"/>
    <mergeCell ref="A6:B6"/>
    <mergeCell ref="A7:A11"/>
    <mergeCell ref="A12:A15"/>
    <mergeCell ref="A16:A18"/>
    <mergeCell ref="A19:A22"/>
    <mergeCell ref="A23:A26"/>
    <mergeCell ref="A27:A35"/>
    <mergeCell ref="A36:A40"/>
    <mergeCell ref="A41:A42"/>
    <mergeCell ref="A43:A46"/>
    <mergeCell ref="A47:A55"/>
    <mergeCell ref="A56:A61"/>
    <mergeCell ref="A62:A64"/>
    <mergeCell ref="A65:A67"/>
    <mergeCell ref="A68:A72"/>
    <mergeCell ref="A73:A77"/>
    <mergeCell ref="C4:C5"/>
    <mergeCell ref="H4:H5"/>
    <mergeCell ref="I4:I5"/>
    <mergeCell ref="J4:J5"/>
    <mergeCell ref="K4:K5"/>
  </mergeCells>
  <pageMargins left="0.196527777777778" right="0.236111111111111" top="1" bottom="1" header="0.5" footer="0.5"/>
  <pageSetup paperSize="9" scale="91" fitToHeight="0" orientation="portrait" horizontalDpi="600"/>
  <headerFooter>
    <oddFooter>&amp;C第 &amp;P 页，共 &amp;N 页</oddFooter>
  </headerFooter>
  <ignoredErrors>
    <ignoredError sqref="C27" formula="true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159"/>
  <sheetViews>
    <sheetView workbookViewId="0">
      <selection activeCell="A2" sqref="A2:F2"/>
    </sheetView>
  </sheetViews>
  <sheetFormatPr defaultColWidth="9" defaultRowHeight="13.5" outlineLevelCol="5"/>
  <cols>
    <col min="1" max="2" width="14.4583333333333" style="107" customWidth="true"/>
    <col min="3" max="3" width="30" style="107" customWidth="true"/>
    <col min="4" max="5" width="14.4583333333333" style="107" customWidth="true"/>
    <col min="6" max="6" width="16.6" style="107" customWidth="true"/>
    <col min="7" max="16378" width="8.25833333333333" style="107"/>
    <col min="16379" max="16384" width="9" style="107"/>
  </cols>
  <sheetData>
    <row r="1" s="154" customFormat="true" ht="25" customHeight="true" spans="1:1">
      <c r="A1" s="155" t="s">
        <v>118</v>
      </c>
    </row>
    <row r="2" s="107" customFormat="true" ht="50.1" customHeight="true" spans="1:6">
      <c r="A2" s="156" t="s">
        <v>119</v>
      </c>
      <c r="B2" s="156"/>
      <c r="C2" s="156"/>
      <c r="D2" s="156"/>
      <c r="E2" s="156"/>
      <c r="F2" s="156"/>
    </row>
    <row r="3" s="108" customFormat="true" ht="33" customHeight="true" spans="1:6">
      <c r="A3" s="157"/>
      <c r="B3" s="157"/>
      <c r="C3" s="157"/>
      <c r="D3" s="157"/>
      <c r="E3" s="169" t="s">
        <v>120</v>
      </c>
      <c r="F3" s="169"/>
    </row>
    <row r="4" s="107" customFormat="true" ht="30" customHeight="true" spans="1:6">
      <c r="A4" s="158" t="s">
        <v>121</v>
      </c>
      <c r="B4" s="158" t="s">
        <v>122</v>
      </c>
      <c r="C4" s="158" t="s">
        <v>123</v>
      </c>
      <c r="D4" s="158" t="s">
        <v>124</v>
      </c>
      <c r="E4" s="158" t="s">
        <v>125</v>
      </c>
      <c r="F4" s="158" t="s">
        <v>126</v>
      </c>
    </row>
    <row r="5" s="107" customFormat="true" ht="30" customHeight="true" spans="1:6">
      <c r="A5" s="158" t="s">
        <v>127</v>
      </c>
      <c r="B5" s="158"/>
      <c r="C5" s="158"/>
      <c r="D5" s="158"/>
      <c r="E5" s="158">
        <f>E6+E13+E18+E23+E40+E51+E62+E75+E82+E89+E103+E131+E119+E144</f>
        <v>945</v>
      </c>
      <c r="F5" s="158"/>
    </row>
    <row r="6" s="107" customFormat="true" ht="30" customHeight="true" spans="1:6">
      <c r="A6" s="159" t="s">
        <v>128</v>
      </c>
      <c r="B6" s="160" t="s">
        <v>129</v>
      </c>
      <c r="C6" s="161"/>
      <c r="D6" s="162"/>
      <c r="E6" s="158">
        <f>SUM(E7:E12)</f>
        <v>70</v>
      </c>
      <c r="F6" s="158"/>
    </row>
    <row r="7" s="107" customFormat="true" ht="30" customHeight="true" spans="1:6">
      <c r="A7" s="163"/>
      <c r="B7" s="164" t="s">
        <v>130</v>
      </c>
      <c r="C7" s="164" t="s">
        <v>131</v>
      </c>
      <c r="D7" s="164" t="s">
        <v>132</v>
      </c>
      <c r="E7" s="164">
        <v>20</v>
      </c>
      <c r="F7" s="164"/>
    </row>
    <row r="8" s="107" customFormat="true" ht="30" customHeight="true" spans="1:6">
      <c r="A8" s="163"/>
      <c r="B8" s="164" t="s">
        <v>133</v>
      </c>
      <c r="C8" s="165" t="s">
        <v>134</v>
      </c>
      <c r="D8" s="165" t="s">
        <v>132</v>
      </c>
      <c r="E8" s="164">
        <v>20</v>
      </c>
      <c r="F8" s="170"/>
    </row>
    <row r="9" s="107" customFormat="true" ht="30" customHeight="true" spans="1:6">
      <c r="A9" s="163"/>
      <c r="B9" s="164" t="s">
        <v>135</v>
      </c>
      <c r="C9" s="164" t="s">
        <v>136</v>
      </c>
      <c r="D9" s="164" t="s">
        <v>137</v>
      </c>
      <c r="E9" s="164">
        <v>10</v>
      </c>
      <c r="F9" s="164"/>
    </row>
    <row r="10" s="107" customFormat="true" ht="30" customHeight="true" spans="1:6">
      <c r="A10" s="163"/>
      <c r="B10" s="164" t="s">
        <v>138</v>
      </c>
      <c r="C10" s="164" t="s">
        <v>139</v>
      </c>
      <c r="D10" s="164" t="s">
        <v>137</v>
      </c>
      <c r="E10" s="164">
        <v>10</v>
      </c>
      <c r="F10" s="164"/>
    </row>
    <row r="11" s="107" customFormat="true" ht="30" customHeight="true" spans="1:6">
      <c r="A11" s="163"/>
      <c r="B11" s="164" t="s">
        <v>140</v>
      </c>
      <c r="C11" s="165" t="s">
        <v>141</v>
      </c>
      <c r="D11" s="164" t="s">
        <v>142</v>
      </c>
      <c r="E11" s="164">
        <v>5</v>
      </c>
      <c r="F11" s="164"/>
    </row>
    <row r="12" s="107" customFormat="true" ht="30" customHeight="true" spans="1:6">
      <c r="A12" s="166"/>
      <c r="B12" s="164" t="s">
        <v>143</v>
      </c>
      <c r="C12" s="164" t="s">
        <v>144</v>
      </c>
      <c r="D12" s="164" t="s">
        <v>142</v>
      </c>
      <c r="E12" s="164">
        <v>5</v>
      </c>
      <c r="F12" s="164"/>
    </row>
    <row r="13" s="107" customFormat="true" ht="30" customHeight="true" spans="1:6">
      <c r="A13" s="159" t="s">
        <v>145</v>
      </c>
      <c r="B13" s="160" t="s">
        <v>129</v>
      </c>
      <c r="C13" s="161"/>
      <c r="D13" s="162"/>
      <c r="E13" s="158">
        <f>SUM(E14:E17)</f>
        <v>30</v>
      </c>
      <c r="F13" s="171"/>
    </row>
    <row r="14" s="107" customFormat="true" ht="30" customHeight="true" spans="1:6">
      <c r="A14" s="163"/>
      <c r="B14" s="164" t="s">
        <v>146</v>
      </c>
      <c r="C14" s="164" t="s">
        <v>147</v>
      </c>
      <c r="D14" s="164" t="s">
        <v>137</v>
      </c>
      <c r="E14" s="164">
        <v>10</v>
      </c>
      <c r="F14" s="164"/>
    </row>
    <row r="15" s="107" customFormat="true" ht="30" customHeight="true" spans="1:6">
      <c r="A15" s="163"/>
      <c r="B15" s="164" t="s">
        <v>148</v>
      </c>
      <c r="C15" s="164" t="s">
        <v>149</v>
      </c>
      <c r="D15" s="164" t="s">
        <v>137</v>
      </c>
      <c r="E15" s="164">
        <v>10</v>
      </c>
      <c r="F15" s="164"/>
    </row>
    <row r="16" s="107" customFormat="true" ht="30" customHeight="true" spans="1:6">
      <c r="A16" s="163"/>
      <c r="B16" s="164" t="s">
        <v>146</v>
      </c>
      <c r="C16" s="164" t="s">
        <v>150</v>
      </c>
      <c r="D16" s="164" t="s">
        <v>142</v>
      </c>
      <c r="E16" s="164">
        <v>5</v>
      </c>
      <c r="F16" s="164"/>
    </row>
    <row r="17" s="107" customFormat="true" ht="30" customHeight="true" spans="1:6">
      <c r="A17" s="166"/>
      <c r="B17" s="164" t="s">
        <v>151</v>
      </c>
      <c r="C17" s="164" t="s">
        <v>152</v>
      </c>
      <c r="D17" s="164" t="s">
        <v>142</v>
      </c>
      <c r="E17" s="164">
        <v>5</v>
      </c>
      <c r="F17" s="164"/>
    </row>
    <row r="18" s="107" customFormat="true" ht="30" customHeight="true" spans="1:6">
      <c r="A18" s="159" t="s">
        <v>153</v>
      </c>
      <c r="B18" s="160" t="s">
        <v>129</v>
      </c>
      <c r="C18" s="161"/>
      <c r="D18" s="162"/>
      <c r="E18" s="158">
        <f>SUM(E19:E22)</f>
        <v>45</v>
      </c>
      <c r="F18" s="158"/>
    </row>
    <row r="19" s="107" customFormat="true" ht="30" customHeight="true" spans="1:6">
      <c r="A19" s="163"/>
      <c r="B19" s="164" t="s">
        <v>154</v>
      </c>
      <c r="C19" s="164" t="s">
        <v>155</v>
      </c>
      <c r="D19" s="165" t="s">
        <v>132</v>
      </c>
      <c r="E19" s="164">
        <v>20</v>
      </c>
      <c r="F19" s="164"/>
    </row>
    <row r="20" s="107" customFormat="true" ht="30" customHeight="true" spans="1:6">
      <c r="A20" s="163"/>
      <c r="B20" s="164" t="s">
        <v>156</v>
      </c>
      <c r="C20" s="164" t="s">
        <v>157</v>
      </c>
      <c r="D20" s="164" t="s">
        <v>137</v>
      </c>
      <c r="E20" s="164">
        <v>10</v>
      </c>
      <c r="F20" s="164"/>
    </row>
    <row r="21" s="107" customFormat="true" ht="30" customHeight="true" spans="1:6">
      <c r="A21" s="163"/>
      <c r="B21" s="164" t="s">
        <v>158</v>
      </c>
      <c r="C21" s="164" t="s">
        <v>159</v>
      </c>
      <c r="D21" s="164" t="s">
        <v>137</v>
      </c>
      <c r="E21" s="164">
        <v>10</v>
      </c>
      <c r="F21" s="164"/>
    </row>
    <row r="22" s="107" customFormat="true" ht="30" customHeight="true" spans="1:6">
      <c r="A22" s="166"/>
      <c r="B22" s="164" t="s">
        <v>160</v>
      </c>
      <c r="C22" s="164" t="s">
        <v>161</v>
      </c>
      <c r="D22" s="164" t="s">
        <v>142</v>
      </c>
      <c r="E22" s="164">
        <v>5</v>
      </c>
      <c r="F22" s="164"/>
    </row>
    <row r="23" s="107" customFormat="true" ht="30" customHeight="true" spans="1:6">
      <c r="A23" s="164" t="s">
        <v>162</v>
      </c>
      <c r="B23" s="158" t="s">
        <v>129</v>
      </c>
      <c r="C23" s="158"/>
      <c r="D23" s="158"/>
      <c r="E23" s="158">
        <f>E24+E27+E28+E29+E30+E31+E32+E35+E38+E39</f>
        <v>95</v>
      </c>
      <c r="F23" s="158"/>
    </row>
    <row r="24" s="107" customFormat="true" ht="30" customHeight="true" spans="1:6">
      <c r="A24" s="164"/>
      <c r="B24" s="164" t="s">
        <v>163</v>
      </c>
      <c r="C24" s="158" t="s">
        <v>164</v>
      </c>
      <c r="D24" s="158"/>
      <c r="E24" s="158">
        <f>E25+E26</f>
        <v>30</v>
      </c>
      <c r="F24" s="158"/>
    </row>
    <row r="25" s="107" customFormat="true" ht="30" customHeight="true" spans="1:6">
      <c r="A25" s="164"/>
      <c r="B25" s="164"/>
      <c r="C25" s="164" t="s">
        <v>165</v>
      </c>
      <c r="D25" s="164" t="s">
        <v>132</v>
      </c>
      <c r="E25" s="164">
        <v>20</v>
      </c>
      <c r="F25" s="164"/>
    </row>
    <row r="26" s="107" customFormat="true" ht="30" customHeight="true" spans="1:6">
      <c r="A26" s="164"/>
      <c r="B26" s="164"/>
      <c r="C26" s="164" t="s">
        <v>166</v>
      </c>
      <c r="D26" s="164" t="s">
        <v>137</v>
      </c>
      <c r="E26" s="164">
        <v>10</v>
      </c>
      <c r="F26" s="164"/>
    </row>
    <row r="27" s="107" customFormat="true" ht="32" customHeight="true" spans="1:6">
      <c r="A27" s="164" t="s">
        <v>162</v>
      </c>
      <c r="B27" s="164" t="s">
        <v>167</v>
      </c>
      <c r="C27" s="164" t="s">
        <v>168</v>
      </c>
      <c r="D27" s="164" t="s">
        <v>137</v>
      </c>
      <c r="E27" s="164">
        <v>10</v>
      </c>
      <c r="F27" s="170"/>
    </row>
    <row r="28" s="107" customFormat="true" ht="32" customHeight="true" spans="1:6">
      <c r="A28" s="164"/>
      <c r="B28" s="164" t="s">
        <v>169</v>
      </c>
      <c r="C28" s="164" t="s">
        <v>170</v>
      </c>
      <c r="D28" s="164" t="s">
        <v>137</v>
      </c>
      <c r="E28" s="164">
        <v>10</v>
      </c>
      <c r="F28" s="170"/>
    </row>
    <row r="29" s="107" customFormat="true" ht="32" customHeight="true" spans="1:6">
      <c r="A29" s="164"/>
      <c r="B29" s="164" t="s">
        <v>171</v>
      </c>
      <c r="C29" s="164" t="s">
        <v>172</v>
      </c>
      <c r="D29" s="164" t="s">
        <v>142</v>
      </c>
      <c r="E29" s="164">
        <v>5</v>
      </c>
      <c r="F29" s="170"/>
    </row>
    <row r="30" s="107" customFormat="true" ht="32" customHeight="true" spans="1:6">
      <c r="A30" s="164"/>
      <c r="B30" s="164" t="s">
        <v>173</v>
      </c>
      <c r="C30" s="164" t="s">
        <v>174</v>
      </c>
      <c r="D30" s="164" t="s">
        <v>142</v>
      </c>
      <c r="E30" s="164">
        <v>5</v>
      </c>
      <c r="F30" s="170"/>
    </row>
    <row r="31" s="107" customFormat="true" ht="32" customHeight="true" spans="1:6">
      <c r="A31" s="164"/>
      <c r="B31" s="164" t="s">
        <v>175</v>
      </c>
      <c r="C31" s="164" t="s">
        <v>176</v>
      </c>
      <c r="D31" s="164" t="s">
        <v>142</v>
      </c>
      <c r="E31" s="164">
        <v>5</v>
      </c>
      <c r="F31" s="170"/>
    </row>
    <row r="32" s="107" customFormat="true" ht="32" customHeight="true" spans="1:6">
      <c r="A32" s="164"/>
      <c r="B32" s="164" t="s">
        <v>177</v>
      </c>
      <c r="C32" s="158" t="s">
        <v>164</v>
      </c>
      <c r="D32" s="158"/>
      <c r="E32" s="158">
        <f>E33+E34</f>
        <v>10</v>
      </c>
      <c r="F32" s="170"/>
    </row>
    <row r="33" s="107" customFormat="true" ht="32" customHeight="true" spans="1:6">
      <c r="A33" s="164"/>
      <c r="B33" s="164"/>
      <c r="C33" s="164" t="s">
        <v>178</v>
      </c>
      <c r="D33" s="164" t="s">
        <v>142</v>
      </c>
      <c r="E33" s="164">
        <v>5</v>
      </c>
      <c r="F33" s="170"/>
    </row>
    <row r="34" s="107" customFormat="true" ht="32" customHeight="true" spans="1:6">
      <c r="A34" s="164"/>
      <c r="B34" s="164"/>
      <c r="C34" s="164" t="s">
        <v>179</v>
      </c>
      <c r="D34" s="164" t="s">
        <v>142</v>
      </c>
      <c r="E34" s="164">
        <v>5</v>
      </c>
      <c r="F34" s="170"/>
    </row>
    <row r="35" s="107" customFormat="true" ht="32" customHeight="true" spans="1:6">
      <c r="A35" s="164"/>
      <c r="B35" s="164" t="s">
        <v>180</v>
      </c>
      <c r="C35" s="158" t="s">
        <v>164</v>
      </c>
      <c r="D35" s="158"/>
      <c r="E35" s="158">
        <f>E36+E37</f>
        <v>10</v>
      </c>
      <c r="F35" s="170"/>
    </row>
    <row r="36" s="107" customFormat="true" ht="32" customHeight="true" spans="1:6">
      <c r="A36" s="164"/>
      <c r="B36" s="164"/>
      <c r="C36" s="164" t="s">
        <v>181</v>
      </c>
      <c r="D36" s="164" t="s">
        <v>142</v>
      </c>
      <c r="E36" s="164">
        <v>5</v>
      </c>
      <c r="F36" s="170"/>
    </row>
    <row r="37" s="107" customFormat="true" ht="32" customHeight="true" spans="1:6">
      <c r="A37" s="164"/>
      <c r="B37" s="164"/>
      <c r="C37" s="164" t="s">
        <v>182</v>
      </c>
      <c r="D37" s="164" t="s">
        <v>142</v>
      </c>
      <c r="E37" s="164">
        <v>5</v>
      </c>
      <c r="F37" s="170"/>
    </row>
    <row r="38" s="107" customFormat="true" ht="32" customHeight="true" spans="1:6">
      <c r="A38" s="164"/>
      <c r="B38" s="164" t="s">
        <v>183</v>
      </c>
      <c r="C38" s="164" t="s">
        <v>184</v>
      </c>
      <c r="D38" s="164" t="s">
        <v>142</v>
      </c>
      <c r="E38" s="164">
        <v>5</v>
      </c>
      <c r="F38" s="170"/>
    </row>
    <row r="39" s="107" customFormat="true" ht="32" customHeight="true" spans="1:6">
      <c r="A39" s="164"/>
      <c r="B39" s="164" t="s">
        <v>185</v>
      </c>
      <c r="C39" s="164" t="s">
        <v>186</v>
      </c>
      <c r="D39" s="164" t="s">
        <v>142</v>
      </c>
      <c r="E39" s="164">
        <v>5</v>
      </c>
      <c r="F39" s="170"/>
    </row>
    <row r="40" s="107" customFormat="true" ht="32" customHeight="true" spans="1:6">
      <c r="A40" s="159" t="s">
        <v>187</v>
      </c>
      <c r="B40" s="160" t="s">
        <v>129</v>
      </c>
      <c r="C40" s="161"/>
      <c r="D40" s="162"/>
      <c r="E40" s="158">
        <f>SUM(E41:E50)</f>
        <v>80</v>
      </c>
      <c r="F40" s="171"/>
    </row>
    <row r="41" s="107" customFormat="true" ht="32" customHeight="true" spans="1:6">
      <c r="A41" s="163"/>
      <c r="B41" s="164" t="s">
        <v>188</v>
      </c>
      <c r="C41" s="164" t="s">
        <v>189</v>
      </c>
      <c r="D41" s="164" t="s">
        <v>137</v>
      </c>
      <c r="E41" s="164">
        <v>10</v>
      </c>
      <c r="F41" s="170"/>
    </row>
    <row r="42" s="107" customFormat="true" ht="32" customHeight="true" spans="1:6">
      <c r="A42" s="163"/>
      <c r="B42" s="164" t="s">
        <v>190</v>
      </c>
      <c r="C42" s="164" t="s">
        <v>191</v>
      </c>
      <c r="D42" s="164" t="s">
        <v>137</v>
      </c>
      <c r="E42" s="164">
        <v>10</v>
      </c>
      <c r="F42" s="170"/>
    </row>
    <row r="43" s="107" customFormat="true" ht="32" customHeight="true" spans="1:6">
      <c r="A43" s="163"/>
      <c r="B43" s="164" t="s">
        <v>192</v>
      </c>
      <c r="C43" s="164" t="s">
        <v>193</v>
      </c>
      <c r="D43" s="164" t="s">
        <v>137</v>
      </c>
      <c r="E43" s="164">
        <v>10</v>
      </c>
      <c r="F43" s="170"/>
    </row>
    <row r="44" s="107" customFormat="true" ht="32" customHeight="true" spans="1:6">
      <c r="A44" s="163"/>
      <c r="B44" s="164" t="s">
        <v>194</v>
      </c>
      <c r="C44" s="164" t="s">
        <v>195</v>
      </c>
      <c r="D44" s="164" t="s">
        <v>137</v>
      </c>
      <c r="E44" s="164">
        <v>10</v>
      </c>
      <c r="F44" s="170"/>
    </row>
    <row r="45" s="107" customFormat="true" ht="32" customHeight="true" spans="1:6">
      <c r="A45" s="163"/>
      <c r="B45" s="164" t="s">
        <v>196</v>
      </c>
      <c r="C45" s="164" t="s">
        <v>197</v>
      </c>
      <c r="D45" s="164" t="s">
        <v>137</v>
      </c>
      <c r="E45" s="164">
        <v>10</v>
      </c>
      <c r="F45" s="170"/>
    </row>
    <row r="46" s="107" customFormat="true" ht="32" customHeight="true" spans="1:6">
      <c r="A46" s="163"/>
      <c r="B46" s="164" t="s">
        <v>198</v>
      </c>
      <c r="C46" s="164" t="s">
        <v>199</v>
      </c>
      <c r="D46" s="164" t="s">
        <v>137</v>
      </c>
      <c r="E46" s="164">
        <v>10</v>
      </c>
      <c r="F46" s="170"/>
    </row>
    <row r="47" s="107" customFormat="true" ht="32" customHeight="true" spans="1:6">
      <c r="A47" s="163"/>
      <c r="B47" s="164" t="s">
        <v>200</v>
      </c>
      <c r="C47" s="164" t="s">
        <v>201</v>
      </c>
      <c r="D47" s="164" t="s">
        <v>142</v>
      </c>
      <c r="E47" s="164">
        <v>5</v>
      </c>
      <c r="F47" s="170"/>
    </row>
    <row r="48" s="107" customFormat="true" ht="32" customHeight="true" spans="1:6">
      <c r="A48" s="163"/>
      <c r="B48" s="164" t="s">
        <v>202</v>
      </c>
      <c r="C48" s="164" t="s">
        <v>203</v>
      </c>
      <c r="D48" s="164" t="s">
        <v>142</v>
      </c>
      <c r="E48" s="164">
        <v>5</v>
      </c>
      <c r="F48" s="170"/>
    </row>
    <row r="49" s="107" customFormat="true" ht="32" customHeight="true" spans="1:6">
      <c r="A49" s="163"/>
      <c r="B49" s="164" t="s">
        <v>204</v>
      </c>
      <c r="C49" s="164" t="s">
        <v>205</v>
      </c>
      <c r="D49" s="164" t="s">
        <v>142</v>
      </c>
      <c r="E49" s="164">
        <v>5</v>
      </c>
      <c r="F49" s="170"/>
    </row>
    <row r="50" s="107" customFormat="true" ht="32" customHeight="true" spans="1:6">
      <c r="A50" s="166"/>
      <c r="B50" s="164" t="s">
        <v>206</v>
      </c>
      <c r="C50" s="164" t="s">
        <v>207</v>
      </c>
      <c r="D50" s="164" t="s">
        <v>142</v>
      </c>
      <c r="E50" s="164">
        <v>5</v>
      </c>
      <c r="F50" s="170"/>
    </row>
    <row r="51" s="107" customFormat="true" ht="32" customHeight="true" spans="1:6">
      <c r="A51" s="159" t="s">
        <v>208</v>
      </c>
      <c r="B51" s="160" t="s">
        <v>129</v>
      </c>
      <c r="C51" s="161"/>
      <c r="D51" s="162"/>
      <c r="E51" s="158">
        <f>E52+E53+E56+E57+E58+E59+E60+E61</f>
        <v>70</v>
      </c>
      <c r="F51" s="172"/>
    </row>
    <row r="52" s="107" customFormat="true" ht="32" customHeight="true" spans="1:6">
      <c r="A52" s="163"/>
      <c r="B52" s="164" t="s">
        <v>209</v>
      </c>
      <c r="C52" s="164" t="s">
        <v>210</v>
      </c>
      <c r="D52" s="165" t="s">
        <v>132</v>
      </c>
      <c r="E52" s="164">
        <v>20</v>
      </c>
      <c r="F52" s="164" t="s">
        <v>211</v>
      </c>
    </row>
    <row r="53" s="107" customFormat="true" ht="32" customHeight="true" spans="1:6">
      <c r="A53" s="163"/>
      <c r="B53" s="159" t="s">
        <v>212</v>
      </c>
      <c r="C53" s="160" t="s">
        <v>164</v>
      </c>
      <c r="D53" s="162"/>
      <c r="E53" s="158">
        <f>E54+E55</f>
        <v>20</v>
      </c>
      <c r="F53" s="170"/>
    </row>
    <row r="54" s="107" customFormat="true" ht="32" customHeight="true" spans="1:6">
      <c r="A54" s="163"/>
      <c r="B54" s="163"/>
      <c r="C54" s="164" t="s">
        <v>213</v>
      </c>
      <c r="D54" s="164" t="s">
        <v>137</v>
      </c>
      <c r="E54" s="164">
        <v>10</v>
      </c>
      <c r="F54" s="170"/>
    </row>
    <row r="55" s="107" customFormat="true" ht="32" customHeight="true" spans="1:6">
      <c r="A55" s="163"/>
      <c r="B55" s="166"/>
      <c r="C55" s="164" t="s">
        <v>214</v>
      </c>
      <c r="D55" s="164" t="s">
        <v>137</v>
      </c>
      <c r="E55" s="164">
        <v>10</v>
      </c>
      <c r="F55" s="170"/>
    </row>
    <row r="56" s="107" customFormat="true" ht="32" customHeight="true" spans="1:6">
      <c r="A56" s="163"/>
      <c r="B56" s="164" t="s">
        <v>215</v>
      </c>
      <c r="C56" s="164" t="s">
        <v>216</v>
      </c>
      <c r="D56" s="164" t="s">
        <v>142</v>
      </c>
      <c r="E56" s="164">
        <v>5</v>
      </c>
      <c r="F56" s="170"/>
    </row>
    <row r="57" s="107" customFormat="true" ht="32" customHeight="true" spans="1:6">
      <c r="A57" s="163"/>
      <c r="B57" s="164" t="s">
        <v>217</v>
      </c>
      <c r="C57" s="164" t="s">
        <v>218</v>
      </c>
      <c r="D57" s="164" t="s">
        <v>142</v>
      </c>
      <c r="E57" s="164">
        <v>5</v>
      </c>
      <c r="F57" s="170"/>
    </row>
    <row r="58" s="107" customFormat="true" ht="32" customHeight="true" spans="1:6">
      <c r="A58" s="163"/>
      <c r="B58" s="164" t="s">
        <v>219</v>
      </c>
      <c r="C58" s="164" t="s">
        <v>220</v>
      </c>
      <c r="D58" s="164" t="s">
        <v>142</v>
      </c>
      <c r="E58" s="164">
        <v>5</v>
      </c>
      <c r="F58" s="170"/>
    </row>
    <row r="59" s="107" customFormat="true" ht="32" customHeight="true" spans="1:6">
      <c r="A59" s="163"/>
      <c r="B59" s="164" t="s">
        <v>221</v>
      </c>
      <c r="C59" s="164" t="s">
        <v>222</v>
      </c>
      <c r="D59" s="164" t="s">
        <v>142</v>
      </c>
      <c r="E59" s="164">
        <v>5</v>
      </c>
      <c r="F59" s="170"/>
    </row>
    <row r="60" s="107" customFormat="true" ht="32" customHeight="true" spans="1:6">
      <c r="A60" s="163"/>
      <c r="B60" s="164" t="s">
        <v>223</v>
      </c>
      <c r="C60" s="164" t="s">
        <v>224</v>
      </c>
      <c r="D60" s="164" t="s">
        <v>142</v>
      </c>
      <c r="E60" s="164">
        <v>5</v>
      </c>
      <c r="F60" s="170"/>
    </row>
    <row r="61" s="107" customFormat="true" ht="32" customHeight="true" spans="1:6">
      <c r="A61" s="166"/>
      <c r="B61" s="164" t="s">
        <v>225</v>
      </c>
      <c r="C61" s="164" t="s">
        <v>226</v>
      </c>
      <c r="D61" s="164" t="s">
        <v>142</v>
      </c>
      <c r="E61" s="164">
        <v>5</v>
      </c>
      <c r="F61" s="170"/>
    </row>
    <row r="62" s="107" customFormat="true" ht="32" customHeight="true" spans="1:6">
      <c r="A62" s="159" t="s">
        <v>227</v>
      </c>
      <c r="B62" s="160" t="s">
        <v>129</v>
      </c>
      <c r="C62" s="161"/>
      <c r="D62" s="162"/>
      <c r="E62" s="158">
        <f>E63+E66+E67+E68+E69+E70+E71+E72+E73+E74</f>
        <v>110</v>
      </c>
      <c r="F62" s="172"/>
    </row>
    <row r="63" s="107" customFormat="true" ht="32" customHeight="true" spans="1:6">
      <c r="A63" s="163"/>
      <c r="B63" s="167" t="s">
        <v>228</v>
      </c>
      <c r="C63" s="160" t="s">
        <v>164</v>
      </c>
      <c r="D63" s="162"/>
      <c r="E63" s="158">
        <f>E64+E65</f>
        <v>10</v>
      </c>
      <c r="F63" s="172"/>
    </row>
    <row r="64" s="107" customFormat="true" ht="32" customHeight="true" spans="1:6">
      <c r="A64" s="163"/>
      <c r="B64" s="168"/>
      <c r="C64" s="164" t="s">
        <v>229</v>
      </c>
      <c r="D64" s="164" t="s">
        <v>142</v>
      </c>
      <c r="E64" s="164">
        <v>5</v>
      </c>
      <c r="F64" s="164" t="s">
        <v>230</v>
      </c>
    </row>
    <row r="65" s="107" customFormat="true" ht="32" customHeight="true" spans="1:6">
      <c r="A65" s="163"/>
      <c r="B65" s="173"/>
      <c r="C65" s="164" t="s">
        <v>231</v>
      </c>
      <c r="D65" s="164" t="s">
        <v>142</v>
      </c>
      <c r="E65" s="164">
        <v>5</v>
      </c>
      <c r="F65" s="164" t="s">
        <v>232</v>
      </c>
    </row>
    <row r="66" s="107" customFormat="true" ht="32" customHeight="true" spans="1:6">
      <c r="A66" s="163"/>
      <c r="B66" s="164" t="s">
        <v>233</v>
      </c>
      <c r="C66" s="164" t="s">
        <v>234</v>
      </c>
      <c r="D66" s="165" t="s">
        <v>132</v>
      </c>
      <c r="E66" s="164">
        <v>20</v>
      </c>
      <c r="F66" s="170"/>
    </row>
    <row r="67" s="107" customFormat="true" ht="32" customHeight="true" spans="1:6">
      <c r="A67" s="163"/>
      <c r="B67" s="164" t="s">
        <v>235</v>
      </c>
      <c r="C67" s="164" t="s">
        <v>236</v>
      </c>
      <c r="D67" s="165" t="s">
        <v>132</v>
      </c>
      <c r="E67" s="164">
        <v>20</v>
      </c>
      <c r="F67" s="170"/>
    </row>
    <row r="68" s="107" customFormat="true" ht="32" customHeight="true" spans="1:6">
      <c r="A68" s="163"/>
      <c r="B68" s="164" t="s">
        <v>237</v>
      </c>
      <c r="C68" s="164" t="s">
        <v>238</v>
      </c>
      <c r="D68" s="164" t="s">
        <v>137</v>
      </c>
      <c r="E68" s="164">
        <v>10</v>
      </c>
      <c r="F68" s="170"/>
    </row>
    <row r="69" s="107" customFormat="true" ht="32" customHeight="true" spans="1:6">
      <c r="A69" s="163"/>
      <c r="B69" s="164" t="s">
        <v>239</v>
      </c>
      <c r="C69" s="164" t="s">
        <v>240</v>
      </c>
      <c r="D69" s="164" t="s">
        <v>137</v>
      </c>
      <c r="E69" s="164">
        <v>10</v>
      </c>
      <c r="F69" s="170"/>
    </row>
    <row r="70" s="107" customFormat="true" ht="32" customHeight="true" spans="1:6">
      <c r="A70" s="163"/>
      <c r="B70" s="164" t="s">
        <v>241</v>
      </c>
      <c r="C70" s="164" t="s">
        <v>242</v>
      </c>
      <c r="D70" s="164" t="s">
        <v>137</v>
      </c>
      <c r="E70" s="164">
        <v>10</v>
      </c>
      <c r="F70" s="170"/>
    </row>
    <row r="71" s="107" customFormat="true" ht="32" customHeight="true" spans="1:6">
      <c r="A71" s="163"/>
      <c r="B71" s="164" t="s">
        <v>243</v>
      </c>
      <c r="C71" s="164" t="s">
        <v>244</v>
      </c>
      <c r="D71" s="164" t="s">
        <v>137</v>
      </c>
      <c r="E71" s="164">
        <v>10</v>
      </c>
      <c r="F71" s="170"/>
    </row>
    <row r="72" s="107" customFormat="true" ht="32" customHeight="true" spans="1:6">
      <c r="A72" s="163"/>
      <c r="B72" s="164" t="s">
        <v>245</v>
      </c>
      <c r="C72" s="164" t="s">
        <v>246</v>
      </c>
      <c r="D72" s="164" t="s">
        <v>137</v>
      </c>
      <c r="E72" s="164">
        <v>10</v>
      </c>
      <c r="F72" s="170"/>
    </row>
    <row r="73" s="107" customFormat="true" ht="32" customHeight="true" spans="1:6">
      <c r="A73" s="163"/>
      <c r="B73" s="164" t="s">
        <v>247</v>
      </c>
      <c r="C73" s="164" t="s">
        <v>248</v>
      </c>
      <c r="D73" s="164" t="s">
        <v>142</v>
      </c>
      <c r="E73" s="164">
        <v>5</v>
      </c>
      <c r="F73" s="170"/>
    </row>
    <row r="74" s="107" customFormat="true" ht="32" customHeight="true" spans="1:6">
      <c r="A74" s="166"/>
      <c r="B74" s="164" t="s">
        <v>249</v>
      </c>
      <c r="C74" s="164" t="s">
        <v>250</v>
      </c>
      <c r="D74" s="164" t="s">
        <v>142</v>
      </c>
      <c r="E74" s="164">
        <v>5</v>
      </c>
      <c r="F74" s="170"/>
    </row>
    <row r="75" s="107" customFormat="true" ht="31" customHeight="true" spans="1:6">
      <c r="A75" s="159" t="s">
        <v>251</v>
      </c>
      <c r="B75" s="160" t="s">
        <v>129</v>
      </c>
      <c r="C75" s="161"/>
      <c r="D75" s="162"/>
      <c r="E75" s="158">
        <f>E76+E79+E80+E81</f>
        <v>55</v>
      </c>
      <c r="F75" s="172"/>
    </row>
    <row r="76" s="107" customFormat="true" ht="31" customHeight="true" spans="1:6">
      <c r="A76" s="163"/>
      <c r="B76" s="159" t="s">
        <v>252</v>
      </c>
      <c r="C76" s="160" t="s">
        <v>164</v>
      </c>
      <c r="D76" s="162"/>
      <c r="E76" s="158">
        <f>E77+E78</f>
        <v>40</v>
      </c>
      <c r="F76" s="172"/>
    </row>
    <row r="77" s="107" customFormat="true" ht="31" customHeight="true" spans="1:6">
      <c r="A77" s="163"/>
      <c r="B77" s="163"/>
      <c r="C77" s="164" t="s">
        <v>253</v>
      </c>
      <c r="D77" s="165" t="s">
        <v>132</v>
      </c>
      <c r="E77" s="164">
        <v>20</v>
      </c>
      <c r="F77" s="170"/>
    </row>
    <row r="78" s="107" customFormat="true" ht="31" customHeight="true" spans="1:6">
      <c r="A78" s="163"/>
      <c r="B78" s="166"/>
      <c r="C78" s="164" t="s">
        <v>254</v>
      </c>
      <c r="D78" s="164" t="s">
        <v>132</v>
      </c>
      <c r="E78" s="164">
        <v>20</v>
      </c>
      <c r="F78" s="170"/>
    </row>
    <row r="79" s="107" customFormat="true" ht="31" customHeight="true" spans="1:6">
      <c r="A79" s="163"/>
      <c r="B79" s="164" t="s">
        <v>255</v>
      </c>
      <c r="C79" s="164" t="s">
        <v>256</v>
      </c>
      <c r="D79" s="164" t="s">
        <v>142</v>
      </c>
      <c r="E79" s="164">
        <v>5</v>
      </c>
      <c r="F79" s="170"/>
    </row>
    <row r="80" s="107" customFormat="true" ht="31" customHeight="true" spans="1:6">
      <c r="A80" s="163"/>
      <c r="B80" s="164" t="s">
        <v>257</v>
      </c>
      <c r="C80" s="164" t="s">
        <v>258</v>
      </c>
      <c r="D80" s="164" t="s">
        <v>142</v>
      </c>
      <c r="E80" s="164">
        <v>5</v>
      </c>
      <c r="F80" s="170"/>
    </row>
    <row r="81" s="107" customFormat="true" ht="31" customHeight="true" spans="1:6">
      <c r="A81" s="166"/>
      <c r="B81" s="164" t="s">
        <v>259</v>
      </c>
      <c r="C81" s="164" t="s">
        <v>260</v>
      </c>
      <c r="D81" s="164" t="s">
        <v>142</v>
      </c>
      <c r="E81" s="164">
        <v>5</v>
      </c>
      <c r="F81" s="170"/>
    </row>
    <row r="82" s="107" customFormat="true" ht="31" customHeight="true" spans="1:6">
      <c r="A82" s="159" t="s">
        <v>261</v>
      </c>
      <c r="B82" s="160" t="s">
        <v>129</v>
      </c>
      <c r="C82" s="161"/>
      <c r="D82" s="162"/>
      <c r="E82" s="158">
        <f>SUM(E83:E88)</f>
        <v>45</v>
      </c>
      <c r="F82" s="172"/>
    </row>
    <row r="83" s="107" customFormat="true" ht="31" customHeight="true" spans="1:6">
      <c r="A83" s="163"/>
      <c r="B83" s="164" t="s">
        <v>209</v>
      </c>
      <c r="C83" s="164" t="s">
        <v>262</v>
      </c>
      <c r="D83" s="165" t="s">
        <v>132</v>
      </c>
      <c r="E83" s="164">
        <v>20</v>
      </c>
      <c r="F83" s="164" t="s">
        <v>263</v>
      </c>
    </row>
    <row r="84" s="107" customFormat="true" ht="31" customHeight="true" spans="1:6">
      <c r="A84" s="163"/>
      <c r="B84" s="164" t="s">
        <v>264</v>
      </c>
      <c r="C84" s="164" t="s">
        <v>265</v>
      </c>
      <c r="D84" s="164" t="s">
        <v>142</v>
      </c>
      <c r="E84" s="164">
        <v>5</v>
      </c>
      <c r="F84" s="170"/>
    </row>
    <row r="85" s="107" customFormat="true" ht="31" customHeight="true" spans="1:6">
      <c r="A85" s="163"/>
      <c r="B85" s="164" t="s">
        <v>266</v>
      </c>
      <c r="C85" s="164" t="s">
        <v>267</v>
      </c>
      <c r="D85" s="164" t="s">
        <v>142</v>
      </c>
      <c r="E85" s="164">
        <v>5</v>
      </c>
      <c r="F85" s="170"/>
    </row>
    <row r="86" s="107" customFormat="true" ht="31" customHeight="true" spans="1:6">
      <c r="A86" s="163"/>
      <c r="B86" s="164" t="s">
        <v>268</v>
      </c>
      <c r="C86" s="164" t="s">
        <v>269</v>
      </c>
      <c r="D86" s="164" t="s">
        <v>142</v>
      </c>
      <c r="E86" s="164">
        <v>5</v>
      </c>
      <c r="F86" s="170"/>
    </row>
    <row r="87" s="107" customFormat="true" ht="31" customHeight="true" spans="1:6">
      <c r="A87" s="163"/>
      <c r="B87" s="164" t="s">
        <v>270</v>
      </c>
      <c r="C87" s="164" t="s">
        <v>271</v>
      </c>
      <c r="D87" s="164" t="s">
        <v>142</v>
      </c>
      <c r="E87" s="164">
        <v>5</v>
      </c>
      <c r="F87" s="170"/>
    </row>
    <row r="88" s="107" customFormat="true" ht="31" customHeight="true" spans="1:6">
      <c r="A88" s="166"/>
      <c r="B88" s="164" t="s">
        <v>272</v>
      </c>
      <c r="C88" s="164" t="s">
        <v>273</v>
      </c>
      <c r="D88" s="164" t="s">
        <v>142</v>
      </c>
      <c r="E88" s="164">
        <v>5</v>
      </c>
      <c r="F88" s="171"/>
    </row>
    <row r="89" s="107" customFormat="true" ht="31" customHeight="true" spans="1:6">
      <c r="A89" s="164" t="s">
        <v>274</v>
      </c>
      <c r="B89" s="160" t="s">
        <v>129</v>
      </c>
      <c r="C89" s="161"/>
      <c r="D89" s="162"/>
      <c r="E89" s="158">
        <f>E90+E93+E94+E95+E96+E97+E98+E99+E100+E101+E102</f>
        <v>85</v>
      </c>
      <c r="F89" s="171"/>
    </row>
    <row r="90" s="107" customFormat="true" ht="31" customHeight="true" spans="1:6">
      <c r="A90" s="164"/>
      <c r="B90" s="159" t="s">
        <v>275</v>
      </c>
      <c r="C90" s="160" t="s">
        <v>164</v>
      </c>
      <c r="D90" s="162"/>
      <c r="E90" s="158">
        <f>E91+E92</f>
        <v>30</v>
      </c>
      <c r="F90" s="171"/>
    </row>
    <row r="91" s="107" customFormat="true" ht="31" customHeight="true" spans="1:6">
      <c r="A91" s="164"/>
      <c r="B91" s="163"/>
      <c r="C91" s="164" t="s">
        <v>276</v>
      </c>
      <c r="D91" s="165" t="s">
        <v>132</v>
      </c>
      <c r="E91" s="164">
        <v>20</v>
      </c>
      <c r="F91" s="170"/>
    </row>
    <row r="92" s="107" customFormat="true" ht="31" customHeight="true" spans="1:6">
      <c r="A92" s="164"/>
      <c r="B92" s="166"/>
      <c r="C92" s="164" t="s">
        <v>277</v>
      </c>
      <c r="D92" s="164" t="s">
        <v>137</v>
      </c>
      <c r="E92" s="164">
        <v>10</v>
      </c>
      <c r="F92" s="170"/>
    </row>
    <row r="93" s="107" customFormat="true" ht="31" customHeight="true" spans="1:6">
      <c r="A93" s="164"/>
      <c r="B93" s="164" t="s">
        <v>278</v>
      </c>
      <c r="C93" s="164" t="s">
        <v>279</v>
      </c>
      <c r="D93" s="164" t="s">
        <v>137</v>
      </c>
      <c r="E93" s="164">
        <v>10</v>
      </c>
      <c r="F93" s="170"/>
    </row>
    <row r="94" s="107" customFormat="true" ht="31" customHeight="true" spans="1:6">
      <c r="A94" s="164"/>
      <c r="B94" s="164" t="s">
        <v>280</v>
      </c>
      <c r="C94" s="164" t="s">
        <v>281</v>
      </c>
      <c r="D94" s="164" t="s">
        <v>142</v>
      </c>
      <c r="E94" s="164">
        <v>5</v>
      </c>
      <c r="F94" s="164"/>
    </row>
    <row r="95" s="107" customFormat="true" ht="31" customHeight="true" spans="1:6">
      <c r="A95" s="164"/>
      <c r="B95" s="164" t="s">
        <v>282</v>
      </c>
      <c r="C95" s="164" t="s">
        <v>283</v>
      </c>
      <c r="D95" s="164" t="s">
        <v>142</v>
      </c>
      <c r="E95" s="164">
        <v>5</v>
      </c>
      <c r="F95" s="170"/>
    </row>
    <row r="96" s="107" customFormat="true" ht="31" customHeight="true" spans="1:6">
      <c r="A96" s="164"/>
      <c r="B96" s="164" t="s">
        <v>284</v>
      </c>
      <c r="C96" s="164" t="s">
        <v>285</v>
      </c>
      <c r="D96" s="164" t="s">
        <v>142</v>
      </c>
      <c r="E96" s="164">
        <v>5</v>
      </c>
      <c r="F96" s="170"/>
    </row>
    <row r="97" s="107" customFormat="true" ht="31" customHeight="true" spans="1:6">
      <c r="A97" s="164"/>
      <c r="B97" s="164" t="s">
        <v>286</v>
      </c>
      <c r="C97" s="164" t="s">
        <v>287</v>
      </c>
      <c r="D97" s="164" t="s">
        <v>142</v>
      </c>
      <c r="E97" s="164">
        <v>5</v>
      </c>
      <c r="F97" s="170"/>
    </row>
    <row r="98" s="107" customFormat="true" ht="31" customHeight="true" spans="1:6">
      <c r="A98" s="164"/>
      <c r="B98" s="164" t="s">
        <v>288</v>
      </c>
      <c r="C98" s="164" t="s">
        <v>289</v>
      </c>
      <c r="D98" s="164" t="s">
        <v>142</v>
      </c>
      <c r="E98" s="164">
        <v>5</v>
      </c>
      <c r="F98" s="170"/>
    </row>
    <row r="99" s="107" customFormat="true" ht="31" customHeight="true" spans="1:6">
      <c r="A99" s="164"/>
      <c r="B99" s="164" t="s">
        <v>290</v>
      </c>
      <c r="C99" s="164" t="s">
        <v>291</v>
      </c>
      <c r="D99" s="164" t="s">
        <v>142</v>
      </c>
      <c r="E99" s="164">
        <v>5</v>
      </c>
      <c r="F99" s="170"/>
    </row>
    <row r="100" s="107" customFormat="true" ht="31" customHeight="true" spans="1:6">
      <c r="A100" s="164" t="s">
        <v>274</v>
      </c>
      <c r="B100" s="164" t="s">
        <v>292</v>
      </c>
      <c r="C100" s="164" t="s">
        <v>293</v>
      </c>
      <c r="D100" s="164" t="s">
        <v>142</v>
      </c>
      <c r="E100" s="164">
        <v>5</v>
      </c>
      <c r="F100" s="170"/>
    </row>
    <row r="101" s="107" customFormat="true" ht="30" customHeight="true" spans="1:6">
      <c r="A101" s="164"/>
      <c r="B101" s="164" t="s">
        <v>294</v>
      </c>
      <c r="C101" s="164" t="s">
        <v>295</v>
      </c>
      <c r="D101" s="164" t="s">
        <v>142</v>
      </c>
      <c r="E101" s="164">
        <v>5</v>
      </c>
      <c r="F101" s="170"/>
    </row>
    <row r="102" s="107" customFormat="true" ht="30" customHeight="true" spans="1:6">
      <c r="A102" s="164"/>
      <c r="B102" s="164" t="s">
        <v>296</v>
      </c>
      <c r="C102" s="164" t="s">
        <v>297</v>
      </c>
      <c r="D102" s="164" t="s">
        <v>142</v>
      </c>
      <c r="E102" s="164">
        <v>5</v>
      </c>
      <c r="F102" s="170"/>
    </row>
    <row r="103" s="107" customFormat="true" ht="30" customHeight="true" spans="1:6">
      <c r="A103" s="159" t="s">
        <v>298</v>
      </c>
      <c r="B103" s="160" t="s">
        <v>129</v>
      </c>
      <c r="C103" s="161"/>
      <c r="D103" s="162"/>
      <c r="E103" s="158">
        <f>E104+E108+E107+E111+E112+E115+E116+E117+E118</f>
        <v>85</v>
      </c>
      <c r="F103" s="172"/>
    </row>
    <row r="104" s="107" customFormat="true" ht="30" customHeight="true" spans="1:6">
      <c r="A104" s="163"/>
      <c r="B104" s="159" t="s">
        <v>299</v>
      </c>
      <c r="C104" s="160" t="s">
        <v>164</v>
      </c>
      <c r="D104" s="162"/>
      <c r="E104" s="158">
        <f>E105+E106</f>
        <v>15</v>
      </c>
      <c r="F104" s="172"/>
    </row>
    <row r="105" s="107" customFormat="true" ht="30" customHeight="true" spans="1:6">
      <c r="A105" s="163"/>
      <c r="B105" s="163"/>
      <c r="C105" s="164" t="s">
        <v>300</v>
      </c>
      <c r="D105" s="164" t="s">
        <v>137</v>
      </c>
      <c r="E105" s="164">
        <v>10</v>
      </c>
      <c r="F105" s="164"/>
    </row>
    <row r="106" s="107" customFormat="true" ht="30" customHeight="true" spans="1:6">
      <c r="A106" s="163"/>
      <c r="B106" s="166"/>
      <c r="C106" s="164" t="s">
        <v>301</v>
      </c>
      <c r="D106" s="164" t="s">
        <v>142</v>
      </c>
      <c r="E106" s="164">
        <v>5</v>
      </c>
      <c r="F106" s="164"/>
    </row>
    <row r="107" s="107" customFormat="true" ht="30" customHeight="true" spans="1:6">
      <c r="A107" s="163"/>
      <c r="B107" s="164" t="s">
        <v>302</v>
      </c>
      <c r="C107" s="164" t="s">
        <v>303</v>
      </c>
      <c r="D107" s="164" t="s">
        <v>137</v>
      </c>
      <c r="E107" s="164">
        <v>10</v>
      </c>
      <c r="F107" s="164"/>
    </row>
    <row r="108" s="107" customFormat="true" ht="30" customHeight="true" spans="1:6">
      <c r="A108" s="163"/>
      <c r="B108" s="159" t="s">
        <v>304</v>
      </c>
      <c r="C108" s="160" t="s">
        <v>164</v>
      </c>
      <c r="D108" s="162"/>
      <c r="E108" s="164">
        <f>E109+E110</f>
        <v>15</v>
      </c>
      <c r="F108" s="164"/>
    </row>
    <row r="109" s="107" customFormat="true" ht="30" customHeight="true" spans="1:6">
      <c r="A109" s="163"/>
      <c r="B109" s="163"/>
      <c r="C109" s="164" t="s">
        <v>305</v>
      </c>
      <c r="D109" s="164" t="s">
        <v>142</v>
      </c>
      <c r="E109" s="164">
        <v>5</v>
      </c>
      <c r="F109" s="164"/>
    </row>
    <row r="110" s="107" customFormat="true" ht="30" customHeight="true" spans="1:6">
      <c r="A110" s="163"/>
      <c r="B110" s="166"/>
      <c r="C110" s="164" t="s">
        <v>306</v>
      </c>
      <c r="D110" s="164" t="s">
        <v>137</v>
      </c>
      <c r="E110" s="164">
        <v>10</v>
      </c>
      <c r="F110" s="164"/>
    </row>
    <row r="111" s="107" customFormat="true" ht="30" customHeight="true" spans="1:6">
      <c r="A111" s="163"/>
      <c r="B111" s="164" t="s">
        <v>307</v>
      </c>
      <c r="C111" s="164" t="s">
        <v>308</v>
      </c>
      <c r="D111" s="164" t="s">
        <v>137</v>
      </c>
      <c r="E111" s="164">
        <v>10</v>
      </c>
      <c r="F111" s="164"/>
    </row>
    <row r="112" s="107" customFormat="true" ht="30" customHeight="true" spans="1:6">
      <c r="A112" s="163"/>
      <c r="B112" s="159" t="s">
        <v>309</v>
      </c>
      <c r="C112" s="160" t="s">
        <v>164</v>
      </c>
      <c r="D112" s="162"/>
      <c r="E112" s="164">
        <f>E113+E114</f>
        <v>15</v>
      </c>
      <c r="F112" s="164"/>
    </row>
    <row r="113" s="107" customFormat="true" ht="30" customHeight="true" spans="1:6">
      <c r="A113" s="163"/>
      <c r="B113" s="163"/>
      <c r="C113" s="164" t="s">
        <v>310</v>
      </c>
      <c r="D113" s="164" t="s">
        <v>137</v>
      </c>
      <c r="E113" s="164">
        <v>10</v>
      </c>
      <c r="F113" s="164"/>
    </row>
    <row r="114" s="107" customFormat="true" ht="30" customHeight="true" spans="1:6">
      <c r="A114" s="163"/>
      <c r="B114" s="166"/>
      <c r="C114" s="164" t="s">
        <v>311</v>
      </c>
      <c r="D114" s="164" t="s">
        <v>142</v>
      </c>
      <c r="E114" s="164">
        <v>5</v>
      </c>
      <c r="F114" s="164"/>
    </row>
    <row r="115" s="107" customFormat="true" ht="30" customHeight="true" spans="1:6">
      <c r="A115" s="163"/>
      <c r="B115" s="164" t="s">
        <v>312</v>
      </c>
      <c r="C115" s="164" t="s">
        <v>313</v>
      </c>
      <c r="D115" s="164" t="s">
        <v>142</v>
      </c>
      <c r="E115" s="164">
        <v>5</v>
      </c>
      <c r="F115" s="164"/>
    </row>
    <row r="116" s="107" customFormat="true" ht="30" customHeight="true" spans="1:6">
      <c r="A116" s="163"/>
      <c r="B116" s="164" t="s">
        <v>314</v>
      </c>
      <c r="C116" s="164" t="s">
        <v>315</v>
      </c>
      <c r="D116" s="164" t="s">
        <v>142</v>
      </c>
      <c r="E116" s="164">
        <v>5</v>
      </c>
      <c r="F116" s="164"/>
    </row>
    <row r="117" s="107" customFormat="true" ht="30" customHeight="true" spans="1:6">
      <c r="A117" s="163"/>
      <c r="B117" s="164" t="s">
        <v>316</v>
      </c>
      <c r="C117" s="164" t="s">
        <v>317</v>
      </c>
      <c r="D117" s="164" t="s">
        <v>142</v>
      </c>
      <c r="E117" s="164">
        <v>5</v>
      </c>
      <c r="F117" s="164"/>
    </row>
    <row r="118" s="107" customFormat="true" ht="30" customHeight="true" spans="1:6">
      <c r="A118" s="166"/>
      <c r="B118" s="164" t="s">
        <v>318</v>
      </c>
      <c r="C118" s="164" t="s">
        <v>319</v>
      </c>
      <c r="D118" s="164" t="s">
        <v>142</v>
      </c>
      <c r="E118" s="164">
        <v>5</v>
      </c>
      <c r="F118" s="164"/>
    </row>
    <row r="119" s="107" customFormat="true" ht="28" customHeight="true" spans="1:6">
      <c r="A119" s="164" t="s">
        <v>320</v>
      </c>
      <c r="B119" s="160" t="s">
        <v>129</v>
      </c>
      <c r="C119" s="161"/>
      <c r="D119" s="162"/>
      <c r="E119" s="158">
        <f>E120+E123+E126+E127+E130</f>
        <v>50</v>
      </c>
      <c r="F119" s="172"/>
    </row>
    <row r="120" s="107" customFormat="true" ht="28" customHeight="true" spans="1:6">
      <c r="A120" s="164"/>
      <c r="B120" s="159" t="s">
        <v>321</v>
      </c>
      <c r="C120" s="160" t="s">
        <v>164</v>
      </c>
      <c r="D120" s="162"/>
      <c r="E120" s="158">
        <f>E121+E122</f>
        <v>20</v>
      </c>
      <c r="F120" s="172"/>
    </row>
    <row r="121" s="107" customFormat="true" ht="28" customHeight="true" spans="1:6">
      <c r="A121" s="164"/>
      <c r="B121" s="163"/>
      <c r="C121" s="164" t="s">
        <v>322</v>
      </c>
      <c r="D121" s="164" t="s">
        <v>137</v>
      </c>
      <c r="E121" s="164">
        <v>10</v>
      </c>
      <c r="F121" s="170"/>
    </row>
    <row r="122" s="107" customFormat="true" ht="28" customHeight="true" spans="1:6">
      <c r="A122" s="164"/>
      <c r="B122" s="166"/>
      <c r="C122" s="164" t="s">
        <v>323</v>
      </c>
      <c r="D122" s="164" t="s">
        <v>137</v>
      </c>
      <c r="E122" s="164">
        <v>10</v>
      </c>
      <c r="F122" s="170"/>
    </row>
    <row r="123" s="107" customFormat="true" ht="28" customHeight="true" spans="1:6">
      <c r="A123" s="164"/>
      <c r="B123" s="163" t="s">
        <v>324</v>
      </c>
      <c r="C123" s="160" t="s">
        <v>164</v>
      </c>
      <c r="D123" s="162"/>
      <c r="E123" s="164">
        <f>E124+E125</f>
        <v>10</v>
      </c>
      <c r="F123" s="170"/>
    </row>
    <row r="124" s="107" customFormat="true" ht="28" customHeight="true" spans="1:6">
      <c r="A124" s="164"/>
      <c r="B124" s="163"/>
      <c r="C124" s="164" t="s">
        <v>325</v>
      </c>
      <c r="D124" s="164" t="s">
        <v>142</v>
      </c>
      <c r="E124" s="164">
        <v>5</v>
      </c>
      <c r="F124" s="170"/>
    </row>
    <row r="125" s="107" customFormat="true" ht="28" customHeight="true" spans="1:6">
      <c r="A125" s="164"/>
      <c r="B125" s="166"/>
      <c r="C125" s="164" t="s">
        <v>326</v>
      </c>
      <c r="D125" s="164" t="s">
        <v>142</v>
      </c>
      <c r="E125" s="164">
        <v>5</v>
      </c>
      <c r="F125" s="170"/>
    </row>
    <row r="126" s="107" customFormat="true" ht="29" customHeight="true" spans="1:6">
      <c r="A126" s="164"/>
      <c r="B126" s="164" t="s">
        <v>327</v>
      </c>
      <c r="C126" s="164" t="s">
        <v>328</v>
      </c>
      <c r="D126" s="164" t="s">
        <v>142</v>
      </c>
      <c r="E126" s="164">
        <v>5</v>
      </c>
      <c r="F126" s="170"/>
    </row>
    <row r="127" s="107" customFormat="true" ht="29" customHeight="true" spans="1:6">
      <c r="A127" s="164" t="s">
        <v>320</v>
      </c>
      <c r="B127" s="159" t="s">
        <v>329</v>
      </c>
      <c r="C127" s="160" t="s">
        <v>164</v>
      </c>
      <c r="D127" s="162"/>
      <c r="E127" s="164">
        <f>E128+E129</f>
        <v>10</v>
      </c>
      <c r="F127" s="170"/>
    </row>
    <row r="128" s="107" customFormat="true" ht="29" customHeight="true" spans="1:6">
      <c r="A128" s="164"/>
      <c r="B128" s="163"/>
      <c r="C128" s="164" t="s">
        <v>330</v>
      </c>
      <c r="D128" s="164" t="s">
        <v>142</v>
      </c>
      <c r="E128" s="164">
        <v>5</v>
      </c>
      <c r="F128" s="170"/>
    </row>
    <row r="129" s="107" customFormat="true" ht="29" customHeight="true" spans="1:6">
      <c r="A129" s="164"/>
      <c r="B129" s="166"/>
      <c r="C129" s="164" t="s">
        <v>331</v>
      </c>
      <c r="D129" s="164" t="s">
        <v>142</v>
      </c>
      <c r="E129" s="164">
        <v>5</v>
      </c>
      <c r="F129" s="170"/>
    </row>
    <row r="130" s="107" customFormat="true" ht="29" customHeight="true" spans="1:6">
      <c r="A130" s="164"/>
      <c r="B130" s="164" t="s">
        <v>332</v>
      </c>
      <c r="C130" s="164" t="s">
        <v>333</v>
      </c>
      <c r="D130" s="164" t="s">
        <v>142</v>
      </c>
      <c r="E130" s="164">
        <v>5</v>
      </c>
      <c r="F130" s="170"/>
    </row>
    <row r="131" s="107" customFormat="true" ht="29" customHeight="true" spans="1:6">
      <c r="A131" s="159" t="s">
        <v>334</v>
      </c>
      <c r="B131" s="160" t="s">
        <v>129</v>
      </c>
      <c r="C131" s="161"/>
      <c r="D131" s="162"/>
      <c r="E131" s="158">
        <f>E132+E136+E137+E138+E139+E140+E141+E142+E143</f>
        <v>80</v>
      </c>
      <c r="F131" s="158"/>
    </row>
    <row r="132" s="107" customFormat="true" ht="29" customHeight="true" spans="1:6">
      <c r="A132" s="163"/>
      <c r="B132" s="159" t="s">
        <v>335</v>
      </c>
      <c r="C132" s="160" t="s">
        <v>164</v>
      </c>
      <c r="D132" s="162"/>
      <c r="E132" s="158">
        <f>E133+E134+E135</f>
        <v>35</v>
      </c>
      <c r="F132" s="158"/>
    </row>
    <row r="133" s="107" customFormat="true" ht="29" customHeight="true" spans="1:6">
      <c r="A133" s="163"/>
      <c r="B133" s="163"/>
      <c r="C133" s="164" t="s">
        <v>336</v>
      </c>
      <c r="D133" s="164" t="s">
        <v>132</v>
      </c>
      <c r="E133" s="164">
        <v>20</v>
      </c>
      <c r="F133" s="170"/>
    </row>
    <row r="134" s="107" customFormat="true" ht="29" customHeight="true" spans="1:6">
      <c r="A134" s="163"/>
      <c r="B134" s="163"/>
      <c r="C134" s="164" t="s">
        <v>337</v>
      </c>
      <c r="D134" s="164" t="s">
        <v>137</v>
      </c>
      <c r="E134" s="164">
        <v>10</v>
      </c>
      <c r="F134" s="170"/>
    </row>
    <row r="135" s="107" customFormat="true" ht="29" customHeight="true" spans="1:6">
      <c r="A135" s="163"/>
      <c r="B135" s="166"/>
      <c r="C135" s="164" t="s">
        <v>338</v>
      </c>
      <c r="D135" s="164" t="s">
        <v>142</v>
      </c>
      <c r="E135" s="164">
        <v>5</v>
      </c>
      <c r="F135" s="170"/>
    </row>
    <row r="136" s="107" customFormat="true" ht="29" customHeight="true" spans="1:6">
      <c r="A136" s="163"/>
      <c r="B136" s="164" t="s">
        <v>339</v>
      </c>
      <c r="C136" s="164" t="s">
        <v>340</v>
      </c>
      <c r="D136" s="164" t="s">
        <v>137</v>
      </c>
      <c r="E136" s="164">
        <v>10</v>
      </c>
      <c r="F136" s="170"/>
    </row>
    <row r="137" s="107" customFormat="true" ht="29" customHeight="true" spans="1:6">
      <c r="A137" s="163"/>
      <c r="B137" s="164" t="s">
        <v>341</v>
      </c>
      <c r="C137" s="164" t="s">
        <v>342</v>
      </c>
      <c r="D137" s="164" t="s">
        <v>142</v>
      </c>
      <c r="E137" s="164">
        <v>5</v>
      </c>
      <c r="F137" s="170"/>
    </row>
    <row r="138" s="107" customFormat="true" ht="29" customHeight="true" spans="1:6">
      <c r="A138" s="163"/>
      <c r="B138" s="164" t="s">
        <v>343</v>
      </c>
      <c r="C138" s="164" t="s">
        <v>344</v>
      </c>
      <c r="D138" s="164" t="s">
        <v>142</v>
      </c>
      <c r="E138" s="164">
        <v>5</v>
      </c>
      <c r="F138" s="170"/>
    </row>
    <row r="139" s="107" customFormat="true" ht="29" customHeight="true" spans="1:6">
      <c r="A139" s="163"/>
      <c r="B139" s="164" t="s">
        <v>345</v>
      </c>
      <c r="C139" s="164" t="s">
        <v>346</v>
      </c>
      <c r="D139" s="164" t="s">
        <v>142</v>
      </c>
      <c r="E139" s="164">
        <v>5</v>
      </c>
      <c r="F139" s="170"/>
    </row>
    <row r="140" s="107" customFormat="true" ht="29" customHeight="true" spans="1:6">
      <c r="A140" s="163"/>
      <c r="B140" s="164" t="s">
        <v>347</v>
      </c>
      <c r="C140" s="164" t="s">
        <v>348</v>
      </c>
      <c r="D140" s="164" t="s">
        <v>142</v>
      </c>
      <c r="E140" s="164">
        <v>5</v>
      </c>
      <c r="F140" s="170"/>
    </row>
    <row r="141" s="107" customFormat="true" ht="29" customHeight="true" spans="1:6">
      <c r="A141" s="163"/>
      <c r="B141" s="164" t="s">
        <v>349</v>
      </c>
      <c r="C141" s="164" t="s">
        <v>350</v>
      </c>
      <c r="D141" s="164" t="s">
        <v>142</v>
      </c>
      <c r="E141" s="164">
        <v>5</v>
      </c>
      <c r="F141" s="170"/>
    </row>
    <row r="142" s="107" customFormat="true" ht="29" customHeight="true" spans="1:6">
      <c r="A142" s="163"/>
      <c r="B142" s="164" t="s">
        <v>351</v>
      </c>
      <c r="C142" s="164" t="s">
        <v>352</v>
      </c>
      <c r="D142" s="164" t="s">
        <v>142</v>
      </c>
      <c r="E142" s="164">
        <v>5</v>
      </c>
      <c r="F142" s="170"/>
    </row>
    <row r="143" s="107" customFormat="true" ht="29" customHeight="true" spans="1:6">
      <c r="A143" s="166"/>
      <c r="B143" s="164" t="s">
        <v>353</v>
      </c>
      <c r="C143" s="164" t="s">
        <v>354</v>
      </c>
      <c r="D143" s="164" t="s">
        <v>142</v>
      </c>
      <c r="E143" s="164">
        <v>5</v>
      </c>
      <c r="F143" s="170"/>
    </row>
    <row r="144" s="107" customFormat="true" ht="29" customHeight="true" spans="1:6">
      <c r="A144" s="164" t="s">
        <v>355</v>
      </c>
      <c r="B144" s="160" t="s">
        <v>129</v>
      </c>
      <c r="C144" s="161"/>
      <c r="D144" s="162"/>
      <c r="E144" s="158">
        <f>E145+E148+E149+E150+E151+E152+E153</f>
        <v>45</v>
      </c>
      <c r="F144" s="172"/>
    </row>
    <row r="145" s="107" customFormat="true" ht="29" customHeight="true" spans="1:6">
      <c r="A145" s="164"/>
      <c r="B145" s="159" t="s">
        <v>356</v>
      </c>
      <c r="C145" s="160" t="s">
        <v>164</v>
      </c>
      <c r="D145" s="162"/>
      <c r="E145" s="158">
        <f>E146+E147</f>
        <v>15</v>
      </c>
      <c r="F145" s="172"/>
    </row>
    <row r="146" s="107" customFormat="true" ht="29" customHeight="true" spans="1:6">
      <c r="A146" s="164"/>
      <c r="B146" s="163"/>
      <c r="C146" s="164" t="s">
        <v>357</v>
      </c>
      <c r="D146" s="164" t="s">
        <v>137</v>
      </c>
      <c r="E146" s="164">
        <v>10</v>
      </c>
      <c r="F146" s="170"/>
    </row>
    <row r="147" s="107" customFormat="true" ht="29" customHeight="true" spans="1:6">
      <c r="A147" s="164"/>
      <c r="B147" s="166"/>
      <c r="C147" s="164" t="s">
        <v>358</v>
      </c>
      <c r="D147" s="164" t="s">
        <v>142</v>
      </c>
      <c r="E147" s="164">
        <v>5</v>
      </c>
      <c r="F147" s="170"/>
    </row>
    <row r="148" s="107" customFormat="true" ht="29" customHeight="true" spans="1:6">
      <c r="A148" s="164"/>
      <c r="B148" s="164" t="s">
        <v>359</v>
      </c>
      <c r="C148" s="164" t="s">
        <v>360</v>
      </c>
      <c r="D148" s="164" t="s">
        <v>142</v>
      </c>
      <c r="E148" s="164">
        <v>5</v>
      </c>
      <c r="F148" s="170"/>
    </row>
    <row r="149" s="107" customFormat="true" ht="29" customHeight="true" spans="1:6">
      <c r="A149" s="164"/>
      <c r="B149" s="164" t="s">
        <v>361</v>
      </c>
      <c r="C149" s="164" t="s">
        <v>362</v>
      </c>
      <c r="D149" s="164" t="s">
        <v>142</v>
      </c>
      <c r="E149" s="164">
        <v>5</v>
      </c>
      <c r="F149" s="170"/>
    </row>
    <row r="150" s="107" customFormat="true" ht="29" customHeight="true" spans="1:6">
      <c r="A150" s="164"/>
      <c r="B150" s="164" t="s">
        <v>363</v>
      </c>
      <c r="C150" s="164" t="s">
        <v>364</v>
      </c>
      <c r="D150" s="164" t="s">
        <v>142</v>
      </c>
      <c r="E150" s="164">
        <v>5</v>
      </c>
      <c r="F150" s="170"/>
    </row>
    <row r="151" s="107" customFormat="true" ht="29" customHeight="true" spans="1:6">
      <c r="A151" s="164"/>
      <c r="B151" s="164" t="s">
        <v>365</v>
      </c>
      <c r="C151" s="164" t="s">
        <v>366</v>
      </c>
      <c r="D151" s="164" t="s">
        <v>142</v>
      </c>
      <c r="E151" s="164">
        <v>5</v>
      </c>
      <c r="F151" s="170"/>
    </row>
    <row r="152" s="107" customFormat="true" ht="29" customHeight="true" spans="1:6">
      <c r="A152" s="164"/>
      <c r="B152" s="164" t="s">
        <v>367</v>
      </c>
      <c r="C152" s="164" t="s">
        <v>368</v>
      </c>
      <c r="D152" s="164" t="s">
        <v>142</v>
      </c>
      <c r="E152" s="164">
        <v>5</v>
      </c>
      <c r="F152" s="170"/>
    </row>
    <row r="153" s="107" customFormat="true" ht="29" customHeight="true" spans="1:6">
      <c r="A153" s="164"/>
      <c r="B153" s="164" t="s">
        <v>369</v>
      </c>
      <c r="C153" s="164" t="s">
        <v>370</v>
      </c>
      <c r="D153" s="164" t="s">
        <v>142</v>
      </c>
      <c r="E153" s="164">
        <v>5</v>
      </c>
      <c r="F153" s="170"/>
    </row>
    <row r="156" s="108" customFormat="true" ht="14.25"/>
    <row r="157" s="108" customFormat="true" ht="14.25"/>
    <row r="158" s="108" customFormat="true" ht="14.25"/>
    <row r="159" s="108" customFormat="true" ht="14.25"/>
  </sheetData>
  <autoFilter ref="A4:F153">
    <extLst/>
  </autoFilter>
  <mergeCells count="64">
    <mergeCell ref="A2:F2"/>
    <mergeCell ref="E3:F3"/>
    <mergeCell ref="A5:B5"/>
    <mergeCell ref="B6:D6"/>
    <mergeCell ref="B13:D13"/>
    <mergeCell ref="B18:D18"/>
    <mergeCell ref="B23:D23"/>
    <mergeCell ref="C24:D24"/>
    <mergeCell ref="C32:D32"/>
    <mergeCell ref="C35:D35"/>
    <mergeCell ref="B40:D40"/>
    <mergeCell ref="B51:D51"/>
    <mergeCell ref="C53:D53"/>
    <mergeCell ref="B62:D62"/>
    <mergeCell ref="C63:D63"/>
    <mergeCell ref="B75:D75"/>
    <mergeCell ref="C76:D76"/>
    <mergeCell ref="B82:D82"/>
    <mergeCell ref="B89:D89"/>
    <mergeCell ref="C90:D90"/>
    <mergeCell ref="B103:D103"/>
    <mergeCell ref="C104:D104"/>
    <mergeCell ref="C108:D108"/>
    <mergeCell ref="C112:D112"/>
    <mergeCell ref="B119:D119"/>
    <mergeCell ref="C120:D120"/>
    <mergeCell ref="C123:D123"/>
    <mergeCell ref="C127:D127"/>
    <mergeCell ref="B131:D131"/>
    <mergeCell ref="C132:D132"/>
    <mergeCell ref="B144:D144"/>
    <mergeCell ref="C145:D145"/>
    <mergeCell ref="A6:A12"/>
    <mergeCell ref="A13:A17"/>
    <mergeCell ref="A18:A22"/>
    <mergeCell ref="A23:A26"/>
    <mergeCell ref="A27:A39"/>
    <mergeCell ref="A40:A50"/>
    <mergeCell ref="A51:A61"/>
    <mergeCell ref="A62:A74"/>
    <mergeCell ref="A75:A81"/>
    <mergeCell ref="A82:A88"/>
    <mergeCell ref="A89:A99"/>
    <mergeCell ref="A100:A102"/>
    <mergeCell ref="A103:A118"/>
    <mergeCell ref="A119:A126"/>
    <mergeCell ref="A127:A130"/>
    <mergeCell ref="A131:A143"/>
    <mergeCell ref="A144:A153"/>
    <mergeCell ref="B24:B26"/>
    <mergeCell ref="B32:B34"/>
    <mergeCell ref="B35:B37"/>
    <mergeCell ref="B53:B55"/>
    <mergeCell ref="B63:B65"/>
    <mergeCell ref="B76:B78"/>
    <mergeCell ref="B90:B92"/>
    <mergeCell ref="B104:B106"/>
    <mergeCell ref="B108:B110"/>
    <mergeCell ref="B112:B114"/>
    <mergeCell ref="B120:B122"/>
    <mergeCell ref="B123:B125"/>
    <mergeCell ref="B127:B129"/>
    <mergeCell ref="B132:B135"/>
    <mergeCell ref="B145:B147"/>
  </mergeCells>
  <pageMargins left="0.751388888888889" right="0.751388888888889" top="1" bottom="1" header="0.5" footer="0.5"/>
  <pageSetup paperSize="9" scale="77" fitToHeight="0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86"/>
  <sheetViews>
    <sheetView topLeftCell="A57" workbookViewId="0">
      <selection activeCell="M76" sqref="M76"/>
    </sheetView>
  </sheetViews>
  <sheetFormatPr defaultColWidth="9" defaultRowHeight="13.5"/>
  <cols>
    <col min="1" max="1" width="9" style="76"/>
    <col min="2" max="2" width="14.875" style="76" customWidth="true"/>
    <col min="3" max="3" width="7.375" style="76" customWidth="true"/>
    <col min="4" max="4" width="9.375" style="76" customWidth="true"/>
    <col min="5" max="8" width="7.625" style="76" customWidth="true"/>
    <col min="9" max="9" width="10.875" style="76" customWidth="true"/>
    <col min="10" max="11" width="10.7583333333333" style="76" customWidth="true"/>
    <col min="12" max="16384" width="9" style="76"/>
  </cols>
  <sheetData>
    <row r="1" s="76" customFormat="true" ht="25" customHeight="true" spans="1:12">
      <c r="A1" s="126" t="s">
        <v>371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</row>
    <row r="2" ht="21.75" spans="1:12">
      <c r="A2" s="128" t="s">
        <v>372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45"/>
    </row>
    <row r="3" ht="18" customHeight="true" spans="1:11">
      <c r="A3" s="127"/>
      <c r="B3" s="129" t="s">
        <v>373</v>
      </c>
      <c r="C3" s="129"/>
      <c r="D3" s="129"/>
      <c r="E3" s="129"/>
      <c r="F3" s="129"/>
      <c r="G3" s="129"/>
      <c r="H3" s="141"/>
      <c r="I3" s="146" t="s">
        <v>374</v>
      </c>
      <c r="J3" s="146"/>
      <c r="K3" s="146"/>
    </row>
    <row r="4" ht="44" customHeight="true" spans="1:11">
      <c r="A4" s="130" t="s">
        <v>375</v>
      </c>
      <c r="B4" s="130" t="s">
        <v>376</v>
      </c>
      <c r="C4" s="130" t="s">
        <v>377</v>
      </c>
      <c r="D4" s="130" t="s">
        <v>378</v>
      </c>
      <c r="E4" s="130" t="s">
        <v>379</v>
      </c>
      <c r="F4" s="130" t="s">
        <v>380</v>
      </c>
      <c r="G4" s="130"/>
      <c r="H4" s="130" t="s">
        <v>381</v>
      </c>
      <c r="I4" s="147"/>
      <c r="J4" s="148" t="s">
        <v>382</v>
      </c>
      <c r="K4" s="149" t="s">
        <v>383</v>
      </c>
    </row>
    <row r="5" ht="37.5" spans="1:11">
      <c r="A5" s="130"/>
      <c r="B5" s="130"/>
      <c r="C5" s="130"/>
      <c r="D5" s="131" t="s">
        <v>384</v>
      </c>
      <c r="E5" s="131" t="s">
        <v>385</v>
      </c>
      <c r="F5" s="131" t="s">
        <v>386</v>
      </c>
      <c r="G5" s="131" t="s">
        <v>387</v>
      </c>
      <c r="H5" s="131" t="s">
        <v>388</v>
      </c>
      <c r="I5" s="150" t="s">
        <v>389</v>
      </c>
      <c r="J5" s="151"/>
      <c r="K5" s="149"/>
    </row>
    <row r="6" ht="22" customHeight="true" spans="1:11">
      <c r="A6" s="130" t="s">
        <v>390</v>
      </c>
      <c r="B6" s="130"/>
      <c r="C6" s="130">
        <f>D6+E6+F6+G6+H6+I6+J6+K6</f>
        <v>5593.52</v>
      </c>
      <c r="D6" s="130">
        <f>D7+D9++D11+D14++D16++D24+D28+D36++D42++D49++D55++D62+D67+D78</f>
        <v>2317.35</v>
      </c>
      <c r="E6" s="130">
        <f t="shared" ref="D6:I6" si="0">E7+E9++E11+E14++E16++E24+E28+E36++E42++E49++E55++E62+E67+E78</f>
        <v>600</v>
      </c>
      <c r="F6" s="130">
        <f t="shared" si="0"/>
        <v>751.69</v>
      </c>
      <c r="G6" s="130">
        <f t="shared" si="0"/>
        <v>230.6</v>
      </c>
      <c r="H6" s="130">
        <f t="shared" si="0"/>
        <v>300</v>
      </c>
      <c r="I6" s="130">
        <f t="shared" si="0"/>
        <v>600</v>
      </c>
      <c r="J6" s="130">
        <f>J24+J28+J36+J42+J55+J62+J67</f>
        <v>97.88</v>
      </c>
      <c r="K6" s="130">
        <f>K7+K11+K24+K28+K42+K49+K55+K67</f>
        <v>696</v>
      </c>
    </row>
    <row r="7" ht="22" customHeight="true" spans="1:11">
      <c r="A7" s="132" t="s">
        <v>391</v>
      </c>
      <c r="B7" s="133" t="s">
        <v>392</v>
      </c>
      <c r="C7" s="130">
        <v>167.33</v>
      </c>
      <c r="D7" s="130">
        <f>SUBTOTAL(9,D8)</f>
        <v>0</v>
      </c>
      <c r="E7" s="130">
        <f>SUBTOTAL(9,E8)</f>
        <v>0</v>
      </c>
      <c r="F7" s="130">
        <f t="shared" ref="F7:I7" si="1">SUBTOTAL(9,F8)</f>
        <v>43.73</v>
      </c>
      <c r="G7" s="130">
        <f t="shared" si="1"/>
        <v>0</v>
      </c>
      <c r="H7" s="130">
        <f t="shared" si="1"/>
        <v>100</v>
      </c>
      <c r="I7" s="130">
        <f t="shared" si="1"/>
        <v>4</v>
      </c>
      <c r="J7" s="130"/>
      <c r="K7" s="130">
        <v>19.6</v>
      </c>
    </row>
    <row r="8" ht="22" customHeight="true" spans="1:11">
      <c r="A8" s="132"/>
      <c r="B8" s="134" t="s">
        <v>393</v>
      </c>
      <c r="C8" s="135">
        <v>167.33</v>
      </c>
      <c r="D8" s="136"/>
      <c r="E8" s="136"/>
      <c r="F8" s="135">
        <v>43.73</v>
      </c>
      <c r="G8" s="142"/>
      <c r="H8" s="143">
        <v>100</v>
      </c>
      <c r="I8" s="152">
        <v>4</v>
      </c>
      <c r="J8" s="152"/>
      <c r="K8" s="152">
        <v>19.6</v>
      </c>
    </row>
    <row r="9" ht="22" customHeight="true" spans="1:11">
      <c r="A9" s="132" t="s">
        <v>394</v>
      </c>
      <c r="B9" s="133" t="s">
        <v>392</v>
      </c>
      <c r="C9" s="130">
        <f>D9+E9+F9+G9+H9+I9</f>
        <v>23.08</v>
      </c>
      <c r="D9" s="137">
        <f t="shared" ref="D9:I9" si="2">SUBTOTAL(9,D10:D10)</f>
        <v>0</v>
      </c>
      <c r="E9" s="137">
        <f t="shared" si="2"/>
        <v>0</v>
      </c>
      <c r="F9" s="130">
        <f t="shared" si="2"/>
        <v>23.08</v>
      </c>
      <c r="G9" s="130">
        <f t="shared" si="2"/>
        <v>0</v>
      </c>
      <c r="H9" s="130">
        <f t="shared" si="2"/>
        <v>0</v>
      </c>
      <c r="I9" s="130">
        <f t="shared" si="2"/>
        <v>0</v>
      </c>
      <c r="J9" s="130"/>
      <c r="K9" s="130"/>
    </row>
    <row r="10" ht="22" customHeight="true" spans="1:11">
      <c r="A10" s="132"/>
      <c r="B10" s="134" t="s">
        <v>393</v>
      </c>
      <c r="C10" s="135">
        <f>D10+E10+F10+G10+H10+I10</f>
        <v>23.08</v>
      </c>
      <c r="D10" s="136"/>
      <c r="E10" s="136"/>
      <c r="F10" s="135">
        <v>23.08</v>
      </c>
      <c r="G10" s="142"/>
      <c r="H10" s="143"/>
      <c r="I10" s="152"/>
      <c r="J10" s="152"/>
      <c r="K10" s="152"/>
    </row>
    <row r="11" ht="22" customHeight="true" spans="1:11">
      <c r="A11" s="132" t="s">
        <v>395</v>
      </c>
      <c r="B11" s="133" t="s">
        <v>392</v>
      </c>
      <c r="C11" s="130">
        <v>102.68</v>
      </c>
      <c r="D11" s="137"/>
      <c r="E11" s="137"/>
      <c r="F11" s="130">
        <f>SUBTOTAL(9,F13:F13)</f>
        <v>100.28</v>
      </c>
      <c r="G11" s="137"/>
      <c r="H11" s="137"/>
      <c r="I11" s="132"/>
      <c r="J11" s="132"/>
      <c r="K11" s="132">
        <v>2.4</v>
      </c>
    </row>
    <row r="12" ht="22" customHeight="true" spans="1:11">
      <c r="A12" s="132"/>
      <c r="B12" s="134" t="s">
        <v>396</v>
      </c>
      <c r="C12" s="135">
        <v>2.4</v>
      </c>
      <c r="D12" s="137"/>
      <c r="E12" s="137"/>
      <c r="F12" s="130"/>
      <c r="G12" s="137"/>
      <c r="H12" s="137"/>
      <c r="I12" s="132"/>
      <c r="J12" s="132"/>
      <c r="K12" s="152">
        <v>2.4</v>
      </c>
    </row>
    <row r="13" ht="22" customHeight="true" spans="1:11">
      <c r="A13" s="132"/>
      <c r="B13" s="134" t="s">
        <v>397</v>
      </c>
      <c r="C13" s="135">
        <f t="shared" ref="C13:C23" si="3">D13+E13+F13+G13+H13+I13</f>
        <v>100.28</v>
      </c>
      <c r="D13" s="136"/>
      <c r="E13" s="143"/>
      <c r="F13" s="136">
        <v>100.28</v>
      </c>
      <c r="G13" s="130"/>
      <c r="H13" s="137"/>
      <c r="I13" s="132"/>
      <c r="J13" s="132"/>
      <c r="K13" s="132"/>
    </row>
    <row r="14" ht="22" customHeight="true" spans="1:11">
      <c r="A14" s="132" t="s">
        <v>398</v>
      </c>
      <c r="B14" s="133" t="s">
        <v>392</v>
      </c>
      <c r="C14" s="130">
        <f t="shared" si="3"/>
        <v>142.16</v>
      </c>
      <c r="D14" s="137">
        <f>SUBTOTAL(9,D15:D15)</f>
        <v>0</v>
      </c>
      <c r="E14" s="137">
        <f>SUBTOTAL(9,E15:E15)</f>
        <v>0</v>
      </c>
      <c r="F14" s="137">
        <f>SUBTOTAL(9,F15:F15)</f>
        <v>58.16</v>
      </c>
      <c r="G14" s="137">
        <f>SUBTOTAL(9,G15:G15)</f>
        <v>0</v>
      </c>
      <c r="H14" s="137">
        <f>SUBTOTAL(9,H15:H15)</f>
        <v>0</v>
      </c>
      <c r="I14" s="132">
        <v>84</v>
      </c>
      <c r="J14" s="132"/>
      <c r="K14" s="132"/>
    </row>
    <row r="15" ht="22" customHeight="true" spans="1:11">
      <c r="A15" s="132"/>
      <c r="B15" s="134" t="s">
        <v>393</v>
      </c>
      <c r="C15" s="135">
        <f t="shared" si="3"/>
        <v>142.16</v>
      </c>
      <c r="D15" s="136"/>
      <c r="E15" s="136"/>
      <c r="F15" s="135">
        <v>58.16</v>
      </c>
      <c r="G15" s="143"/>
      <c r="H15" s="143"/>
      <c r="I15" s="152">
        <v>84</v>
      </c>
      <c r="J15" s="152"/>
      <c r="K15" s="152"/>
    </row>
    <row r="16" ht="22" customHeight="true" spans="1:11">
      <c r="A16" s="132" t="s">
        <v>399</v>
      </c>
      <c r="B16" s="133" t="s">
        <v>392</v>
      </c>
      <c r="C16" s="130">
        <f t="shared" si="3"/>
        <v>234</v>
      </c>
      <c r="D16" s="137">
        <f>SUBTOTAL(9,D17:D23)</f>
        <v>230</v>
      </c>
      <c r="E16" s="137">
        <f>SUBTOTAL(9,E17:E23)</f>
        <v>0</v>
      </c>
      <c r="F16" s="137">
        <f>SUBTOTAL(9,F17:F23)</f>
        <v>0</v>
      </c>
      <c r="G16" s="137">
        <f>SUBTOTAL(9,G17:G23)</f>
        <v>0</v>
      </c>
      <c r="H16" s="137">
        <f>SUBTOTAL(9,H17:H23)</f>
        <v>0</v>
      </c>
      <c r="I16" s="132">
        <v>4</v>
      </c>
      <c r="J16" s="132"/>
      <c r="K16" s="132"/>
    </row>
    <row r="17" ht="22" customHeight="true" spans="1:11">
      <c r="A17" s="132"/>
      <c r="B17" s="134" t="s">
        <v>400</v>
      </c>
      <c r="C17" s="135">
        <f t="shared" si="3"/>
        <v>4</v>
      </c>
      <c r="D17" s="136"/>
      <c r="E17" s="136"/>
      <c r="F17" s="135"/>
      <c r="G17" s="143"/>
      <c r="H17" s="143"/>
      <c r="I17" s="152">
        <v>4</v>
      </c>
      <c r="J17" s="152"/>
      <c r="K17" s="152"/>
    </row>
    <row r="18" ht="22" customHeight="true" spans="1:11">
      <c r="A18" s="132"/>
      <c r="B18" s="134" t="s">
        <v>401</v>
      </c>
      <c r="C18" s="135">
        <f t="shared" si="3"/>
        <v>20</v>
      </c>
      <c r="D18" s="136">
        <f t="array" ref="D18">SUM(IF('[1]2023-2024年湖南省便民交通码头明细表 '!$B$5:$B$75=B18,'[1]2023-2024年湖南省便民交通码头明细表 '!$J$5:$J$75))</f>
        <v>20</v>
      </c>
      <c r="E18" s="136"/>
      <c r="F18" s="135"/>
      <c r="G18" s="143"/>
      <c r="H18" s="143"/>
      <c r="I18" s="152"/>
      <c r="J18" s="152"/>
      <c r="K18" s="152"/>
    </row>
    <row r="19" ht="22" customHeight="true" spans="1:11">
      <c r="A19" s="132"/>
      <c r="B19" s="134" t="s">
        <v>402</v>
      </c>
      <c r="C19" s="135">
        <f t="shared" si="3"/>
        <v>90</v>
      </c>
      <c r="D19" s="136">
        <f t="array" ref="D19">SUM(IF('[1]2023-2024年湖南省便民交通码头明细表 '!$B$5:$B$75=B19,'[1]2023-2024年湖南省便民交通码头明细表 '!$J$5:$J$75))</f>
        <v>90</v>
      </c>
      <c r="E19" s="136"/>
      <c r="F19" s="135"/>
      <c r="G19" s="143"/>
      <c r="H19" s="143"/>
      <c r="I19" s="152"/>
      <c r="J19" s="152"/>
      <c r="K19" s="152"/>
    </row>
    <row r="20" ht="22" customHeight="true" spans="1:11">
      <c r="A20" s="132"/>
      <c r="B20" s="134" t="s">
        <v>403</v>
      </c>
      <c r="C20" s="135">
        <f t="shared" si="3"/>
        <v>25</v>
      </c>
      <c r="D20" s="136">
        <f t="array" ref="D20">SUM(IF('[1]2023-2024年湖南省便民交通码头明细表 '!$B$5:$B$75=B20,'[1]2023-2024年湖南省便民交通码头明细表 '!$J$5:$J$75))</f>
        <v>25</v>
      </c>
      <c r="E20" s="136"/>
      <c r="F20" s="135"/>
      <c r="G20" s="143"/>
      <c r="H20" s="143"/>
      <c r="I20" s="152"/>
      <c r="J20" s="152"/>
      <c r="K20" s="152"/>
    </row>
    <row r="21" ht="22" customHeight="true" spans="1:11">
      <c r="A21" s="132"/>
      <c r="B21" s="134" t="s">
        <v>404</v>
      </c>
      <c r="C21" s="135">
        <f t="shared" si="3"/>
        <v>50</v>
      </c>
      <c r="D21" s="136">
        <f t="array" ref="D21">SUM(IF('[1]2023-2024年湖南省便民交通码头明细表 '!$B$5:$B$75=B21,'[1]2023-2024年湖南省便民交通码头明细表 '!$J$5:$J$75))</f>
        <v>50</v>
      </c>
      <c r="E21" s="136"/>
      <c r="F21" s="135"/>
      <c r="G21" s="143"/>
      <c r="H21" s="143"/>
      <c r="I21" s="152"/>
      <c r="J21" s="152"/>
      <c r="K21" s="152"/>
    </row>
    <row r="22" ht="22" customHeight="true" spans="1:11">
      <c r="A22" s="132"/>
      <c r="B22" s="134" t="s">
        <v>405</v>
      </c>
      <c r="C22" s="135">
        <f t="shared" si="3"/>
        <v>20</v>
      </c>
      <c r="D22" s="136">
        <f t="array" ref="D22">SUM(IF('[1]2023-2024年湖南省便民交通码头明细表 '!$B$5:$B$75=B22,'[1]2023-2024年湖南省便民交通码头明细表 '!$J$5:$J$75))</f>
        <v>20</v>
      </c>
      <c r="E22" s="136"/>
      <c r="F22" s="135"/>
      <c r="G22" s="143"/>
      <c r="H22" s="143"/>
      <c r="I22" s="152"/>
      <c r="J22" s="152"/>
      <c r="K22" s="152"/>
    </row>
    <row r="23" ht="22" customHeight="true" spans="1:11">
      <c r="A23" s="132"/>
      <c r="B23" s="134" t="s">
        <v>406</v>
      </c>
      <c r="C23" s="135">
        <f t="shared" si="3"/>
        <v>25</v>
      </c>
      <c r="D23" s="136">
        <f t="array" ref="D23">SUM(IF('[1]2023-2024年湖南省便民交通码头明细表 '!$B$5:$B$75=B23,'[1]2023-2024年湖南省便民交通码头明细表 '!$J$5:$J$75))</f>
        <v>25</v>
      </c>
      <c r="E23" s="136"/>
      <c r="F23" s="135"/>
      <c r="G23" s="143"/>
      <c r="H23" s="143"/>
      <c r="I23" s="152"/>
      <c r="J23" s="152"/>
      <c r="K23" s="152"/>
    </row>
    <row r="24" ht="22" customHeight="true" spans="1:11">
      <c r="A24" s="138" t="s">
        <v>407</v>
      </c>
      <c r="B24" s="133" t="s">
        <v>392</v>
      </c>
      <c r="C24" s="130">
        <v>701.9</v>
      </c>
      <c r="D24" s="137">
        <f t="shared" ref="D24:I24" si="4">SUBTOTAL(9,D25:D25)</f>
        <v>0</v>
      </c>
      <c r="E24" s="130">
        <f t="shared" si="4"/>
        <v>600</v>
      </c>
      <c r="F24" s="130">
        <f t="shared" si="4"/>
        <v>0</v>
      </c>
      <c r="G24" s="130">
        <f t="shared" si="4"/>
        <v>0</v>
      </c>
      <c r="H24" s="130">
        <f t="shared" si="4"/>
        <v>0</v>
      </c>
      <c r="I24" s="130">
        <f t="shared" si="4"/>
        <v>17</v>
      </c>
      <c r="J24" s="130">
        <v>5</v>
      </c>
      <c r="K24" s="130">
        <v>79.9</v>
      </c>
    </row>
    <row r="25" ht="22" customHeight="true" spans="1:11">
      <c r="A25" s="139"/>
      <c r="B25" s="134" t="s">
        <v>393</v>
      </c>
      <c r="C25" s="135">
        <f>D25+E25+F25+G25+H25+I25</f>
        <v>617</v>
      </c>
      <c r="D25" s="136"/>
      <c r="E25" s="136">
        <v>600</v>
      </c>
      <c r="F25" s="135"/>
      <c r="G25" s="142"/>
      <c r="H25" s="143"/>
      <c r="I25" s="152">
        <v>17</v>
      </c>
      <c r="J25" s="152"/>
      <c r="K25" s="152"/>
    </row>
    <row r="26" ht="22" customHeight="true" spans="1:11">
      <c r="A26" s="139"/>
      <c r="B26" s="134" t="s">
        <v>408</v>
      </c>
      <c r="C26" s="135">
        <v>4.4</v>
      </c>
      <c r="D26" s="136"/>
      <c r="E26" s="136"/>
      <c r="F26" s="135"/>
      <c r="G26" s="142"/>
      <c r="H26" s="143"/>
      <c r="I26" s="152"/>
      <c r="J26" s="152"/>
      <c r="K26" s="152">
        <v>4.4</v>
      </c>
    </row>
    <row r="27" ht="22" customHeight="true" spans="1:11">
      <c r="A27" s="140"/>
      <c r="B27" s="134" t="s">
        <v>409</v>
      </c>
      <c r="C27" s="135">
        <v>80.5</v>
      </c>
      <c r="D27" s="136"/>
      <c r="E27" s="136"/>
      <c r="F27" s="135"/>
      <c r="G27" s="142"/>
      <c r="H27" s="143"/>
      <c r="I27" s="152"/>
      <c r="J27" s="152">
        <v>5</v>
      </c>
      <c r="K27" s="152">
        <v>75.5</v>
      </c>
    </row>
    <row r="28" ht="22" customHeight="true" spans="1:11">
      <c r="A28" s="132" t="s">
        <v>410</v>
      </c>
      <c r="B28" s="133" t="s">
        <v>392</v>
      </c>
      <c r="C28" s="130">
        <v>323.94</v>
      </c>
      <c r="D28" s="137">
        <f>SUBTOTAL(9,D29:D35)</f>
        <v>0</v>
      </c>
      <c r="E28" s="137">
        <f>SUBTOTAL(9,E29:E35)</f>
        <v>0</v>
      </c>
      <c r="F28" s="137">
        <f>SUBTOTAL(9,F29:F35)</f>
        <v>93.14</v>
      </c>
      <c r="G28" s="137">
        <f>SUBTOTAL(9,G29:G35)</f>
        <v>0</v>
      </c>
      <c r="H28" s="130">
        <f>SUBTOTAL(9,H29:H35)</f>
        <v>100</v>
      </c>
      <c r="I28" s="132">
        <v>42</v>
      </c>
      <c r="J28" s="132">
        <v>10</v>
      </c>
      <c r="K28" s="132">
        <v>78.8</v>
      </c>
    </row>
    <row r="29" ht="22" customHeight="true" spans="1:11">
      <c r="A29" s="132"/>
      <c r="B29" s="134" t="s">
        <v>400</v>
      </c>
      <c r="C29" s="135">
        <v>145.8</v>
      </c>
      <c r="D29" s="136"/>
      <c r="E29" s="136"/>
      <c r="F29" s="135"/>
      <c r="G29" s="144"/>
      <c r="H29" s="143">
        <v>100</v>
      </c>
      <c r="I29" s="152">
        <v>42</v>
      </c>
      <c r="J29" s="152"/>
      <c r="K29" s="152">
        <v>3.8</v>
      </c>
    </row>
    <row r="30" ht="22" customHeight="true" spans="1:11">
      <c r="A30" s="132"/>
      <c r="B30" s="134" t="s">
        <v>411</v>
      </c>
      <c r="C30" s="135">
        <v>49</v>
      </c>
      <c r="D30" s="136"/>
      <c r="E30" s="136"/>
      <c r="F30" s="135"/>
      <c r="G30" s="144"/>
      <c r="H30" s="143"/>
      <c r="I30" s="152"/>
      <c r="J30" s="152">
        <v>10</v>
      </c>
      <c r="K30" s="152">
        <v>39</v>
      </c>
    </row>
    <row r="31" ht="22" customHeight="true" spans="1:11">
      <c r="A31" s="132"/>
      <c r="B31" s="134" t="s">
        <v>412</v>
      </c>
      <c r="C31" s="135">
        <v>36</v>
      </c>
      <c r="D31" s="136"/>
      <c r="E31" s="136"/>
      <c r="F31" s="135"/>
      <c r="G31" s="144"/>
      <c r="H31" s="143"/>
      <c r="I31" s="152"/>
      <c r="J31" s="152"/>
      <c r="K31" s="152">
        <v>36</v>
      </c>
    </row>
    <row r="32" ht="22" customHeight="true" spans="1:11">
      <c r="A32" s="132"/>
      <c r="B32" s="134" t="s">
        <v>413</v>
      </c>
      <c r="C32" s="135">
        <f>D32+E32+F32+G32+H32+I32</f>
        <v>20.81</v>
      </c>
      <c r="D32" s="136"/>
      <c r="E32" s="136"/>
      <c r="F32" s="135">
        <v>20.81</v>
      </c>
      <c r="G32" s="143"/>
      <c r="H32" s="143"/>
      <c r="I32" s="152"/>
      <c r="J32" s="152"/>
      <c r="K32" s="152"/>
    </row>
    <row r="33" ht="22" customHeight="true" spans="1:11">
      <c r="A33" s="132"/>
      <c r="B33" s="134" t="s">
        <v>414</v>
      </c>
      <c r="C33" s="135">
        <f>D33+E33+F33+G33+H33+I33</f>
        <v>52.47</v>
      </c>
      <c r="D33" s="136"/>
      <c r="E33" s="136"/>
      <c r="F33" s="135">
        <v>52.47</v>
      </c>
      <c r="G33" s="143"/>
      <c r="H33" s="143"/>
      <c r="I33" s="152"/>
      <c r="J33" s="152"/>
      <c r="K33" s="152"/>
    </row>
    <row r="34" ht="22" customHeight="true" spans="1:11">
      <c r="A34" s="132"/>
      <c r="B34" s="134" t="s">
        <v>415</v>
      </c>
      <c r="C34" s="135">
        <f>D34+E34+F34+G34+H34+I34</f>
        <v>2.07</v>
      </c>
      <c r="D34" s="136"/>
      <c r="E34" s="136"/>
      <c r="F34" s="135">
        <v>2.07</v>
      </c>
      <c r="G34" s="143"/>
      <c r="H34" s="143"/>
      <c r="I34" s="152"/>
      <c r="J34" s="152"/>
      <c r="K34" s="152"/>
    </row>
    <row r="35" ht="22" customHeight="true" spans="1:11">
      <c r="A35" s="132"/>
      <c r="B35" s="134" t="s">
        <v>416</v>
      </c>
      <c r="C35" s="135">
        <f>D35+E35+F35+G35+H35+I35</f>
        <v>17.79</v>
      </c>
      <c r="D35" s="136"/>
      <c r="E35" s="136"/>
      <c r="F35" s="135">
        <v>17.79</v>
      </c>
      <c r="G35" s="143"/>
      <c r="H35" s="143"/>
      <c r="I35" s="152"/>
      <c r="J35" s="152"/>
      <c r="K35" s="152"/>
    </row>
    <row r="36" ht="22" customHeight="true" spans="1:11">
      <c r="A36" s="132" t="s">
        <v>417</v>
      </c>
      <c r="B36" s="133" t="s">
        <v>392</v>
      </c>
      <c r="C36" s="130">
        <v>432.98</v>
      </c>
      <c r="D36" s="137">
        <f>SUBTOTAL(9,D37:D41)</f>
        <v>312</v>
      </c>
      <c r="E36" s="137">
        <f>SUBTOTAL(9,E37:E41)</f>
        <v>0</v>
      </c>
      <c r="F36" s="137">
        <f>SUBTOTAL(9,F37:F41)</f>
        <v>0</v>
      </c>
      <c r="G36" s="137">
        <f>SUBTOTAL(9,G37:G41)</f>
        <v>99</v>
      </c>
      <c r="H36" s="137">
        <f>SUBTOTAL(9,H37:H41)</f>
        <v>0</v>
      </c>
      <c r="I36" s="132">
        <v>7</v>
      </c>
      <c r="J36" s="132">
        <v>14.98</v>
      </c>
      <c r="K36" s="132"/>
    </row>
    <row r="37" ht="22" customHeight="true" spans="1:11">
      <c r="A37" s="132"/>
      <c r="B37" s="134" t="s">
        <v>400</v>
      </c>
      <c r="C37" s="135">
        <f>D37+E37+F37+G37+H37+I37</f>
        <v>7</v>
      </c>
      <c r="D37" s="136"/>
      <c r="E37" s="136"/>
      <c r="F37" s="135"/>
      <c r="G37" s="142"/>
      <c r="H37" s="143"/>
      <c r="I37" s="152">
        <v>7</v>
      </c>
      <c r="J37" s="152"/>
      <c r="K37" s="152"/>
    </row>
    <row r="38" ht="22" customHeight="true" spans="1:11">
      <c r="A38" s="132"/>
      <c r="B38" s="134" t="s">
        <v>418</v>
      </c>
      <c r="C38" s="135">
        <f>D38+E38+F38+G38+H38+I38</f>
        <v>101.4</v>
      </c>
      <c r="D38" s="136">
        <f t="array" ref="D38">SUM(IF('[1]2023-2024年湖南省便民交通码头明细表 '!$B$5:$B$75=B38,'[1]2023-2024年湖南省便民交通码头明细表 '!$J$5:$J$75))</f>
        <v>75</v>
      </c>
      <c r="E38" s="136"/>
      <c r="F38" s="135"/>
      <c r="G38" s="143">
        <v>26.4</v>
      </c>
      <c r="H38" s="143"/>
      <c r="I38" s="152"/>
      <c r="J38" s="152"/>
      <c r="K38" s="152"/>
    </row>
    <row r="39" ht="22" customHeight="true" spans="1:11">
      <c r="A39" s="132"/>
      <c r="B39" s="134" t="s">
        <v>419</v>
      </c>
      <c r="C39" s="135">
        <v>167.6</v>
      </c>
      <c r="D39" s="136">
        <f t="array" ref="D39">SUM(IF('[1]2023-2024年湖南省便民交通码头明细表 '!$B$5:$B$75=B39,'[1]2023-2024年湖南省便民交通码头明细表 '!$J$5:$J$75))</f>
        <v>162</v>
      </c>
      <c r="E39" s="136"/>
      <c r="F39" s="135"/>
      <c r="G39" s="143"/>
      <c r="H39" s="143"/>
      <c r="I39" s="152"/>
      <c r="J39" s="152">
        <v>5.6</v>
      </c>
      <c r="K39" s="152"/>
    </row>
    <row r="40" ht="22" customHeight="true" spans="1:11">
      <c r="A40" s="132"/>
      <c r="B40" s="134" t="s">
        <v>420</v>
      </c>
      <c r="C40" s="135">
        <f>D40+E40+F40+G40+H40+I40</f>
        <v>72.6</v>
      </c>
      <c r="D40" s="136"/>
      <c r="E40" s="136"/>
      <c r="F40" s="135"/>
      <c r="G40" s="143">
        <v>72.6</v>
      </c>
      <c r="H40" s="143"/>
      <c r="I40" s="152"/>
      <c r="J40" s="152"/>
      <c r="K40" s="152"/>
    </row>
    <row r="41" ht="22" customHeight="true" spans="1:11">
      <c r="A41" s="132"/>
      <c r="B41" s="134" t="s">
        <v>421</v>
      </c>
      <c r="C41" s="135">
        <v>84.38</v>
      </c>
      <c r="D41" s="136">
        <f t="array" ref="D41">SUM(IF('[1]2023-2024年湖南省便民交通码头明细表 '!$B$5:$B$75=B41,'[1]2023-2024年湖南省便民交通码头明细表 '!$J$5:$J$75))</f>
        <v>75</v>
      </c>
      <c r="E41" s="136"/>
      <c r="F41" s="135"/>
      <c r="G41" s="143"/>
      <c r="H41" s="143"/>
      <c r="I41" s="152"/>
      <c r="J41" s="152">
        <v>9.38</v>
      </c>
      <c r="K41" s="152"/>
    </row>
    <row r="42" ht="22" customHeight="true" spans="1:11">
      <c r="A42" s="138" t="s">
        <v>422</v>
      </c>
      <c r="B42" s="133" t="s">
        <v>392</v>
      </c>
      <c r="C42" s="130">
        <v>178.9</v>
      </c>
      <c r="D42" s="137">
        <f>SUBTOTAL(9,D43:D43)</f>
        <v>0</v>
      </c>
      <c r="E42" s="137">
        <f>SUBTOTAL(9,E43:E43)</f>
        <v>0</v>
      </c>
      <c r="F42" s="137">
        <f>SUBTOTAL(9,F43:F43)</f>
        <v>0</v>
      </c>
      <c r="G42" s="137">
        <f>SUBTOTAL(9,G43:G43)</f>
        <v>0</v>
      </c>
      <c r="H42" s="137">
        <f>SUBTOTAL(9,H43:H43)</f>
        <v>0</v>
      </c>
      <c r="I42" s="132">
        <v>28</v>
      </c>
      <c r="J42" s="132">
        <v>43</v>
      </c>
      <c r="K42" s="132">
        <v>107.9</v>
      </c>
    </row>
    <row r="43" ht="22" customHeight="true" spans="1:11">
      <c r="A43" s="139"/>
      <c r="B43" s="134" t="s">
        <v>400</v>
      </c>
      <c r="C43" s="135">
        <v>72.2</v>
      </c>
      <c r="D43" s="136"/>
      <c r="E43" s="136"/>
      <c r="F43" s="135"/>
      <c r="G43" s="143"/>
      <c r="H43" s="143"/>
      <c r="I43" s="152">
        <v>28</v>
      </c>
      <c r="J43" s="152"/>
      <c r="K43" s="152">
        <v>44.2</v>
      </c>
    </row>
    <row r="44" ht="22" customHeight="true" spans="1:11">
      <c r="A44" s="139"/>
      <c r="B44" s="134" t="s">
        <v>423</v>
      </c>
      <c r="C44" s="135">
        <v>69.2</v>
      </c>
      <c r="D44" s="136"/>
      <c r="E44" s="136"/>
      <c r="F44" s="135"/>
      <c r="G44" s="143"/>
      <c r="H44" s="143"/>
      <c r="I44" s="152"/>
      <c r="J44" s="152">
        <v>5.5</v>
      </c>
      <c r="K44" s="152">
        <v>63.7</v>
      </c>
    </row>
    <row r="45" ht="22" customHeight="true" spans="1:11">
      <c r="A45" s="139"/>
      <c r="B45" s="134" t="s">
        <v>424</v>
      </c>
      <c r="C45" s="135">
        <v>15</v>
      </c>
      <c r="D45" s="136"/>
      <c r="E45" s="136"/>
      <c r="F45" s="135"/>
      <c r="G45" s="143"/>
      <c r="H45" s="143"/>
      <c r="I45" s="152"/>
      <c r="J45" s="152">
        <v>15</v>
      </c>
      <c r="K45" s="152"/>
    </row>
    <row r="46" ht="22" customHeight="true" spans="1:11">
      <c r="A46" s="139"/>
      <c r="B46" s="134" t="s">
        <v>425</v>
      </c>
      <c r="C46" s="135">
        <v>10</v>
      </c>
      <c r="D46" s="136"/>
      <c r="E46" s="136"/>
      <c r="F46" s="135"/>
      <c r="G46" s="143"/>
      <c r="H46" s="143"/>
      <c r="I46" s="152"/>
      <c r="J46" s="152">
        <v>10</v>
      </c>
      <c r="K46" s="152"/>
    </row>
    <row r="47" ht="22" customHeight="true" spans="1:11">
      <c r="A47" s="139"/>
      <c r="B47" s="134" t="s">
        <v>426</v>
      </c>
      <c r="C47" s="135">
        <v>6.5</v>
      </c>
      <c r="D47" s="136"/>
      <c r="E47" s="136"/>
      <c r="F47" s="135"/>
      <c r="G47" s="143"/>
      <c r="H47" s="143"/>
      <c r="I47" s="152"/>
      <c r="J47" s="152">
        <v>6.5</v>
      </c>
      <c r="K47" s="152"/>
    </row>
    <row r="48" ht="22" customHeight="true" spans="1:11">
      <c r="A48" s="140"/>
      <c r="B48" s="134" t="s">
        <v>427</v>
      </c>
      <c r="C48" s="135">
        <v>6</v>
      </c>
      <c r="D48" s="136"/>
      <c r="E48" s="136"/>
      <c r="F48" s="135"/>
      <c r="G48" s="143"/>
      <c r="H48" s="143"/>
      <c r="I48" s="152"/>
      <c r="J48" s="152">
        <v>6</v>
      </c>
      <c r="K48" s="152"/>
    </row>
    <row r="49" ht="22" customHeight="true" spans="1:11">
      <c r="A49" s="132" t="s">
        <v>428</v>
      </c>
      <c r="B49" s="133" t="s">
        <v>392</v>
      </c>
      <c r="C49" s="130">
        <v>161.56</v>
      </c>
      <c r="D49" s="137">
        <f>SUBTOTAL(9,D50:D54)</f>
        <v>0</v>
      </c>
      <c r="E49" s="137">
        <f>SUBTOTAL(9,E50:E54)</f>
        <v>0</v>
      </c>
      <c r="F49" s="137">
        <f>SUBTOTAL(9,F50:F54)</f>
        <v>61.16</v>
      </c>
      <c r="G49" s="137">
        <f>SUBTOTAL(9,G50:G54)</f>
        <v>0</v>
      </c>
      <c r="H49" s="137">
        <f>SUBTOTAL(9,H50:H54)</f>
        <v>0</v>
      </c>
      <c r="I49" s="132">
        <v>65</v>
      </c>
      <c r="J49" s="132"/>
      <c r="K49" s="132">
        <v>35.4</v>
      </c>
    </row>
    <row r="50" ht="22" customHeight="true" spans="1:11">
      <c r="A50" s="132"/>
      <c r="B50" s="134" t="s">
        <v>400</v>
      </c>
      <c r="C50" s="135">
        <f>D50+E50+F50+G50+H50+I50</f>
        <v>65</v>
      </c>
      <c r="D50" s="136"/>
      <c r="E50" s="136"/>
      <c r="F50" s="135"/>
      <c r="G50" s="143"/>
      <c r="H50" s="143"/>
      <c r="I50" s="152">
        <v>65</v>
      </c>
      <c r="J50" s="152"/>
      <c r="K50" s="152"/>
    </row>
    <row r="51" ht="22" customHeight="true" spans="1:11">
      <c r="A51" s="132"/>
      <c r="B51" s="134" t="s">
        <v>429</v>
      </c>
      <c r="C51" s="135">
        <f>D51+E51+F51+G51+H51+I51</f>
        <v>17.37</v>
      </c>
      <c r="D51" s="136"/>
      <c r="E51" s="136"/>
      <c r="F51" s="135">
        <v>17.37</v>
      </c>
      <c r="G51" s="143"/>
      <c r="H51" s="143"/>
      <c r="I51" s="152"/>
      <c r="J51" s="152"/>
      <c r="K51" s="152"/>
    </row>
    <row r="52" ht="22" customHeight="true" spans="1:11">
      <c r="A52" s="132"/>
      <c r="B52" s="134" t="s">
        <v>430</v>
      </c>
      <c r="C52" s="135">
        <v>62.7</v>
      </c>
      <c r="D52" s="136"/>
      <c r="E52" s="136"/>
      <c r="F52" s="135">
        <v>27.3</v>
      </c>
      <c r="G52" s="143"/>
      <c r="H52" s="143"/>
      <c r="I52" s="152"/>
      <c r="J52" s="152"/>
      <c r="K52" s="152">
        <v>35.4</v>
      </c>
    </row>
    <row r="53" ht="22" customHeight="true" spans="1:11">
      <c r="A53" s="132"/>
      <c r="B53" s="134" t="s">
        <v>431</v>
      </c>
      <c r="C53" s="135">
        <f>D53+E53+F53+G53+H53+I53</f>
        <v>10.65</v>
      </c>
      <c r="D53" s="136"/>
      <c r="E53" s="136"/>
      <c r="F53" s="135">
        <v>10.65</v>
      </c>
      <c r="G53" s="143"/>
      <c r="H53" s="143"/>
      <c r="I53" s="152"/>
      <c r="J53" s="152"/>
      <c r="K53" s="152"/>
    </row>
    <row r="54" ht="22" customHeight="true" spans="1:11">
      <c r="A54" s="132"/>
      <c r="B54" s="134" t="s">
        <v>432</v>
      </c>
      <c r="C54" s="135">
        <f>D54+E54+F54+G54+H54+I54</f>
        <v>5.84</v>
      </c>
      <c r="D54" s="136"/>
      <c r="E54" s="136"/>
      <c r="F54" s="135">
        <v>5.84</v>
      </c>
      <c r="G54" s="143"/>
      <c r="H54" s="143"/>
      <c r="I54" s="152"/>
      <c r="J54" s="152"/>
      <c r="K54" s="152"/>
    </row>
    <row r="55" ht="22" customHeight="true" spans="1:11">
      <c r="A55" s="132" t="s">
        <v>433</v>
      </c>
      <c r="B55" s="133" t="s">
        <v>392</v>
      </c>
      <c r="C55" s="130">
        <v>1175.45</v>
      </c>
      <c r="D55" s="137">
        <f>SUBTOTAL(9,D56:D61)</f>
        <v>493.5</v>
      </c>
      <c r="E55" s="137">
        <f>SUBTOTAL(9,E56:E61)</f>
        <v>0</v>
      </c>
      <c r="F55" s="130">
        <f>SUBTOTAL(9,F56:F61)</f>
        <v>58.45</v>
      </c>
      <c r="G55" s="130">
        <f>SUBTOTAL(9,G56:G61)</f>
        <v>77</v>
      </c>
      <c r="H55" s="130">
        <f>SUBTOTAL(9,H56:H61)</f>
        <v>100</v>
      </c>
      <c r="I55" s="132">
        <v>97</v>
      </c>
      <c r="J55" s="132">
        <v>2.4</v>
      </c>
      <c r="K55" s="132">
        <v>347.1</v>
      </c>
    </row>
    <row r="56" ht="22" customHeight="true" spans="1:11">
      <c r="A56" s="132"/>
      <c r="B56" s="134" t="s">
        <v>400</v>
      </c>
      <c r="C56" s="135">
        <f>D56+E56+F56+G56+H56+I56</f>
        <v>197</v>
      </c>
      <c r="D56" s="136"/>
      <c r="E56" s="136"/>
      <c r="F56" s="135"/>
      <c r="G56" s="142"/>
      <c r="H56" s="143">
        <v>100</v>
      </c>
      <c r="I56" s="152">
        <v>97</v>
      </c>
      <c r="J56" s="152"/>
      <c r="K56" s="152"/>
    </row>
    <row r="57" ht="22" customHeight="true" spans="1:11">
      <c r="A57" s="132"/>
      <c r="B57" s="134" t="s">
        <v>434</v>
      </c>
      <c r="C57" s="135">
        <f>D57+E57+F57+G57+H57+I57</f>
        <v>307</v>
      </c>
      <c r="D57" s="136">
        <f t="array" ref="D57">SUM(IF('[1]2023-2024年湖南省便民交通码头明细表 '!$B$5:$B$75=B57,'[1]2023-2024年湖南省便民交通码头明细表 '!$J$5:$J$75))</f>
        <v>230</v>
      </c>
      <c r="E57" s="136"/>
      <c r="F57" s="135"/>
      <c r="G57" s="143">
        <v>77</v>
      </c>
      <c r="H57" s="143"/>
      <c r="I57" s="152"/>
      <c r="J57" s="152"/>
      <c r="K57" s="152"/>
    </row>
    <row r="58" ht="22" customHeight="true" spans="1:11">
      <c r="A58" s="132"/>
      <c r="B58" s="134" t="s">
        <v>435</v>
      </c>
      <c r="C58" s="135">
        <f>D58+E58+F58+G58+H58+I58</f>
        <v>82.52</v>
      </c>
      <c r="D58" s="136">
        <f t="array" ref="D58">SUM(IF('[1]2023-2024年湖南省便民交通码头明细表 '!$B$5:$B$75=B58,'[1]2023-2024年湖南省便民交通码头明细表 '!$J$5:$J$75))</f>
        <v>50</v>
      </c>
      <c r="E58" s="136"/>
      <c r="F58" s="135">
        <v>32.52</v>
      </c>
      <c r="G58" s="143"/>
      <c r="H58" s="143"/>
      <c r="I58" s="152"/>
      <c r="J58" s="152"/>
      <c r="K58" s="152"/>
    </row>
    <row r="59" ht="22" customHeight="true" spans="1:11">
      <c r="A59" s="132"/>
      <c r="B59" s="134" t="s">
        <v>436</v>
      </c>
      <c r="C59" s="135">
        <v>499.43</v>
      </c>
      <c r="D59" s="136">
        <f t="array" ref="D59">SUM(IF('[1]2023-2024年湖南省便民交通码头明细表 '!$B$5:$B$75=B59,'[1]2023-2024年湖南省便民交通码头明细表 '!$J$5:$J$75))</f>
        <v>173.5</v>
      </c>
      <c r="E59" s="136"/>
      <c r="F59" s="135">
        <v>25.93</v>
      </c>
      <c r="G59" s="143"/>
      <c r="H59" s="143"/>
      <c r="I59" s="152"/>
      <c r="J59" s="152"/>
      <c r="K59" s="152">
        <v>300</v>
      </c>
    </row>
    <row r="60" ht="22" customHeight="true" spans="1:11">
      <c r="A60" s="132"/>
      <c r="B60" s="134" t="s">
        <v>437</v>
      </c>
      <c r="C60" s="135">
        <v>47.1</v>
      </c>
      <c r="D60" s="136"/>
      <c r="E60" s="136"/>
      <c r="F60" s="135"/>
      <c r="G60" s="143"/>
      <c r="H60" s="143"/>
      <c r="I60" s="152"/>
      <c r="J60" s="152"/>
      <c r="K60" s="152">
        <v>47.1</v>
      </c>
    </row>
    <row r="61" ht="22" customHeight="true" spans="1:11">
      <c r="A61" s="132"/>
      <c r="B61" s="134" t="s">
        <v>438</v>
      </c>
      <c r="C61" s="135">
        <v>42.4</v>
      </c>
      <c r="D61" s="136">
        <f t="array" ref="D61">SUM(IF('[1]2023-2024年湖南省便民交通码头明细表 '!$B$5:$B$75=B61,'[1]2023-2024年湖南省便民交通码头明细表 '!$J$5:$J$75))</f>
        <v>40</v>
      </c>
      <c r="E61" s="136"/>
      <c r="F61" s="135"/>
      <c r="G61" s="143"/>
      <c r="H61" s="143"/>
      <c r="I61" s="152"/>
      <c r="J61" s="152">
        <v>2.4</v>
      </c>
      <c r="K61" s="152"/>
    </row>
    <row r="62" ht="22" customHeight="true" spans="1:11">
      <c r="A62" s="132" t="s">
        <v>439</v>
      </c>
      <c r="B62" s="133" t="s">
        <v>392</v>
      </c>
      <c r="C62" s="130">
        <v>220.95</v>
      </c>
      <c r="D62" s="137">
        <f>SUBTOTAL(9,D63:D66)</f>
        <v>0</v>
      </c>
      <c r="E62" s="137">
        <f>SUBTOTAL(9,E63:E66)</f>
        <v>0</v>
      </c>
      <c r="F62" s="137">
        <f>SUBTOTAL(9,F63:F66)</f>
        <v>133.85</v>
      </c>
      <c r="G62" s="137">
        <f>SUBTOTAL(9,G63:G66)</f>
        <v>54.6</v>
      </c>
      <c r="H62" s="137">
        <f>SUBTOTAL(9,H63:H66)</f>
        <v>0</v>
      </c>
      <c r="I62" s="132">
        <v>20</v>
      </c>
      <c r="J62" s="132">
        <v>12.5</v>
      </c>
      <c r="K62" s="132"/>
    </row>
    <row r="63" ht="22" customHeight="true" spans="1:11">
      <c r="A63" s="132"/>
      <c r="B63" s="134" t="s">
        <v>400</v>
      </c>
      <c r="C63" s="135">
        <f>D63+E63+F63+G63+H63+I63</f>
        <v>20</v>
      </c>
      <c r="D63" s="136"/>
      <c r="E63" s="136"/>
      <c r="F63" s="135"/>
      <c r="G63" s="142"/>
      <c r="H63" s="143"/>
      <c r="I63" s="152">
        <v>20</v>
      </c>
      <c r="J63" s="152"/>
      <c r="K63" s="152"/>
    </row>
    <row r="64" ht="22" customHeight="true" spans="1:11">
      <c r="A64" s="132"/>
      <c r="B64" s="134" t="s">
        <v>440</v>
      </c>
      <c r="C64" s="135">
        <f>D64+E64+F64+G64+H64+I64</f>
        <v>15.82</v>
      </c>
      <c r="D64" s="136"/>
      <c r="E64" s="136"/>
      <c r="F64" s="135">
        <v>15.82</v>
      </c>
      <c r="G64" s="143"/>
      <c r="H64" s="143"/>
      <c r="I64" s="152"/>
      <c r="J64" s="152"/>
      <c r="K64" s="152"/>
    </row>
    <row r="65" ht="22" customHeight="true" spans="1:11">
      <c r="A65" s="132"/>
      <c r="B65" s="134" t="s">
        <v>441</v>
      </c>
      <c r="C65" s="135">
        <f>D65+E65+F65+G65+H65+I65</f>
        <v>59.77</v>
      </c>
      <c r="D65" s="136"/>
      <c r="E65" s="136"/>
      <c r="F65" s="135">
        <v>5.17</v>
      </c>
      <c r="G65" s="143">
        <v>54.6</v>
      </c>
      <c r="H65" s="143"/>
      <c r="I65" s="152"/>
      <c r="J65" s="152"/>
      <c r="K65" s="152"/>
    </row>
    <row r="66" ht="22" customHeight="true" spans="1:11">
      <c r="A66" s="132"/>
      <c r="B66" s="134" t="s">
        <v>442</v>
      </c>
      <c r="C66" s="135">
        <v>125.36</v>
      </c>
      <c r="D66" s="136"/>
      <c r="E66" s="143"/>
      <c r="F66" s="135">
        <v>112.86</v>
      </c>
      <c r="G66" s="143"/>
      <c r="H66" s="143"/>
      <c r="I66" s="152"/>
      <c r="J66" s="152">
        <v>12.5</v>
      </c>
      <c r="K66" s="152"/>
    </row>
    <row r="67" ht="22" customHeight="true" spans="1:11">
      <c r="A67" s="132" t="s">
        <v>443</v>
      </c>
      <c r="B67" s="133" t="s">
        <v>392</v>
      </c>
      <c r="C67" s="130">
        <v>1140.09</v>
      </c>
      <c r="D67" s="137">
        <f>SUBTOTAL(9,D68:D77)</f>
        <v>761.85</v>
      </c>
      <c r="E67" s="137">
        <f>SUBTOTAL(9,E68:E77)</f>
        <v>0</v>
      </c>
      <c r="F67" s="137">
        <f>SUBTOTAL(9,F68:F77)</f>
        <v>166.34</v>
      </c>
      <c r="G67" s="137">
        <f>SUBTOTAL(9,G68:G77)</f>
        <v>0</v>
      </c>
      <c r="H67" s="137">
        <f>SUBTOTAL(9,H68:H77)</f>
        <v>0</v>
      </c>
      <c r="I67" s="132">
        <v>177</v>
      </c>
      <c r="J67" s="132">
        <v>10</v>
      </c>
      <c r="K67" s="132">
        <v>24.9</v>
      </c>
    </row>
    <row r="68" ht="22" customHeight="true" spans="1:11">
      <c r="A68" s="132"/>
      <c r="B68" s="134" t="s">
        <v>400</v>
      </c>
      <c r="C68" s="135">
        <f>D68+E68+F68+G68+H68+I68</f>
        <v>177</v>
      </c>
      <c r="D68" s="136"/>
      <c r="E68" s="136"/>
      <c r="F68" s="135"/>
      <c r="G68" s="142"/>
      <c r="H68" s="143"/>
      <c r="I68" s="152">
        <v>177</v>
      </c>
      <c r="J68" s="152"/>
      <c r="K68" s="152"/>
    </row>
    <row r="69" ht="22" customHeight="true" spans="1:11">
      <c r="A69" s="132"/>
      <c r="B69" s="134" t="s">
        <v>444</v>
      </c>
      <c r="C69" s="135">
        <v>98.9</v>
      </c>
      <c r="D69" s="136">
        <v>64</v>
      </c>
      <c r="E69" s="136"/>
      <c r="F69" s="135"/>
      <c r="G69" s="142"/>
      <c r="H69" s="143"/>
      <c r="I69" s="152"/>
      <c r="J69" s="152">
        <v>10</v>
      </c>
      <c r="K69" s="152">
        <v>24.9</v>
      </c>
    </row>
    <row r="70" ht="22" customHeight="true" spans="1:11">
      <c r="A70" s="132"/>
      <c r="B70" s="134" t="s">
        <v>445</v>
      </c>
      <c r="C70" s="135">
        <f t="shared" ref="C70:C81" si="5">D70+E70+F70+G70+H70+I70</f>
        <v>80</v>
      </c>
      <c r="D70" s="136">
        <f t="array" ref="D70">SUM(IF('[1]2023-2024年湖南省便民交通码头明细表 '!$B$5:$B$75=B70,'[1]2023-2024年湖南省便民交通码头明细表 '!$J$5:$J$75))</f>
        <v>80</v>
      </c>
      <c r="E70" s="136"/>
      <c r="F70" s="135"/>
      <c r="G70" s="143"/>
      <c r="H70" s="143"/>
      <c r="I70" s="152"/>
      <c r="J70" s="152"/>
      <c r="K70" s="152"/>
    </row>
    <row r="71" ht="22" customHeight="true" spans="1:11">
      <c r="A71" s="132" t="s">
        <v>446</v>
      </c>
      <c r="B71" s="134" t="s">
        <v>447</v>
      </c>
      <c r="C71" s="135">
        <f t="shared" si="5"/>
        <v>155.17</v>
      </c>
      <c r="D71" s="136">
        <f t="array" ref="D71">SUM(IF('[1]2023-2024年湖南省便民交通码头明细表 '!$B$5:$B$75=B71,'[1]2023-2024年湖南省便民交通码头明细表 '!$J$5:$J$75))</f>
        <v>100</v>
      </c>
      <c r="E71" s="136"/>
      <c r="F71" s="135">
        <v>55.17</v>
      </c>
      <c r="G71" s="143"/>
      <c r="H71" s="143"/>
      <c r="I71" s="152"/>
      <c r="J71" s="152"/>
      <c r="K71" s="152"/>
    </row>
    <row r="72" ht="22" customHeight="true" spans="1:11">
      <c r="A72" s="132"/>
      <c r="B72" s="134" t="s">
        <v>448</v>
      </c>
      <c r="C72" s="135">
        <f t="shared" si="5"/>
        <v>189.63</v>
      </c>
      <c r="D72" s="136">
        <f t="array" ref="D72">SUM(IF('[1]2023-2024年湖南省便民交通码头明细表 '!$B$5:$B$75=B72,'[1]2023-2024年湖南省便民交通码头明细表 '!$J$5:$J$75))</f>
        <v>165</v>
      </c>
      <c r="E72" s="136"/>
      <c r="F72" s="135">
        <v>24.63</v>
      </c>
      <c r="G72" s="143"/>
      <c r="H72" s="143"/>
      <c r="I72" s="152"/>
      <c r="J72" s="152"/>
      <c r="K72" s="152"/>
    </row>
    <row r="73" ht="22" customHeight="true" spans="1:11">
      <c r="A73" s="132"/>
      <c r="B73" s="134" t="s">
        <v>449</v>
      </c>
      <c r="C73" s="135">
        <f t="shared" si="5"/>
        <v>96.29</v>
      </c>
      <c r="D73" s="136">
        <f t="array" ref="D73">SUM(IF('[1]2023-2024年湖南省便民交通码头明细表 '!$B$5:$B$75=B73,'[1]2023-2024年湖南省便民交通码头明细表 '!$J$5:$J$75))</f>
        <v>25</v>
      </c>
      <c r="E73" s="136"/>
      <c r="F73" s="135">
        <v>71.29</v>
      </c>
      <c r="G73" s="143"/>
      <c r="H73" s="143"/>
      <c r="I73" s="152"/>
      <c r="J73" s="152"/>
      <c r="K73" s="152"/>
    </row>
    <row r="74" ht="22" customHeight="true" spans="1:11">
      <c r="A74" s="132"/>
      <c r="B74" s="134" t="s">
        <v>450</v>
      </c>
      <c r="C74" s="135">
        <f t="shared" si="5"/>
        <v>86.82</v>
      </c>
      <c r="D74" s="136">
        <f t="array" ref="D74">SUM(IF('[1]2023-2024年湖南省便民交通码头明细表 '!$B$5:$B$75=B74,'[1]2023-2024年湖南省便民交通码头明细表 '!$J$5:$J$75))</f>
        <v>80</v>
      </c>
      <c r="E74" s="136"/>
      <c r="F74" s="135">
        <v>6.82</v>
      </c>
      <c r="G74" s="143"/>
      <c r="H74" s="143"/>
      <c r="I74" s="152"/>
      <c r="J74" s="152"/>
      <c r="K74" s="152"/>
    </row>
    <row r="75" ht="22" customHeight="true" spans="1:11">
      <c r="A75" s="132"/>
      <c r="B75" s="134" t="s">
        <v>451</v>
      </c>
      <c r="C75" s="135">
        <f t="shared" si="5"/>
        <v>144.2</v>
      </c>
      <c r="D75" s="136">
        <f t="array" ref="D75">SUM(IF('[1]2023-2024年湖南省便民交通码头明细表 '!$B$5:$B$75=B75,'[1]2023-2024年湖南省便民交通码头明细表 '!$J$5:$J$75))</f>
        <v>140</v>
      </c>
      <c r="E75" s="136"/>
      <c r="F75" s="135">
        <v>4.2</v>
      </c>
      <c r="G75" s="143"/>
      <c r="H75" s="143"/>
      <c r="I75" s="152"/>
      <c r="J75" s="152"/>
      <c r="K75" s="152"/>
    </row>
    <row r="76" ht="22" customHeight="true" spans="1:11">
      <c r="A76" s="132"/>
      <c r="B76" s="134" t="s">
        <v>452</v>
      </c>
      <c r="C76" s="135">
        <f t="shared" si="5"/>
        <v>40</v>
      </c>
      <c r="D76" s="136">
        <f t="array" ref="D76">SUM(IF('[1]2023-2024年湖南省便民交通码头明细表 '!$B$5:$B$75=B76,'[1]2023-2024年湖南省便民交通码头明细表 '!$J$5:$J$75))</f>
        <v>40</v>
      </c>
      <c r="E76" s="136"/>
      <c r="F76" s="135"/>
      <c r="G76" s="143"/>
      <c r="H76" s="143"/>
      <c r="I76" s="152"/>
      <c r="J76" s="152"/>
      <c r="K76" s="152"/>
    </row>
    <row r="77" ht="22" customHeight="true" spans="1:11">
      <c r="A77" s="132"/>
      <c r="B77" s="134" t="s">
        <v>453</v>
      </c>
      <c r="C77" s="135">
        <f t="shared" si="5"/>
        <v>72.08</v>
      </c>
      <c r="D77" s="136">
        <f t="array" ref="D77">SUM(IF('[1]2023-2024年湖南省便民交通码头明细表 '!$B$5:$B$75=B77,'[1]2023-2024年湖南省便民交通码头明细表 '!$J$5:$J$75))</f>
        <v>67.85</v>
      </c>
      <c r="E77" s="136"/>
      <c r="F77" s="135">
        <v>4.23</v>
      </c>
      <c r="G77" s="143"/>
      <c r="H77" s="143"/>
      <c r="I77" s="152"/>
      <c r="J77" s="152"/>
      <c r="K77" s="152"/>
    </row>
    <row r="78" ht="22" customHeight="true" spans="1:11">
      <c r="A78" s="153" t="s">
        <v>454</v>
      </c>
      <c r="B78" s="133" t="s">
        <v>392</v>
      </c>
      <c r="C78" s="130">
        <f>D78+E78+F78+G78+H78+I78</f>
        <v>588.5</v>
      </c>
      <c r="D78" s="137">
        <f>SUBTOTAL(9,D79:D86)</f>
        <v>520</v>
      </c>
      <c r="E78" s="137">
        <f>SUBTOTAL(9,E79:E86)</f>
        <v>0</v>
      </c>
      <c r="F78" s="137">
        <f>SUBTOTAL(9,F79:F86)</f>
        <v>13.5</v>
      </c>
      <c r="G78" s="137">
        <f>SUBTOTAL(9,G79:G86)</f>
        <v>0</v>
      </c>
      <c r="H78" s="137">
        <f>SUBTOTAL(9,H79:H86)</f>
        <v>0</v>
      </c>
      <c r="I78" s="132">
        <v>55</v>
      </c>
      <c r="J78" s="132"/>
      <c r="K78" s="132"/>
    </row>
    <row r="79" ht="22" customHeight="true" spans="1:11">
      <c r="A79" s="153"/>
      <c r="B79" s="134" t="s">
        <v>400</v>
      </c>
      <c r="C79" s="135">
        <f>D79+E79+F79+G79+H79+I79</f>
        <v>55</v>
      </c>
      <c r="D79" s="136"/>
      <c r="E79" s="136"/>
      <c r="F79" s="135"/>
      <c r="G79" s="143"/>
      <c r="H79" s="143"/>
      <c r="I79" s="152">
        <v>55</v>
      </c>
      <c r="J79" s="152"/>
      <c r="K79" s="152"/>
    </row>
    <row r="80" ht="22" customHeight="true" spans="1:11">
      <c r="A80" s="153"/>
      <c r="B80" s="134" t="s">
        <v>455</v>
      </c>
      <c r="C80" s="135">
        <f>D80+E80+F80+G80+H80+I80</f>
        <v>80</v>
      </c>
      <c r="D80" s="136">
        <f t="array" ref="D80">SUM(IF('[1]2023-2024年湖南省便民交通码头明细表 '!$B$5:$B$75=B80,'[1]2023-2024年湖南省便民交通码头明细表 '!$J$5:$J$75))</f>
        <v>80</v>
      </c>
      <c r="E80" s="136"/>
      <c r="F80" s="135"/>
      <c r="G80" s="143"/>
      <c r="H80" s="143"/>
      <c r="I80" s="152"/>
      <c r="J80" s="152"/>
      <c r="K80" s="152"/>
    </row>
    <row r="81" ht="22" customHeight="true" spans="1:11">
      <c r="A81" s="153"/>
      <c r="B81" s="134" t="s">
        <v>456</v>
      </c>
      <c r="C81" s="135">
        <f t="shared" ref="C81:C86" si="6">D81+E81+F81+G81+H81+I81</f>
        <v>40</v>
      </c>
      <c r="D81" s="136">
        <f t="array" ref="D81">SUM(IF('[1]2023-2024年湖南省便民交通码头明细表 '!$B$5:$B$75=B81,'[1]2023-2024年湖南省便民交通码头明细表 '!$J$5:$J$75))</f>
        <v>40</v>
      </c>
      <c r="E81" s="136"/>
      <c r="F81" s="135"/>
      <c r="G81" s="143"/>
      <c r="H81" s="143"/>
      <c r="I81" s="152"/>
      <c r="J81" s="152"/>
      <c r="K81" s="152"/>
    </row>
    <row r="82" ht="22" customHeight="true" spans="1:11">
      <c r="A82" s="153"/>
      <c r="B82" s="134" t="s">
        <v>457</v>
      </c>
      <c r="C82" s="135">
        <f t="shared" si="6"/>
        <v>145.01</v>
      </c>
      <c r="D82" s="136">
        <f t="array" ref="D82">SUM(IF('[1]2023-2024年湖南省便民交通码头明细表 '!$B$5:$B$75=B82,'[1]2023-2024年湖南省便民交通码头明细表 '!$J$5:$J$75))</f>
        <v>142</v>
      </c>
      <c r="E82" s="136"/>
      <c r="F82" s="135">
        <v>3.01</v>
      </c>
      <c r="G82" s="143"/>
      <c r="H82" s="143"/>
      <c r="I82" s="152"/>
      <c r="J82" s="152"/>
      <c r="K82" s="152"/>
    </row>
    <row r="83" ht="22" customHeight="true" spans="1:11">
      <c r="A83" s="153"/>
      <c r="B83" s="134" t="s">
        <v>458</v>
      </c>
      <c r="C83" s="135">
        <f t="shared" si="6"/>
        <v>90.49</v>
      </c>
      <c r="D83" s="136">
        <f t="array" ref="D83">SUM(IF('[1]2023-2024年湖南省便民交通码头明细表 '!$B$5:$B$75=B83,'[1]2023-2024年湖南省便民交通码头明细表 '!$J$5:$J$75))</f>
        <v>80</v>
      </c>
      <c r="E83" s="136"/>
      <c r="F83" s="135">
        <v>10.49</v>
      </c>
      <c r="G83" s="143"/>
      <c r="H83" s="143"/>
      <c r="I83" s="152"/>
      <c r="J83" s="152"/>
      <c r="K83" s="152"/>
    </row>
    <row r="84" ht="22" customHeight="true" spans="1:11">
      <c r="A84" s="153"/>
      <c r="B84" s="134" t="s">
        <v>459</v>
      </c>
      <c r="C84" s="135">
        <f t="shared" si="6"/>
        <v>25</v>
      </c>
      <c r="D84" s="136">
        <f t="array" ref="D84">SUM(IF('[1]2023-2024年湖南省便民交通码头明细表 '!$B$5:$B$75=B84,'[1]2023-2024年湖南省便民交通码头明细表 '!$J$5:$J$75))</f>
        <v>25</v>
      </c>
      <c r="E84" s="136"/>
      <c r="F84" s="135"/>
      <c r="G84" s="143"/>
      <c r="H84" s="143"/>
      <c r="I84" s="152"/>
      <c r="J84" s="152"/>
      <c r="K84" s="152"/>
    </row>
    <row r="85" ht="22" customHeight="true" spans="1:11">
      <c r="A85" s="153"/>
      <c r="B85" s="134" t="s">
        <v>460</v>
      </c>
      <c r="C85" s="135">
        <f t="shared" si="6"/>
        <v>50</v>
      </c>
      <c r="D85" s="136">
        <f t="array" ref="D85">SUM(IF('[1]2023-2024年湖南省便民交通码头明细表 '!$B$5:$B$75=B85,'[1]2023-2024年湖南省便民交通码头明细表 '!$J$5:$J$75))</f>
        <v>50</v>
      </c>
      <c r="E85" s="136"/>
      <c r="F85" s="135"/>
      <c r="G85" s="143"/>
      <c r="H85" s="143"/>
      <c r="I85" s="152"/>
      <c r="J85" s="152"/>
      <c r="K85" s="152"/>
    </row>
    <row r="86" ht="22" customHeight="true" spans="1:11">
      <c r="A86" s="153"/>
      <c r="B86" s="134" t="s">
        <v>461</v>
      </c>
      <c r="C86" s="135">
        <f t="shared" si="6"/>
        <v>103</v>
      </c>
      <c r="D86" s="136">
        <f t="array" ref="D86">SUM(IF('[1]2023-2024年湖南省便民交通码头明细表 '!$B$5:$B$75=B86,'[1]2023-2024年湖南省便民交通码头明细表 '!$J$5:$J$75))</f>
        <v>103</v>
      </c>
      <c r="E86" s="136"/>
      <c r="F86" s="135"/>
      <c r="G86" s="143"/>
      <c r="H86" s="143"/>
      <c r="I86" s="152"/>
      <c r="J86" s="152"/>
      <c r="K86" s="152"/>
    </row>
  </sheetData>
  <mergeCells count="25">
    <mergeCell ref="A2:K2"/>
    <mergeCell ref="I3:K3"/>
    <mergeCell ref="F4:G4"/>
    <mergeCell ref="H4:I4"/>
    <mergeCell ref="A6:B6"/>
    <mergeCell ref="A4:A5"/>
    <mergeCell ref="A7:A8"/>
    <mergeCell ref="A9:A10"/>
    <mergeCell ref="A11:A13"/>
    <mergeCell ref="A14:A15"/>
    <mergeCell ref="A16:A23"/>
    <mergeCell ref="A24:A27"/>
    <mergeCell ref="A28:A35"/>
    <mergeCell ref="A36:A41"/>
    <mergeCell ref="A42:A48"/>
    <mergeCell ref="A49:A54"/>
    <mergeCell ref="A55:A61"/>
    <mergeCell ref="A62:A66"/>
    <mergeCell ref="A67:A70"/>
    <mergeCell ref="A71:A77"/>
    <mergeCell ref="A78:A86"/>
    <mergeCell ref="B4:B5"/>
    <mergeCell ref="C4:C5"/>
    <mergeCell ref="J4:J5"/>
    <mergeCell ref="K4:K5"/>
  </mergeCells>
  <pageMargins left="0.751388888888889" right="0.751388888888889" top="1" bottom="1" header="0.5" footer="0.5"/>
  <pageSetup paperSize="9" scale="78" fitToHeight="0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22"/>
  <sheetViews>
    <sheetView workbookViewId="0">
      <selection activeCell="N11" sqref="N11"/>
    </sheetView>
  </sheetViews>
  <sheetFormatPr defaultColWidth="9" defaultRowHeight="14.25"/>
  <cols>
    <col min="1" max="10" width="9.25833333333333" style="108" customWidth="true"/>
    <col min="11" max="16381" width="8.66666666666667" style="108"/>
    <col min="16382" max="16384" width="9" style="108"/>
  </cols>
  <sheetData>
    <row r="1" s="107" customFormat="true" ht="23" customHeight="true" spans="1:3">
      <c r="A1" s="111" t="s">
        <v>462</v>
      </c>
      <c r="C1" s="112"/>
    </row>
    <row r="2" s="108" customFormat="true" ht="33" customHeight="true" spans="1:10">
      <c r="A2" s="113" t="s">
        <v>463</v>
      </c>
      <c r="B2" s="113"/>
      <c r="C2" s="113"/>
      <c r="D2" s="113"/>
      <c r="E2" s="113"/>
      <c r="F2" s="113"/>
      <c r="G2" s="113"/>
      <c r="H2" s="113"/>
      <c r="I2" s="113"/>
      <c r="J2" s="113"/>
    </row>
    <row r="3" s="109" customFormat="true" ht="21" customHeight="true" spans="1:23">
      <c r="A3" s="86"/>
      <c r="B3" s="86"/>
      <c r="C3" s="86"/>
      <c r="D3" s="86"/>
      <c r="E3" s="86"/>
      <c r="F3" s="119"/>
      <c r="G3" s="119"/>
      <c r="H3" s="120" t="s">
        <v>464</v>
      </c>
      <c r="I3" s="120"/>
      <c r="J3" s="120"/>
      <c r="K3" s="123"/>
      <c r="L3" s="123"/>
      <c r="M3" s="123"/>
      <c r="N3" s="123"/>
      <c r="O3" s="123"/>
      <c r="U3" s="108"/>
      <c r="W3" s="125"/>
    </row>
    <row r="4" s="108" customFormat="true" ht="73" customHeight="true" spans="1:10">
      <c r="A4" s="114" t="s">
        <v>465</v>
      </c>
      <c r="B4" s="114" t="s">
        <v>466</v>
      </c>
      <c r="C4" s="114" t="s">
        <v>467</v>
      </c>
      <c r="D4" s="114" t="s">
        <v>468</v>
      </c>
      <c r="E4" s="114" t="s">
        <v>469</v>
      </c>
      <c r="F4" s="114" t="s">
        <v>470</v>
      </c>
      <c r="G4" s="114" t="s">
        <v>471</v>
      </c>
      <c r="H4" s="114" t="s">
        <v>472</v>
      </c>
      <c r="I4" s="114" t="s">
        <v>473</v>
      </c>
      <c r="J4" s="114" t="s">
        <v>474</v>
      </c>
    </row>
    <row r="5" s="110" customFormat="true" ht="33" customHeight="true" spans="1:10">
      <c r="A5" s="115" t="s">
        <v>42</v>
      </c>
      <c r="B5" s="115">
        <f>SUM(B6:B20)</f>
        <v>22485.7</v>
      </c>
      <c r="C5" s="115">
        <f>SUM(C6:C20)</f>
        <v>2000</v>
      </c>
      <c r="D5" s="115">
        <f>SUM(D6:D20)</f>
        <v>900</v>
      </c>
      <c r="E5" s="115">
        <f t="shared" ref="E5:J5" si="0">SUM(E6:E20)</f>
        <v>4752</v>
      </c>
      <c r="F5" s="115">
        <f t="shared" si="0"/>
        <v>130</v>
      </c>
      <c r="G5" s="115">
        <f t="shared" si="0"/>
        <v>175</v>
      </c>
      <c r="H5" s="115">
        <f t="shared" si="0"/>
        <v>400</v>
      </c>
      <c r="I5" s="115">
        <f t="shared" si="0"/>
        <v>600</v>
      </c>
      <c r="J5" s="115">
        <f t="shared" si="0"/>
        <v>13528.7</v>
      </c>
    </row>
    <row r="6" s="108" customFormat="true" ht="33" customHeight="true" spans="1:10">
      <c r="A6" s="116" t="s">
        <v>43</v>
      </c>
      <c r="B6" s="116">
        <f>SUM(C6:J6)</f>
        <v>7633.14</v>
      </c>
      <c r="C6" s="116">
        <v>500</v>
      </c>
      <c r="D6" s="116">
        <v>300</v>
      </c>
      <c r="E6" s="121">
        <v>973</v>
      </c>
      <c r="F6" s="121"/>
      <c r="G6" s="121">
        <v>12.5</v>
      </c>
      <c r="H6" s="121">
        <v>100</v>
      </c>
      <c r="I6" s="121"/>
      <c r="J6" s="117">
        <v>5747.64</v>
      </c>
    </row>
    <row r="7" s="108" customFormat="true" ht="33" customHeight="true" spans="1:10">
      <c r="A7" s="117" t="s">
        <v>475</v>
      </c>
      <c r="B7" s="116">
        <f>SUM(C7:J7)</f>
        <v>1898.24</v>
      </c>
      <c r="C7" s="116">
        <v>500</v>
      </c>
      <c r="D7" s="116"/>
      <c r="E7" s="117">
        <v>606</v>
      </c>
      <c r="F7" s="117">
        <v>10</v>
      </c>
      <c r="G7" s="117">
        <v>12.5</v>
      </c>
      <c r="H7" s="117"/>
      <c r="I7" s="117"/>
      <c r="J7" s="117">
        <v>769.74</v>
      </c>
    </row>
    <row r="8" s="108" customFormat="true" ht="33" customHeight="true" spans="1:10">
      <c r="A8" s="117" t="s">
        <v>476</v>
      </c>
      <c r="B8" s="116">
        <f>SUM(C8:J8)</f>
        <v>1125.59</v>
      </c>
      <c r="C8" s="116"/>
      <c r="D8" s="116"/>
      <c r="E8" s="117">
        <v>464</v>
      </c>
      <c r="F8" s="117">
        <v>10</v>
      </c>
      <c r="G8" s="117">
        <v>12.5</v>
      </c>
      <c r="H8" s="117"/>
      <c r="I8" s="117"/>
      <c r="J8" s="117">
        <v>639.09</v>
      </c>
    </row>
    <row r="9" s="108" customFormat="true" ht="33" customHeight="true" spans="1:10">
      <c r="A9" s="117" t="s">
        <v>477</v>
      </c>
      <c r="B9" s="116">
        <f>SUM(C9:J9)</f>
        <v>1310.06</v>
      </c>
      <c r="C9" s="116"/>
      <c r="D9" s="116"/>
      <c r="E9" s="117">
        <v>100</v>
      </c>
      <c r="F9" s="117">
        <v>10</v>
      </c>
      <c r="G9" s="117">
        <v>12.5</v>
      </c>
      <c r="H9" s="117">
        <v>100</v>
      </c>
      <c r="I9" s="117"/>
      <c r="J9" s="117">
        <v>1087.56</v>
      </c>
    </row>
    <row r="10" s="108" customFormat="true" ht="33" customHeight="true" spans="1:10">
      <c r="A10" s="117" t="s">
        <v>478</v>
      </c>
      <c r="B10" s="116">
        <f>SUM(C10:J10)</f>
        <v>724.12</v>
      </c>
      <c r="C10" s="116"/>
      <c r="D10" s="116"/>
      <c r="E10" s="117">
        <v>95</v>
      </c>
      <c r="F10" s="117">
        <v>10</v>
      </c>
      <c r="G10" s="117">
        <v>12.5</v>
      </c>
      <c r="H10" s="117"/>
      <c r="I10" s="117"/>
      <c r="J10" s="117">
        <v>606.62</v>
      </c>
    </row>
    <row r="11" s="108" customFormat="true" ht="33" customHeight="true" spans="1:10">
      <c r="A11" s="117" t="s">
        <v>479</v>
      </c>
      <c r="B11" s="116">
        <f t="shared" ref="B11:B20" si="1">SUM(C11:J11)</f>
        <v>1004.66</v>
      </c>
      <c r="C11" s="116"/>
      <c r="D11" s="116">
        <v>300</v>
      </c>
      <c r="E11" s="117">
        <v>53</v>
      </c>
      <c r="F11" s="117">
        <v>10</v>
      </c>
      <c r="G11" s="117">
        <v>12.5</v>
      </c>
      <c r="H11" s="117"/>
      <c r="I11" s="117"/>
      <c r="J11" s="117">
        <v>629.16</v>
      </c>
    </row>
    <row r="12" s="108" customFormat="true" ht="33" customHeight="true" spans="1:10">
      <c r="A12" s="117" t="s">
        <v>480</v>
      </c>
      <c r="B12" s="116">
        <f t="shared" si="1"/>
        <v>600</v>
      </c>
      <c r="C12" s="116"/>
      <c r="D12" s="116"/>
      <c r="E12" s="117"/>
      <c r="F12" s="117"/>
      <c r="G12" s="117"/>
      <c r="H12" s="117"/>
      <c r="I12" s="117">
        <v>600</v>
      </c>
      <c r="J12" s="117"/>
    </row>
    <row r="13" s="108" customFormat="true" ht="33" customHeight="true" spans="1:10">
      <c r="A13" s="117" t="s">
        <v>481</v>
      </c>
      <c r="B13" s="116">
        <f t="shared" si="1"/>
        <v>1205.18</v>
      </c>
      <c r="C13" s="116">
        <v>500</v>
      </c>
      <c r="D13" s="116"/>
      <c r="E13" s="117">
        <v>75</v>
      </c>
      <c r="F13" s="117">
        <v>10</v>
      </c>
      <c r="G13" s="117">
        <v>12.5</v>
      </c>
      <c r="H13" s="117">
        <v>100</v>
      </c>
      <c r="I13" s="117"/>
      <c r="J13" s="124">
        <v>507.68</v>
      </c>
    </row>
    <row r="14" s="108" customFormat="true" ht="33" customHeight="true" spans="1:10">
      <c r="A14" s="117" t="s">
        <v>482</v>
      </c>
      <c r="B14" s="116">
        <f t="shared" si="1"/>
        <v>440.24</v>
      </c>
      <c r="C14" s="116"/>
      <c r="D14" s="116"/>
      <c r="E14" s="117">
        <v>166</v>
      </c>
      <c r="F14" s="117">
        <v>10</v>
      </c>
      <c r="G14" s="117">
        <v>12.5</v>
      </c>
      <c r="H14" s="117"/>
      <c r="I14" s="117"/>
      <c r="J14" s="124">
        <v>251.74</v>
      </c>
    </row>
    <row r="15" s="108" customFormat="true" ht="33" customHeight="true" spans="1:10">
      <c r="A15" s="117" t="s">
        <v>483</v>
      </c>
      <c r="B15" s="116">
        <f t="shared" si="1"/>
        <v>1546.61</v>
      </c>
      <c r="C15" s="116"/>
      <c r="D15" s="116"/>
      <c r="E15" s="117">
        <v>652</v>
      </c>
      <c r="F15" s="117">
        <v>10</v>
      </c>
      <c r="G15" s="117">
        <v>12.5</v>
      </c>
      <c r="H15" s="117"/>
      <c r="I15" s="117"/>
      <c r="J15" s="124">
        <v>872.11</v>
      </c>
    </row>
    <row r="16" s="108" customFormat="true" ht="33" customHeight="true" spans="1:10">
      <c r="A16" s="117" t="s">
        <v>484</v>
      </c>
      <c r="B16" s="116">
        <f t="shared" si="1"/>
        <v>729.7</v>
      </c>
      <c r="C16" s="116"/>
      <c r="D16" s="116"/>
      <c r="E16" s="117">
        <v>185</v>
      </c>
      <c r="F16" s="117">
        <v>10</v>
      </c>
      <c r="G16" s="117">
        <v>12.5</v>
      </c>
      <c r="H16" s="117"/>
      <c r="I16" s="117"/>
      <c r="J16" s="124">
        <v>522.2</v>
      </c>
    </row>
    <row r="17" s="108" customFormat="true" ht="33" customHeight="true" spans="1:10">
      <c r="A17" s="117" t="s">
        <v>485</v>
      </c>
      <c r="B17" s="116">
        <f t="shared" si="1"/>
        <v>1409.78</v>
      </c>
      <c r="C17" s="116"/>
      <c r="D17" s="116"/>
      <c r="E17" s="117">
        <v>270</v>
      </c>
      <c r="F17" s="117">
        <v>10</v>
      </c>
      <c r="G17" s="117">
        <v>12.5</v>
      </c>
      <c r="H17" s="117">
        <v>100</v>
      </c>
      <c r="I17" s="117"/>
      <c r="J17" s="124">
        <v>1017.28</v>
      </c>
    </row>
    <row r="18" s="108" customFormat="true" ht="33" customHeight="true" spans="1:10">
      <c r="A18" s="117" t="s">
        <v>486</v>
      </c>
      <c r="B18" s="116">
        <f t="shared" si="1"/>
        <v>1296.62</v>
      </c>
      <c r="C18" s="116">
        <v>500</v>
      </c>
      <c r="D18" s="116"/>
      <c r="E18" s="117">
        <v>522</v>
      </c>
      <c r="F18" s="117">
        <v>10</v>
      </c>
      <c r="G18" s="117">
        <v>12.5</v>
      </c>
      <c r="H18" s="117"/>
      <c r="I18" s="117"/>
      <c r="J18" s="124">
        <v>252.12</v>
      </c>
    </row>
    <row r="19" s="108" customFormat="true" ht="33" customHeight="true" spans="1:10">
      <c r="A19" s="117" t="s">
        <v>487</v>
      </c>
      <c r="B19" s="116">
        <f t="shared" si="1"/>
        <v>941.58</v>
      </c>
      <c r="C19" s="116"/>
      <c r="D19" s="116">
        <v>300</v>
      </c>
      <c r="E19" s="117">
        <v>192</v>
      </c>
      <c r="F19" s="117">
        <v>10</v>
      </c>
      <c r="G19" s="117">
        <v>12.5</v>
      </c>
      <c r="H19" s="117"/>
      <c r="I19" s="117"/>
      <c r="J19" s="124">
        <v>427.08</v>
      </c>
    </row>
    <row r="20" s="108" customFormat="true" ht="33" customHeight="true" spans="1:10">
      <c r="A20" s="117" t="s">
        <v>488</v>
      </c>
      <c r="B20" s="116">
        <f t="shared" si="1"/>
        <v>620.18</v>
      </c>
      <c r="C20" s="116"/>
      <c r="D20" s="116"/>
      <c r="E20" s="117">
        <v>399</v>
      </c>
      <c r="F20" s="117">
        <v>10</v>
      </c>
      <c r="G20" s="117">
        <v>12.5</v>
      </c>
      <c r="H20" s="117"/>
      <c r="I20" s="117"/>
      <c r="J20" s="124">
        <v>198.68</v>
      </c>
    </row>
    <row r="21" spans="1:5">
      <c r="A21" s="118" t="s">
        <v>489</v>
      </c>
      <c r="E21" s="122"/>
    </row>
    <row r="22" spans="24:24">
      <c r="X22" s="108" t="s">
        <v>490</v>
      </c>
    </row>
  </sheetData>
  <mergeCells count="2">
    <mergeCell ref="A2:J2"/>
    <mergeCell ref="H3:J3"/>
  </mergeCells>
  <pageMargins left="0.751388888888889" right="0.751388888888889" top="1" bottom="1" header="0.5" footer="0.5"/>
  <pageSetup paperSize="9" scale="88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8"/>
  <sheetViews>
    <sheetView workbookViewId="0">
      <selection activeCell="K14" sqref="K14"/>
    </sheetView>
  </sheetViews>
  <sheetFormatPr defaultColWidth="9" defaultRowHeight="13.5" outlineLevelCol="7"/>
  <cols>
    <col min="1" max="1" width="9.375" style="76"/>
    <col min="2" max="2" width="8.375" style="76" customWidth="true"/>
    <col min="3" max="3" width="18.9" style="76" customWidth="true"/>
    <col min="4" max="4" width="15.6166666666667" style="76" customWidth="true"/>
    <col min="5" max="7" width="9" style="76"/>
    <col min="8" max="8" width="12.8083333333333" style="76" customWidth="true"/>
    <col min="9" max="16384" width="9" style="76"/>
  </cols>
  <sheetData>
    <row r="1" s="76" customFormat="true" ht="25" customHeight="true" spans="1:6">
      <c r="A1" s="83" t="s">
        <v>491</v>
      </c>
      <c r="B1" s="84"/>
      <c r="C1" s="84"/>
      <c r="D1" s="84"/>
      <c r="E1" s="84"/>
      <c r="F1" s="84"/>
    </row>
    <row r="2" ht="23.25" spans="1:8">
      <c r="A2" s="85" t="s">
        <v>492</v>
      </c>
      <c r="B2" s="85"/>
      <c r="C2" s="85"/>
      <c r="D2" s="85"/>
      <c r="E2" s="85"/>
      <c r="F2" s="85"/>
      <c r="G2" s="85"/>
      <c r="H2" s="85"/>
    </row>
    <row r="3" ht="30" customHeight="true" spans="1:8">
      <c r="A3" s="86"/>
      <c r="B3" s="86"/>
      <c r="C3" s="86"/>
      <c r="D3" s="86"/>
      <c r="E3" s="86"/>
      <c r="F3" s="86"/>
      <c r="G3" s="86"/>
      <c r="H3" s="98" t="s">
        <v>493</v>
      </c>
    </row>
    <row r="4" ht="46" customHeight="true" spans="1:8">
      <c r="A4" s="87" t="s">
        <v>494</v>
      </c>
      <c r="B4" s="87" t="s">
        <v>495</v>
      </c>
      <c r="C4" s="87" t="s">
        <v>496</v>
      </c>
      <c r="D4" s="87" t="s">
        <v>497</v>
      </c>
      <c r="E4" s="87" t="s">
        <v>498</v>
      </c>
      <c r="F4" s="87" t="s">
        <v>499</v>
      </c>
      <c r="G4" s="87" t="s">
        <v>500</v>
      </c>
      <c r="H4" s="99" t="s">
        <v>501</v>
      </c>
    </row>
    <row r="5" ht="34" customHeight="true" spans="1:8">
      <c r="A5" s="88" t="s">
        <v>502</v>
      </c>
      <c r="B5" s="89"/>
      <c r="C5" s="89"/>
      <c r="D5" s="90"/>
      <c r="E5" s="87"/>
      <c r="F5" s="87"/>
      <c r="G5" s="100">
        <f>G6+G7+G10+G11+G12+G15+G18+G28</f>
        <v>2500</v>
      </c>
      <c r="H5" s="101"/>
    </row>
    <row r="6" ht="46" customHeight="true" spans="1:8">
      <c r="A6" s="91" t="s">
        <v>503</v>
      </c>
      <c r="B6" s="91" t="s">
        <v>504</v>
      </c>
      <c r="C6" s="92" t="s">
        <v>505</v>
      </c>
      <c r="D6" s="93" t="s">
        <v>506</v>
      </c>
      <c r="E6" s="93" t="s">
        <v>507</v>
      </c>
      <c r="F6" s="93" t="s">
        <v>508</v>
      </c>
      <c r="G6" s="93">
        <v>150</v>
      </c>
      <c r="H6" s="102"/>
    </row>
    <row r="7" ht="36" customHeight="true" spans="1:8">
      <c r="A7" s="93" t="s">
        <v>509</v>
      </c>
      <c r="B7" s="94" t="s">
        <v>510</v>
      </c>
      <c r="C7" s="95"/>
      <c r="D7" s="95"/>
      <c r="E7" s="103"/>
      <c r="F7" s="104"/>
      <c r="G7" s="104">
        <f>G8+G9</f>
        <v>150</v>
      </c>
      <c r="H7" s="102"/>
    </row>
    <row r="8" ht="46" customHeight="true" spans="1:8">
      <c r="A8" s="93"/>
      <c r="B8" s="93" t="s">
        <v>511</v>
      </c>
      <c r="C8" s="92" t="s">
        <v>512</v>
      </c>
      <c r="D8" s="92" t="s">
        <v>513</v>
      </c>
      <c r="E8" s="92" t="s">
        <v>507</v>
      </c>
      <c r="F8" s="92" t="s">
        <v>514</v>
      </c>
      <c r="G8" s="93">
        <v>50</v>
      </c>
      <c r="H8" s="93"/>
    </row>
    <row r="9" ht="46" customHeight="true" spans="1:8">
      <c r="A9" s="93"/>
      <c r="B9" s="93" t="s">
        <v>515</v>
      </c>
      <c r="C9" s="92" t="s">
        <v>516</v>
      </c>
      <c r="D9" s="92" t="s">
        <v>513</v>
      </c>
      <c r="E9" s="92" t="s">
        <v>507</v>
      </c>
      <c r="F9" s="92" t="s">
        <v>508</v>
      </c>
      <c r="G9" s="93">
        <v>100</v>
      </c>
      <c r="H9" s="93"/>
    </row>
    <row r="10" ht="46" customHeight="true" spans="1:8">
      <c r="A10" s="93" t="s">
        <v>517</v>
      </c>
      <c r="B10" s="93" t="s">
        <v>518</v>
      </c>
      <c r="C10" s="92" t="s">
        <v>519</v>
      </c>
      <c r="D10" s="92" t="s">
        <v>520</v>
      </c>
      <c r="E10" s="92" t="s">
        <v>507</v>
      </c>
      <c r="F10" s="92" t="s">
        <v>508</v>
      </c>
      <c r="G10" s="93">
        <v>150</v>
      </c>
      <c r="H10" s="93"/>
    </row>
    <row r="11" ht="46" customHeight="true" spans="1:8">
      <c r="A11" s="91" t="s">
        <v>65</v>
      </c>
      <c r="B11" s="91" t="s">
        <v>521</v>
      </c>
      <c r="C11" s="92" t="s">
        <v>522</v>
      </c>
      <c r="D11" s="92" t="s">
        <v>523</v>
      </c>
      <c r="E11" s="92" t="s">
        <v>507</v>
      </c>
      <c r="F11" s="92" t="s">
        <v>508</v>
      </c>
      <c r="G11" s="93">
        <v>180</v>
      </c>
      <c r="H11" s="102"/>
    </row>
    <row r="12" ht="33" customHeight="true" spans="1:8">
      <c r="A12" s="91" t="s">
        <v>80</v>
      </c>
      <c r="B12" s="94" t="s">
        <v>510</v>
      </c>
      <c r="C12" s="95"/>
      <c r="D12" s="95"/>
      <c r="E12" s="103"/>
      <c r="F12" s="105"/>
      <c r="G12" s="104">
        <f>G13+G14</f>
        <v>480</v>
      </c>
      <c r="H12" s="102"/>
    </row>
    <row r="13" ht="46" customHeight="true" spans="1:8">
      <c r="A13" s="93"/>
      <c r="B13" s="91" t="s">
        <v>524</v>
      </c>
      <c r="C13" s="92" t="s">
        <v>525</v>
      </c>
      <c r="D13" s="92" t="s">
        <v>523</v>
      </c>
      <c r="E13" s="92" t="s">
        <v>507</v>
      </c>
      <c r="F13" s="92" t="s">
        <v>514</v>
      </c>
      <c r="G13" s="93">
        <v>180</v>
      </c>
      <c r="H13" s="102"/>
    </row>
    <row r="14" ht="46" customHeight="true" spans="1:8">
      <c r="A14" s="93"/>
      <c r="B14" s="91" t="s">
        <v>526</v>
      </c>
      <c r="C14" s="92" t="s">
        <v>527</v>
      </c>
      <c r="D14" s="92" t="s">
        <v>523</v>
      </c>
      <c r="E14" s="92" t="s">
        <v>528</v>
      </c>
      <c r="F14" s="92" t="s">
        <v>508</v>
      </c>
      <c r="G14" s="93">
        <v>300</v>
      </c>
      <c r="H14" s="102"/>
    </row>
    <row r="15" ht="39" customHeight="true" spans="1:8">
      <c r="A15" s="93" t="s">
        <v>529</v>
      </c>
      <c r="B15" s="94" t="s">
        <v>510</v>
      </c>
      <c r="C15" s="95"/>
      <c r="D15" s="95"/>
      <c r="E15" s="103"/>
      <c r="F15" s="105"/>
      <c r="G15" s="104">
        <f>G16+G17</f>
        <v>280</v>
      </c>
      <c r="H15" s="102"/>
    </row>
    <row r="16" ht="46" customHeight="true" spans="1:8">
      <c r="A16" s="93"/>
      <c r="B16" s="93" t="s">
        <v>530</v>
      </c>
      <c r="C16" s="92" t="s">
        <v>531</v>
      </c>
      <c r="D16" s="92" t="s">
        <v>513</v>
      </c>
      <c r="E16" s="92" t="s">
        <v>507</v>
      </c>
      <c r="F16" s="92" t="s">
        <v>508</v>
      </c>
      <c r="G16" s="93">
        <v>100</v>
      </c>
      <c r="H16" s="93"/>
    </row>
    <row r="17" ht="46" customHeight="true" spans="1:8">
      <c r="A17" s="93"/>
      <c r="B17" s="93" t="s">
        <v>532</v>
      </c>
      <c r="C17" s="92" t="s">
        <v>533</v>
      </c>
      <c r="D17" s="92" t="s">
        <v>523</v>
      </c>
      <c r="E17" s="92" t="s">
        <v>507</v>
      </c>
      <c r="F17" s="92" t="s">
        <v>508</v>
      </c>
      <c r="G17" s="93">
        <v>180</v>
      </c>
      <c r="H17" s="93" t="s">
        <v>534</v>
      </c>
    </row>
    <row r="18" ht="46" customHeight="true" spans="1:8">
      <c r="A18" s="93" t="s">
        <v>535</v>
      </c>
      <c r="B18" s="94" t="s">
        <v>510</v>
      </c>
      <c r="C18" s="95"/>
      <c r="D18" s="95"/>
      <c r="E18" s="103"/>
      <c r="F18" s="105"/>
      <c r="G18" s="104">
        <f>G19+G20+G23+G26+G27</f>
        <v>930</v>
      </c>
      <c r="H18" s="104"/>
    </row>
    <row r="19" ht="46" customHeight="true" spans="1:8">
      <c r="A19" s="93"/>
      <c r="B19" s="93" t="s">
        <v>536</v>
      </c>
      <c r="C19" s="92" t="s">
        <v>537</v>
      </c>
      <c r="D19" s="92" t="s">
        <v>513</v>
      </c>
      <c r="E19" s="92" t="s">
        <v>507</v>
      </c>
      <c r="F19" s="92" t="s">
        <v>508</v>
      </c>
      <c r="G19" s="93">
        <v>30</v>
      </c>
      <c r="H19" s="93"/>
    </row>
    <row r="20" ht="46" customHeight="true" spans="1:8">
      <c r="A20" s="93"/>
      <c r="B20" s="91" t="s">
        <v>538</v>
      </c>
      <c r="C20" s="96" t="s">
        <v>539</v>
      </c>
      <c r="D20" s="97"/>
      <c r="E20" s="97"/>
      <c r="F20" s="106"/>
      <c r="G20" s="93">
        <f>G21+G22</f>
        <v>240</v>
      </c>
      <c r="H20" s="93"/>
    </row>
    <row r="21" ht="46" customHeight="true" spans="1:8">
      <c r="A21" s="93"/>
      <c r="B21" s="93"/>
      <c r="C21" s="92" t="s">
        <v>540</v>
      </c>
      <c r="D21" s="92" t="s">
        <v>520</v>
      </c>
      <c r="E21" s="92" t="s">
        <v>528</v>
      </c>
      <c r="F21" s="92" t="s">
        <v>508</v>
      </c>
      <c r="G21" s="93">
        <v>150</v>
      </c>
      <c r="H21" s="102"/>
    </row>
    <row r="22" ht="46" customHeight="true" spans="1:8">
      <c r="A22" s="93"/>
      <c r="B22" s="93"/>
      <c r="C22" s="92" t="s">
        <v>541</v>
      </c>
      <c r="D22" s="92" t="s">
        <v>520</v>
      </c>
      <c r="E22" s="92" t="s">
        <v>507</v>
      </c>
      <c r="F22" s="92" t="s">
        <v>508</v>
      </c>
      <c r="G22" s="93">
        <v>90</v>
      </c>
      <c r="H22" s="102"/>
    </row>
    <row r="23" ht="46" customHeight="true" spans="1:8">
      <c r="A23" s="93"/>
      <c r="B23" s="93" t="s">
        <v>542</v>
      </c>
      <c r="C23" s="96" t="s">
        <v>539</v>
      </c>
      <c r="D23" s="97"/>
      <c r="E23" s="97"/>
      <c r="F23" s="106"/>
      <c r="G23" s="93">
        <f>G24+G25</f>
        <v>300</v>
      </c>
      <c r="H23" s="102"/>
    </row>
    <row r="24" ht="46" customHeight="true" spans="1:8">
      <c r="A24" s="93"/>
      <c r="B24" s="93"/>
      <c r="C24" s="92" t="s">
        <v>543</v>
      </c>
      <c r="D24" s="92" t="s">
        <v>520</v>
      </c>
      <c r="E24" s="92" t="s">
        <v>507</v>
      </c>
      <c r="F24" s="92" t="s">
        <v>508</v>
      </c>
      <c r="G24" s="93">
        <v>150</v>
      </c>
      <c r="H24" s="93"/>
    </row>
    <row r="25" ht="46" customHeight="true" spans="1:8">
      <c r="A25" s="93"/>
      <c r="B25" s="93"/>
      <c r="C25" s="92" t="s">
        <v>544</v>
      </c>
      <c r="D25" s="92" t="s">
        <v>520</v>
      </c>
      <c r="E25" s="92" t="s">
        <v>507</v>
      </c>
      <c r="F25" s="92" t="s">
        <v>508</v>
      </c>
      <c r="G25" s="93">
        <v>150</v>
      </c>
      <c r="H25" s="93"/>
    </row>
    <row r="26" ht="46" customHeight="true" spans="1:8">
      <c r="A26" s="93"/>
      <c r="B26" s="93" t="s">
        <v>545</v>
      </c>
      <c r="C26" s="92" t="s">
        <v>546</v>
      </c>
      <c r="D26" s="92" t="s">
        <v>523</v>
      </c>
      <c r="E26" s="92" t="s">
        <v>507</v>
      </c>
      <c r="F26" s="92" t="s">
        <v>508</v>
      </c>
      <c r="G26" s="93">
        <v>180</v>
      </c>
      <c r="H26" s="93"/>
    </row>
    <row r="27" ht="46" customHeight="true" spans="1:8">
      <c r="A27" s="93"/>
      <c r="B27" s="93" t="s">
        <v>547</v>
      </c>
      <c r="C27" s="92" t="s">
        <v>548</v>
      </c>
      <c r="D27" s="92" t="s">
        <v>523</v>
      </c>
      <c r="E27" s="92" t="s">
        <v>528</v>
      </c>
      <c r="F27" s="92" t="s">
        <v>508</v>
      </c>
      <c r="G27" s="93">
        <v>180</v>
      </c>
      <c r="H27" s="93"/>
    </row>
    <row r="28" ht="46" customHeight="true" spans="1:8">
      <c r="A28" s="91" t="s">
        <v>549</v>
      </c>
      <c r="B28" s="91" t="s">
        <v>550</v>
      </c>
      <c r="C28" s="92" t="s">
        <v>551</v>
      </c>
      <c r="D28" s="92" t="s">
        <v>523</v>
      </c>
      <c r="E28" s="92" t="s">
        <v>507</v>
      </c>
      <c r="F28" s="92" t="s">
        <v>508</v>
      </c>
      <c r="G28" s="93">
        <v>180</v>
      </c>
      <c r="H28" s="102"/>
    </row>
  </sheetData>
  <mergeCells count="14">
    <mergeCell ref="A2:H2"/>
    <mergeCell ref="A5:D5"/>
    <mergeCell ref="B7:E7"/>
    <mergeCell ref="B12:E12"/>
    <mergeCell ref="B15:E15"/>
    <mergeCell ref="B18:E18"/>
    <mergeCell ref="C20:F20"/>
    <mergeCell ref="C23:F23"/>
    <mergeCell ref="A7:A9"/>
    <mergeCell ref="A12:A14"/>
    <mergeCell ref="A15:A17"/>
    <mergeCell ref="A18:A27"/>
    <mergeCell ref="B20:B22"/>
    <mergeCell ref="B23:B25"/>
  </mergeCells>
  <pageMargins left="0.629861111111111" right="0.550694444444444" top="1" bottom="1" header="0.5" footer="0.5"/>
  <pageSetup paperSize="9" scale="92" fitToHeight="0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7"/>
  <sheetViews>
    <sheetView tabSelected="1" workbookViewId="0">
      <selection activeCell="D18" sqref="D18"/>
    </sheetView>
  </sheetViews>
  <sheetFormatPr defaultColWidth="9" defaultRowHeight="13.5" outlineLevelRow="6" outlineLevelCol="3"/>
  <cols>
    <col min="1" max="3" width="19.2583333333333" style="76" customWidth="true"/>
    <col min="4" max="4" width="23.375" style="76" customWidth="true"/>
    <col min="5" max="16384" width="9" style="76"/>
  </cols>
  <sheetData>
    <row r="1" s="75" customFormat="true" ht="25" customHeight="true" spans="1:1">
      <c r="A1" s="77" t="s">
        <v>552</v>
      </c>
    </row>
    <row r="2" ht="49" customHeight="true" spans="1:4">
      <c r="A2" s="78" t="s">
        <v>553</v>
      </c>
      <c r="B2" s="78"/>
      <c r="C2" s="78"/>
      <c r="D2" s="78"/>
    </row>
    <row r="3" ht="28" customHeight="true" spans="4:4">
      <c r="D3" s="79" t="s">
        <v>464</v>
      </c>
    </row>
    <row r="4" ht="50" customHeight="true" spans="1:4">
      <c r="A4" s="80" t="s">
        <v>554</v>
      </c>
      <c r="B4" s="80" t="s">
        <v>555</v>
      </c>
      <c r="C4" s="80" t="s">
        <v>556</v>
      </c>
      <c r="D4" s="80" t="s">
        <v>557</v>
      </c>
    </row>
    <row r="5" ht="50" customHeight="true" spans="1:4">
      <c r="A5" s="81" t="s">
        <v>87</v>
      </c>
      <c r="B5" s="81" t="s">
        <v>54</v>
      </c>
      <c r="C5" s="81">
        <v>0</v>
      </c>
      <c r="D5" s="82" t="s">
        <v>558</v>
      </c>
    </row>
    <row r="6" ht="50" customHeight="true" spans="1:4">
      <c r="A6" s="81"/>
      <c r="B6" s="81" t="s">
        <v>559</v>
      </c>
      <c r="C6" s="81">
        <v>4.29</v>
      </c>
      <c r="D6" s="82" t="s">
        <v>560</v>
      </c>
    </row>
    <row r="7" ht="50" customHeight="true" spans="1:4">
      <c r="A7" s="81"/>
      <c r="B7" s="81" t="s">
        <v>561</v>
      </c>
      <c r="C7" s="81">
        <v>-4.29</v>
      </c>
      <c r="D7" s="81"/>
    </row>
  </sheetData>
  <mergeCells count="2">
    <mergeCell ref="A2:D2"/>
    <mergeCell ref="A5:A7"/>
  </mergeCells>
  <pageMargins left="0.75" right="0.75" top="1" bottom="1" header="0.5" footer="0.5"/>
  <pageSetup paperSize="9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P108"/>
  <sheetViews>
    <sheetView workbookViewId="0">
      <selection activeCell="A2" sqref="A2:P2"/>
    </sheetView>
  </sheetViews>
  <sheetFormatPr defaultColWidth="9" defaultRowHeight="13.5"/>
  <cols>
    <col min="1" max="1" width="12.125" customWidth="true"/>
    <col min="2" max="4" width="9" customWidth="true"/>
    <col min="5" max="5" width="10.375" customWidth="true"/>
    <col min="6" max="6" width="9" customWidth="true"/>
    <col min="7" max="8" width="13.875" customWidth="true"/>
    <col min="9" max="9" width="10.375" customWidth="true"/>
    <col min="10" max="10" width="12.375" customWidth="true"/>
    <col min="11" max="11" width="9" customWidth="true"/>
    <col min="12" max="13" width="14.375" customWidth="true"/>
    <col min="14" max="14" width="9" customWidth="true"/>
    <col min="15" max="15" width="10.5" customWidth="true"/>
    <col min="16" max="16" width="13.125" customWidth="true"/>
  </cols>
  <sheetData>
    <row r="1" spans="1:16">
      <c r="A1" s="25" t="s">
        <v>562</v>
      </c>
      <c r="B1" s="25"/>
      <c r="C1" s="25"/>
      <c r="D1" s="25"/>
      <c r="E1" s="2"/>
      <c r="F1" s="25"/>
      <c r="G1" s="2"/>
      <c r="H1" s="2"/>
      <c r="I1" s="25"/>
      <c r="J1" s="25"/>
      <c r="K1" s="25"/>
      <c r="L1" s="25"/>
      <c r="M1" s="25"/>
      <c r="N1" s="25"/>
      <c r="O1" s="25"/>
      <c r="P1" s="25"/>
    </row>
    <row r="2" ht="20.25" spans="1:16">
      <c r="A2" s="61" t="s">
        <v>563</v>
      </c>
      <c r="B2" s="25"/>
      <c r="C2" s="25"/>
      <c r="D2" s="25"/>
      <c r="E2" s="61"/>
      <c r="F2" s="25"/>
      <c r="G2" s="61"/>
      <c r="H2" s="61"/>
      <c r="I2" s="61"/>
      <c r="J2" s="61"/>
      <c r="K2" s="61"/>
      <c r="L2" s="61"/>
      <c r="M2" s="61"/>
      <c r="N2" s="61"/>
      <c r="O2" s="61"/>
      <c r="P2" s="61"/>
    </row>
    <row r="3" spans="1:16">
      <c r="A3" s="62" t="s">
        <v>564</v>
      </c>
      <c r="B3" s="63" t="s">
        <v>565</v>
      </c>
      <c r="C3" s="63"/>
      <c r="D3" s="63"/>
      <c r="E3" s="63"/>
      <c r="F3" s="63"/>
      <c r="G3" s="63"/>
      <c r="H3" s="63"/>
      <c r="I3" s="63"/>
      <c r="J3" s="63"/>
      <c r="K3" s="65" t="s">
        <v>566</v>
      </c>
      <c r="L3" s="66"/>
      <c r="M3" s="66"/>
      <c r="N3" s="66"/>
      <c r="O3" s="71"/>
      <c r="P3" s="68" t="s">
        <v>567</v>
      </c>
    </row>
    <row r="4" ht="27" spans="1:16">
      <c r="A4" s="64"/>
      <c r="B4" s="65" t="s">
        <v>568</v>
      </c>
      <c r="C4" s="66"/>
      <c r="D4" s="66"/>
      <c r="E4" s="66"/>
      <c r="F4" s="66"/>
      <c r="G4" s="66"/>
      <c r="H4" s="71"/>
      <c r="I4" s="68" t="s">
        <v>569</v>
      </c>
      <c r="J4" s="72" t="s">
        <v>570</v>
      </c>
      <c r="K4" s="68" t="s">
        <v>571</v>
      </c>
      <c r="L4" s="65" t="s">
        <v>572</v>
      </c>
      <c r="M4" s="71"/>
      <c r="N4" s="68" t="s">
        <v>573</v>
      </c>
      <c r="O4" s="68" t="s">
        <v>574</v>
      </c>
      <c r="P4" s="68" t="s">
        <v>575</v>
      </c>
    </row>
    <row r="5" ht="108" spans="1:16">
      <c r="A5" s="67"/>
      <c r="B5" s="67" t="s">
        <v>576</v>
      </c>
      <c r="C5" s="67" t="s">
        <v>577</v>
      </c>
      <c r="D5" s="67" t="s">
        <v>578</v>
      </c>
      <c r="E5" s="67" t="s">
        <v>579</v>
      </c>
      <c r="F5" s="67" t="s">
        <v>580</v>
      </c>
      <c r="G5" s="67" t="s">
        <v>581</v>
      </c>
      <c r="H5" s="67" t="s">
        <v>582</v>
      </c>
      <c r="I5" s="67" t="s">
        <v>583</v>
      </c>
      <c r="J5" s="67" t="s">
        <v>584</v>
      </c>
      <c r="K5" s="68" t="s">
        <v>585</v>
      </c>
      <c r="L5" s="68" t="s">
        <v>586</v>
      </c>
      <c r="M5" s="68" t="s">
        <v>587</v>
      </c>
      <c r="N5" s="68" t="s">
        <v>588</v>
      </c>
      <c r="O5" s="68" t="s">
        <v>589</v>
      </c>
      <c r="P5" s="68" t="s">
        <v>590</v>
      </c>
    </row>
    <row r="6" ht="27" spans="1:16">
      <c r="A6" s="68" t="s">
        <v>591</v>
      </c>
      <c r="B6" s="68">
        <v>18</v>
      </c>
      <c r="C6" s="68">
        <v>24</v>
      </c>
      <c r="D6" s="68">
        <v>45</v>
      </c>
      <c r="E6" s="68">
        <f>SUBTOTAL(9,E7:E108)</f>
        <v>119</v>
      </c>
      <c r="F6" s="68">
        <v>3</v>
      </c>
      <c r="G6" s="68">
        <v>13</v>
      </c>
      <c r="H6" s="68">
        <v>25</v>
      </c>
      <c r="I6" s="73">
        <v>1</v>
      </c>
      <c r="J6" s="32" t="s">
        <v>592</v>
      </c>
      <c r="K6" s="68" t="s">
        <v>593</v>
      </c>
      <c r="L6" s="68" t="s">
        <v>594</v>
      </c>
      <c r="M6" s="68" t="s">
        <v>594</v>
      </c>
      <c r="N6" s="68" t="s">
        <v>595</v>
      </c>
      <c r="O6" s="68" t="s">
        <v>595</v>
      </c>
      <c r="P6" s="68" t="s">
        <v>596</v>
      </c>
    </row>
    <row r="7" ht="27" spans="1:16">
      <c r="A7" s="69" t="s">
        <v>597</v>
      </c>
      <c r="B7" s="69"/>
      <c r="C7" s="69"/>
      <c r="D7" s="69">
        <v>1</v>
      </c>
      <c r="E7" s="69">
        <v>3</v>
      </c>
      <c r="F7" s="69"/>
      <c r="G7" s="69">
        <v>1</v>
      </c>
      <c r="H7" s="69"/>
      <c r="I7" s="74">
        <v>1</v>
      </c>
      <c r="J7" s="69" t="s">
        <v>598</v>
      </c>
      <c r="K7" s="69" t="s">
        <v>593</v>
      </c>
      <c r="L7" s="69" t="s">
        <v>594</v>
      </c>
      <c r="M7" s="69"/>
      <c r="N7" s="69" t="s">
        <v>595</v>
      </c>
      <c r="O7" s="69" t="s">
        <v>595</v>
      </c>
      <c r="P7" s="69" t="s">
        <v>596</v>
      </c>
    </row>
    <row r="8" ht="27" spans="1:16">
      <c r="A8" s="69" t="s">
        <v>599</v>
      </c>
      <c r="B8" s="69"/>
      <c r="C8" s="69"/>
      <c r="D8" s="69">
        <v>1</v>
      </c>
      <c r="E8" s="69">
        <v>1</v>
      </c>
      <c r="F8" s="69"/>
      <c r="G8" s="69"/>
      <c r="H8" s="69"/>
      <c r="I8" s="74">
        <v>1</v>
      </c>
      <c r="J8" s="69" t="s">
        <v>598</v>
      </c>
      <c r="K8" s="69" t="s">
        <v>593</v>
      </c>
      <c r="L8" s="69" t="s">
        <v>594</v>
      </c>
      <c r="M8" s="69"/>
      <c r="N8" s="69" t="s">
        <v>595</v>
      </c>
      <c r="O8" s="69" t="s">
        <v>595</v>
      </c>
      <c r="P8" s="69" t="s">
        <v>596</v>
      </c>
    </row>
    <row r="9" ht="27" spans="1:16">
      <c r="A9" s="69" t="s">
        <v>600</v>
      </c>
      <c r="B9" s="69"/>
      <c r="C9" s="69"/>
      <c r="D9" s="69">
        <v>1</v>
      </c>
      <c r="E9" s="69">
        <v>1</v>
      </c>
      <c r="F9" s="69"/>
      <c r="G9" s="69">
        <v>1</v>
      </c>
      <c r="H9" s="69"/>
      <c r="I9" s="74">
        <v>1</v>
      </c>
      <c r="J9" s="69" t="s">
        <v>598</v>
      </c>
      <c r="K9" s="69" t="s">
        <v>593</v>
      </c>
      <c r="L9" s="69" t="s">
        <v>594</v>
      </c>
      <c r="M9" s="69"/>
      <c r="N9" s="69" t="s">
        <v>595</v>
      </c>
      <c r="O9" s="69" t="s">
        <v>595</v>
      </c>
      <c r="P9" s="69" t="s">
        <v>596</v>
      </c>
    </row>
    <row r="10" ht="27" spans="1:16">
      <c r="A10" s="69" t="s">
        <v>601</v>
      </c>
      <c r="B10" s="69"/>
      <c r="C10" s="69"/>
      <c r="D10" s="69"/>
      <c r="E10" s="69">
        <v>1</v>
      </c>
      <c r="F10" s="69"/>
      <c r="G10" s="69"/>
      <c r="H10" s="69"/>
      <c r="I10" s="74">
        <v>1</v>
      </c>
      <c r="J10" s="69" t="s">
        <v>598</v>
      </c>
      <c r="K10" s="69" t="s">
        <v>593</v>
      </c>
      <c r="L10" s="69" t="s">
        <v>594</v>
      </c>
      <c r="M10" s="69"/>
      <c r="N10" s="69" t="s">
        <v>595</v>
      </c>
      <c r="O10" s="69" t="s">
        <v>595</v>
      </c>
      <c r="P10" s="69" t="s">
        <v>596</v>
      </c>
    </row>
    <row r="11" ht="27" spans="1:16">
      <c r="A11" s="69" t="s">
        <v>602</v>
      </c>
      <c r="B11" s="70"/>
      <c r="C11" s="70">
        <v>1</v>
      </c>
      <c r="D11" s="70">
        <v>1</v>
      </c>
      <c r="E11" s="69">
        <v>2</v>
      </c>
      <c r="F11" s="69"/>
      <c r="G11" s="69">
        <v>1</v>
      </c>
      <c r="H11" s="69"/>
      <c r="I11" s="74">
        <v>1</v>
      </c>
      <c r="J11" s="69" t="s">
        <v>598</v>
      </c>
      <c r="K11" s="69" t="s">
        <v>593</v>
      </c>
      <c r="L11" s="69" t="s">
        <v>594</v>
      </c>
      <c r="M11" s="69"/>
      <c r="N11" s="69" t="s">
        <v>595</v>
      </c>
      <c r="O11" s="69" t="s">
        <v>595</v>
      </c>
      <c r="P11" s="69" t="s">
        <v>596</v>
      </c>
    </row>
    <row r="12" ht="27" spans="1:16">
      <c r="A12" s="69" t="s">
        <v>603</v>
      </c>
      <c r="B12" s="70"/>
      <c r="C12" s="70"/>
      <c r="D12" s="70"/>
      <c r="E12" s="69"/>
      <c r="F12" s="69"/>
      <c r="G12" s="69"/>
      <c r="H12" s="69"/>
      <c r="I12" s="74">
        <v>1</v>
      </c>
      <c r="J12" s="69" t="s">
        <v>598</v>
      </c>
      <c r="K12" s="69" t="s">
        <v>593</v>
      </c>
      <c r="L12" s="69" t="s">
        <v>594</v>
      </c>
      <c r="M12" s="69"/>
      <c r="N12" s="69"/>
      <c r="O12" s="69"/>
      <c r="P12" s="69"/>
    </row>
    <row r="13" ht="27" spans="1:16">
      <c r="A13" s="69" t="s">
        <v>604</v>
      </c>
      <c r="B13" s="70"/>
      <c r="C13" s="70"/>
      <c r="D13" s="70"/>
      <c r="E13" s="69"/>
      <c r="F13" s="69"/>
      <c r="G13" s="69"/>
      <c r="H13" s="69"/>
      <c r="I13" s="74">
        <v>1</v>
      </c>
      <c r="J13" s="69" t="s">
        <v>598</v>
      </c>
      <c r="K13" s="69" t="s">
        <v>593</v>
      </c>
      <c r="L13" s="69" t="s">
        <v>594</v>
      </c>
      <c r="M13" s="69"/>
      <c r="N13" s="69"/>
      <c r="O13" s="69"/>
      <c r="P13" s="69"/>
    </row>
    <row r="14" ht="27" spans="1:16">
      <c r="A14" s="69" t="s">
        <v>605</v>
      </c>
      <c r="B14" s="70"/>
      <c r="C14" s="70"/>
      <c r="D14" s="70"/>
      <c r="E14" s="69">
        <v>1</v>
      </c>
      <c r="F14" s="69"/>
      <c r="G14" s="69"/>
      <c r="H14" s="69"/>
      <c r="I14" s="74">
        <v>1</v>
      </c>
      <c r="J14" s="69" t="s">
        <v>598</v>
      </c>
      <c r="K14" s="69" t="s">
        <v>593</v>
      </c>
      <c r="L14" s="69" t="s">
        <v>594</v>
      </c>
      <c r="M14" s="69"/>
      <c r="N14" s="69" t="s">
        <v>595</v>
      </c>
      <c r="O14" s="69" t="s">
        <v>595</v>
      </c>
      <c r="P14" s="69" t="s">
        <v>596</v>
      </c>
    </row>
    <row r="15" ht="27" spans="1:16">
      <c r="A15" s="69" t="s">
        <v>606</v>
      </c>
      <c r="B15" s="70"/>
      <c r="C15" s="70">
        <v>1</v>
      </c>
      <c r="D15" s="70">
        <v>1</v>
      </c>
      <c r="E15" s="69">
        <v>1</v>
      </c>
      <c r="F15" s="69"/>
      <c r="G15" s="69"/>
      <c r="H15" s="69"/>
      <c r="I15" s="74">
        <v>1</v>
      </c>
      <c r="J15" s="69" t="s">
        <v>598</v>
      </c>
      <c r="K15" s="69" t="s">
        <v>593</v>
      </c>
      <c r="L15" s="69" t="s">
        <v>594</v>
      </c>
      <c r="M15" s="69"/>
      <c r="N15" s="69" t="s">
        <v>595</v>
      </c>
      <c r="O15" s="69" t="s">
        <v>595</v>
      </c>
      <c r="P15" s="69" t="s">
        <v>596</v>
      </c>
    </row>
    <row r="16" ht="27" spans="1:16">
      <c r="A16" s="69" t="s">
        <v>607</v>
      </c>
      <c r="B16" s="69"/>
      <c r="C16" s="69"/>
      <c r="D16" s="69"/>
      <c r="E16" s="69"/>
      <c r="F16" s="69"/>
      <c r="G16" s="69"/>
      <c r="H16" s="69"/>
      <c r="I16" s="74">
        <v>1</v>
      </c>
      <c r="J16" s="69" t="s">
        <v>598</v>
      </c>
      <c r="K16" s="69" t="s">
        <v>593</v>
      </c>
      <c r="L16" s="69" t="s">
        <v>594</v>
      </c>
      <c r="M16" s="69"/>
      <c r="N16" s="69"/>
      <c r="O16" s="69"/>
      <c r="P16" s="69"/>
    </row>
    <row r="17" ht="27" spans="1:16">
      <c r="A17" s="69" t="s">
        <v>608</v>
      </c>
      <c r="B17" s="69"/>
      <c r="C17" s="69"/>
      <c r="D17" s="69"/>
      <c r="E17" s="69">
        <v>1</v>
      </c>
      <c r="F17" s="69"/>
      <c r="G17" s="69">
        <v>1</v>
      </c>
      <c r="H17" s="69"/>
      <c r="I17" s="74">
        <v>1</v>
      </c>
      <c r="J17" s="69" t="s">
        <v>598</v>
      </c>
      <c r="K17" s="69" t="s">
        <v>593</v>
      </c>
      <c r="L17" s="69" t="s">
        <v>594</v>
      </c>
      <c r="M17" s="69"/>
      <c r="N17" s="69" t="s">
        <v>595</v>
      </c>
      <c r="O17" s="69" t="s">
        <v>595</v>
      </c>
      <c r="P17" s="69" t="s">
        <v>596</v>
      </c>
    </row>
    <row r="18" ht="27" spans="1:16">
      <c r="A18" s="69" t="s">
        <v>609</v>
      </c>
      <c r="B18" s="69"/>
      <c r="C18" s="69"/>
      <c r="D18" s="69"/>
      <c r="E18" s="69">
        <v>1</v>
      </c>
      <c r="F18" s="69"/>
      <c r="G18" s="69"/>
      <c r="H18" s="69"/>
      <c r="I18" s="74">
        <v>1</v>
      </c>
      <c r="J18" s="69" t="s">
        <v>598</v>
      </c>
      <c r="K18" s="69" t="s">
        <v>593</v>
      </c>
      <c r="L18" s="69" t="s">
        <v>594</v>
      </c>
      <c r="M18" s="69"/>
      <c r="N18" s="69" t="s">
        <v>595</v>
      </c>
      <c r="O18" s="69" t="s">
        <v>595</v>
      </c>
      <c r="P18" s="69" t="s">
        <v>596</v>
      </c>
    </row>
    <row r="19" ht="27" spans="1:16">
      <c r="A19" s="69" t="s">
        <v>610</v>
      </c>
      <c r="B19" s="69"/>
      <c r="C19" s="69"/>
      <c r="D19" s="69"/>
      <c r="E19" s="69">
        <v>1</v>
      </c>
      <c r="F19" s="69"/>
      <c r="G19" s="69"/>
      <c r="H19" s="69"/>
      <c r="I19" s="74">
        <v>1</v>
      </c>
      <c r="J19" s="69" t="s">
        <v>598</v>
      </c>
      <c r="K19" s="69" t="s">
        <v>593</v>
      </c>
      <c r="L19" s="69" t="s">
        <v>594</v>
      </c>
      <c r="M19" s="69"/>
      <c r="N19" s="69" t="s">
        <v>595</v>
      </c>
      <c r="O19" s="69" t="s">
        <v>595</v>
      </c>
      <c r="P19" s="69" t="s">
        <v>596</v>
      </c>
    </row>
    <row r="20" ht="27" spans="1:16">
      <c r="A20" s="69" t="s">
        <v>611</v>
      </c>
      <c r="B20" s="69"/>
      <c r="C20" s="69"/>
      <c r="D20" s="69">
        <v>1</v>
      </c>
      <c r="E20" s="69">
        <v>1</v>
      </c>
      <c r="F20" s="69"/>
      <c r="G20" s="69"/>
      <c r="H20" s="69"/>
      <c r="I20" s="74">
        <v>1</v>
      </c>
      <c r="J20" s="69" t="s">
        <v>598</v>
      </c>
      <c r="K20" s="69" t="s">
        <v>593</v>
      </c>
      <c r="L20" s="69" t="s">
        <v>594</v>
      </c>
      <c r="M20" s="69"/>
      <c r="N20" s="69" t="s">
        <v>595</v>
      </c>
      <c r="O20" s="69" t="s">
        <v>595</v>
      </c>
      <c r="P20" s="69" t="s">
        <v>596</v>
      </c>
    </row>
    <row r="21" ht="27" spans="1:16">
      <c r="A21" s="69" t="s">
        <v>612</v>
      </c>
      <c r="B21" s="69"/>
      <c r="C21" s="69"/>
      <c r="D21" s="69"/>
      <c r="E21" s="69">
        <v>4</v>
      </c>
      <c r="F21" s="69"/>
      <c r="G21" s="69"/>
      <c r="H21" s="69"/>
      <c r="I21" s="74">
        <v>1</v>
      </c>
      <c r="J21" s="69" t="s">
        <v>598</v>
      </c>
      <c r="K21" s="69" t="s">
        <v>593</v>
      </c>
      <c r="L21" s="69" t="s">
        <v>594</v>
      </c>
      <c r="M21" s="69"/>
      <c r="N21" s="69" t="s">
        <v>595</v>
      </c>
      <c r="O21" s="69" t="s">
        <v>595</v>
      </c>
      <c r="P21" s="69" t="s">
        <v>596</v>
      </c>
    </row>
    <row r="22" ht="27" spans="1:16">
      <c r="A22" s="69" t="s">
        <v>613</v>
      </c>
      <c r="B22" s="69"/>
      <c r="C22" s="69"/>
      <c r="D22" s="69"/>
      <c r="E22" s="69">
        <v>1</v>
      </c>
      <c r="F22" s="69"/>
      <c r="G22" s="69"/>
      <c r="H22" s="69"/>
      <c r="I22" s="74">
        <v>1</v>
      </c>
      <c r="J22" s="69" t="s">
        <v>598</v>
      </c>
      <c r="K22" s="69" t="s">
        <v>593</v>
      </c>
      <c r="L22" s="69" t="s">
        <v>594</v>
      </c>
      <c r="M22" s="69"/>
      <c r="N22" s="69" t="s">
        <v>595</v>
      </c>
      <c r="O22" s="69" t="s">
        <v>595</v>
      </c>
      <c r="P22" s="69" t="s">
        <v>596</v>
      </c>
    </row>
    <row r="23" ht="27" spans="1:16">
      <c r="A23" s="69" t="s">
        <v>614</v>
      </c>
      <c r="B23" s="69"/>
      <c r="C23" s="69"/>
      <c r="D23" s="69"/>
      <c r="E23" s="69">
        <v>2</v>
      </c>
      <c r="F23" s="69"/>
      <c r="G23" s="69">
        <v>1</v>
      </c>
      <c r="H23" s="69"/>
      <c r="I23" s="74">
        <v>1</v>
      </c>
      <c r="J23" s="69" t="s">
        <v>598</v>
      </c>
      <c r="K23" s="69" t="s">
        <v>593</v>
      </c>
      <c r="L23" s="69" t="s">
        <v>594</v>
      </c>
      <c r="M23" s="69"/>
      <c r="N23" s="69" t="s">
        <v>595</v>
      </c>
      <c r="O23" s="69" t="s">
        <v>595</v>
      </c>
      <c r="P23" s="69" t="s">
        <v>596</v>
      </c>
    </row>
    <row r="24" ht="27" spans="1:16">
      <c r="A24" s="69" t="s">
        <v>615</v>
      </c>
      <c r="B24" s="70">
        <v>1</v>
      </c>
      <c r="C24" s="70">
        <v>1</v>
      </c>
      <c r="D24" s="70">
        <v>1</v>
      </c>
      <c r="E24" s="69">
        <v>1</v>
      </c>
      <c r="F24" s="69"/>
      <c r="G24" s="69"/>
      <c r="H24" s="69"/>
      <c r="I24" s="74">
        <v>1</v>
      </c>
      <c r="J24" s="69" t="s">
        <v>598</v>
      </c>
      <c r="K24" s="69" t="s">
        <v>593</v>
      </c>
      <c r="L24" s="69" t="s">
        <v>594</v>
      </c>
      <c r="M24" s="69"/>
      <c r="N24" s="69" t="s">
        <v>595</v>
      </c>
      <c r="O24" s="69" t="s">
        <v>595</v>
      </c>
      <c r="P24" s="69" t="s">
        <v>596</v>
      </c>
    </row>
    <row r="25" ht="27" spans="1:16">
      <c r="A25" s="69" t="s">
        <v>616</v>
      </c>
      <c r="B25" s="69"/>
      <c r="C25" s="69"/>
      <c r="D25" s="69"/>
      <c r="E25" s="69">
        <v>1</v>
      </c>
      <c r="F25" s="69"/>
      <c r="G25" s="69"/>
      <c r="H25" s="69"/>
      <c r="I25" s="74">
        <v>1</v>
      </c>
      <c r="J25" s="69" t="s">
        <v>598</v>
      </c>
      <c r="K25" s="69" t="s">
        <v>593</v>
      </c>
      <c r="L25" s="69" t="s">
        <v>594</v>
      </c>
      <c r="M25" s="69"/>
      <c r="N25" s="69" t="s">
        <v>595</v>
      </c>
      <c r="O25" s="69" t="s">
        <v>595</v>
      </c>
      <c r="P25" s="69" t="s">
        <v>596</v>
      </c>
    </row>
    <row r="26" ht="27" spans="1:16">
      <c r="A26" s="69" t="s">
        <v>617</v>
      </c>
      <c r="B26" s="69"/>
      <c r="C26" s="69"/>
      <c r="D26" s="69"/>
      <c r="E26" s="69">
        <v>1</v>
      </c>
      <c r="F26" s="69"/>
      <c r="G26" s="69"/>
      <c r="H26" s="69"/>
      <c r="I26" s="74">
        <v>1</v>
      </c>
      <c r="J26" s="69" t="s">
        <v>598</v>
      </c>
      <c r="K26" s="69" t="s">
        <v>593</v>
      </c>
      <c r="L26" s="69" t="s">
        <v>594</v>
      </c>
      <c r="M26" s="69"/>
      <c r="N26" s="69" t="s">
        <v>595</v>
      </c>
      <c r="O26" s="69" t="s">
        <v>595</v>
      </c>
      <c r="P26" s="69" t="s">
        <v>596</v>
      </c>
    </row>
    <row r="27" ht="27" spans="1:16">
      <c r="A27" s="69" t="s">
        <v>618</v>
      </c>
      <c r="B27" s="69"/>
      <c r="C27" s="69"/>
      <c r="D27" s="69"/>
      <c r="E27" s="69">
        <v>1</v>
      </c>
      <c r="F27" s="69"/>
      <c r="G27" s="69"/>
      <c r="H27" s="69"/>
      <c r="I27" s="74">
        <v>1</v>
      </c>
      <c r="J27" s="69" t="s">
        <v>598</v>
      </c>
      <c r="K27" s="69" t="s">
        <v>593</v>
      </c>
      <c r="L27" s="69" t="s">
        <v>594</v>
      </c>
      <c r="M27" s="69"/>
      <c r="N27" s="69" t="s">
        <v>595</v>
      </c>
      <c r="O27" s="69" t="s">
        <v>595</v>
      </c>
      <c r="P27" s="69" t="s">
        <v>596</v>
      </c>
    </row>
    <row r="28" ht="27" spans="1:16">
      <c r="A28" s="69" t="s">
        <v>59</v>
      </c>
      <c r="B28" s="69"/>
      <c r="C28" s="69"/>
      <c r="D28" s="69"/>
      <c r="E28" s="69">
        <v>2</v>
      </c>
      <c r="F28" s="69"/>
      <c r="G28" s="69">
        <v>1</v>
      </c>
      <c r="H28" s="69"/>
      <c r="I28" s="74">
        <v>1</v>
      </c>
      <c r="J28" s="69" t="s">
        <v>598</v>
      </c>
      <c r="K28" s="69" t="s">
        <v>593</v>
      </c>
      <c r="L28" s="69" t="s">
        <v>594</v>
      </c>
      <c r="M28" s="69"/>
      <c r="N28" s="69" t="s">
        <v>595</v>
      </c>
      <c r="O28" s="69" t="s">
        <v>595</v>
      </c>
      <c r="P28" s="69" t="s">
        <v>596</v>
      </c>
    </row>
    <row r="29" ht="27" spans="1:16">
      <c r="A29" s="69" t="s">
        <v>619</v>
      </c>
      <c r="B29" s="69"/>
      <c r="C29" s="69"/>
      <c r="D29" s="69"/>
      <c r="E29" s="69">
        <v>2</v>
      </c>
      <c r="F29" s="69"/>
      <c r="G29" s="69"/>
      <c r="H29" s="69"/>
      <c r="I29" s="74">
        <v>1</v>
      </c>
      <c r="J29" s="69" t="s">
        <v>598</v>
      </c>
      <c r="K29" s="69" t="s">
        <v>593</v>
      </c>
      <c r="L29" s="69" t="s">
        <v>594</v>
      </c>
      <c r="M29" s="69"/>
      <c r="N29" s="69" t="s">
        <v>595</v>
      </c>
      <c r="O29" s="69" t="s">
        <v>595</v>
      </c>
      <c r="P29" s="69" t="s">
        <v>596</v>
      </c>
    </row>
    <row r="30" ht="27" spans="1:16">
      <c r="A30" s="69" t="s">
        <v>620</v>
      </c>
      <c r="B30" s="69"/>
      <c r="C30" s="69"/>
      <c r="D30" s="69"/>
      <c r="E30" s="69">
        <v>1</v>
      </c>
      <c r="F30" s="69"/>
      <c r="G30" s="69"/>
      <c r="H30" s="69"/>
      <c r="I30" s="74">
        <v>1</v>
      </c>
      <c r="J30" s="69" t="s">
        <v>598</v>
      </c>
      <c r="K30" s="69" t="s">
        <v>593</v>
      </c>
      <c r="L30" s="69" t="s">
        <v>594</v>
      </c>
      <c r="M30" s="69"/>
      <c r="N30" s="69" t="s">
        <v>595</v>
      </c>
      <c r="O30" s="69" t="s">
        <v>595</v>
      </c>
      <c r="P30" s="69" t="s">
        <v>596</v>
      </c>
    </row>
    <row r="31" ht="27" spans="1:16">
      <c r="A31" s="69" t="s">
        <v>621</v>
      </c>
      <c r="B31" s="69"/>
      <c r="C31" s="69"/>
      <c r="D31" s="69"/>
      <c r="E31" s="69">
        <v>1</v>
      </c>
      <c r="F31" s="69"/>
      <c r="G31" s="69"/>
      <c r="H31" s="69"/>
      <c r="I31" s="74">
        <v>1</v>
      </c>
      <c r="J31" s="69" t="s">
        <v>598</v>
      </c>
      <c r="K31" s="69" t="s">
        <v>593</v>
      </c>
      <c r="L31" s="69" t="s">
        <v>594</v>
      </c>
      <c r="M31" s="69"/>
      <c r="N31" s="69" t="s">
        <v>595</v>
      </c>
      <c r="O31" s="69" t="s">
        <v>595</v>
      </c>
      <c r="P31" s="69" t="s">
        <v>596</v>
      </c>
    </row>
    <row r="32" ht="27" spans="1:16">
      <c r="A32" s="69" t="s">
        <v>622</v>
      </c>
      <c r="B32" s="69"/>
      <c r="C32" s="69"/>
      <c r="D32" s="69"/>
      <c r="E32" s="69">
        <v>1</v>
      </c>
      <c r="F32" s="69"/>
      <c r="G32" s="69"/>
      <c r="H32" s="69"/>
      <c r="I32" s="74">
        <v>1</v>
      </c>
      <c r="J32" s="69" t="s">
        <v>598</v>
      </c>
      <c r="K32" s="69" t="s">
        <v>593</v>
      </c>
      <c r="L32" s="69" t="s">
        <v>594</v>
      </c>
      <c r="M32" s="69"/>
      <c r="N32" s="69" t="s">
        <v>595</v>
      </c>
      <c r="O32" s="69" t="s">
        <v>595</v>
      </c>
      <c r="P32" s="69" t="s">
        <v>596</v>
      </c>
    </row>
    <row r="33" ht="27" spans="1:16">
      <c r="A33" s="69" t="s">
        <v>623</v>
      </c>
      <c r="B33" s="69"/>
      <c r="C33" s="69"/>
      <c r="D33" s="69">
        <v>1</v>
      </c>
      <c r="E33" s="69">
        <v>1</v>
      </c>
      <c r="F33" s="69"/>
      <c r="G33" s="69"/>
      <c r="H33" s="69"/>
      <c r="I33" s="74">
        <v>1</v>
      </c>
      <c r="J33" s="69" t="s">
        <v>598</v>
      </c>
      <c r="K33" s="69" t="s">
        <v>593</v>
      </c>
      <c r="L33" s="69" t="s">
        <v>594</v>
      </c>
      <c r="M33" s="69"/>
      <c r="N33" s="69" t="s">
        <v>595</v>
      </c>
      <c r="O33" s="69" t="s">
        <v>595</v>
      </c>
      <c r="P33" s="69" t="s">
        <v>596</v>
      </c>
    </row>
    <row r="34" ht="27" spans="1:16">
      <c r="A34" s="69" t="s">
        <v>624</v>
      </c>
      <c r="B34" s="69"/>
      <c r="C34" s="69"/>
      <c r="D34" s="69"/>
      <c r="E34" s="69">
        <v>1</v>
      </c>
      <c r="F34" s="69"/>
      <c r="G34" s="69">
        <v>1</v>
      </c>
      <c r="H34" s="69"/>
      <c r="I34" s="74">
        <v>1</v>
      </c>
      <c r="J34" s="69" t="s">
        <v>598</v>
      </c>
      <c r="K34" s="69" t="s">
        <v>593</v>
      </c>
      <c r="L34" s="69" t="s">
        <v>594</v>
      </c>
      <c r="M34" s="69"/>
      <c r="N34" s="69" t="s">
        <v>595</v>
      </c>
      <c r="O34" s="69" t="s">
        <v>595</v>
      </c>
      <c r="P34" s="69" t="s">
        <v>596</v>
      </c>
    </row>
    <row r="35" ht="27" spans="1:16">
      <c r="A35" s="69" t="s">
        <v>625</v>
      </c>
      <c r="B35" s="69"/>
      <c r="C35" s="69"/>
      <c r="D35" s="69"/>
      <c r="E35" s="69">
        <v>1</v>
      </c>
      <c r="F35" s="69"/>
      <c r="G35" s="69"/>
      <c r="H35" s="69"/>
      <c r="I35" s="74">
        <v>1</v>
      </c>
      <c r="J35" s="69" t="s">
        <v>598</v>
      </c>
      <c r="K35" s="69" t="s">
        <v>593</v>
      </c>
      <c r="L35" s="69" t="s">
        <v>594</v>
      </c>
      <c r="M35" s="69"/>
      <c r="N35" s="69" t="s">
        <v>595</v>
      </c>
      <c r="O35" s="69" t="s">
        <v>595</v>
      </c>
      <c r="P35" s="69" t="s">
        <v>596</v>
      </c>
    </row>
    <row r="36" ht="27" spans="1:16">
      <c r="A36" s="69" t="s">
        <v>626</v>
      </c>
      <c r="B36" s="69"/>
      <c r="C36" s="69"/>
      <c r="D36" s="69"/>
      <c r="E36" s="69">
        <v>1</v>
      </c>
      <c r="F36" s="69"/>
      <c r="G36" s="69"/>
      <c r="H36" s="69"/>
      <c r="I36" s="74">
        <v>1</v>
      </c>
      <c r="J36" s="69" t="s">
        <v>598</v>
      </c>
      <c r="K36" s="69" t="s">
        <v>593</v>
      </c>
      <c r="L36" s="69" t="s">
        <v>594</v>
      </c>
      <c r="M36" s="69"/>
      <c r="N36" s="69" t="s">
        <v>595</v>
      </c>
      <c r="O36" s="69" t="s">
        <v>595</v>
      </c>
      <c r="P36" s="69" t="s">
        <v>596</v>
      </c>
    </row>
    <row r="37" ht="27" spans="1:16">
      <c r="A37" s="69" t="s">
        <v>627</v>
      </c>
      <c r="B37" s="70">
        <v>1</v>
      </c>
      <c r="C37" s="70">
        <v>1</v>
      </c>
      <c r="D37" s="70">
        <v>1</v>
      </c>
      <c r="E37" s="69">
        <v>1</v>
      </c>
      <c r="F37" s="69"/>
      <c r="G37" s="69"/>
      <c r="H37" s="69"/>
      <c r="I37" s="74">
        <v>1</v>
      </c>
      <c r="J37" s="69" t="s">
        <v>598</v>
      </c>
      <c r="K37" s="69" t="s">
        <v>593</v>
      </c>
      <c r="L37" s="69" t="s">
        <v>594</v>
      </c>
      <c r="M37" s="69"/>
      <c r="N37" s="69" t="s">
        <v>595</v>
      </c>
      <c r="O37" s="69" t="s">
        <v>595</v>
      </c>
      <c r="P37" s="69" t="s">
        <v>596</v>
      </c>
    </row>
    <row r="38" ht="27" spans="1:16">
      <c r="A38" s="69" t="s">
        <v>628</v>
      </c>
      <c r="B38" s="69"/>
      <c r="C38" s="69"/>
      <c r="D38" s="69"/>
      <c r="E38" s="69"/>
      <c r="F38" s="69"/>
      <c r="G38" s="69"/>
      <c r="H38" s="69"/>
      <c r="I38" s="74">
        <v>1</v>
      </c>
      <c r="J38" s="69" t="s">
        <v>598</v>
      </c>
      <c r="K38" s="69" t="s">
        <v>593</v>
      </c>
      <c r="L38" s="69" t="s">
        <v>594</v>
      </c>
      <c r="M38" s="69"/>
      <c r="N38" s="69"/>
      <c r="O38" s="69"/>
      <c r="P38" s="69"/>
    </row>
    <row r="39" ht="27" spans="1:16">
      <c r="A39" s="69" t="s">
        <v>629</v>
      </c>
      <c r="B39" s="70">
        <v>2</v>
      </c>
      <c r="C39" s="70">
        <v>2</v>
      </c>
      <c r="D39" s="69">
        <v>2</v>
      </c>
      <c r="E39" s="69">
        <v>3</v>
      </c>
      <c r="F39" s="69"/>
      <c r="G39" s="69">
        <v>1</v>
      </c>
      <c r="H39" s="69"/>
      <c r="I39" s="74">
        <v>1</v>
      </c>
      <c r="J39" s="69" t="s">
        <v>598</v>
      </c>
      <c r="K39" s="69" t="s">
        <v>593</v>
      </c>
      <c r="L39" s="69" t="s">
        <v>594</v>
      </c>
      <c r="M39" s="69"/>
      <c r="N39" s="69" t="s">
        <v>595</v>
      </c>
      <c r="O39" s="69" t="s">
        <v>595</v>
      </c>
      <c r="P39" s="69" t="s">
        <v>596</v>
      </c>
    </row>
    <row r="40" ht="27" spans="1:16">
      <c r="A40" s="69" t="s">
        <v>630</v>
      </c>
      <c r="B40" s="69"/>
      <c r="C40" s="69"/>
      <c r="D40" s="69"/>
      <c r="E40" s="69">
        <v>1</v>
      </c>
      <c r="F40" s="69">
        <v>1</v>
      </c>
      <c r="G40" s="69"/>
      <c r="H40" s="69"/>
      <c r="I40" s="74">
        <v>1</v>
      </c>
      <c r="J40" s="69" t="s">
        <v>598</v>
      </c>
      <c r="K40" s="69" t="s">
        <v>593</v>
      </c>
      <c r="L40" s="69" t="s">
        <v>594</v>
      </c>
      <c r="M40" s="69"/>
      <c r="N40" s="69" t="s">
        <v>595</v>
      </c>
      <c r="O40" s="69" t="s">
        <v>595</v>
      </c>
      <c r="P40" s="69" t="s">
        <v>596</v>
      </c>
    </row>
    <row r="41" ht="27" spans="1:16">
      <c r="A41" s="69" t="s">
        <v>631</v>
      </c>
      <c r="B41" s="70">
        <v>1</v>
      </c>
      <c r="C41" s="70">
        <v>1</v>
      </c>
      <c r="D41" s="69">
        <v>1</v>
      </c>
      <c r="E41" s="69">
        <v>1</v>
      </c>
      <c r="F41" s="69"/>
      <c r="G41" s="69"/>
      <c r="H41" s="69"/>
      <c r="I41" s="74">
        <v>1</v>
      </c>
      <c r="J41" s="69" t="s">
        <v>598</v>
      </c>
      <c r="K41" s="69" t="s">
        <v>593</v>
      </c>
      <c r="L41" s="69" t="s">
        <v>594</v>
      </c>
      <c r="M41" s="69"/>
      <c r="N41" s="69" t="s">
        <v>595</v>
      </c>
      <c r="O41" s="69" t="s">
        <v>595</v>
      </c>
      <c r="P41" s="69" t="s">
        <v>596</v>
      </c>
    </row>
    <row r="42" ht="27" spans="1:16">
      <c r="A42" s="69" t="s">
        <v>632</v>
      </c>
      <c r="B42" s="70">
        <v>1</v>
      </c>
      <c r="C42" s="70">
        <v>1</v>
      </c>
      <c r="D42" s="69">
        <v>1</v>
      </c>
      <c r="E42" s="69">
        <v>1</v>
      </c>
      <c r="F42" s="69"/>
      <c r="G42" s="69"/>
      <c r="H42" s="69"/>
      <c r="I42" s="74">
        <v>1</v>
      </c>
      <c r="J42" s="69" t="s">
        <v>598</v>
      </c>
      <c r="K42" s="69" t="s">
        <v>593</v>
      </c>
      <c r="L42" s="69" t="s">
        <v>594</v>
      </c>
      <c r="M42" s="69"/>
      <c r="N42" s="69" t="s">
        <v>595</v>
      </c>
      <c r="O42" s="69" t="s">
        <v>595</v>
      </c>
      <c r="P42" s="69" t="s">
        <v>596</v>
      </c>
    </row>
    <row r="43" ht="27" spans="1:16">
      <c r="A43" s="69" t="s">
        <v>633</v>
      </c>
      <c r="B43" s="69"/>
      <c r="C43" s="69"/>
      <c r="D43" s="69">
        <v>1</v>
      </c>
      <c r="E43" s="69">
        <v>1</v>
      </c>
      <c r="F43" s="69"/>
      <c r="G43" s="69"/>
      <c r="H43" s="69"/>
      <c r="I43" s="74">
        <v>1</v>
      </c>
      <c r="J43" s="69" t="s">
        <v>598</v>
      </c>
      <c r="K43" s="69" t="s">
        <v>593</v>
      </c>
      <c r="L43" s="69" t="s">
        <v>594</v>
      </c>
      <c r="M43" s="69"/>
      <c r="N43" s="69" t="s">
        <v>595</v>
      </c>
      <c r="O43" s="69" t="s">
        <v>595</v>
      </c>
      <c r="P43" s="69" t="s">
        <v>596</v>
      </c>
    </row>
    <row r="44" spans="1:16">
      <c r="A44" s="69" t="s">
        <v>634</v>
      </c>
      <c r="B44" s="69"/>
      <c r="C44" s="69"/>
      <c r="D44" s="69"/>
      <c r="E44" s="69">
        <v>1</v>
      </c>
      <c r="F44" s="69"/>
      <c r="G44" s="69">
        <v>1</v>
      </c>
      <c r="H44" s="69">
        <v>25</v>
      </c>
      <c r="I44" s="74">
        <v>1</v>
      </c>
      <c r="J44" s="69" t="s">
        <v>595</v>
      </c>
      <c r="K44" s="69" t="s">
        <v>593</v>
      </c>
      <c r="L44" s="69" t="s">
        <v>594</v>
      </c>
      <c r="M44" s="69" t="s">
        <v>594</v>
      </c>
      <c r="N44" s="69"/>
      <c r="O44" s="69"/>
      <c r="P44" s="69" t="s">
        <v>596</v>
      </c>
    </row>
    <row r="45" ht="27" spans="1:16">
      <c r="A45" s="69" t="s">
        <v>635</v>
      </c>
      <c r="B45" s="69"/>
      <c r="C45" s="69"/>
      <c r="D45" s="69"/>
      <c r="E45" s="69">
        <v>1</v>
      </c>
      <c r="F45" s="69"/>
      <c r="G45" s="69"/>
      <c r="H45" s="69"/>
      <c r="I45" s="74">
        <v>1</v>
      </c>
      <c r="J45" s="69" t="s">
        <v>598</v>
      </c>
      <c r="K45" s="69" t="s">
        <v>593</v>
      </c>
      <c r="L45" s="69" t="s">
        <v>594</v>
      </c>
      <c r="M45" s="69"/>
      <c r="N45" s="69" t="s">
        <v>595</v>
      </c>
      <c r="O45" s="69" t="s">
        <v>595</v>
      </c>
      <c r="P45" s="69" t="s">
        <v>596</v>
      </c>
    </row>
    <row r="46" ht="27" spans="1:16">
      <c r="A46" s="69" t="s">
        <v>636</v>
      </c>
      <c r="B46" s="69"/>
      <c r="C46" s="69"/>
      <c r="D46" s="69"/>
      <c r="E46" s="69">
        <v>4</v>
      </c>
      <c r="F46" s="69"/>
      <c r="G46" s="69">
        <v>1</v>
      </c>
      <c r="H46" s="69"/>
      <c r="I46" s="74">
        <v>1</v>
      </c>
      <c r="J46" s="69" t="s">
        <v>598</v>
      </c>
      <c r="K46" s="69" t="s">
        <v>593</v>
      </c>
      <c r="L46" s="69" t="s">
        <v>594</v>
      </c>
      <c r="M46" s="69"/>
      <c r="N46" s="69" t="s">
        <v>595</v>
      </c>
      <c r="O46" s="69" t="s">
        <v>595</v>
      </c>
      <c r="P46" s="69" t="s">
        <v>596</v>
      </c>
    </row>
    <row r="47" ht="27" spans="1:16">
      <c r="A47" s="69" t="s">
        <v>637</v>
      </c>
      <c r="B47" s="70">
        <v>1</v>
      </c>
      <c r="C47" s="70">
        <v>1</v>
      </c>
      <c r="D47" s="70">
        <v>1</v>
      </c>
      <c r="E47" s="69">
        <v>1</v>
      </c>
      <c r="F47" s="69"/>
      <c r="G47" s="69"/>
      <c r="H47" s="69"/>
      <c r="I47" s="74">
        <v>1</v>
      </c>
      <c r="J47" s="69" t="s">
        <v>598</v>
      </c>
      <c r="K47" s="69" t="s">
        <v>593</v>
      </c>
      <c r="L47" s="69" t="s">
        <v>594</v>
      </c>
      <c r="M47" s="69"/>
      <c r="N47" s="69" t="s">
        <v>595</v>
      </c>
      <c r="O47" s="69" t="s">
        <v>595</v>
      </c>
      <c r="P47" s="69" t="s">
        <v>596</v>
      </c>
    </row>
    <row r="48" ht="27" spans="1:16">
      <c r="A48" s="69" t="s">
        <v>638</v>
      </c>
      <c r="B48" s="69"/>
      <c r="C48" s="69"/>
      <c r="D48" s="69">
        <v>1</v>
      </c>
      <c r="E48" s="69">
        <v>1</v>
      </c>
      <c r="F48" s="69"/>
      <c r="G48" s="69"/>
      <c r="H48" s="69"/>
      <c r="I48" s="74">
        <v>1</v>
      </c>
      <c r="J48" s="69" t="s">
        <v>598</v>
      </c>
      <c r="K48" s="69" t="s">
        <v>593</v>
      </c>
      <c r="L48" s="69" t="s">
        <v>594</v>
      </c>
      <c r="M48" s="69"/>
      <c r="N48" s="69" t="s">
        <v>595</v>
      </c>
      <c r="O48" s="69" t="s">
        <v>595</v>
      </c>
      <c r="P48" s="69" t="s">
        <v>596</v>
      </c>
    </row>
    <row r="49" ht="27" spans="1:16">
      <c r="A49" s="69" t="s">
        <v>639</v>
      </c>
      <c r="B49" s="69"/>
      <c r="C49" s="69"/>
      <c r="D49" s="69"/>
      <c r="E49" s="69">
        <v>1</v>
      </c>
      <c r="F49" s="69"/>
      <c r="G49" s="69"/>
      <c r="H49" s="69"/>
      <c r="I49" s="74">
        <v>1</v>
      </c>
      <c r="J49" s="69" t="s">
        <v>598</v>
      </c>
      <c r="K49" s="69" t="s">
        <v>593</v>
      </c>
      <c r="L49" s="69" t="s">
        <v>594</v>
      </c>
      <c r="M49" s="69"/>
      <c r="N49" s="69" t="s">
        <v>595</v>
      </c>
      <c r="O49" s="69" t="s">
        <v>595</v>
      </c>
      <c r="P49" s="69" t="s">
        <v>596</v>
      </c>
    </row>
    <row r="50" ht="27" spans="1:16">
      <c r="A50" s="69" t="s">
        <v>640</v>
      </c>
      <c r="B50" s="69"/>
      <c r="C50" s="69"/>
      <c r="D50" s="69"/>
      <c r="E50" s="69">
        <v>1</v>
      </c>
      <c r="F50" s="69"/>
      <c r="G50" s="69"/>
      <c r="H50" s="69"/>
      <c r="I50" s="74">
        <v>1</v>
      </c>
      <c r="J50" s="69" t="s">
        <v>598</v>
      </c>
      <c r="K50" s="69" t="s">
        <v>593</v>
      </c>
      <c r="L50" s="69" t="s">
        <v>594</v>
      </c>
      <c r="M50" s="69"/>
      <c r="N50" s="69" t="s">
        <v>595</v>
      </c>
      <c r="O50" s="69" t="s">
        <v>595</v>
      </c>
      <c r="P50" s="69" t="s">
        <v>596</v>
      </c>
    </row>
    <row r="51" ht="27" spans="1:16">
      <c r="A51" s="69" t="s">
        <v>641</v>
      </c>
      <c r="B51" s="69"/>
      <c r="C51" s="69"/>
      <c r="D51" s="69"/>
      <c r="E51" s="69">
        <v>1</v>
      </c>
      <c r="F51" s="69">
        <v>1</v>
      </c>
      <c r="G51" s="69"/>
      <c r="H51" s="69"/>
      <c r="I51" s="74">
        <v>1</v>
      </c>
      <c r="J51" s="69" t="s">
        <v>598</v>
      </c>
      <c r="K51" s="69" t="s">
        <v>593</v>
      </c>
      <c r="L51" s="69" t="s">
        <v>594</v>
      </c>
      <c r="M51" s="69"/>
      <c r="N51" s="69" t="s">
        <v>595</v>
      </c>
      <c r="O51" s="69" t="s">
        <v>595</v>
      </c>
      <c r="P51" s="69" t="s">
        <v>596</v>
      </c>
    </row>
    <row r="52" ht="27" spans="1:16">
      <c r="A52" s="69" t="s">
        <v>642</v>
      </c>
      <c r="B52" s="69"/>
      <c r="C52" s="69"/>
      <c r="D52" s="69"/>
      <c r="E52" s="69">
        <v>1</v>
      </c>
      <c r="F52" s="69"/>
      <c r="G52" s="69"/>
      <c r="H52" s="69"/>
      <c r="I52" s="74">
        <v>1</v>
      </c>
      <c r="J52" s="69" t="s">
        <v>598</v>
      </c>
      <c r="K52" s="69" t="s">
        <v>593</v>
      </c>
      <c r="L52" s="69" t="s">
        <v>594</v>
      </c>
      <c r="M52" s="69"/>
      <c r="N52" s="69" t="s">
        <v>595</v>
      </c>
      <c r="O52" s="69" t="s">
        <v>595</v>
      </c>
      <c r="P52" s="69" t="s">
        <v>596</v>
      </c>
    </row>
    <row r="53" ht="27" spans="1:16">
      <c r="A53" s="69" t="s">
        <v>643</v>
      </c>
      <c r="B53" s="69"/>
      <c r="C53" s="69"/>
      <c r="D53" s="69"/>
      <c r="E53" s="69">
        <v>1</v>
      </c>
      <c r="F53" s="69"/>
      <c r="G53" s="69"/>
      <c r="H53" s="69"/>
      <c r="I53" s="74">
        <v>1</v>
      </c>
      <c r="J53" s="69" t="s">
        <v>598</v>
      </c>
      <c r="K53" s="69" t="s">
        <v>593</v>
      </c>
      <c r="L53" s="69" t="s">
        <v>594</v>
      </c>
      <c r="M53" s="69"/>
      <c r="N53" s="69" t="s">
        <v>595</v>
      </c>
      <c r="O53" s="69" t="s">
        <v>595</v>
      </c>
      <c r="P53" s="69" t="s">
        <v>596</v>
      </c>
    </row>
    <row r="54" ht="27" spans="1:16">
      <c r="A54" s="69" t="s">
        <v>644</v>
      </c>
      <c r="B54" s="69"/>
      <c r="C54" s="69"/>
      <c r="D54" s="69"/>
      <c r="E54" s="69">
        <v>3</v>
      </c>
      <c r="F54" s="69"/>
      <c r="G54" s="69"/>
      <c r="H54" s="69"/>
      <c r="I54" s="74">
        <v>1</v>
      </c>
      <c r="J54" s="69" t="s">
        <v>598</v>
      </c>
      <c r="K54" s="69" t="s">
        <v>593</v>
      </c>
      <c r="L54" s="69" t="s">
        <v>594</v>
      </c>
      <c r="M54" s="69"/>
      <c r="N54" s="69" t="s">
        <v>595</v>
      </c>
      <c r="O54" s="69" t="s">
        <v>595</v>
      </c>
      <c r="P54" s="69" t="s">
        <v>596</v>
      </c>
    </row>
    <row r="55" ht="27" spans="1:16">
      <c r="A55" s="69" t="s">
        <v>645</v>
      </c>
      <c r="B55" s="69"/>
      <c r="C55" s="69"/>
      <c r="D55" s="69"/>
      <c r="E55" s="69">
        <v>1</v>
      </c>
      <c r="F55" s="69"/>
      <c r="G55" s="69"/>
      <c r="H55" s="69"/>
      <c r="I55" s="74">
        <v>1</v>
      </c>
      <c r="J55" s="69" t="s">
        <v>598</v>
      </c>
      <c r="K55" s="69" t="s">
        <v>593</v>
      </c>
      <c r="L55" s="69" t="s">
        <v>594</v>
      </c>
      <c r="M55" s="69"/>
      <c r="N55" s="69" t="s">
        <v>595</v>
      </c>
      <c r="O55" s="69" t="s">
        <v>595</v>
      </c>
      <c r="P55" s="69" t="s">
        <v>596</v>
      </c>
    </row>
    <row r="56" ht="27" spans="1:16">
      <c r="A56" s="69" t="s">
        <v>646</v>
      </c>
      <c r="B56" s="69"/>
      <c r="C56" s="69"/>
      <c r="D56" s="69">
        <v>1</v>
      </c>
      <c r="E56" s="69">
        <v>1</v>
      </c>
      <c r="F56" s="69"/>
      <c r="G56" s="69"/>
      <c r="H56" s="69"/>
      <c r="I56" s="74">
        <v>1</v>
      </c>
      <c r="J56" s="69" t="s">
        <v>598</v>
      </c>
      <c r="K56" s="69" t="s">
        <v>593</v>
      </c>
      <c r="L56" s="69" t="s">
        <v>594</v>
      </c>
      <c r="M56" s="69"/>
      <c r="N56" s="69" t="s">
        <v>595</v>
      </c>
      <c r="O56" s="69" t="s">
        <v>595</v>
      </c>
      <c r="P56" s="69" t="s">
        <v>596</v>
      </c>
    </row>
    <row r="57" ht="27" spans="1:16">
      <c r="A57" s="69" t="s">
        <v>647</v>
      </c>
      <c r="B57" s="69">
        <v>2</v>
      </c>
      <c r="C57" s="69">
        <v>2</v>
      </c>
      <c r="D57" s="69">
        <v>2</v>
      </c>
      <c r="E57" s="69">
        <v>2</v>
      </c>
      <c r="F57" s="69"/>
      <c r="G57" s="69"/>
      <c r="H57" s="69"/>
      <c r="I57" s="74">
        <v>1</v>
      </c>
      <c r="J57" s="69" t="s">
        <v>598</v>
      </c>
      <c r="K57" s="69" t="s">
        <v>593</v>
      </c>
      <c r="L57" s="69" t="s">
        <v>594</v>
      </c>
      <c r="M57" s="69"/>
      <c r="N57" s="69" t="s">
        <v>595</v>
      </c>
      <c r="O57" s="69" t="s">
        <v>595</v>
      </c>
      <c r="P57" s="69" t="s">
        <v>596</v>
      </c>
    </row>
    <row r="58" ht="27" spans="1:16">
      <c r="A58" s="69" t="s">
        <v>648</v>
      </c>
      <c r="B58" s="70"/>
      <c r="C58" s="70">
        <v>1</v>
      </c>
      <c r="D58" s="69">
        <v>1</v>
      </c>
      <c r="E58" s="69">
        <v>1</v>
      </c>
      <c r="F58" s="69"/>
      <c r="G58" s="69">
        <v>1</v>
      </c>
      <c r="H58" s="69"/>
      <c r="I58" s="74">
        <v>1</v>
      </c>
      <c r="J58" s="69" t="s">
        <v>598</v>
      </c>
      <c r="K58" s="69" t="s">
        <v>593</v>
      </c>
      <c r="L58" s="69" t="s">
        <v>594</v>
      </c>
      <c r="M58" s="69"/>
      <c r="N58" s="69" t="s">
        <v>595</v>
      </c>
      <c r="O58" s="69" t="s">
        <v>595</v>
      </c>
      <c r="P58" s="69" t="s">
        <v>596</v>
      </c>
    </row>
    <row r="59" ht="27" spans="1:16">
      <c r="A59" s="69" t="s">
        <v>649</v>
      </c>
      <c r="B59" s="69"/>
      <c r="C59" s="69"/>
      <c r="D59" s="69"/>
      <c r="E59" s="69">
        <v>1</v>
      </c>
      <c r="F59" s="69"/>
      <c r="G59" s="69"/>
      <c r="H59" s="69"/>
      <c r="I59" s="74">
        <v>1</v>
      </c>
      <c r="J59" s="69" t="s">
        <v>598</v>
      </c>
      <c r="K59" s="69" t="s">
        <v>593</v>
      </c>
      <c r="L59" s="69" t="s">
        <v>594</v>
      </c>
      <c r="M59" s="69"/>
      <c r="N59" s="69" t="s">
        <v>595</v>
      </c>
      <c r="O59" s="69" t="s">
        <v>595</v>
      </c>
      <c r="P59" s="69" t="s">
        <v>596</v>
      </c>
    </row>
    <row r="60" ht="27" spans="1:16">
      <c r="A60" s="69" t="s">
        <v>650</v>
      </c>
      <c r="B60" s="69"/>
      <c r="C60" s="69"/>
      <c r="D60" s="69"/>
      <c r="E60" s="69">
        <v>1</v>
      </c>
      <c r="F60" s="69"/>
      <c r="G60" s="69"/>
      <c r="H60" s="69"/>
      <c r="I60" s="74">
        <v>1</v>
      </c>
      <c r="J60" s="69" t="s">
        <v>598</v>
      </c>
      <c r="K60" s="69" t="s">
        <v>593</v>
      </c>
      <c r="L60" s="69" t="s">
        <v>594</v>
      </c>
      <c r="M60" s="69"/>
      <c r="N60" s="69" t="s">
        <v>595</v>
      </c>
      <c r="O60" s="69" t="s">
        <v>595</v>
      </c>
      <c r="P60" s="69" t="s">
        <v>596</v>
      </c>
    </row>
    <row r="61" ht="27" spans="1:16">
      <c r="A61" s="69" t="s">
        <v>651</v>
      </c>
      <c r="B61" s="69"/>
      <c r="C61" s="69"/>
      <c r="D61" s="69"/>
      <c r="E61" s="69">
        <v>1</v>
      </c>
      <c r="F61" s="69"/>
      <c r="G61" s="69"/>
      <c r="H61" s="69"/>
      <c r="I61" s="74">
        <v>1</v>
      </c>
      <c r="J61" s="69" t="s">
        <v>598</v>
      </c>
      <c r="K61" s="69" t="s">
        <v>593</v>
      </c>
      <c r="L61" s="69" t="s">
        <v>594</v>
      </c>
      <c r="M61" s="69"/>
      <c r="N61" s="69" t="s">
        <v>595</v>
      </c>
      <c r="O61" s="69" t="s">
        <v>595</v>
      </c>
      <c r="P61" s="69" t="s">
        <v>596</v>
      </c>
    </row>
    <row r="62" ht="27" spans="1:16">
      <c r="A62" s="69" t="s">
        <v>652</v>
      </c>
      <c r="B62" s="69"/>
      <c r="C62" s="69"/>
      <c r="D62" s="69">
        <v>2</v>
      </c>
      <c r="E62" s="69">
        <v>3</v>
      </c>
      <c r="F62" s="69"/>
      <c r="G62" s="69"/>
      <c r="H62" s="69"/>
      <c r="I62" s="74">
        <v>1</v>
      </c>
      <c r="J62" s="69" t="s">
        <v>598</v>
      </c>
      <c r="K62" s="69" t="s">
        <v>593</v>
      </c>
      <c r="L62" s="69" t="s">
        <v>594</v>
      </c>
      <c r="M62" s="69"/>
      <c r="N62" s="69" t="s">
        <v>595</v>
      </c>
      <c r="O62" s="69" t="s">
        <v>595</v>
      </c>
      <c r="P62" s="69" t="s">
        <v>596</v>
      </c>
    </row>
    <row r="63" ht="27" spans="1:16">
      <c r="A63" s="69" t="s">
        <v>653</v>
      </c>
      <c r="B63" s="70">
        <v>1</v>
      </c>
      <c r="C63" s="70">
        <v>1</v>
      </c>
      <c r="D63" s="70">
        <v>1</v>
      </c>
      <c r="E63" s="69">
        <v>1</v>
      </c>
      <c r="F63" s="69"/>
      <c r="G63" s="69"/>
      <c r="H63" s="69"/>
      <c r="I63" s="74">
        <v>1</v>
      </c>
      <c r="J63" s="69" t="s">
        <v>598</v>
      </c>
      <c r="K63" s="69" t="s">
        <v>593</v>
      </c>
      <c r="L63" s="69" t="s">
        <v>594</v>
      </c>
      <c r="M63" s="69"/>
      <c r="N63" s="69" t="s">
        <v>595</v>
      </c>
      <c r="O63" s="69" t="s">
        <v>595</v>
      </c>
      <c r="P63" s="69" t="s">
        <v>596</v>
      </c>
    </row>
    <row r="64" ht="27" spans="1:16">
      <c r="A64" s="69" t="s">
        <v>654</v>
      </c>
      <c r="B64" s="69"/>
      <c r="C64" s="69"/>
      <c r="D64" s="69"/>
      <c r="E64" s="69"/>
      <c r="F64" s="69"/>
      <c r="G64" s="69"/>
      <c r="H64" s="69"/>
      <c r="I64" s="74">
        <v>1</v>
      </c>
      <c r="J64" s="69" t="s">
        <v>598</v>
      </c>
      <c r="K64" s="69" t="s">
        <v>593</v>
      </c>
      <c r="L64" s="69" t="s">
        <v>594</v>
      </c>
      <c r="M64" s="69"/>
      <c r="N64" s="69" t="s">
        <v>595</v>
      </c>
      <c r="O64" s="69"/>
      <c r="P64" s="69"/>
    </row>
    <row r="65" ht="27" spans="1:16">
      <c r="A65" s="69" t="s">
        <v>655</v>
      </c>
      <c r="B65" s="69"/>
      <c r="C65" s="69"/>
      <c r="D65" s="69"/>
      <c r="E65" s="69">
        <v>2</v>
      </c>
      <c r="F65" s="69"/>
      <c r="G65" s="69"/>
      <c r="H65" s="69"/>
      <c r="I65" s="74">
        <v>1</v>
      </c>
      <c r="J65" s="69" t="s">
        <v>598</v>
      </c>
      <c r="K65" s="69" t="s">
        <v>593</v>
      </c>
      <c r="L65" s="69" t="s">
        <v>594</v>
      </c>
      <c r="M65" s="69"/>
      <c r="N65" s="69" t="s">
        <v>595</v>
      </c>
      <c r="O65" s="69" t="s">
        <v>595</v>
      </c>
      <c r="P65" s="69" t="s">
        <v>596</v>
      </c>
    </row>
    <row r="66" ht="27" spans="1:16">
      <c r="A66" s="69" t="s">
        <v>656</v>
      </c>
      <c r="B66" s="70">
        <v>1</v>
      </c>
      <c r="C66" s="70">
        <v>1</v>
      </c>
      <c r="D66" s="70">
        <v>1</v>
      </c>
      <c r="E66" s="69"/>
      <c r="F66" s="69"/>
      <c r="G66" s="69"/>
      <c r="H66" s="69"/>
      <c r="I66" s="74">
        <v>1</v>
      </c>
      <c r="J66" s="69" t="s">
        <v>598</v>
      </c>
      <c r="K66" s="69" t="s">
        <v>593</v>
      </c>
      <c r="L66" s="69" t="s">
        <v>594</v>
      </c>
      <c r="M66" s="69"/>
      <c r="N66" s="69" t="s">
        <v>595</v>
      </c>
      <c r="O66" s="69" t="s">
        <v>595</v>
      </c>
      <c r="P66" s="69" t="s">
        <v>596</v>
      </c>
    </row>
    <row r="67" ht="27" spans="1:16">
      <c r="A67" s="69" t="s">
        <v>657</v>
      </c>
      <c r="B67" s="70"/>
      <c r="C67" s="70">
        <v>1</v>
      </c>
      <c r="D67" s="70">
        <v>1</v>
      </c>
      <c r="E67" s="69">
        <v>1</v>
      </c>
      <c r="F67" s="69"/>
      <c r="G67" s="69"/>
      <c r="H67" s="69"/>
      <c r="I67" s="74">
        <v>1</v>
      </c>
      <c r="J67" s="69" t="s">
        <v>598</v>
      </c>
      <c r="K67" s="69" t="s">
        <v>593</v>
      </c>
      <c r="L67" s="69" t="s">
        <v>594</v>
      </c>
      <c r="M67" s="69"/>
      <c r="N67" s="69" t="s">
        <v>595</v>
      </c>
      <c r="O67" s="69" t="s">
        <v>595</v>
      </c>
      <c r="P67" s="69" t="s">
        <v>596</v>
      </c>
    </row>
    <row r="68" ht="27" spans="1:16">
      <c r="A68" s="69" t="s">
        <v>658</v>
      </c>
      <c r="B68" s="69"/>
      <c r="C68" s="69"/>
      <c r="D68" s="69">
        <v>1</v>
      </c>
      <c r="E68" s="69">
        <v>1</v>
      </c>
      <c r="F68" s="69"/>
      <c r="G68" s="69"/>
      <c r="H68" s="69"/>
      <c r="I68" s="74">
        <v>1</v>
      </c>
      <c r="J68" s="69" t="s">
        <v>598</v>
      </c>
      <c r="K68" s="69" t="s">
        <v>593</v>
      </c>
      <c r="L68" s="69" t="s">
        <v>594</v>
      </c>
      <c r="M68" s="69"/>
      <c r="N68" s="69" t="s">
        <v>595</v>
      </c>
      <c r="O68" s="69" t="s">
        <v>595</v>
      </c>
      <c r="P68" s="69" t="s">
        <v>596</v>
      </c>
    </row>
    <row r="69" ht="27" spans="1:16">
      <c r="A69" s="69" t="s">
        <v>659</v>
      </c>
      <c r="B69" s="69"/>
      <c r="C69" s="69"/>
      <c r="D69" s="69">
        <v>1</v>
      </c>
      <c r="E69" s="69">
        <v>1</v>
      </c>
      <c r="F69" s="69"/>
      <c r="G69" s="69"/>
      <c r="H69" s="69"/>
      <c r="I69" s="74">
        <v>1</v>
      </c>
      <c r="J69" s="69" t="s">
        <v>598</v>
      </c>
      <c r="K69" s="69" t="s">
        <v>593</v>
      </c>
      <c r="L69" s="69" t="s">
        <v>594</v>
      </c>
      <c r="M69" s="69"/>
      <c r="N69" s="69" t="s">
        <v>595</v>
      </c>
      <c r="O69" s="69" t="s">
        <v>595</v>
      </c>
      <c r="P69" s="69" t="s">
        <v>596</v>
      </c>
    </row>
    <row r="70" ht="27" spans="1:16">
      <c r="A70" s="69" t="s">
        <v>660</v>
      </c>
      <c r="B70" s="69"/>
      <c r="C70" s="69"/>
      <c r="D70" s="69"/>
      <c r="E70" s="69">
        <v>1</v>
      </c>
      <c r="F70" s="69"/>
      <c r="G70" s="69"/>
      <c r="H70" s="69"/>
      <c r="I70" s="74">
        <v>1</v>
      </c>
      <c r="J70" s="69" t="s">
        <v>598</v>
      </c>
      <c r="K70" s="69" t="s">
        <v>593</v>
      </c>
      <c r="L70" s="69" t="s">
        <v>594</v>
      </c>
      <c r="M70" s="69"/>
      <c r="N70" s="69" t="s">
        <v>595</v>
      </c>
      <c r="O70" s="69" t="s">
        <v>595</v>
      </c>
      <c r="P70" s="69" t="s">
        <v>596</v>
      </c>
    </row>
    <row r="71" ht="27" spans="1:16">
      <c r="A71" s="69" t="s">
        <v>661</v>
      </c>
      <c r="B71" s="70"/>
      <c r="C71" s="70">
        <v>1</v>
      </c>
      <c r="D71" s="70">
        <v>1</v>
      </c>
      <c r="E71" s="69">
        <v>2</v>
      </c>
      <c r="F71" s="69"/>
      <c r="G71" s="69"/>
      <c r="H71" s="69"/>
      <c r="I71" s="74">
        <v>1</v>
      </c>
      <c r="J71" s="69" t="s">
        <v>598</v>
      </c>
      <c r="K71" s="69" t="s">
        <v>593</v>
      </c>
      <c r="L71" s="69" t="s">
        <v>594</v>
      </c>
      <c r="M71" s="69"/>
      <c r="N71" s="69" t="s">
        <v>595</v>
      </c>
      <c r="O71" s="69" t="s">
        <v>595</v>
      </c>
      <c r="P71" s="69" t="s">
        <v>596</v>
      </c>
    </row>
    <row r="72" ht="27" spans="1:16">
      <c r="A72" s="69" t="s">
        <v>662</v>
      </c>
      <c r="B72" s="70"/>
      <c r="C72" s="70"/>
      <c r="D72" s="70">
        <v>2</v>
      </c>
      <c r="E72" s="69">
        <v>3</v>
      </c>
      <c r="F72" s="69"/>
      <c r="G72" s="69"/>
      <c r="H72" s="69"/>
      <c r="I72" s="74">
        <v>1</v>
      </c>
      <c r="J72" s="69" t="s">
        <v>598</v>
      </c>
      <c r="K72" s="69" t="s">
        <v>593</v>
      </c>
      <c r="L72" s="69" t="s">
        <v>594</v>
      </c>
      <c r="M72" s="69"/>
      <c r="N72" s="69" t="s">
        <v>595</v>
      </c>
      <c r="O72" s="69" t="s">
        <v>595</v>
      </c>
      <c r="P72" s="69" t="s">
        <v>596</v>
      </c>
    </row>
    <row r="73" ht="27" spans="1:16">
      <c r="A73" s="69" t="s">
        <v>663</v>
      </c>
      <c r="B73" s="70">
        <v>1</v>
      </c>
      <c r="C73" s="70">
        <v>1</v>
      </c>
      <c r="D73" s="70">
        <v>1</v>
      </c>
      <c r="E73" s="69">
        <v>1</v>
      </c>
      <c r="F73" s="69"/>
      <c r="G73" s="69">
        <v>1</v>
      </c>
      <c r="H73" s="69"/>
      <c r="I73" s="74">
        <v>1</v>
      </c>
      <c r="J73" s="69" t="s">
        <v>598</v>
      </c>
      <c r="K73" s="69" t="s">
        <v>593</v>
      </c>
      <c r="L73" s="69" t="s">
        <v>594</v>
      </c>
      <c r="M73" s="69"/>
      <c r="N73" s="69" t="s">
        <v>595</v>
      </c>
      <c r="O73" s="69" t="s">
        <v>595</v>
      </c>
      <c r="P73" s="69" t="s">
        <v>596</v>
      </c>
    </row>
    <row r="74" ht="27" spans="1:16">
      <c r="A74" s="69" t="s">
        <v>664</v>
      </c>
      <c r="B74" s="70">
        <v>1</v>
      </c>
      <c r="C74" s="70">
        <v>1</v>
      </c>
      <c r="D74" s="70">
        <v>1</v>
      </c>
      <c r="E74" s="69">
        <v>1</v>
      </c>
      <c r="F74" s="69"/>
      <c r="G74" s="69"/>
      <c r="H74" s="69"/>
      <c r="I74" s="74">
        <v>1</v>
      </c>
      <c r="J74" s="69" t="s">
        <v>598</v>
      </c>
      <c r="K74" s="69" t="s">
        <v>593</v>
      </c>
      <c r="L74" s="69" t="s">
        <v>594</v>
      </c>
      <c r="M74" s="69"/>
      <c r="N74" s="69" t="s">
        <v>595</v>
      </c>
      <c r="O74" s="69" t="s">
        <v>595</v>
      </c>
      <c r="P74" s="69" t="s">
        <v>596</v>
      </c>
    </row>
    <row r="75" ht="27" spans="1:16">
      <c r="A75" s="69" t="s">
        <v>665</v>
      </c>
      <c r="B75" s="69"/>
      <c r="C75" s="69"/>
      <c r="D75" s="69"/>
      <c r="E75" s="69">
        <v>1</v>
      </c>
      <c r="F75" s="69"/>
      <c r="G75" s="69"/>
      <c r="H75" s="69"/>
      <c r="I75" s="74">
        <v>1</v>
      </c>
      <c r="J75" s="69" t="s">
        <v>598</v>
      </c>
      <c r="K75" s="69" t="s">
        <v>593</v>
      </c>
      <c r="L75" s="69" t="s">
        <v>594</v>
      </c>
      <c r="M75" s="69"/>
      <c r="N75" s="69" t="s">
        <v>595</v>
      </c>
      <c r="O75" s="69" t="s">
        <v>595</v>
      </c>
      <c r="P75" s="69" t="s">
        <v>596</v>
      </c>
    </row>
    <row r="76" ht="27" spans="1:16">
      <c r="A76" s="69" t="s">
        <v>666</v>
      </c>
      <c r="B76" s="69"/>
      <c r="C76" s="69"/>
      <c r="D76" s="69"/>
      <c r="E76" s="69">
        <v>1</v>
      </c>
      <c r="F76" s="69"/>
      <c r="G76" s="69"/>
      <c r="H76" s="69"/>
      <c r="I76" s="74">
        <v>1</v>
      </c>
      <c r="J76" s="69" t="s">
        <v>598</v>
      </c>
      <c r="K76" s="69" t="s">
        <v>593</v>
      </c>
      <c r="L76" s="69" t="s">
        <v>594</v>
      </c>
      <c r="M76" s="69"/>
      <c r="N76" s="69" t="s">
        <v>595</v>
      </c>
      <c r="O76" s="69" t="s">
        <v>595</v>
      </c>
      <c r="P76" s="69" t="s">
        <v>596</v>
      </c>
    </row>
    <row r="77" ht="27" spans="1:16">
      <c r="A77" s="69" t="s">
        <v>667</v>
      </c>
      <c r="B77" s="69"/>
      <c r="C77" s="69"/>
      <c r="D77" s="69"/>
      <c r="E77" s="69">
        <v>1</v>
      </c>
      <c r="F77" s="69"/>
      <c r="G77" s="69"/>
      <c r="H77" s="69"/>
      <c r="I77" s="74">
        <v>1</v>
      </c>
      <c r="J77" s="69" t="s">
        <v>598</v>
      </c>
      <c r="K77" s="69" t="s">
        <v>593</v>
      </c>
      <c r="L77" s="69" t="s">
        <v>594</v>
      </c>
      <c r="M77" s="69"/>
      <c r="N77" s="69" t="s">
        <v>595</v>
      </c>
      <c r="O77" s="69" t="s">
        <v>595</v>
      </c>
      <c r="P77" s="69" t="s">
        <v>596</v>
      </c>
    </row>
    <row r="78" ht="27" spans="1:16">
      <c r="A78" s="69" t="s">
        <v>668</v>
      </c>
      <c r="B78" s="69"/>
      <c r="C78" s="69"/>
      <c r="D78" s="69">
        <v>1</v>
      </c>
      <c r="E78" s="69">
        <v>1</v>
      </c>
      <c r="F78" s="69"/>
      <c r="G78" s="69"/>
      <c r="H78" s="69"/>
      <c r="I78" s="74">
        <v>1</v>
      </c>
      <c r="J78" s="69" t="s">
        <v>598</v>
      </c>
      <c r="K78" s="69" t="s">
        <v>593</v>
      </c>
      <c r="L78" s="69" t="s">
        <v>594</v>
      </c>
      <c r="M78" s="69"/>
      <c r="N78" s="69" t="s">
        <v>595</v>
      </c>
      <c r="O78" s="69" t="s">
        <v>595</v>
      </c>
      <c r="P78" s="69" t="s">
        <v>596</v>
      </c>
    </row>
    <row r="79" ht="27" spans="1:16">
      <c r="A79" s="69" t="s">
        <v>669</v>
      </c>
      <c r="B79" s="69"/>
      <c r="C79" s="69"/>
      <c r="D79" s="69">
        <v>1</v>
      </c>
      <c r="E79" s="69">
        <v>1</v>
      </c>
      <c r="F79" s="69"/>
      <c r="G79" s="69"/>
      <c r="H79" s="69"/>
      <c r="I79" s="74">
        <v>1</v>
      </c>
      <c r="J79" s="69" t="s">
        <v>598</v>
      </c>
      <c r="K79" s="69" t="s">
        <v>593</v>
      </c>
      <c r="L79" s="69" t="s">
        <v>594</v>
      </c>
      <c r="M79" s="69"/>
      <c r="N79" s="69" t="s">
        <v>595</v>
      </c>
      <c r="O79" s="69" t="s">
        <v>595</v>
      </c>
      <c r="P79" s="69" t="s">
        <v>596</v>
      </c>
    </row>
    <row r="80" ht="27" spans="1:16">
      <c r="A80" s="69" t="s">
        <v>670</v>
      </c>
      <c r="B80" s="69"/>
      <c r="C80" s="69"/>
      <c r="D80" s="69">
        <v>1</v>
      </c>
      <c r="E80" s="69">
        <v>1</v>
      </c>
      <c r="F80" s="69"/>
      <c r="G80" s="69"/>
      <c r="H80" s="69"/>
      <c r="I80" s="74">
        <v>1</v>
      </c>
      <c r="J80" s="69" t="s">
        <v>598</v>
      </c>
      <c r="K80" s="69" t="s">
        <v>593</v>
      </c>
      <c r="L80" s="69" t="s">
        <v>594</v>
      </c>
      <c r="M80" s="69"/>
      <c r="N80" s="69" t="s">
        <v>595</v>
      </c>
      <c r="O80" s="69" t="s">
        <v>595</v>
      </c>
      <c r="P80" s="69" t="s">
        <v>596</v>
      </c>
    </row>
    <row r="81" ht="27" spans="1:16">
      <c r="A81" s="69" t="s">
        <v>671</v>
      </c>
      <c r="B81" s="69"/>
      <c r="C81" s="69"/>
      <c r="D81" s="69">
        <v>1</v>
      </c>
      <c r="E81" s="69">
        <v>1</v>
      </c>
      <c r="F81" s="69"/>
      <c r="G81" s="69"/>
      <c r="H81" s="69"/>
      <c r="I81" s="74">
        <v>1</v>
      </c>
      <c r="J81" s="69" t="s">
        <v>598</v>
      </c>
      <c r="K81" s="69" t="s">
        <v>593</v>
      </c>
      <c r="L81" s="69" t="s">
        <v>594</v>
      </c>
      <c r="M81" s="69"/>
      <c r="N81" s="69" t="s">
        <v>595</v>
      </c>
      <c r="O81" s="69" t="s">
        <v>595</v>
      </c>
      <c r="P81" s="69" t="s">
        <v>596</v>
      </c>
    </row>
    <row r="82" ht="27" spans="1:16">
      <c r="A82" s="69" t="s">
        <v>672</v>
      </c>
      <c r="B82" s="70">
        <v>1</v>
      </c>
      <c r="C82" s="70">
        <v>1</v>
      </c>
      <c r="D82" s="70">
        <v>1</v>
      </c>
      <c r="E82" s="69">
        <v>2</v>
      </c>
      <c r="F82" s="69"/>
      <c r="G82" s="69"/>
      <c r="H82" s="69"/>
      <c r="I82" s="74">
        <v>1</v>
      </c>
      <c r="J82" s="69" t="s">
        <v>598</v>
      </c>
      <c r="K82" s="69" t="s">
        <v>593</v>
      </c>
      <c r="L82" s="69" t="s">
        <v>594</v>
      </c>
      <c r="M82" s="69"/>
      <c r="N82" s="69" t="s">
        <v>595</v>
      </c>
      <c r="O82" s="69" t="s">
        <v>595</v>
      </c>
      <c r="P82" s="69" t="s">
        <v>596</v>
      </c>
    </row>
    <row r="83" ht="27" spans="1:16">
      <c r="A83" s="69" t="s">
        <v>673</v>
      </c>
      <c r="B83" s="69"/>
      <c r="C83" s="69"/>
      <c r="D83" s="69"/>
      <c r="E83" s="69">
        <v>1</v>
      </c>
      <c r="F83" s="69"/>
      <c r="G83" s="69"/>
      <c r="H83" s="69"/>
      <c r="I83" s="74">
        <v>1</v>
      </c>
      <c r="J83" s="69" t="s">
        <v>598</v>
      </c>
      <c r="K83" s="69" t="s">
        <v>593</v>
      </c>
      <c r="L83" s="69" t="s">
        <v>594</v>
      </c>
      <c r="M83" s="69"/>
      <c r="N83" s="69" t="s">
        <v>595</v>
      </c>
      <c r="O83" s="69" t="s">
        <v>595</v>
      </c>
      <c r="P83" s="69" t="s">
        <v>596</v>
      </c>
    </row>
    <row r="84" ht="27" spans="1:16">
      <c r="A84" s="69" t="s">
        <v>674</v>
      </c>
      <c r="B84" s="70"/>
      <c r="C84" s="70">
        <v>1</v>
      </c>
      <c r="D84" s="70">
        <v>1</v>
      </c>
      <c r="E84" s="69">
        <v>1</v>
      </c>
      <c r="F84" s="69"/>
      <c r="G84" s="69"/>
      <c r="H84" s="69"/>
      <c r="I84" s="74">
        <v>1</v>
      </c>
      <c r="J84" s="69" t="s">
        <v>598</v>
      </c>
      <c r="K84" s="69" t="s">
        <v>593</v>
      </c>
      <c r="L84" s="69" t="s">
        <v>594</v>
      </c>
      <c r="M84" s="69"/>
      <c r="N84" s="69" t="s">
        <v>595</v>
      </c>
      <c r="O84" s="69" t="s">
        <v>595</v>
      </c>
      <c r="P84" s="69" t="s">
        <v>596</v>
      </c>
    </row>
    <row r="85" ht="27" spans="1:16">
      <c r="A85" s="69" t="s">
        <v>675</v>
      </c>
      <c r="B85" s="69"/>
      <c r="C85" s="69"/>
      <c r="D85" s="69"/>
      <c r="E85" s="69">
        <v>2</v>
      </c>
      <c r="F85" s="69"/>
      <c r="G85" s="69"/>
      <c r="H85" s="69"/>
      <c r="I85" s="74">
        <v>1</v>
      </c>
      <c r="J85" s="69" t="s">
        <v>598</v>
      </c>
      <c r="K85" s="69" t="s">
        <v>593</v>
      </c>
      <c r="L85" s="69" t="s">
        <v>594</v>
      </c>
      <c r="M85" s="69"/>
      <c r="N85" s="69" t="s">
        <v>595</v>
      </c>
      <c r="O85" s="69" t="s">
        <v>595</v>
      </c>
      <c r="P85" s="69" t="s">
        <v>596</v>
      </c>
    </row>
    <row r="86" ht="27" spans="1:16">
      <c r="A86" s="69" t="s">
        <v>676</v>
      </c>
      <c r="B86" s="69"/>
      <c r="C86" s="69"/>
      <c r="D86" s="69"/>
      <c r="E86" s="69">
        <v>2</v>
      </c>
      <c r="F86" s="69"/>
      <c r="G86" s="69"/>
      <c r="H86" s="69"/>
      <c r="I86" s="74">
        <v>1</v>
      </c>
      <c r="J86" s="69" t="s">
        <v>598</v>
      </c>
      <c r="K86" s="69" t="s">
        <v>593</v>
      </c>
      <c r="L86" s="69" t="s">
        <v>594</v>
      </c>
      <c r="M86" s="69"/>
      <c r="N86" s="69" t="s">
        <v>595</v>
      </c>
      <c r="O86" s="69" t="s">
        <v>595</v>
      </c>
      <c r="P86" s="69" t="s">
        <v>596</v>
      </c>
    </row>
    <row r="87" ht="27" spans="1:16">
      <c r="A87" s="69" t="s">
        <v>677</v>
      </c>
      <c r="B87" s="70">
        <v>1</v>
      </c>
      <c r="C87" s="70">
        <v>1</v>
      </c>
      <c r="D87" s="70">
        <v>1</v>
      </c>
      <c r="E87" s="69">
        <v>3</v>
      </c>
      <c r="F87" s="69"/>
      <c r="G87" s="69"/>
      <c r="H87" s="69"/>
      <c r="I87" s="74">
        <v>1</v>
      </c>
      <c r="J87" s="69" t="s">
        <v>598</v>
      </c>
      <c r="K87" s="69" t="s">
        <v>593</v>
      </c>
      <c r="L87" s="69" t="s">
        <v>594</v>
      </c>
      <c r="M87" s="69"/>
      <c r="N87" s="69" t="s">
        <v>595</v>
      </c>
      <c r="O87" s="69" t="s">
        <v>595</v>
      </c>
      <c r="P87" s="69" t="s">
        <v>596</v>
      </c>
    </row>
    <row r="88" ht="27" spans="1:16">
      <c r="A88" s="69" t="s">
        <v>678</v>
      </c>
      <c r="B88" s="69"/>
      <c r="C88" s="69"/>
      <c r="D88" s="69"/>
      <c r="E88" s="69">
        <v>1</v>
      </c>
      <c r="F88" s="69"/>
      <c r="G88" s="69"/>
      <c r="H88" s="69"/>
      <c r="I88" s="74">
        <v>1</v>
      </c>
      <c r="J88" s="69" t="s">
        <v>598</v>
      </c>
      <c r="K88" s="69" t="s">
        <v>593</v>
      </c>
      <c r="L88" s="69" t="s">
        <v>594</v>
      </c>
      <c r="M88" s="69"/>
      <c r="N88" s="69" t="s">
        <v>595</v>
      </c>
      <c r="O88" s="69" t="s">
        <v>595</v>
      </c>
      <c r="P88" s="69" t="s">
        <v>596</v>
      </c>
    </row>
    <row r="89" ht="27" spans="1:16">
      <c r="A89" s="69" t="s">
        <v>679</v>
      </c>
      <c r="B89" s="69"/>
      <c r="C89" s="69"/>
      <c r="D89" s="69"/>
      <c r="E89" s="69">
        <v>1</v>
      </c>
      <c r="F89" s="69"/>
      <c r="G89" s="69"/>
      <c r="H89" s="69"/>
      <c r="I89" s="74">
        <v>1</v>
      </c>
      <c r="J89" s="69" t="s">
        <v>598</v>
      </c>
      <c r="K89" s="69" t="s">
        <v>593</v>
      </c>
      <c r="L89" s="69" t="s">
        <v>594</v>
      </c>
      <c r="M89" s="69"/>
      <c r="N89" s="69" t="s">
        <v>595</v>
      </c>
      <c r="O89" s="69" t="s">
        <v>595</v>
      </c>
      <c r="P89" s="69" t="s">
        <v>596</v>
      </c>
    </row>
    <row r="90" ht="27" spans="1:16">
      <c r="A90" s="69" t="s">
        <v>680</v>
      </c>
      <c r="B90" s="69"/>
      <c r="C90" s="69"/>
      <c r="D90" s="69"/>
      <c r="E90" s="69">
        <v>1</v>
      </c>
      <c r="F90" s="69"/>
      <c r="G90" s="69"/>
      <c r="H90" s="69"/>
      <c r="I90" s="74">
        <v>1</v>
      </c>
      <c r="J90" s="69" t="s">
        <v>598</v>
      </c>
      <c r="K90" s="69" t="s">
        <v>593</v>
      </c>
      <c r="L90" s="69" t="s">
        <v>594</v>
      </c>
      <c r="M90" s="69"/>
      <c r="N90" s="69" t="s">
        <v>595</v>
      </c>
      <c r="O90" s="69" t="s">
        <v>595</v>
      </c>
      <c r="P90" s="69" t="s">
        <v>596</v>
      </c>
    </row>
    <row r="91" ht="27" spans="1:16">
      <c r="A91" s="69" t="s">
        <v>681</v>
      </c>
      <c r="B91" s="69"/>
      <c r="C91" s="69"/>
      <c r="D91" s="69"/>
      <c r="E91" s="69"/>
      <c r="F91" s="69"/>
      <c r="G91" s="69"/>
      <c r="H91" s="69"/>
      <c r="I91" s="74">
        <v>1</v>
      </c>
      <c r="J91" s="69" t="s">
        <v>598</v>
      </c>
      <c r="K91" s="69" t="s">
        <v>593</v>
      </c>
      <c r="L91" s="69"/>
      <c r="M91" s="69"/>
      <c r="N91" s="69"/>
      <c r="O91" s="69"/>
      <c r="P91" s="69"/>
    </row>
    <row r="92" ht="27" spans="1:16">
      <c r="A92" s="69" t="s">
        <v>682</v>
      </c>
      <c r="B92" s="69"/>
      <c r="C92" s="69"/>
      <c r="D92" s="69"/>
      <c r="E92" s="69">
        <v>1</v>
      </c>
      <c r="F92" s="69"/>
      <c r="G92" s="69"/>
      <c r="H92" s="69"/>
      <c r="I92" s="74">
        <v>1</v>
      </c>
      <c r="J92" s="69" t="s">
        <v>598</v>
      </c>
      <c r="K92" s="69" t="s">
        <v>593</v>
      </c>
      <c r="L92" s="69" t="s">
        <v>594</v>
      </c>
      <c r="M92" s="69"/>
      <c r="N92" s="69" t="s">
        <v>595</v>
      </c>
      <c r="O92" s="69" t="s">
        <v>595</v>
      </c>
      <c r="P92" s="69" t="s">
        <v>596</v>
      </c>
    </row>
    <row r="93" ht="27" spans="1:16">
      <c r="A93" s="69" t="s">
        <v>683</v>
      </c>
      <c r="B93" s="69"/>
      <c r="C93" s="69"/>
      <c r="D93" s="69"/>
      <c r="E93" s="69">
        <v>1</v>
      </c>
      <c r="F93" s="69"/>
      <c r="G93" s="69"/>
      <c r="H93" s="69"/>
      <c r="I93" s="74">
        <v>1</v>
      </c>
      <c r="J93" s="69" t="s">
        <v>598</v>
      </c>
      <c r="K93" s="69" t="s">
        <v>593</v>
      </c>
      <c r="L93" s="69" t="s">
        <v>594</v>
      </c>
      <c r="M93" s="69"/>
      <c r="N93" s="69" t="s">
        <v>595</v>
      </c>
      <c r="O93" s="69" t="s">
        <v>595</v>
      </c>
      <c r="P93" s="69" t="s">
        <v>596</v>
      </c>
    </row>
    <row r="94" ht="27" spans="1:16">
      <c r="A94" s="69" t="s">
        <v>684</v>
      </c>
      <c r="B94" s="69"/>
      <c r="C94" s="69"/>
      <c r="D94" s="69"/>
      <c r="E94" s="69"/>
      <c r="F94" s="69"/>
      <c r="G94" s="69"/>
      <c r="H94" s="69"/>
      <c r="I94" s="74">
        <v>1</v>
      </c>
      <c r="J94" s="69" t="s">
        <v>598</v>
      </c>
      <c r="K94" s="69" t="s">
        <v>593</v>
      </c>
      <c r="L94" s="69"/>
      <c r="M94" s="69"/>
      <c r="N94" s="69"/>
      <c r="O94" s="69"/>
      <c r="P94" s="69"/>
    </row>
    <row r="95" ht="27" spans="1:16">
      <c r="A95" s="69" t="s">
        <v>685</v>
      </c>
      <c r="B95" s="69"/>
      <c r="C95" s="69"/>
      <c r="D95" s="69"/>
      <c r="E95" s="69"/>
      <c r="F95" s="69"/>
      <c r="G95" s="69"/>
      <c r="H95" s="69"/>
      <c r="I95" s="74">
        <v>1</v>
      </c>
      <c r="J95" s="69" t="s">
        <v>598</v>
      </c>
      <c r="K95" s="69" t="s">
        <v>593</v>
      </c>
      <c r="L95" s="69"/>
      <c r="M95" s="69"/>
      <c r="N95" s="69"/>
      <c r="O95" s="69"/>
      <c r="P95" s="69"/>
    </row>
    <row r="96" ht="27" spans="1:16">
      <c r="A96" s="69" t="s">
        <v>686</v>
      </c>
      <c r="B96" s="69"/>
      <c r="C96" s="69"/>
      <c r="D96" s="69"/>
      <c r="E96" s="69"/>
      <c r="F96" s="69"/>
      <c r="G96" s="69"/>
      <c r="H96" s="69"/>
      <c r="I96" s="74">
        <v>1</v>
      </c>
      <c r="J96" s="69" t="s">
        <v>598</v>
      </c>
      <c r="K96" s="69" t="s">
        <v>593</v>
      </c>
      <c r="L96" s="69"/>
      <c r="M96" s="69"/>
      <c r="N96" s="69"/>
      <c r="O96" s="69"/>
      <c r="P96" s="69"/>
    </row>
    <row r="97" ht="27" spans="1:16">
      <c r="A97" s="69" t="s">
        <v>687</v>
      </c>
      <c r="B97" s="69"/>
      <c r="C97" s="69"/>
      <c r="D97" s="69">
        <v>1</v>
      </c>
      <c r="E97" s="69">
        <v>1</v>
      </c>
      <c r="F97" s="69"/>
      <c r="G97" s="69"/>
      <c r="H97" s="69"/>
      <c r="I97" s="74">
        <v>1</v>
      </c>
      <c r="J97" s="69" t="s">
        <v>598</v>
      </c>
      <c r="K97" s="69" t="s">
        <v>593</v>
      </c>
      <c r="L97" s="69" t="s">
        <v>594</v>
      </c>
      <c r="M97" s="69"/>
      <c r="N97" s="69" t="s">
        <v>595</v>
      </c>
      <c r="O97" s="69" t="s">
        <v>595</v>
      </c>
      <c r="P97" s="69" t="s">
        <v>596</v>
      </c>
    </row>
    <row r="98" ht="27" spans="1:16">
      <c r="A98" s="69" t="s">
        <v>688</v>
      </c>
      <c r="B98" s="69"/>
      <c r="C98" s="69"/>
      <c r="D98" s="69">
        <v>1</v>
      </c>
      <c r="E98" s="69">
        <v>1</v>
      </c>
      <c r="F98" s="69"/>
      <c r="G98" s="69"/>
      <c r="H98" s="69"/>
      <c r="I98" s="74">
        <v>1</v>
      </c>
      <c r="J98" s="69" t="s">
        <v>598</v>
      </c>
      <c r="K98" s="69" t="s">
        <v>593</v>
      </c>
      <c r="L98" s="69" t="s">
        <v>594</v>
      </c>
      <c r="M98" s="69"/>
      <c r="N98" s="69" t="s">
        <v>595</v>
      </c>
      <c r="O98" s="69" t="s">
        <v>595</v>
      </c>
      <c r="P98" s="69" t="s">
        <v>596</v>
      </c>
    </row>
    <row r="99" ht="27" spans="1:16">
      <c r="A99" s="69" t="s">
        <v>689</v>
      </c>
      <c r="B99" s="70">
        <v>1</v>
      </c>
      <c r="C99" s="70">
        <v>1</v>
      </c>
      <c r="D99" s="69">
        <v>1</v>
      </c>
      <c r="E99" s="69">
        <v>1</v>
      </c>
      <c r="F99" s="69"/>
      <c r="G99" s="69"/>
      <c r="H99" s="69"/>
      <c r="I99" s="74">
        <v>1</v>
      </c>
      <c r="J99" s="69" t="s">
        <v>598</v>
      </c>
      <c r="K99" s="69" t="s">
        <v>593</v>
      </c>
      <c r="L99" s="69" t="s">
        <v>594</v>
      </c>
      <c r="M99" s="69"/>
      <c r="N99" s="69" t="s">
        <v>595</v>
      </c>
      <c r="O99" s="69" t="s">
        <v>595</v>
      </c>
      <c r="P99" s="69" t="s">
        <v>596</v>
      </c>
    </row>
    <row r="100" ht="27" spans="1:16">
      <c r="A100" s="69" t="s">
        <v>690</v>
      </c>
      <c r="B100" s="69"/>
      <c r="C100" s="69"/>
      <c r="D100" s="69"/>
      <c r="E100" s="69"/>
      <c r="F100" s="69"/>
      <c r="G100" s="69"/>
      <c r="H100" s="69"/>
      <c r="I100" s="74">
        <v>1</v>
      </c>
      <c r="J100" s="69" t="s">
        <v>598</v>
      </c>
      <c r="K100" s="69" t="s">
        <v>593</v>
      </c>
      <c r="L100" s="69"/>
      <c r="M100" s="69"/>
      <c r="N100" s="69"/>
      <c r="O100" s="69"/>
      <c r="P100" s="69"/>
    </row>
    <row r="101" ht="27" spans="1:16">
      <c r="A101" s="69" t="s">
        <v>691</v>
      </c>
      <c r="B101" s="69"/>
      <c r="C101" s="69"/>
      <c r="D101" s="69">
        <v>1</v>
      </c>
      <c r="E101" s="69">
        <v>2</v>
      </c>
      <c r="F101" s="69"/>
      <c r="G101" s="69">
        <v>1</v>
      </c>
      <c r="H101" s="69"/>
      <c r="I101" s="74">
        <v>1</v>
      </c>
      <c r="J101" s="69" t="s">
        <v>598</v>
      </c>
      <c r="K101" s="69" t="s">
        <v>593</v>
      </c>
      <c r="L101" s="69" t="s">
        <v>594</v>
      </c>
      <c r="M101" s="69"/>
      <c r="N101" s="69" t="s">
        <v>595</v>
      </c>
      <c r="O101" s="69" t="s">
        <v>595</v>
      </c>
      <c r="P101" s="69" t="s">
        <v>596</v>
      </c>
    </row>
    <row r="102" ht="27" spans="1:16">
      <c r="A102" s="69" t="s">
        <v>692</v>
      </c>
      <c r="B102" s="69"/>
      <c r="C102" s="69"/>
      <c r="D102" s="69"/>
      <c r="E102" s="69">
        <v>1</v>
      </c>
      <c r="F102" s="69"/>
      <c r="G102" s="69"/>
      <c r="H102" s="69"/>
      <c r="I102" s="74">
        <v>1</v>
      </c>
      <c r="J102" s="69" t="s">
        <v>598</v>
      </c>
      <c r="K102" s="69" t="s">
        <v>593</v>
      </c>
      <c r="L102" s="69" t="s">
        <v>594</v>
      </c>
      <c r="M102" s="69"/>
      <c r="N102" s="69" t="s">
        <v>595</v>
      </c>
      <c r="O102" s="69" t="s">
        <v>595</v>
      </c>
      <c r="P102" s="69" t="s">
        <v>596</v>
      </c>
    </row>
    <row r="103" ht="27" spans="1:16">
      <c r="A103" s="69" t="s">
        <v>693</v>
      </c>
      <c r="B103" s="69"/>
      <c r="C103" s="69"/>
      <c r="D103" s="69"/>
      <c r="E103" s="69">
        <v>1</v>
      </c>
      <c r="F103" s="69"/>
      <c r="G103" s="69"/>
      <c r="H103" s="69"/>
      <c r="I103" s="74">
        <v>1</v>
      </c>
      <c r="J103" s="69" t="s">
        <v>598</v>
      </c>
      <c r="K103" s="69" t="s">
        <v>593</v>
      </c>
      <c r="L103" s="69" t="s">
        <v>594</v>
      </c>
      <c r="M103" s="69"/>
      <c r="N103" s="69" t="s">
        <v>595</v>
      </c>
      <c r="O103" s="69" t="s">
        <v>595</v>
      </c>
      <c r="P103" s="69" t="s">
        <v>596</v>
      </c>
    </row>
    <row r="104" ht="27" spans="1:16">
      <c r="A104" s="69" t="s">
        <v>694</v>
      </c>
      <c r="B104" s="69"/>
      <c r="C104" s="69"/>
      <c r="D104" s="69"/>
      <c r="E104" s="69"/>
      <c r="F104" s="69">
        <v>1</v>
      </c>
      <c r="G104" s="69"/>
      <c r="H104" s="69"/>
      <c r="I104" s="74">
        <v>1</v>
      </c>
      <c r="J104" s="69" t="s">
        <v>598</v>
      </c>
      <c r="K104" s="69" t="s">
        <v>593</v>
      </c>
      <c r="L104" s="69" t="s">
        <v>594</v>
      </c>
      <c r="M104" s="69"/>
      <c r="N104" s="69" t="s">
        <v>595</v>
      </c>
      <c r="O104" s="69" t="s">
        <v>595</v>
      </c>
      <c r="P104" s="69" t="s">
        <v>596</v>
      </c>
    </row>
    <row r="105" ht="27" spans="1:16">
      <c r="A105" s="69" t="s">
        <v>695</v>
      </c>
      <c r="B105" s="70">
        <v>1</v>
      </c>
      <c r="C105" s="70">
        <v>1</v>
      </c>
      <c r="D105" s="69">
        <v>1</v>
      </c>
      <c r="E105" s="69">
        <v>1</v>
      </c>
      <c r="F105" s="69"/>
      <c r="G105" s="69"/>
      <c r="H105" s="69"/>
      <c r="I105" s="74">
        <v>1</v>
      </c>
      <c r="J105" s="69" t="s">
        <v>598</v>
      </c>
      <c r="K105" s="69" t="s">
        <v>593</v>
      </c>
      <c r="L105" s="69" t="s">
        <v>594</v>
      </c>
      <c r="M105" s="69"/>
      <c r="N105" s="69" t="s">
        <v>595</v>
      </c>
      <c r="O105" s="69" t="s">
        <v>595</v>
      </c>
      <c r="P105" s="69" t="s">
        <v>596</v>
      </c>
    </row>
    <row r="106" ht="27" spans="1:16">
      <c r="A106" s="69" t="s">
        <v>696</v>
      </c>
      <c r="B106" s="70">
        <v>1</v>
      </c>
      <c r="C106" s="70">
        <v>1</v>
      </c>
      <c r="D106" s="69">
        <v>1</v>
      </c>
      <c r="E106" s="69">
        <v>1</v>
      </c>
      <c r="F106" s="69"/>
      <c r="G106" s="69"/>
      <c r="H106" s="69"/>
      <c r="I106" s="74">
        <v>1</v>
      </c>
      <c r="J106" s="69" t="s">
        <v>598</v>
      </c>
      <c r="K106" s="69" t="s">
        <v>593</v>
      </c>
      <c r="L106" s="69" t="s">
        <v>594</v>
      </c>
      <c r="M106" s="69"/>
      <c r="N106" s="69" t="s">
        <v>595</v>
      </c>
      <c r="O106" s="69" t="s">
        <v>595</v>
      </c>
      <c r="P106" s="69" t="s">
        <v>596</v>
      </c>
    </row>
    <row r="107" ht="27" spans="1:16">
      <c r="A107" s="69" t="s">
        <v>697</v>
      </c>
      <c r="B107" s="69"/>
      <c r="C107" s="69"/>
      <c r="D107" s="69"/>
      <c r="E107" s="69">
        <v>1</v>
      </c>
      <c r="F107" s="69"/>
      <c r="G107" s="69"/>
      <c r="H107" s="69"/>
      <c r="I107" s="74">
        <v>1</v>
      </c>
      <c r="J107" s="69" t="s">
        <v>598</v>
      </c>
      <c r="K107" s="69" t="s">
        <v>593</v>
      </c>
      <c r="L107" s="69" t="s">
        <v>594</v>
      </c>
      <c r="M107" s="69"/>
      <c r="N107" s="69" t="s">
        <v>595</v>
      </c>
      <c r="O107" s="69" t="s">
        <v>595</v>
      </c>
      <c r="P107" s="69" t="s">
        <v>596</v>
      </c>
    </row>
    <row r="108" ht="27" spans="1:16">
      <c r="A108" s="69" t="s">
        <v>698</v>
      </c>
      <c r="B108" s="69"/>
      <c r="C108" s="69"/>
      <c r="D108" s="69"/>
      <c r="E108" s="69">
        <v>1</v>
      </c>
      <c r="F108" s="69"/>
      <c r="G108" s="69"/>
      <c r="H108" s="69"/>
      <c r="I108" s="74">
        <v>1</v>
      </c>
      <c r="J108" s="69" t="s">
        <v>598</v>
      </c>
      <c r="K108" s="69" t="s">
        <v>593</v>
      </c>
      <c r="L108" s="69" t="s">
        <v>594</v>
      </c>
      <c r="M108" s="69"/>
      <c r="N108" s="69" t="s">
        <v>595</v>
      </c>
      <c r="O108" s="69" t="s">
        <v>595</v>
      </c>
      <c r="P108" s="69" t="s">
        <v>596</v>
      </c>
    </row>
  </sheetData>
  <autoFilter ref="A5:P108">
    <extLst/>
  </autoFilter>
  <mergeCells count="6">
    <mergeCell ref="A2:P2"/>
    <mergeCell ref="B3:J3"/>
    <mergeCell ref="K3:O3"/>
    <mergeCell ref="B4:H4"/>
    <mergeCell ref="L4:M4"/>
    <mergeCell ref="A3:A5"/>
  </mergeCells>
  <pageMargins left="0.75" right="0.75" top="1" bottom="1" header="0.5" footer="0.5"/>
  <pageSetup paperSize="9" scale="68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1"/>
  <sheetViews>
    <sheetView workbookViewId="0">
      <selection activeCell="D1" sqref="A$1:V$1048576"/>
    </sheetView>
  </sheetViews>
  <sheetFormatPr defaultColWidth="9" defaultRowHeight="13.5"/>
  <cols>
    <col min="1" max="1" width="15.875" customWidth="true"/>
    <col min="2" max="3" width="11.3166666666667" customWidth="true"/>
    <col min="4" max="4" width="11.5" customWidth="true"/>
    <col min="5" max="5" width="11.75" customWidth="true"/>
    <col min="6" max="8" width="10.875" customWidth="true"/>
    <col min="9" max="9" width="10.875" style="1" customWidth="true"/>
    <col min="10" max="10" width="13" customWidth="true"/>
    <col min="11" max="13" width="11.125" customWidth="true"/>
    <col min="14" max="14" width="19.8166666666667" customWidth="true"/>
    <col min="15" max="15" width="9.125" customWidth="true"/>
    <col min="16" max="18" width="8.25" customWidth="true"/>
    <col min="19" max="19" width="9.75" customWidth="true"/>
    <col min="20" max="20" width="12.5" customWidth="true"/>
    <col min="21" max="22" width="7.75" customWidth="true"/>
  </cols>
  <sheetData>
    <row r="1" spans="1:22">
      <c r="A1" s="37" t="s">
        <v>699</v>
      </c>
      <c r="B1" s="37"/>
      <c r="C1" s="37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ht="24" spans="1:22">
      <c r="A2" s="39" t="s">
        <v>700</v>
      </c>
      <c r="B2" s="39"/>
      <c r="C2" s="39"/>
      <c r="D2" s="3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</row>
    <row r="3" ht="16.5" spans="1:22">
      <c r="A3" s="40" t="s">
        <v>564</v>
      </c>
      <c r="B3" s="41" t="s">
        <v>565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55" t="s">
        <v>566</v>
      </c>
      <c r="P3" s="55"/>
      <c r="Q3" s="55"/>
      <c r="R3" s="55"/>
      <c r="S3" s="55"/>
      <c r="T3" s="55"/>
      <c r="U3" s="55" t="s">
        <v>567</v>
      </c>
      <c r="V3" s="55"/>
    </row>
    <row r="4" ht="31.5" spans="1:22">
      <c r="A4" s="40"/>
      <c r="B4" s="43" t="s">
        <v>568</v>
      </c>
      <c r="C4" s="44"/>
      <c r="D4" s="44"/>
      <c r="E4" s="44"/>
      <c r="F4" s="44"/>
      <c r="G4" s="44"/>
      <c r="H4" s="44"/>
      <c r="I4" s="51"/>
      <c r="J4" s="52" t="s">
        <v>569</v>
      </c>
      <c r="K4" s="52"/>
      <c r="L4" s="52" t="s">
        <v>570</v>
      </c>
      <c r="M4" s="52"/>
      <c r="N4" s="52"/>
      <c r="O4" s="53" t="s">
        <v>571</v>
      </c>
      <c r="P4" s="56" t="s">
        <v>572</v>
      </c>
      <c r="Q4" s="59"/>
      <c r="R4" s="60"/>
      <c r="S4" s="53" t="s">
        <v>573</v>
      </c>
      <c r="T4" s="53" t="s">
        <v>574</v>
      </c>
      <c r="U4" s="53" t="s">
        <v>575</v>
      </c>
      <c r="V4" s="53"/>
    </row>
    <row r="5" ht="71.25" spans="1:22">
      <c r="A5" s="40"/>
      <c r="B5" s="45" t="s">
        <v>701</v>
      </c>
      <c r="C5" s="45" t="s">
        <v>702</v>
      </c>
      <c r="D5" s="45" t="s">
        <v>703</v>
      </c>
      <c r="E5" s="45" t="s">
        <v>704</v>
      </c>
      <c r="F5" s="45" t="s">
        <v>705</v>
      </c>
      <c r="G5" s="45" t="s">
        <v>706</v>
      </c>
      <c r="H5" s="45" t="s">
        <v>707</v>
      </c>
      <c r="I5" s="45" t="s">
        <v>708</v>
      </c>
      <c r="J5" s="45" t="s">
        <v>709</v>
      </c>
      <c r="K5" s="53" t="s">
        <v>583</v>
      </c>
      <c r="L5" s="53" t="s">
        <v>710</v>
      </c>
      <c r="M5" s="53" t="s">
        <v>584</v>
      </c>
      <c r="N5" s="53" t="s">
        <v>711</v>
      </c>
      <c r="O5" s="53" t="s">
        <v>585</v>
      </c>
      <c r="P5" s="53" t="s">
        <v>586</v>
      </c>
      <c r="Q5" s="53" t="s">
        <v>587</v>
      </c>
      <c r="R5" s="53" t="s">
        <v>712</v>
      </c>
      <c r="S5" s="53" t="s">
        <v>713</v>
      </c>
      <c r="T5" s="53" t="s">
        <v>714</v>
      </c>
      <c r="U5" s="53" t="s">
        <v>590</v>
      </c>
      <c r="V5" s="53" t="s">
        <v>715</v>
      </c>
    </row>
    <row r="6" ht="15.75" spans="1:22">
      <c r="A6" s="40" t="s">
        <v>591</v>
      </c>
      <c r="B6" s="40">
        <v>14</v>
      </c>
      <c r="C6" s="40">
        <v>65</v>
      </c>
      <c r="D6" s="45">
        <v>3060</v>
      </c>
      <c r="E6" s="45">
        <v>456</v>
      </c>
      <c r="F6" s="45">
        <f>SUM(F7:F71)</f>
        <v>180</v>
      </c>
      <c r="G6" s="45">
        <v>3</v>
      </c>
      <c r="H6" s="45">
        <v>20</v>
      </c>
      <c r="I6" s="45">
        <v>18</v>
      </c>
      <c r="J6" s="45" t="s">
        <v>716</v>
      </c>
      <c r="K6" s="54">
        <v>1</v>
      </c>
      <c r="L6" s="54" t="s">
        <v>717</v>
      </c>
      <c r="M6" s="57" t="s">
        <v>595</v>
      </c>
      <c r="N6" s="57"/>
      <c r="O6" s="53" t="s">
        <v>593</v>
      </c>
      <c r="P6" s="53" t="s">
        <v>594</v>
      </c>
      <c r="Q6" s="53" t="s">
        <v>594</v>
      </c>
      <c r="R6" s="53" t="s">
        <v>718</v>
      </c>
      <c r="S6" s="57" t="s">
        <v>719</v>
      </c>
      <c r="T6" s="57" t="s">
        <v>720</v>
      </c>
      <c r="U6" s="57" t="s">
        <v>596</v>
      </c>
      <c r="V6" s="57" t="s">
        <v>721</v>
      </c>
    </row>
    <row r="7" ht="15.75" spans="1:22">
      <c r="A7" s="46" t="s">
        <v>722</v>
      </c>
      <c r="B7" s="47"/>
      <c r="C7" s="47"/>
      <c r="D7" s="48">
        <v>183</v>
      </c>
      <c r="E7" s="48"/>
      <c r="F7" s="48"/>
      <c r="G7" s="48">
        <v>1</v>
      </c>
      <c r="H7" s="48"/>
      <c r="I7" s="48">
        <v>1</v>
      </c>
      <c r="J7" s="48"/>
      <c r="K7" s="54">
        <v>1</v>
      </c>
      <c r="L7" s="54"/>
      <c r="M7" s="57"/>
      <c r="N7" s="58">
        <v>45657</v>
      </c>
      <c r="O7" s="53" t="s">
        <v>593</v>
      </c>
      <c r="P7" s="53" t="s">
        <v>594</v>
      </c>
      <c r="Q7" s="53" t="s">
        <v>594</v>
      </c>
      <c r="R7" s="53"/>
      <c r="S7" s="57"/>
      <c r="T7" s="57"/>
      <c r="U7" s="57" t="s">
        <v>596</v>
      </c>
      <c r="V7" s="53"/>
    </row>
    <row r="8" ht="15.75" spans="1:22">
      <c r="A8" s="46" t="s">
        <v>723</v>
      </c>
      <c r="B8" s="47"/>
      <c r="C8" s="47"/>
      <c r="D8" s="48">
        <v>113</v>
      </c>
      <c r="E8" s="48"/>
      <c r="F8" s="48"/>
      <c r="G8" s="48"/>
      <c r="H8" s="48"/>
      <c r="I8" s="48"/>
      <c r="J8" s="48"/>
      <c r="K8" s="54">
        <v>1</v>
      </c>
      <c r="L8" s="54"/>
      <c r="M8" s="57" t="s">
        <v>595</v>
      </c>
      <c r="N8" s="57"/>
      <c r="O8" s="53" t="s">
        <v>593</v>
      </c>
      <c r="P8" s="53" t="s">
        <v>594</v>
      </c>
      <c r="Q8" s="53"/>
      <c r="R8" s="53" t="s">
        <v>718</v>
      </c>
      <c r="S8" s="57" t="s">
        <v>719</v>
      </c>
      <c r="T8" s="57" t="s">
        <v>720</v>
      </c>
      <c r="U8" s="57" t="s">
        <v>596</v>
      </c>
      <c r="V8" s="53"/>
    </row>
    <row r="9" ht="15.75" spans="1:22">
      <c r="A9" s="46" t="s">
        <v>724</v>
      </c>
      <c r="B9" s="47"/>
      <c r="C9" s="47"/>
      <c r="D9" s="48"/>
      <c r="E9" s="48"/>
      <c r="F9" s="48"/>
      <c r="G9" s="48"/>
      <c r="H9" s="48"/>
      <c r="I9" s="48">
        <v>1</v>
      </c>
      <c r="J9" s="48"/>
      <c r="K9" s="54">
        <v>1</v>
      </c>
      <c r="L9" s="54"/>
      <c r="M9" s="57"/>
      <c r="N9" s="58">
        <v>45657</v>
      </c>
      <c r="O9" s="53" t="s">
        <v>593</v>
      </c>
      <c r="P9" s="53" t="s">
        <v>594</v>
      </c>
      <c r="Q9" s="53" t="s">
        <v>594</v>
      </c>
      <c r="R9" s="53"/>
      <c r="S9" s="57"/>
      <c r="T9" s="57"/>
      <c r="U9" s="57" t="s">
        <v>596</v>
      </c>
      <c r="V9" s="53"/>
    </row>
    <row r="10" ht="15.75" spans="1:22">
      <c r="A10" s="46" t="s">
        <v>610</v>
      </c>
      <c r="B10" s="47"/>
      <c r="C10" s="47"/>
      <c r="D10" s="48">
        <v>429</v>
      </c>
      <c r="E10" s="48"/>
      <c r="F10" s="48"/>
      <c r="G10" s="48"/>
      <c r="H10" s="48"/>
      <c r="I10" s="48"/>
      <c r="J10" s="48"/>
      <c r="K10" s="54">
        <v>1</v>
      </c>
      <c r="L10" s="54"/>
      <c r="M10" s="57" t="s">
        <v>595</v>
      </c>
      <c r="N10" s="57"/>
      <c r="O10" s="53" t="s">
        <v>593</v>
      </c>
      <c r="P10" s="53" t="s">
        <v>594</v>
      </c>
      <c r="Q10" s="53"/>
      <c r="R10" s="53"/>
      <c r="S10" s="57" t="s">
        <v>719</v>
      </c>
      <c r="T10" s="57" t="s">
        <v>720</v>
      </c>
      <c r="U10" s="57" t="s">
        <v>596</v>
      </c>
      <c r="V10" s="53"/>
    </row>
    <row r="11" ht="15.75" spans="1:22">
      <c r="A11" s="46" t="s">
        <v>725</v>
      </c>
      <c r="B11" s="47"/>
      <c r="C11" s="47"/>
      <c r="D11" s="48">
        <v>254</v>
      </c>
      <c r="E11" s="48"/>
      <c r="F11" s="48"/>
      <c r="G11" s="48"/>
      <c r="H11" s="48"/>
      <c r="I11" s="48"/>
      <c r="J11" s="48"/>
      <c r="K11" s="54">
        <v>1</v>
      </c>
      <c r="L11" s="54"/>
      <c r="M11" s="57" t="s">
        <v>595</v>
      </c>
      <c r="N11" s="57"/>
      <c r="O11" s="53" t="s">
        <v>593</v>
      </c>
      <c r="P11" s="53" t="s">
        <v>594</v>
      </c>
      <c r="Q11" s="53"/>
      <c r="R11" s="53" t="s">
        <v>718</v>
      </c>
      <c r="S11" s="57" t="s">
        <v>719</v>
      </c>
      <c r="T11" s="57" t="s">
        <v>720</v>
      </c>
      <c r="U11" s="57" t="s">
        <v>596</v>
      </c>
      <c r="V11" s="53"/>
    </row>
    <row r="12" ht="15.75" spans="1:22">
      <c r="A12" s="46" t="s">
        <v>726</v>
      </c>
      <c r="B12" s="47"/>
      <c r="C12" s="47"/>
      <c r="D12" s="48"/>
      <c r="E12" s="48"/>
      <c r="F12" s="48"/>
      <c r="G12" s="48"/>
      <c r="H12" s="48"/>
      <c r="I12" s="48"/>
      <c r="J12" s="48"/>
      <c r="K12" s="54">
        <v>1</v>
      </c>
      <c r="L12" s="54"/>
      <c r="M12" s="57" t="s">
        <v>595</v>
      </c>
      <c r="N12" s="57"/>
      <c r="O12" s="53" t="s">
        <v>593</v>
      </c>
      <c r="P12" s="53" t="s">
        <v>594</v>
      </c>
      <c r="Q12" s="53"/>
      <c r="R12" s="53" t="s">
        <v>718</v>
      </c>
      <c r="S12" s="57" t="s">
        <v>719</v>
      </c>
      <c r="T12" s="57" t="s">
        <v>720</v>
      </c>
      <c r="U12" s="57" t="s">
        <v>596</v>
      </c>
      <c r="V12" s="53"/>
    </row>
    <row r="13" ht="15.75" spans="1:22">
      <c r="A13" s="46" t="s">
        <v>627</v>
      </c>
      <c r="B13" s="47"/>
      <c r="C13" s="48">
        <v>2</v>
      </c>
      <c r="D13" s="48"/>
      <c r="E13" s="48"/>
      <c r="F13" s="48"/>
      <c r="G13" s="48"/>
      <c r="H13" s="48"/>
      <c r="I13" s="48"/>
      <c r="J13" s="48"/>
      <c r="K13" s="54">
        <v>1</v>
      </c>
      <c r="L13" s="54"/>
      <c r="M13" s="57" t="s">
        <v>595</v>
      </c>
      <c r="N13" s="57"/>
      <c r="O13" s="53" t="s">
        <v>593</v>
      </c>
      <c r="P13" s="53" t="s">
        <v>594</v>
      </c>
      <c r="Q13" s="53"/>
      <c r="R13" s="53" t="s">
        <v>718</v>
      </c>
      <c r="S13" s="57" t="s">
        <v>719</v>
      </c>
      <c r="T13" s="57" t="s">
        <v>720</v>
      </c>
      <c r="U13" s="57" t="s">
        <v>596</v>
      </c>
      <c r="V13" s="53"/>
    </row>
    <row r="14" ht="15.75" spans="1:22">
      <c r="A14" s="46" t="s">
        <v>621</v>
      </c>
      <c r="B14" s="47"/>
      <c r="C14" s="48">
        <v>1</v>
      </c>
      <c r="D14" s="48"/>
      <c r="E14" s="48"/>
      <c r="F14" s="48"/>
      <c r="G14" s="48"/>
      <c r="H14" s="48"/>
      <c r="I14" s="48"/>
      <c r="J14" s="48"/>
      <c r="K14" s="54">
        <v>1</v>
      </c>
      <c r="L14" s="54"/>
      <c r="M14" s="57" t="s">
        <v>595</v>
      </c>
      <c r="N14" s="57"/>
      <c r="O14" s="53" t="s">
        <v>593</v>
      </c>
      <c r="P14" s="53" t="s">
        <v>594</v>
      </c>
      <c r="Q14" s="53"/>
      <c r="R14" s="53"/>
      <c r="S14" s="57" t="s">
        <v>719</v>
      </c>
      <c r="T14" s="57" t="s">
        <v>720</v>
      </c>
      <c r="U14" s="57" t="s">
        <v>596</v>
      </c>
      <c r="V14" s="53"/>
    </row>
    <row r="15" ht="15.75" spans="1:22">
      <c r="A15" s="46" t="s">
        <v>626</v>
      </c>
      <c r="B15" s="47"/>
      <c r="C15" s="48">
        <v>2</v>
      </c>
      <c r="D15" s="48"/>
      <c r="E15" s="48"/>
      <c r="F15" s="48"/>
      <c r="G15" s="48"/>
      <c r="H15" s="48"/>
      <c r="I15" s="48"/>
      <c r="J15" s="48"/>
      <c r="K15" s="54">
        <v>1</v>
      </c>
      <c r="L15" s="54"/>
      <c r="M15" s="57" t="s">
        <v>595</v>
      </c>
      <c r="N15" s="57"/>
      <c r="O15" s="53" t="s">
        <v>593</v>
      </c>
      <c r="P15" s="53" t="s">
        <v>594</v>
      </c>
      <c r="Q15" s="53"/>
      <c r="R15" s="53"/>
      <c r="S15" s="57" t="s">
        <v>719</v>
      </c>
      <c r="T15" s="57" t="s">
        <v>720</v>
      </c>
      <c r="U15" s="57" t="s">
        <v>596</v>
      </c>
      <c r="V15" s="53"/>
    </row>
    <row r="16" ht="15.75" spans="1:22">
      <c r="A16" s="46" t="s">
        <v>622</v>
      </c>
      <c r="B16" s="47"/>
      <c r="C16" s="48">
        <v>1</v>
      </c>
      <c r="D16" s="48"/>
      <c r="E16" s="48"/>
      <c r="F16" s="48"/>
      <c r="G16" s="48"/>
      <c r="H16" s="48"/>
      <c r="I16" s="48"/>
      <c r="J16" s="48"/>
      <c r="K16" s="54">
        <v>1</v>
      </c>
      <c r="L16" s="54"/>
      <c r="M16" s="57" t="s">
        <v>595</v>
      </c>
      <c r="N16" s="57"/>
      <c r="O16" s="53" t="s">
        <v>593</v>
      </c>
      <c r="P16" s="53" t="s">
        <v>594</v>
      </c>
      <c r="Q16" s="53"/>
      <c r="R16" s="53"/>
      <c r="S16" s="57" t="s">
        <v>719</v>
      </c>
      <c r="T16" s="57" t="s">
        <v>720</v>
      </c>
      <c r="U16" s="57" t="s">
        <v>596</v>
      </c>
      <c r="V16" s="53"/>
    </row>
    <row r="17" ht="15.75" spans="1:22">
      <c r="A17" s="46" t="s">
        <v>727</v>
      </c>
      <c r="B17" s="47"/>
      <c r="C17" s="48">
        <v>1</v>
      </c>
      <c r="D17" s="48"/>
      <c r="E17" s="48"/>
      <c r="F17" s="48"/>
      <c r="G17" s="48"/>
      <c r="H17" s="48"/>
      <c r="I17" s="48"/>
      <c r="J17" s="48"/>
      <c r="K17" s="54">
        <v>1</v>
      </c>
      <c r="L17" s="54"/>
      <c r="M17" s="57" t="s">
        <v>595</v>
      </c>
      <c r="N17" s="57"/>
      <c r="O17" s="53" t="s">
        <v>593</v>
      </c>
      <c r="P17" s="53" t="s">
        <v>594</v>
      </c>
      <c r="Q17" s="53"/>
      <c r="R17" s="53" t="s">
        <v>718</v>
      </c>
      <c r="S17" s="57" t="s">
        <v>719</v>
      </c>
      <c r="T17" s="57" t="s">
        <v>720</v>
      </c>
      <c r="U17" s="57" t="s">
        <v>596</v>
      </c>
      <c r="V17" s="53"/>
    </row>
    <row r="18" ht="15.75" spans="1:22">
      <c r="A18" s="46" t="s">
        <v>625</v>
      </c>
      <c r="B18" s="47"/>
      <c r="C18" s="48">
        <v>1</v>
      </c>
      <c r="D18" s="48"/>
      <c r="E18" s="48"/>
      <c r="F18" s="48"/>
      <c r="G18" s="48"/>
      <c r="H18" s="48"/>
      <c r="I18" s="48"/>
      <c r="J18" s="48"/>
      <c r="K18" s="54">
        <v>1</v>
      </c>
      <c r="L18" s="54"/>
      <c r="M18" s="57" t="s">
        <v>595</v>
      </c>
      <c r="N18" s="57"/>
      <c r="O18" s="53" t="s">
        <v>593</v>
      </c>
      <c r="P18" s="53" t="s">
        <v>594</v>
      </c>
      <c r="Q18" s="53"/>
      <c r="R18" s="53"/>
      <c r="S18" s="57" t="s">
        <v>719</v>
      </c>
      <c r="T18" s="57" t="s">
        <v>720</v>
      </c>
      <c r="U18" s="57" t="s">
        <v>596</v>
      </c>
      <c r="V18" s="53"/>
    </row>
    <row r="19" ht="15.75" spans="1:22">
      <c r="A19" s="46" t="s">
        <v>728</v>
      </c>
      <c r="B19" s="47"/>
      <c r="C19" s="47"/>
      <c r="D19" s="48"/>
      <c r="E19" s="48"/>
      <c r="F19" s="48">
        <v>180</v>
      </c>
      <c r="G19" s="48"/>
      <c r="H19" s="48"/>
      <c r="I19" s="48">
        <v>1</v>
      </c>
      <c r="J19" s="48"/>
      <c r="K19" s="54"/>
      <c r="L19" s="54"/>
      <c r="M19" s="57"/>
      <c r="N19" s="57"/>
      <c r="O19" s="53"/>
      <c r="P19" s="53"/>
      <c r="Q19" s="53"/>
      <c r="R19" s="53"/>
      <c r="S19" s="57"/>
      <c r="T19" s="57"/>
      <c r="U19" s="57"/>
      <c r="V19" s="53"/>
    </row>
    <row r="20" ht="15.75" spans="1:22">
      <c r="A20" s="46" t="s">
        <v>634</v>
      </c>
      <c r="B20" s="47"/>
      <c r="C20" s="47"/>
      <c r="D20" s="48"/>
      <c r="E20" s="48"/>
      <c r="F20" s="48"/>
      <c r="G20" s="48"/>
      <c r="H20" s="48">
        <v>1</v>
      </c>
      <c r="I20" s="48">
        <v>5</v>
      </c>
      <c r="J20" s="48"/>
      <c r="K20" s="54">
        <v>1</v>
      </c>
      <c r="L20" s="54"/>
      <c r="M20" s="57" t="s">
        <v>595</v>
      </c>
      <c r="N20" s="57"/>
      <c r="O20" s="53" t="s">
        <v>593</v>
      </c>
      <c r="P20" s="53" t="s">
        <v>594</v>
      </c>
      <c r="Q20" s="53" t="s">
        <v>594</v>
      </c>
      <c r="R20" s="53"/>
      <c r="S20" s="57"/>
      <c r="T20" s="57"/>
      <c r="U20" s="57" t="s">
        <v>596</v>
      </c>
      <c r="V20" s="53"/>
    </row>
    <row r="21" ht="15.75" spans="1:22">
      <c r="A21" s="46" t="s">
        <v>729</v>
      </c>
      <c r="B21" s="47"/>
      <c r="C21" s="47"/>
      <c r="D21" s="48"/>
      <c r="E21" s="48"/>
      <c r="F21" s="48"/>
      <c r="G21" s="48">
        <v>1</v>
      </c>
      <c r="H21" s="48"/>
      <c r="I21" s="48">
        <v>1</v>
      </c>
      <c r="J21" s="48"/>
      <c r="K21" s="54">
        <v>1</v>
      </c>
      <c r="L21" s="54"/>
      <c r="M21" s="57"/>
      <c r="N21" s="58">
        <v>45657</v>
      </c>
      <c r="O21" s="53" t="s">
        <v>593</v>
      </c>
      <c r="P21" s="53" t="s">
        <v>594</v>
      </c>
      <c r="Q21" s="53" t="s">
        <v>594</v>
      </c>
      <c r="R21" s="53"/>
      <c r="S21" s="57"/>
      <c r="T21" s="57"/>
      <c r="U21" s="57" t="s">
        <v>596</v>
      </c>
      <c r="V21" s="53"/>
    </row>
    <row r="22" ht="15.75" spans="1:22">
      <c r="A22" s="46" t="s">
        <v>642</v>
      </c>
      <c r="B22" s="47"/>
      <c r="C22" s="47"/>
      <c r="D22" s="48">
        <v>61</v>
      </c>
      <c r="E22" s="48"/>
      <c r="F22" s="48"/>
      <c r="G22" s="48"/>
      <c r="H22" s="48"/>
      <c r="I22" s="48"/>
      <c r="J22" s="48"/>
      <c r="K22" s="54">
        <v>1</v>
      </c>
      <c r="L22" s="54"/>
      <c r="M22" s="57" t="s">
        <v>595</v>
      </c>
      <c r="N22" s="57"/>
      <c r="O22" s="53" t="s">
        <v>593</v>
      </c>
      <c r="P22" s="53" t="s">
        <v>594</v>
      </c>
      <c r="Q22" s="53"/>
      <c r="R22" s="53"/>
      <c r="S22" s="57" t="s">
        <v>719</v>
      </c>
      <c r="T22" s="57" t="s">
        <v>720</v>
      </c>
      <c r="U22" s="57" t="s">
        <v>596</v>
      </c>
      <c r="V22" s="53"/>
    </row>
    <row r="23" ht="15.75" spans="1:22">
      <c r="A23" s="46" t="s">
        <v>641</v>
      </c>
      <c r="B23" s="47"/>
      <c r="C23" s="47"/>
      <c r="D23" s="48">
        <v>11</v>
      </c>
      <c r="E23" s="48"/>
      <c r="F23" s="48"/>
      <c r="G23" s="48"/>
      <c r="H23" s="48"/>
      <c r="I23" s="48"/>
      <c r="J23" s="48"/>
      <c r="K23" s="54">
        <v>1</v>
      </c>
      <c r="L23" s="54"/>
      <c r="M23" s="57" t="s">
        <v>595</v>
      </c>
      <c r="N23" s="57"/>
      <c r="O23" s="53" t="s">
        <v>593</v>
      </c>
      <c r="P23" s="53" t="s">
        <v>594</v>
      </c>
      <c r="Q23" s="53"/>
      <c r="R23" s="53"/>
      <c r="S23" s="57" t="s">
        <v>719</v>
      </c>
      <c r="T23" s="57" t="s">
        <v>720</v>
      </c>
      <c r="U23" s="57" t="s">
        <v>596</v>
      </c>
      <c r="V23" s="53"/>
    </row>
    <row r="24" ht="15.75" spans="1:22">
      <c r="A24" s="46" t="s">
        <v>638</v>
      </c>
      <c r="B24" s="47"/>
      <c r="C24" s="47"/>
      <c r="D24" s="48">
        <v>258</v>
      </c>
      <c r="E24" s="48"/>
      <c r="F24" s="48"/>
      <c r="G24" s="48"/>
      <c r="H24" s="48"/>
      <c r="I24" s="48"/>
      <c r="J24" s="48"/>
      <c r="K24" s="54">
        <v>1</v>
      </c>
      <c r="L24" s="54"/>
      <c r="M24" s="57" t="s">
        <v>595</v>
      </c>
      <c r="N24" s="57"/>
      <c r="O24" s="53" t="s">
        <v>593</v>
      </c>
      <c r="P24" s="53" t="s">
        <v>594</v>
      </c>
      <c r="Q24" s="53"/>
      <c r="R24" s="53"/>
      <c r="S24" s="57" t="s">
        <v>719</v>
      </c>
      <c r="T24" s="57" t="s">
        <v>720</v>
      </c>
      <c r="U24" s="57" t="s">
        <v>596</v>
      </c>
      <c r="V24" s="53"/>
    </row>
    <row r="25" ht="15.75" spans="1:22">
      <c r="A25" s="46" t="s">
        <v>639</v>
      </c>
      <c r="B25" s="47"/>
      <c r="C25" s="47"/>
      <c r="D25" s="48">
        <v>72</v>
      </c>
      <c r="E25" s="48"/>
      <c r="F25" s="48"/>
      <c r="G25" s="48"/>
      <c r="H25" s="48"/>
      <c r="I25" s="48"/>
      <c r="J25" s="48"/>
      <c r="K25" s="54">
        <v>1</v>
      </c>
      <c r="L25" s="54"/>
      <c r="M25" s="57" t="s">
        <v>595</v>
      </c>
      <c r="N25" s="57"/>
      <c r="O25" s="53" t="s">
        <v>593</v>
      </c>
      <c r="P25" s="53" t="s">
        <v>594</v>
      </c>
      <c r="Q25" s="53"/>
      <c r="R25" s="53"/>
      <c r="S25" s="57" t="s">
        <v>719</v>
      </c>
      <c r="T25" s="57" t="s">
        <v>720</v>
      </c>
      <c r="U25" s="57" t="s">
        <v>596</v>
      </c>
      <c r="V25" s="53"/>
    </row>
    <row r="26" ht="15.75" spans="1:22">
      <c r="A26" s="46" t="s">
        <v>643</v>
      </c>
      <c r="B26" s="47"/>
      <c r="C26" s="47"/>
      <c r="D26" s="48"/>
      <c r="E26" s="48"/>
      <c r="F26" s="48"/>
      <c r="G26" s="48"/>
      <c r="H26" s="48">
        <v>1</v>
      </c>
      <c r="I26" s="48">
        <v>1</v>
      </c>
      <c r="J26" s="48"/>
      <c r="K26" s="54"/>
      <c r="L26" s="54"/>
      <c r="M26" s="57" t="s">
        <v>595</v>
      </c>
      <c r="N26" s="57"/>
      <c r="O26" s="53" t="s">
        <v>593</v>
      </c>
      <c r="P26" s="53" t="s">
        <v>594</v>
      </c>
      <c r="Q26" s="53" t="s">
        <v>594</v>
      </c>
      <c r="R26" s="53"/>
      <c r="S26" s="57"/>
      <c r="T26" s="57"/>
      <c r="U26" s="57" t="s">
        <v>596</v>
      </c>
      <c r="V26" s="53"/>
    </row>
    <row r="27" ht="15.75" spans="1:22">
      <c r="A27" s="46" t="s">
        <v>637</v>
      </c>
      <c r="B27" s="47"/>
      <c r="C27" s="47"/>
      <c r="D27" s="48"/>
      <c r="E27" s="48"/>
      <c r="F27" s="48"/>
      <c r="G27" s="48"/>
      <c r="H27" s="48"/>
      <c r="I27" s="48">
        <v>1</v>
      </c>
      <c r="J27" s="48"/>
      <c r="K27" s="54"/>
      <c r="L27" s="54"/>
      <c r="M27" s="57" t="s">
        <v>595</v>
      </c>
      <c r="N27" s="57"/>
      <c r="O27" s="53" t="s">
        <v>593</v>
      </c>
      <c r="P27" s="53" t="s">
        <v>594</v>
      </c>
      <c r="Q27" s="53" t="s">
        <v>594</v>
      </c>
      <c r="R27" s="53"/>
      <c r="S27" s="57"/>
      <c r="T27" s="57"/>
      <c r="U27" s="57" t="s">
        <v>596</v>
      </c>
      <c r="V27" s="53"/>
    </row>
    <row r="28" ht="15.75" spans="1:22">
      <c r="A28" s="46" t="s">
        <v>730</v>
      </c>
      <c r="B28" s="47"/>
      <c r="C28" s="47"/>
      <c r="D28" s="48"/>
      <c r="E28" s="48"/>
      <c r="F28" s="48"/>
      <c r="G28" s="48"/>
      <c r="H28" s="48"/>
      <c r="I28" s="48"/>
      <c r="J28" s="48"/>
      <c r="K28" s="54">
        <v>1</v>
      </c>
      <c r="L28" s="54"/>
      <c r="M28" s="57" t="s">
        <v>595</v>
      </c>
      <c r="N28" s="57"/>
      <c r="O28" s="53" t="s">
        <v>593</v>
      </c>
      <c r="P28" s="53" t="s">
        <v>594</v>
      </c>
      <c r="Q28" s="53"/>
      <c r="R28" s="53" t="s">
        <v>718</v>
      </c>
      <c r="S28" s="57" t="s">
        <v>719</v>
      </c>
      <c r="T28" s="57" t="s">
        <v>720</v>
      </c>
      <c r="U28" s="57" t="s">
        <v>596</v>
      </c>
      <c r="V28" s="53"/>
    </row>
    <row r="29" ht="15.75" spans="1:22">
      <c r="A29" s="46" t="s">
        <v>731</v>
      </c>
      <c r="B29" s="47"/>
      <c r="C29" s="47"/>
      <c r="D29" s="48"/>
      <c r="E29" s="48">
        <v>44</v>
      </c>
      <c r="F29" s="48"/>
      <c r="G29" s="48"/>
      <c r="H29" s="48"/>
      <c r="I29" s="48"/>
      <c r="J29" s="48"/>
      <c r="K29" s="54">
        <v>1</v>
      </c>
      <c r="L29" s="54"/>
      <c r="M29" s="57" t="s">
        <v>595</v>
      </c>
      <c r="N29" s="57"/>
      <c r="O29" s="53" t="s">
        <v>593</v>
      </c>
      <c r="P29" s="53" t="s">
        <v>594</v>
      </c>
      <c r="Q29" s="53"/>
      <c r="R29" s="53"/>
      <c r="S29" s="57" t="s">
        <v>719</v>
      </c>
      <c r="T29" s="57" t="s">
        <v>720</v>
      </c>
      <c r="U29" s="57" t="s">
        <v>596</v>
      </c>
      <c r="V29" s="53"/>
    </row>
    <row r="30" ht="15.75" spans="1:22">
      <c r="A30" s="46" t="s">
        <v>732</v>
      </c>
      <c r="B30" s="47"/>
      <c r="C30" s="48">
        <v>2</v>
      </c>
      <c r="D30" s="48"/>
      <c r="E30" s="48"/>
      <c r="F30" s="48"/>
      <c r="G30" s="48"/>
      <c r="H30" s="48">
        <v>6</v>
      </c>
      <c r="I30" s="48"/>
      <c r="J30" s="48"/>
      <c r="K30" s="54"/>
      <c r="L30" s="54"/>
      <c r="M30" s="57" t="s">
        <v>595</v>
      </c>
      <c r="N30" s="57"/>
      <c r="O30" s="53" t="s">
        <v>593</v>
      </c>
      <c r="P30" s="53" t="s">
        <v>594</v>
      </c>
      <c r="Q30" s="53" t="s">
        <v>594</v>
      </c>
      <c r="R30" s="53"/>
      <c r="S30" s="57"/>
      <c r="T30" s="57"/>
      <c r="U30" s="57" t="s">
        <v>596</v>
      </c>
      <c r="V30" s="53"/>
    </row>
    <row r="31" ht="15.75" spans="1:22">
      <c r="A31" s="46" t="s">
        <v>645</v>
      </c>
      <c r="B31" s="47"/>
      <c r="C31" s="48">
        <v>3</v>
      </c>
      <c r="D31" s="48"/>
      <c r="E31" s="48">
        <v>102</v>
      </c>
      <c r="F31" s="48"/>
      <c r="G31" s="48"/>
      <c r="H31" s="48"/>
      <c r="I31" s="48"/>
      <c r="J31" s="48"/>
      <c r="K31" s="54">
        <v>1</v>
      </c>
      <c r="L31" s="54"/>
      <c r="M31" s="57" t="s">
        <v>595</v>
      </c>
      <c r="N31" s="57"/>
      <c r="O31" s="53" t="s">
        <v>593</v>
      </c>
      <c r="P31" s="53" t="s">
        <v>594</v>
      </c>
      <c r="Q31" s="53"/>
      <c r="R31" s="53"/>
      <c r="S31" s="57" t="s">
        <v>719</v>
      </c>
      <c r="T31" s="57" t="s">
        <v>720</v>
      </c>
      <c r="U31" s="57" t="s">
        <v>596</v>
      </c>
      <c r="V31" s="53"/>
    </row>
    <row r="32" ht="15.75" spans="1:22">
      <c r="A32" s="46" t="s">
        <v>646</v>
      </c>
      <c r="B32" s="47"/>
      <c r="C32" s="48">
        <v>3</v>
      </c>
      <c r="D32" s="48"/>
      <c r="E32" s="48"/>
      <c r="F32" s="48"/>
      <c r="G32" s="48"/>
      <c r="H32" s="48">
        <v>2</v>
      </c>
      <c r="I32" s="48"/>
      <c r="J32" s="48"/>
      <c r="K32" s="54"/>
      <c r="L32" s="54"/>
      <c r="M32" s="57" t="s">
        <v>595</v>
      </c>
      <c r="N32" s="57"/>
      <c r="O32" s="53" t="s">
        <v>593</v>
      </c>
      <c r="P32" s="53" t="s">
        <v>594</v>
      </c>
      <c r="Q32" s="53" t="s">
        <v>594</v>
      </c>
      <c r="R32" s="53"/>
      <c r="S32" s="57"/>
      <c r="T32" s="57"/>
      <c r="U32" s="57" t="s">
        <v>596</v>
      </c>
      <c r="V32" s="53"/>
    </row>
    <row r="33" ht="15.75" spans="1:22">
      <c r="A33" s="46" t="s">
        <v>733</v>
      </c>
      <c r="B33" s="47"/>
      <c r="C33" s="47"/>
      <c r="D33" s="48"/>
      <c r="E33" s="48"/>
      <c r="F33" s="48"/>
      <c r="G33" s="48"/>
      <c r="H33" s="48"/>
      <c r="I33" s="48">
        <v>1</v>
      </c>
      <c r="J33" s="48"/>
      <c r="K33" s="54">
        <v>1</v>
      </c>
      <c r="L33" s="54"/>
      <c r="M33" s="57"/>
      <c r="N33" s="57"/>
      <c r="O33" s="53" t="s">
        <v>593</v>
      </c>
      <c r="P33" s="53" t="s">
        <v>594</v>
      </c>
      <c r="Q33" s="53" t="s">
        <v>594</v>
      </c>
      <c r="R33" s="53"/>
      <c r="S33" s="57"/>
      <c r="T33" s="57"/>
      <c r="U33" s="57" t="s">
        <v>596</v>
      </c>
      <c r="V33" s="53"/>
    </row>
    <row r="34" ht="15.75" spans="1:22">
      <c r="A34" s="46" t="s">
        <v>734</v>
      </c>
      <c r="B34" s="47"/>
      <c r="C34" s="47"/>
      <c r="D34" s="48"/>
      <c r="E34" s="48"/>
      <c r="F34" s="48"/>
      <c r="G34" s="48"/>
      <c r="H34" s="48">
        <v>2</v>
      </c>
      <c r="I34" s="48"/>
      <c r="J34" s="48"/>
      <c r="K34" s="54"/>
      <c r="L34" s="54"/>
      <c r="M34" s="57" t="s">
        <v>595</v>
      </c>
      <c r="N34" s="57"/>
      <c r="O34" s="53" t="s">
        <v>593</v>
      </c>
      <c r="P34" s="53" t="s">
        <v>594</v>
      </c>
      <c r="Q34" s="53" t="s">
        <v>594</v>
      </c>
      <c r="R34" s="53"/>
      <c r="S34" s="57"/>
      <c r="T34" s="57"/>
      <c r="U34" s="57" t="s">
        <v>596</v>
      </c>
      <c r="V34" s="53"/>
    </row>
    <row r="35" ht="15.75" spans="1:22">
      <c r="A35" s="46" t="s">
        <v>648</v>
      </c>
      <c r="B35" s="47"/>
      <c r="C35" s="47"/>
      <c r="D35" s="48"/>
      <c r="E35" s="48"/>
      <c r="F35" s="48"/>
      <c r="G35" s="48"/>
      <c r="H35" s="48">
        <v>1</v>
      </c>
      <c r="I35" s="48">
        <v>1</v>
      </c>
      <c r="J35" s="48"/>
      <c r="K35" s="54"/>
      <c r="L35" s="54"/>
      <c r="M35" s="57" t="s">
        <v>595</v>
      </c>
      <c r="N35" s="57"/>
      <c r="O35" s="53" t="s">
        <v>593</v>
      </c>
      <c r="P35" s="53" t="s">
        <v>594</v>
      </c>
      <c r="Q35" s="53" t="s">
        <v>594</v>
      </c>
      <c r="R35" s="53"/>
      <c r="S35" s="57"/>
      <c r="T35" s="57"/>
      <c r="U35" s="57" t="s">
        <v>596</v>
      </c>
      <c r="V35" s="53"/>
    </row>
    <row r="36" ht="15.75" spans="1:22">
      <c r="A36" s="46" t="s">
        <v>650</v>
      </c>
      <c r="B36" s="47"/>
      <c r="C36" s="47"/>
      <c r="D36" s="48"/>
      <c r="E36" s="48"/>
      <c r="F36" s="48"/>
      <c r="G36" s="48"/>
      <c r="H36" s="48">
        <v>1</v>
      </c>
      <c r="I36" s="48"/>
      <c r="J36" s="48"/>
      <c r="K36" s="54"/>
      <c r="L36" s="54"/>
      <c r="M36" s="57" t="s">
        <v>595</v>
      </c>
      <c r="N36" s="57"/>
      <c r="O36" s="53" t="s">
        <v>593</v>
      </c>
      <c r="P36" s="53" t="s">
        <v>594</v>
      </c>
      <c r="Q36" s="53" t="s">
        <v>594</v>
      </c>
      <c r="R36" s="53"/>
      <c r="S36" s="57"/>
      <c r="T36" s="57"/>
      <c r="U36" s="57" t="s">
        <v>596</v>
      </c>
      <c r="V36" s="53"/>
    </row>
    <row r="37" ht="15.75" spans="1:22">
      <c r="A37" s="46" t="s">
        <v>649</v>
      </c>
      <c r="B37" s="47"/>
      <c r="C37" s="47"/>
      <c r="D37" s="48"/>
      <c r="E37" s="48"/>
      <c r="F37" s="48"/>
      <c r="G37" s="48"/>
      <c r="H37" s="48">
        <v>1</v>
      </c>
      <c r="I37" s="48"/>
      <c r="J37" s="48"/>
      <c r="K37" s="54"/>
      <c r="L37" s="54"/>
      <c r="M37" s="57" t="s">
        <v>595</v>
      </c>
      <c r="N37" s="57"/>
      <c r="O37" s="53" t="s">
        <v>593</v>
      </c>
      <c r="P37" s="53" t="s">
        <v>594</v>
      </c>
      <c r="Q37" s="53" t="s">
        <v>594</v>
      </c>
      <c r="R37" s="53"/>
      <c r="S37" s="57"/>
      <c r="T37" s="57"/>
      <c r="U37" s="57" t="s">
        <v>596</v>
      </c>
      <c r="V37" s="53"/>
    </row>
    <row r="38" ht="15.75" spans="1:22">
      <c r="A38" s="46" t="s">
        <v>651</v>
      </c>
      <c r="B38" s="47"/>
      <c r="C38" s="47"/>
      <c r="D38" s="48"/>
      <c r="E38" s="48"/>
      <c r="F38" s="48"/>
      <c r="G38" s="48"/>
      <c r="H38" s="48">
        <v>1</v>
      </c>
      <c r="I38" s="48"/>
      <c r="J38" s="48"/>
      <c r="K38" s="54"/>
      <c r="L38" s="54"/>
      <c r="M38" s="57" t="s">
        <v>595</v>
      </c>
      <c r="N38" s="57"/>
      <c r="O38" s="53" t="s">
        <v>593</v>
      </c>
      <c r="P38" s="53" t="s">
        <v>594</v>
      </c>
      <c r="Q38" s="53" t="s">
        <v>594</v>
      </c>
      <c r="R38" s="53"/>
      <c r="S38" s="57"/>
      <c r="T38" s="57"/>
      <c r="U38" s="57" t="s">
        <v>596</v>
      </c>
      <c r="V38" s="53"/>
    </row>
    <row r="39" ht="15.75" spans="1:22">
      <c r="A39" s="46" t="s">
        <v>735</v>
      </c>
      <c r="B39" s="47"/>
      <c r="C39" s="47"/>
      <c r="D39" s="48"/>
      <c r="E39" s="48"/>
      <c r="F39" s="48"/>
      <c r="G39" s="48"/>
      <c r="H39" s="48"/>
      <c r="I39" s="48">
        <v>1</v>
      </c>
      <c r="J39" s="48"/>
      <c r="K39" s="54">
        <v>1</v>
      </c>
      <c r="L39" s="54"/>
      <c r="M39" s="57"/>
      <c r="N39" s="58">
        <v>45657</v>
      </c>
      <c r="O39" s="53" t="s">
        <v>593</v>
      </c>
      <c r="P39" s="53" t="s">
        <v>594</v>
      </c>
      <c r="Q39" s="53" t="s">
        <v>594</v>
      </c>
      <c r="R39" s="53"/>
      <c r="S39" s="57"/>
      <c r="T39" s="57"/>
      <c r="U39" s="57" t="s">
        <v>596</v>
      </c>
      <c r="V39" s="53"/>
    </row>
    <row r="40" ht="15.75" spans="1:22">
      <c r="A40" s="46" t="s">
        <v>660</v>
      </c>
      <c r="B40" s="47"/>
      <c r="C40" s="47"/>
      <c r="D40" s="48">
        <v>72</v>
      </c>
      <c r="E40" s="48"/>
      <c r="F40" s="48"/>
      <c r="G40" s="48"/>
      <c r="H40" s="48"/>
      <c r="I40" s="48"/>
      <c r="J40" s="48"/>
      <c r="K40" s="54">
        <v>1</v>
      </c>
      <c r="L40" s="54"/>
      <c r="M40" s="57" t="s">
        <v>595</v>
      </c>
      <c r="N40" s="57"/>
      <c r="O40" s="53" t="s">
        <v>593</v>
      </c>
      <c r="P40" s="53" t="s">
        <v>594</v>
      </c>
      <c r="Q40" s="53"/>
      <c r="R40" s="53"/>
      <c r="S40" s="57" t="s">
        <v>719</v>
      </c>
      <c r="T40" s="57" t="s">
        <v>720</v>
      </c>
      <c r="U40" s="57" t="s">
        <v>596</v>
      </c>
      <c r="V40" s="53"/>
    </row>
    <row r="41" ht="15.75" spans="1:22">
      <c r="A41" s="46" t="s">
        <v>653</v>
      </c>
      <c r="B41" s="47"/>
      <c r="C41" s="47"/>
      <c r="D41" s="48">
        <v>80</v>
      </c>
      <c r="E41" s="48"/>
      <c r="F41" s="48"/>
      <c r="G41" s="48"/>
      <c r="H41" s="48"/>
      <c r="I41" s="48"/>
      <c r="J41" s="48"/>
      <c r="K41" s="54">
        <v>1</v>
      </c>
      <c r="L41" s="54"/>
      <c r="M41" s="57" t="s">
        <v>595</v>
      </c>
      <c r="N41" s="57"/>
      <c r="O41" s="53" t="s">
        <v>593</v>
      </c>
      <c r="P41" s="53" t="s">
        <v>594</v>
      </c>
      <c r="Q41" s="53"/>
      <c r="R41" s="53"/>
      <c r="S41" s="57" t="s">
        <v>719</v>
      </c>
      <c r="T41" s="57" t="s">
        <v>720</v>
      </c>
      <c r="U41" s="57" t="s">
        <v>596</v>
      </c>
      <c r="V41" s="53"/>
    </row>
    <row r="42" ht="15.75" spans="1:22">
      <c r="A42" s="46" t="s">
        <v>661</v>
      </c>
      <c r="B42" s="47"/>
      <c r="C42" s="47"/>
      <c r="D42" s="48">
        <v>41</v>
      </c>
      <c r="E42" s="48"/>
      <c r="F42" s="48"/>
      <c r="G42" s="48"/>
      <c r="H42" s="48"/>
      <c r="I42" s="48"/>
      <c r="J42" s="48"/>
      <c r="K42" s="54">
        <v>1</v>
      </c>
      <c r="L42" s="54"/>
      <c r="M42" s="57" t="s">
        <v>595</v>
      </c>
      <c r="N42" s="57"/>
      <c r="O42" s="53" t="s">
        <v>593</v>
      </c>
      <c r="P42" s="53" t="s">
        <v>594</v>
      </c>
      <c r="Q42" s="53"/>
      <c r="R42" s="53"/>
      <c r="S42" s="57" t="s">
        <v>719</v>
      </c>
      <c r="T42" s="57" t="s">
        <v>720</v>
      </c>
      <c r="U42" s="57" t="s">
        <v>596</v>
      </c>
      <c r="V42" s="53"/>
    </row>
    <row r="43" ht="15.75" spans="1:22">
      <c r="A43" s="46" t="s">
        <v>655</v>
      </c>
      <c r="B43" s="47"/>
      <c r="C43" s="47"/>
      <c r="D43" s="48">
        <v>30</v>
      </c>
      <c r="E43" s="48"/>
      <c r="F43" s="48"/>
      <c r="G43" s="48"/>
      <c r="H43" s="48"/>
      <c r="I43" s="48"/>
      <c r="J43" s="48"/>
      <c r="K43" s="54">
        <v>1</v>
      </c>
      <c r="L43" s="54"/>
      <c r="M43" s="57" t="s">
        <v>595</v>
      </c>
      <c r="N43" s="57"/>
      <c r="O43" s="53" t="s">
        <v>593</v>
      </c>
      <c r="P43" s="53" t="s">
        <v>594</v>
      </c>
      <c r="Q43" s="53"/>
      <c r="R43" s="53"/>
      <c r="S43" s="57"/>
      <c r="T43" s="57" t="s">
        <v>720</v>
      </c>
      <c r="U43" s="57" t="s">
        <v>596</v>
      </c>
      <c r="V43" s="53"/>
    </row>
    <row r="44" ht="15.75" spans="1:22">
      <c r="A44" s="46" t="s">
        <v>736</v>
      </c>
      <c r="B44" s="47"/>
      <c r="C44" s="47"/>
      <c r="D44" s="48"/>
      <c r="E44" s="48"/>
      <c r="F44" s="48"/>
      <c r="G44" s="48">
        <v>1</v>
      </c>
      <c r="H44" s="48"/>
      <c r="I44" s="48"/>
      <c r="J44" s="48"/>
      <c r="K44" s="54">
        <v>1</v>
      </c>
      <c r="L44" s="54"/>
      <c r="M44" s="57" t="s">
        <v>595</v>
      </c>
      <c r="N44" s="57"/>
      <c r="O44" s="53" t="s">
        <v>593</v>
      </c>
      <c r="P44" s="53" t="s">
        <v>594</v>
      </c>
      <c r="Q44" s="53"/>
      <c r="R44" s="53" t="s">
        <v>718</v>
      </c>
      <c r="S44" s="57"/>
      <c r="T44" s="57" t="s">
        <v>720</v>
      </c>
      <c r="U44" s="57" t="s">
        <v>596</v>
      </c>
      <c r="V44" s="53"/>
    </row>
    <row r="45" ht="15.75" spans="1:22">
      <c r="A45" s="46" t="s">
        <v>737</v>
      </c>
      <c r="B45" s="47"/>
      <c r="C45" s="48">
        <v>4</v>
      </c>
      <c r="D45" s="48"/>
      <c r="E45" s="48">
        <v>130</v>
      </c>
      <c r="F45" s="48"/>
      <c r="G45" s="48"/>
      <c r="H45" s="48"/>
      <c r="I45" s="48"/>
      <c r="J45" s="48"/>
      <c r="K45" s="54">
        <v>1</v>
      </c>
      <c r="L45" s="54"/>
      <c r="M45" s="57" t="s">
        <v>595</v>
      </c>
      <c r="N45" s="57"/>
      <c r="O45" s="53" t="s">
        <v>593</v>
      </c>
      <c r="P45" s="53" t="s">
        <v>594</v>
      </c>
      <c r="Q45" s="53"/>
      <c r="R45" s="53"/>
      <c r="S45" s="57" t="s">
        <v>719</v>
      </c>
      <c r="T45" s="57" t="s">
        <v>720</v>
      </c>
      <c r="U45" s="57" t="s">
        <v>596</v>
      </c>
      <c r="V45" s="53"/>
    </row>
    <row r="46" ht="15.75" spans="1:22">
      <c r="A46" s="46" t="s">
        <v>663</v>
      </c>
      <c r="B46" s="47"/>
      <c r="C46" s="48">
        <v>3</v>
      </c>
      <c r="D46" s="48">
        <v>123</v>
      </c>
      <c r="E46" s="50"/>
      <c r="F46" s="48"/>
      <c r="G46" s="48"/>
      <c r="H46" s="48"/>
      <c r="I46" s="48">
        <v>1</v>
      </c>
      <c r="J46" s="48"/>
      <c r="K46" s="54"/>
      <c r="L46" s="54"/>
      <c r="M46" s="57" t="s">
        <v>595</v>
      </c>
      <c r="N46" s="57"/>
      <c r="O46" s="53" t="s">
        <v>593</v>
      </c>
      <c r="P46" s="53" t="s">
        <v>594</v>
      </c>
      <c r="Q46" s="53" t="s">
        <v>594</v>
      </c>
      <c r="R46" s="53"/>
      <c r="S46" s="57"/>
      <c r="T46" s="57"/>
      <c r="U46" s="57" t="s">
        <v>596</v>
      </c>
      <c r="V46" s="53"/>
    </row>
    <row r="47" ht="15.75" spans="1:22">
      <c r="A47" s="46" t="s">
        <v>669</v>
      </c>
      <c r="B47" s="47"/>
      <c r="C47" s="48"/>
      <c r="D47" s="48"/>
      <c r="E47" s="50"/>
      <c r="F47" s="48"/>
      <c r="G47" s="48"/>
      <c r="H47" s="48"/>
      <c r="I47" s="48">
        <v>2</v>
      </c>
      <c r="J47" s="48"/>
      <c r="K47" s="54"/>
      <c r="L47" s="54"/>
      <c r="M47" s="57" t="s">
        <v>595</v>
      </c>
      <c r="N47" s="57"/>
      <c r="O47" s="53" t="s">
        <v>593</v>
      </c>
      <c r="P47" s="53" t="s">
        <v>594</v>
      </c>
      <c r="Q47" s="53" t="s">
        <v>594</v>
      </c>
      <c r="R47" s="53"/>
      <c r="S47" s="57"/>
      <c r="T47" s="57"/>
      <c r="U47" s="57" t="s">
        <v>596</v>
      </c>
      <c r="V47" s="53"/>
    </row>
    <row r="48" ht="15.75" spans="1:22">
      <c r="A48" s="46" t="s">
        <v>664</v>
      </c>
      <c r="B48" s="47"/>
      <c r="C48" s="48">
        <v>1</v>
      </c>
      <c r="D48" s="48">
        <v>120</v>
      </c>
      <c r="E48" s="50"/>
      <c r="F48" s="48"/>
      <c r="G48" s="48"/>
      <c r="H48" s="48"/>
      <c r="I48" s="48"/>
      <c r="J48" s="48"/>
      <c r="K48" s="54">
        <v>1</v>
      </c>
      <c r="L48" s="54"/>
      <c r="M48" s="57" t="s">
        <v>595</v>
      </c>
      <c r="N48" s="57"/>
      <c r="O48" s="53" t="s">
        <v>593</v>
      </c>
      <c r="P48" s="53" t="s">
        <v>594</v>
      </c>
      <c r="Q48" s="53"/>
      <c r="R48" s="53"/>
      <c r="S48" s="57" t="s">
        <v>719</v>
      </c>
      <c r="T48" s="57" t="s">
        <v>720</v>
      </c>
      <c r="U48" s="57" t="s">
        <v>596</v>
      </c>
      <c r="V48" s="53"/>
    </row>
    <row r="49" ht="15.75" spans="1:22">
      <c r="A49" s="46" t="s">
        <v>665</v>
      </c>
      <c r="B49" s="47"/>
      <c r="C49" s="48">
        <v>2</v>
      </c>
      <c r="D49" s="48"/>
      <c r="E49" s="48"/>
      <c r="F49" s="48"/>
      <c r="G49" s="48"/>
      <c r="H49" s="48">
        <v>1</v>
      </c>
      <c r="I49" s="48"/>
      <c r="J49" s="48"/>
      <c r="K49" s="54"/>
      <c r="L49" s="54"/>
      <c r="M49" s="57" t="s">
        <v>595</v>
      </c>
      <c r="N49" s="57"/>
      <c r="O49" s="53" t="s">
        <v>593</v>
      </c>
      <c r="P49" s="53" t="s">
        <v>594</v>
      </c>
      <c r="Q49" s="53" t="s">
        <v>594</v>
      </c>
      <c r="R49" s="53"/>
      <c r="S49" s="57"/>
      <c r="T49" s="57"/>
      <c r="U49" s="57" t="s">
        <v>596</v>
      </c>
      <c r="V49" s="53"/>
    </row>
    <row r="50" ht="15.75" spans="1:22">
      <c r="A50" s="46" t="s">
        <v>738</v>
      </c>
      <c r="B50" s="47"/>
      <c r="C50" s="47"/>
      <c r="D50" s="48">
        <v>76</v>
      </c>
      <c r="E50" s="48"/>
      <c r="F50" s="48"/>
      <c r="G50" s="48"/>
      <c r="H50" s="48"/>
      <c r="I50" s="48"/>
      <c r="J50" s="48"/>
      <c r="K50" s="54">
        <v>1</v>
      </c>
      <c r="L50" s="54"/>
      <c r="M50" s="57" t="s">
        <v>595</v>
      </c>
      <c r="N50" s="57"/>
      <c r="O50" s="53" t="s">
        <v>593</v>
      </c>
      <c r="P50" s="53" t="s">
        <v>594</v>
      </c>
      <c r="Q50" s="53"/>
      <c r="R50" s="53"/>
      <c r="S50" s="57" t="s">
        <v>719</v>
      </c>
      <c r="T50" s="57" t="s">
        <v>720</v>
      </c>
      <c r="U50" s="57" t="s">
        <v>596</v>
      </c>
      <c r="V50" s="53"/>
    </row>
    <row r="51" ht="15.75" spans="1:22">
      <c r="A51" s="46" t="s">
        <v>675</v>
      </c>
      <c r="B51" s="47"/>
      <c r="C51" s="47"/>
      <c r="D51" s="48">
        <v>308</v>
      </c>
      <c r="E51" s="48"/>
      <c r="F51" s="48"/>
      <c r="G51" s="48"/>
      <c r="H51" s="48">
        <v>2</v>
      </c>
      <c r="I51" s="48"/>
      <c r="J51" s="48"/>
      <c r="K51" s="54"/>
      <c r="L51" s="54"/>
      <c r="M51" s="57" t="s">
        <v>595</v>
      </c>
      <c r="N51" s="57"/>
      <c r="O51" s="53" t="s">
        <v>593</v>
      </c>
      <c r="P51" s="53" t="s">
        <v>594</v>
      </c>
      <c r="Q51" s="53" t="s">
        <v>594</v>
      </c>
      <c r="R51" s="53"/>
      <c r="S51" s="57"/>
      <c r="T51" s="57"/>
      <c r="U51" s="57" t="s">
        <v>596</v>
      </c>
      <c r="V51" s="53"/>
    </row>
    <row r="52" ht="15.75" spans="1:22">
      <c r="A52" s="46" t="s">
        <v>676</v>
      </c>
      <c r="B52" s="47"/>
      <c r="C52" s="47"/>
      <c r="D52" s="48">
        <v>16</v>
      </c>
      <c r="E52" s="48">
        <v>180</v>
      </c>
      <c r="F52" s="48"/>
      <c r="G52" s="48"/>
      <c r="H52" s="48"/>
      <c r="I52" s="48"/>
      <c r="J52" s="48"/>
      <c r="K52" s="54">
        <v>1</v>
      </c>
      <c r="L52" s="54"/>
      <c r="M52" s="57" t="s">
        <v>595</v>
      </c>
      <c r="N52" s="57"/>
      <c r="O52" s="53" t="s">
        <v>593</v>
      </c>
      <c r="P52" s="53" t="s">
        <v>594</v>
      </c>
      <c r="Q52" s="53"/>
      <c r="R52" s="53"/>
      <c r="S52" s="57" t="s">
        <v>719</v>
      </c>
      <c r="T52" s="57" t="s">
        <v>720</v>
      </c>
      <c r="U52" s="57" t="s">
        <v>596</v>
      </c>
      <c r="V52" s="53"/>
    </row>
    <row r="53" ht="15.75" spans="1:22">
      <c r="A53" s="46" t="s">
        <v>739</v>
      </c>
      <c r="B53" s="47"/>
      <c r="C53" s="47"/>
      <c r="D53" s="48"/>
      <c r="E53" s="48"/>
      <c r="F53" s="48"/>
      <c r="G53" s="48"/>
      <c r="H53" s="48"/>
      <c r="I53" s="48"/>
      <c r="J53" s="48"/>
      <c r="K53" s="54">
        <v>1</v>
      </c>
      <c r="L53" s="54"/>
      <c r="M53" s="57" t="s">
        <v>595</v>
      </c>
      <c r="N53" s="57"/>
      <c r="O53" s="53" t="s">
        <v>593</v>
      </c>
      <c r="P53" s="53" t="s">
        <v>594</v>
      </c>
      <c r="Q53" s="53"/>
      <c r="R53" s="53" t="s">
        <v>718</v>
      </c>
      <c r="S53" s="57" t="s">
        <v>719</v>
      </c>
      <c r="T53" s="57" t="s">
        <v>720</v>
      </c>
      <c r="U53" s="57" t="s">
        <v>596</v>
      </c>
      <c r="V53" s="53"/>
    </row>
    <row r="54" ht="15.75" spans="1:22">
      <c r="A54" s="46" t="s">
        <v>687</v>
      </c>
      <c r="B54" s="47"/>
      <c r="C54" s="48">
        <v>2</v>
      </c>
      <c r="D54" s="48"/>
      <c r="E54" s="48"/>
      <c r="F54" s="48"/>
      <c r="G54" s="48"/>
      <c r="H54" s="48"/>
      <c r="I54" s="48"/>
      <c r="J54" s="48"/>
      <c r="K54" s="54">
        <v>1</v>
      </c>
      <c r="L54" s="54"/>
      <c r="M54" s="57" t="s">
        <v>595</v>
      </c>
      <c r="N54" s="57"/>
      <c r="O54" s="53" t="s">
        <v>593</v>
      </c>
      <c r="P54" s="53" t="s">
        <v>594</v>
      </c>
      <c r="Q54" s="53"/>
      <c r="R54" s="53"/>
      <c r="S54" s="57" t="s">
        <v>719</v>
      </c>
      <c r="T54" s="57" t="s">
        <v>720</v>
      </c>
      <c r="U54" s="57" t="s">
        <v>596</v>
      </c>
      <c r="V54" s="53"/>
    </row>
    <row r="55" ht="15.75" spans="1:22">
      <c r="A55" s="46" t="s">
        <v>678</v>
      </c>
      <c r="B55" s="47"/>
      <c r="C55" s="48">
        <v>4</v>
      </c>
      <c r="D55" s="48">
        <v>251</v>
      </c>
      <c r="E55" s="48"/>
      <c r="F55" s="48"/>
      <c r="G55" s="48"/>
      <c r="H55" s="48"/>
      <c r="I55" s="48"/>
      <c r="J55" s="48"/>
      <c r="K55" s="54">
        <v>1</v>
      </c>
      <c r="L55" s="54"/>
      <c r="M55" s="57" t="s">
        <v>595</v>
      </c>
      <c r="N55" s="57"/>
      <c r="O55" s="53" t="s">
        <v>593</v>
      </c>
      <c r="P55" s="53" t="s">
        <v>594</v>
      </c>
      <c r="Q55" s="53"/>
      <c r="R55" s="53"/>
      <c r="S55" s="57" t="s">
        <v>719</v>
      </c>
      <c r="T55" s="57" t="s">
        <v>720</v>
      </c>
      <c r="U55" s="57" t="s">
        <v>596</v>
      </c>
      <c r="V55" s="53"/>
    </row>
    <row r="56" ht="15.75" spans="1:22">
      <c r="A56" s="46" t="s">
        <v>685</v>
      </c>
      <c r="B56" s="47"/>
      <c r="C56" s="48">
        <v>6</v>
      </c>
      <c r="D56" s="48">
        <v>104</v>
      </c>
      <c r="E56" s="48"/>
      <c r="F56" s="48"/>
      <c r="G56" s="48"/>
      <c r="H56" s="48"/>
      <c r="I56" s="48"/>
      <c r="J56" s="48"/>
      <c r="K56" s="54">
        <v>1</v>
      </c>
      <c r="L56" s="54"/>
      <c r="M56" s="57" t="s">
        <v>595</v>
      </c>
      <c r="N56" s="57"/>
      <c r="O56" s="53" t="s">
        <v>593</v>
      </c>
      <c r="P56" s="53" t="s">
        <v>594</v>
      </c>
      <c r="Q56" s="53"/>
      <c r="R56" s="53"/>
      <c r="S56" s="57" t="s">
        <v>719</v>
      </c>
      <c r="T56" s="57" t="s">
        <v>720</v>
      </c>
      <c r="U56" s="57" t="s">
        <v>596</v>
      </c>
      <c r="V56" s="53"/>
    </row>
    <row r="57" ht="15.75" spans="1:22">
      <c r="A57" s="46" t="s">
        <v>684</v>
      </c>
      <c r="B57" s="47"/>
      <c r="C57" s="48"/>
      <c r="D57" s="48">
        <v>335</v>
      </c>
      <c r="E57" s="48"/>
      <c r="F57" s="48"/>
      <c r="G57" s="48"/>
      <c r="H57" s="48"/>
      <c r="I57" s="48"/>
      <c r="J57" s="48"/>
      <c r="K57" s="54">
        <v>1</v>
      </c>
      <c r="L57" s="54"/>
      <c r="M57" s="57" t="s">
        <v>595</v>
      </c>
      <c r="N57" s="57"/>
      <c r="O57" s="53" t="s">
        <v>593</v>
      </c>
      <c r="P57" s="53" t="s">
        <v>594</v>
      </c>
      <c r="Q57" s="53"/>
      <c r="R57" s="53"/>
      <c r="S57" s="57" t="s">
        <v>719</v>
      </c>
      <c r="T57" s="57" t="s">
        <v>720</v>
      </c>
      <c r="U57" s="57" t="s">
        <v>596</v>
      </c>
      <c r="V57" s="53"/>
    </row>
    <row r="58" ht="15.75" spans="1:22">
      <c r="A58" s="46" t="s">
        <v>681</v>
      </c>
      <c r="B58" s="47"/>
      <c r="C58" s="48">
        <v>2</v>
      </c>
      <c r="D58" s="48">
        <v>30</v>
      </c>
      <c r="E58" s="48"/>
      <c r="F58" s="48"/>
      <c r="G58" s="48"/>
      <c r="H58" s="48"/>
      <c r="I58" s="48"/>
      <c r="J58" s="48"/>
      <c r="K58" s="54">
        <v>1</v>
      </c>
      <c r="L58" s="54"/>
      <c r="M58" s="57" t="s">
        <v>595</v>
      </c>
      <c r="N58" s="57"/>
      <c r="O58" s="53" t="s">
        <v>593</v>
      </c>
      <c r="P58" s="53" t="s">
        <v>594</v>
      </c>
      <c r="Q58" s="53"/>
      <c r="R58" s="53"/>
      <c r="S58" s="57" t="s">
        <v>719</v>
      </c>
      <c r="T58" s="57" t="s">
        <v>720</v>
      </c>
      <c r="U58" s="57" t="s">
        <v>596</v>
      </c>
      <c r="V58" s="53"/>
    </row>
    <row r="59" ht="15.75" spans="1:22">
      <c r="A59" s="46" t="s">
        <v>679</v>
      </c>
      <c r="B59" s="47"/>
      <c r="C59" s="48">
        <v>3</v>
      </c>
      <c r="D59" s="48">
        <v>19</v>
      </c>
      <c r="E59" s="48"/>
      <c r="F59" s="48"/>
      <c r="G59" s="48"/>
      <c r="H59" s="48"/>
      <c r="I59" s="48"/>
      <c r="J59" s="48"/>
      <c r="K59" s="54">
        <v>1</v>
      </c>
      <c r="L59" s="54"/>
      <c r="M59" s="57" t="s">
        <v>595</v>
      </c>
      <c r="N59" s="57"/>
      <c r="O59" s="53" t="s">
        <v>593</v>
      </c>
      <c r="P59" s="53" t="s">
        <v>594</v>
      </c>
      <c r="Q59" s="53"/>
      <c r="R59" s="53"/>
      <c r="S59" s="57" t="s">
        <v>719</v>
      </c>
      <c r="T59" s="57" t="s">
        <v>720</v>
      </c>
      <c r="U59" s="57" t="s">
        <v>596</v>
      </c>
      <c r="V59" s="53"/>
    </row>
    <row r="60" ht="15.75" spans="1:22">
      <c r="A60" s="46" t="s">
        <v>683</v>
      </c>
      <c r="B60" s="47"/>
      <c r="C60" s="48">
        <v>3</v>
      </c>
      <c r="D60" s="48">
        <v>15</v>
      </c>
      <c r="E60" s="48"/>
      <c r="F60" s="48"/>
      <c r="G60" s="48"/>
      <c r="H60" s="48"/>
      <c r="I60" s="48"/>
      <c r="J60" s="48"/>
      <c r="K60" s="54">
        <v>1</v>
      </c>
      <c r="L60" s="54"/>
      <c r="M60" s="57" t="s">
        <v>595</v>
      </c>
      <c r="N60" s="57"/>
      <c r="O60" s="53" t="s">
        <v>593</v>
      </c>
      <c r="P60" s="53" t="s">
        <v>594</v>
      </c>
      <c r="Q60" s="53"/>
      <c r="R60" s="53"/>
      <c r="S60" s="57" t="s">
        <v>719</v>
      </c>
      <c r="T60" s="57" t="s">
        <v>720</v>
      </c>
      <c r="U60" s="57" t="s">
        <v>596</v>
      </c>
      <c r="V60" s="53"/>
    </row>
    <row r="61" ht="15.75" spans="1:22">
      <c r="A61" s="46" t="s">
        <v>684</v>
      </c>
      <c r="B61" s="47"/>
      <c r="C61" s="48">
        <v>1</v>
      </c>
      <c r="D61" s="48"/>
      <c r="E61" s="48"/>
      <c r="F61" s="48"/>
      <c r="G61" s="48"/>
      <c r="H61" s="48"/>
      <c r="I61" s="48"/>
      <c r="J61" s="48"/>
      <c r="K61" s="54">
        <v>1</v>
      </c>
      <c r="L61" s="54"/>
      <c r="M61" s="57" t="s">
        <v>595</v>
      </c>
      <c r="N61" s="57"/>
      <c r="O61" s="53" t="s">
        <v>593</v>
      </c>
      <c r="P61" s="53" t="s">
        <v>594</v>
      </c>
      <c r="Q61" s="53"/>
      <c r="R61" s="53"/>
      <c r="S61" s="57" t="s">
        <v>719</v>
      </c>
      <c r="T61" s="57" t="s">
        <v>720</v>
      </c>
      <c r="U61" s="57" t="s">
        <v>596</v>
      </c>
      <c r="V61" s="53"/>
    </row>
    <row r="62" ht="15.75" spans="1:22">
      <c r="A62" s="46" t="s">
        <v>682</v>
      </c>
      <c r="B62" s="47"/>
      <c r="C62" s="48">
        <v>1</v>
      </c>
      <c r="D62" s="48"/>
      <c r="E62" s="48"/>
      <c r="F62" s="48"/>
      <c r="G62" s="48"/>
      <c r="H62" s="48"/>
      <c r="I62" s="48"/>
      <c r="J62" s="48"/>
      <c r="K62" s="54">
        <v>1</v>
      </c>
      <c r="L62" s="54"/>
      <c r="M62" s="57" t="s">
        <v>595</v>
      </c>
      <c r="N62" s="57"/>
      <c r="O62" s="53" t="s">
        <v>593</v>
      </c>
      <c r="P62" s="53" t="s">
        <v>594</v>
      </c>
      <c r="Q62" s="53"/>
      <c r="R62" s="53"/>
      <c r="S62" s="57" t="s">
        <v>719</v>
      </c>
      <c r="T62" s="57" t="s">
        <v>720</v>
      </c>
      <c r="U62" s="57" t="s">
        <v>596</v>
      </c>
      <c r="V62" s="53"/>
    </row>
    <row r="63" ht="15.75" spans="1:22">
      <c r="A63" s="46" t="s">
        <v>680</v>
      </c>
      <c r="B63" s="47"/>
      <c r="C63" s="48">
        <v>2</v>
      </c>
      <c r="D63" s="48"/>
      <c r="E63" s="48"/>
      <c r="F63" s="48"/>
      <c r="G63" s="48"/>
      <c r="H63" s="48">
        <v>1</v>
      </c>
      <c r="I63" s="48">
        <v>1</v>
      </c>
      <c r="J63" s="48"/>
      <c r="K63" s="54"/>
      <c r="L63" s="54"/>
      <c r="M63" s="57" t="s">
        <v>595</v>
      </c>
      <c r="N63" s="57"/>
      <c r="O63" s="53" t="s">
        <v>593</v>
      </c>
      <c r="P63" s="53" t="s">
        <v>594</v>
      </c>
      <c r="Q63" s="53" t="s">
        <v>594</v>
      </c>
      <c r="R63" s="53"/>
      <c r="S63" s="57"/>
      <c r="T63" s="57"/>
      <c r="U63" s="57" t="s">
        <v>596</v>
      </c>
      <c r="V63" s="53"/>
    </row>
    <row r="64" ht="15.75" spans="1:22">
      <c r="A64" s="46" t="s">
        <v>740</v>
      </c>
      <c r="B64" s="47"/>
      <c r="C64" s="47"/>
      <c r="D64" s="48"/>
      <c r="E64" s="48"/>
      <c r="F64" s="48"/>
      <c r="G64" s="48"/>
      <c r="H64" s="48"/>
      <c r="I64" s="48"/>
      <c r="J64" s="48"/>
      <c r="K64" s="54"/>
      <c r="L64" s="54"/>
      <c r="M64" s="57"/>
      <c r="N64" s="57"/>
      <c r="O64" s="53" t="s">
        <v>593</v>
      </c>
      <c r="P64" s="53" t="s">
        <v>594</v>
      </c>
      <c r="Q64" s="53"/>
      <c r="R64" s="53" t="s">
        <v>718</v>
      </c>
      <c r="S64" s="57"/>
      <c r="T64" s="57" t="s">
        <v>720</v>
      </c>
      <c r="U64" s="57" t="s">
        <v>596</v>
      </c>
      <c r="V64" s="53"/>
    </row>
    <row r="65" ht="15.75" spans="1:22">
      <c r="A65" s="46" t="s">
        <v>696</v>
      </c>
      <c r="B65" s="47"/>
      <c r="C65" s="48">
        <v>2</v>
      </c>
      <c r="D65" s="48"/>
      <c r="E65" s="48"/>
      <c r="F65" s="48"/>
      <c r="G65" s="48"/>
      <c r="H65" s="48"/>
      <c r="I65" s="48"/>
      <c r="J65" s="48"/>
      <c r="K65" s="54">
        <v>1</v>
      </c>
      <c r="L65" s="54"/>
      <c r="M65" s="57" t="s">
        <v>595</v>
      </c>
      <c r="N65" s="57"/>
      <c r="O65" s="53" t="s">
        <v>593</v>
      </c>
      <c r="P65" s="53" t="s">
        <v>594</v>
      </c>
      <c r="Q65" s="53"/>
      <c r="R65" s="53"/>
      <c r="S65" s="57" t="s">
        <v>719</v>
      </c>
      <c r="T65" s="57" t="s">
        <v>720</v>
      </c>
      <c r="U65" s="57" t="s">
        <v>596</v>
      </c>
      <c r="V65" s="53"/>
    </row>
    <row r="66" ht="15.75" spans="1:22">
      <c r="A66" s="46" t="s">
        <v>693</v>
      </c>
      <c r="B66" s="47"/>
      <c r="C66" s="48">
        <v>3</v>
      </c>
      <c r="D66" s="48"/>
      <c r="E66" s="48"/>
      <c r="F66" s="48"/>
      <c r="G66" s="48"/>
      <c r="H66" s="48"/>
      <c r="I66" s="48"/>
      <c r="J66" s="48"/>
      <c r="K66" s="54">
        <v>1</v>
      </c>
      <c r="L66" s="54"/>
      <c r="M66" s="57" t="s">
        <v>595</v>
      </c>
      <c r="N66" s="57"/>
      <c r="O66" s="53" t="s">
        <v>593</v>
      </c>
      <c r="P66" s="53" t="s">
        <v>594</v>
      </c>
      <c r="Q66" s="53"/>
      <c r="R66" s="53"/>
      <c r="S66" s="57" t="s">
        <v>719</v>
      </c>
      <c r="T66" s="57" t="s">
        <v>720</v>
      </c>
      <c r="U66" s="57" t="s">
        <v>596</v>
      </c>
      <c r="V66" s="53"/>
    </row>
    <row r="67" ht="15.75" spans="1:22">
      <c r="A67" s="46" t="s">
        <v>692</v>
      </c>
      <c r="B67" s="47"/>
      <c r="C67" s="48">
        <v>1</v>
      </c>
      <c r="D67" s="48"/>
      <c r="E67" s="48"/>
      <c r="F67" s="48"/>
      <c r="G67" s="48"/>
      <c r="H67" s="48"/>
      <c r="I67" s="48"/>
      <c r="J67" s="48"/>
      <c r="K67" s="54">
        <v>1</v>
      </c>
      <c r="L67" s="54"/>
      <c r="M67" s="57" t="s">
        <v>595</v>
      </c>
      <c r="N67" s="57"/>
      <c r="O67" s="53" t="s">
        <v>593</v>
      </c>
      <c r="P67" s="53" t="s">
        <v>594</v>
      </c>
      <c r="Q67" s="53"/>
      <c r="R67" s="53"/>
      <c r="S67" s="57" t="s">
        <v>719</v>
      </c>
      <c r="T67" s="57" t="s">
        <v>720</v>
      </c>
      <c r="U67" s="57" t="s">
        <v>596</v>
      </c>
      <c r="V67" s="53"/>
    </row>
    <row r="68" ht="15.75" spans="1:22">
      <c r="A68" s="46" t="s">
        <v>697</v>
      </c>
      <c r="B68" s="47"/>
      <c r="C68" s="48">
        <v>4</v>
      </c>
      <c r="D68" s="48">
        <v>16</v>
      </c>
      <c r="E68" s="48"/>
      <c r="F68" s="48"/>
      <c r="G68" s="48"/>
      <c r="H68" s="48"/>
      <c r="I68" s="48"/>
      <c r="J68" s="48"/>
      <c r="K68" s="54">
        <v>1</v>
      </c>
      <c r="L68" s="54"/>
      <c r="M68" s="57" t="s">
        <v>595</v>
      </c>
      <c r="N68" s="57"/>
      <c r="O68" s="53" t="s">
        <v>593</v>
      </c>
      <c r="P68" s="53" t="s">
        <v>594</v>
      </c>
      <c r="Q68" s="53"/>
      <c r="R68" s="53"/>
      <c r="S68" s="57" t="s">
        <v>719</v>
      </c>
      <c r="T68" s="57" t="s">
        <v>720</v>
      </c>
      <c r="U68" s="57" t="s">
        <v>596</v>
      </c>
      <c r="V68" s="53"/>
    </row>
    <row r="69" ht="15.75" spans="1:22">
      <c r="A69" s="46" t="s">
        <v>695</v>
      </c>
      <c r="B69" s="47"/>
      <c r="C69" s="48">
        <v>2</v>
      </c>
      <c r="D69" s="48">
        <v>43</v>
      </c>
      <c r="E69" s="48"/>
      <c r="F69" s="48"/>
      <c r="G69" s="48"/>
      <c r="H69" s="48"/>
      <c r="I69" s="48"/>
      <c r="J69" s="48"/>
      <c r="K69" s="54">
        <v>1</v>
      </c>
      <c r="L69" s="54"/>
      <c r="M69" s="57" t="s">
        <v>595</v>
      </c>
      <c r="N69" s="57"/>
      <c r="O69" s="53" t="s">
        <v>593</v>
      </c>
      <c r="P69" s="53" t="s">
        <v>594</v>
      </c>
      <c r="Q69" s="53"/>
      <c r="R69" s="53"/>
      <c r="S69" s="57" t="s">
        <v>719</v>
      </c>
      <c r="T69" s="57" t="s">
        <v>720</v>
      </c>
      <c r="U69" s="57" t="s">
        <v>596</v>
      </c>
      <c r="V69" s="53"/>
    </row>
    <row r="70" ht="15.75" spans="1:22">
      <c r="A70" s="46" t="s">
        <v>694</v>
      </c>
      <c r="B70" s="47"/>
      <c r="C70" s="48">
        <v>1</v>
      </c>
      <c r="D70" s="48"/>
      <c r="E70" s="48"/>
      <c r="F70" s="48"/>
      <c r="G70" s="48"/>
      <c r="H70" s="48"/>
      <c r="I70" s="48"/>
      <c r="J70" s="48"/>
      <c r="K70" s="54">
        <v>1</v>
      </c>
      <c r="L70" s="54"/>
      <c r="M70" s="57" t="s">
        <v>595</v>
      </c>
      <c r="N70" s="57"/>
      <c r="O70" s="53" t="s">
        <v>593</v>
      </c>
      <c r="P70" s="53" t="s">
        <v>594</v>
      </c>
      <c r="Q70" s="53"/>
      <c r="R70" s="53"/>
      <c r="S70" s="57" t="s">
        <v>719</v>
      </c>
      <c r="T70" s="57" t="s">
        <v>720</v>
      </c>
      <c r="U70" s="57" t="s">
        <v>596</v>
      </c>
      <c r="V70" s="53"/>
    </row>
    <row r="71" ht="15.75" spans="1:22">
      <c r="A71" s="46" t="s">
        <v>691</v>
      </c>
      <c r="B71" s="47"/>
      <c r="C71" s="48">
        <v>2</v>
      </c>
      <c r="D71" s="48"/>
      <c r="E71" s="48"/>
      <c r="F71" s="48"/>
      <c r="G71" s="48"/>
      <c r="H71" s="48"/>
      <c r="I71" s="48"/>
      <c r="J71" s="48"/>
      <c r="K71" s="54">
        <v>1</v>
      </c>
      <c r="L71" s="54"/>
      <c r="M71" s="57" t="s">
        <v>595</v>
      </c>
      <c r="N71" s="57"/>
      <c r="O71" s="53" t="s">
        <v>593</v>
      </c>
      <c r="P71" s="53" t="s">
        <v>594</v>
      </c>
      <c r="Q71" s="53"/>
      <c r="R71" s="53"/>
      <c r="S71" s="57" t="s">
        <v>719</v>
      </c>
      <c r="T71" s="57" t="s">
        <v>720</v>
      </c>
      <c r="U71" s="57" t="s">
        <v>596</v>
      </c>
      <c r="V71" s="53"/>
    </row>
  </sheetData>
  <autoFilter ref="A5:V71">
    <extLst/>
  </autoFilter>
  <mergeCells count="10">
    <mergeCell ref="A2:V2"/>
    <mergeCell ref="B3:N3"/>
    <mergeCell ref="O3:T3"/>
    <mergeCell ref="U3:V3"/>
    <mergeCell ref="B4:I4"/>
    <mergeCell ref="J4:K4"/>
    <mergeCell ref="L4:N4"/>
    <mergeCell ref="P4:R4"/>
    <mergeCell ref="U4:V4"/>
    <mergeCell ref="A3:A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2024年第三批农村客运补贴资金、城市交通发展奖励资金明细表</vt:lpstr>
      <vt:lpstr>1-1农村道路客运专项奖补资金明细表</vt:lpstr>
      <vt:lpstr>1-2二级及以上道路客运站和枢纽客运站纾困补贴资金明细表</vt:lpstr>
      <vt:lpstr>1-3  2023年度农村水路客运油补省统筹资金分配明细表</vt:lpstr>
      <vt:lpstr>1-4城市交通发展奖励资金奖补明细表</vt:lpstr>
      <vt:lpstr>1-5城市公交场站（含出租车服务中心）补助资金明细表</vt:lpstr>
      <vt:lpstr>1-6  2023年度城市交通发展奖励资金费改税部分调整明细表</vt:lpstr>
      <vt:lpstr>农村道路客运</vt:lpstr>
      <vt:lpstr>农村水路客运</vt:lpstr>
      <vt:lpstr>城市交通发展奖励省统筹资金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ALN-AL80</dc:creator>
  <cp:lastModifiedBy>greatwall</cp:lastModifiedBy>
  <dcterms:created xsi:type="dcterms:W3CDTF">2023-02-10T16:39:00Z</dcterms:created>
  <dcterms:modified xsi:type="dcterms:W3CDTF">2024-11-19T17:27:31Z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338CBDB583B52D58772B9E6660F9C1F1</vt:lpwstr>
  </property>
  <property fmtid="{D5CDD505-2E9C-101B-9397-08002B2CF9AE}" pid="4" name="KSOProductBuildVer">
    <vt:lpwstr>2052-11.8.2.10125</vt:lpwstr>
  </property>
</Properties>
</file>