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<sst xmlns="http://schemas.openxmlformats.org/spreadsheetml/2006/main" count="60" uniqueCount="34">
  <si>
    <t>附件1：</t>
  </si>
  <si>
    <r>
      <t>非常规天然气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_GBK"/>
        <charset val="134"/>
      </rPr>
      <t>年清算及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年预拨资金汇总表</t>
    </r>
  </si>
  <si>
    <r>
      <rPr>
        <sz val="12"/>
        <color theme="1"/>
        <rFont val="仿宋_GB2312"/>
        <charset val="134"/>
      </rPr>
      <t>单位：万元</t>
    </r>
  </si>
  <si>
    <r>
      <rPr>
        <sz val="12"/>
        <color theme="1"/>
        <rFont val="黑体"/>
        <charset val="134"/>
      </rPr>
      <t>市州</t>
    </r>
  </si>
  <si>
    <r>
      <rPr>
        <sz val="12"/>
        <color theme="1"/>
        <rFont val="黑体"/>
        <charset val="134"/>
      </rPr>
      <t>县市区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单位</t>
    </r>
  </si>
  <si>
    <r>
      <t>清算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黑体"/>
        <charset val="134"/>
      </rPr>
      <t>年补贴资金</t>
    </r>
  </si>
  <si>
    <r>
      <t>预拨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黑体"/>
        <charset val="134"/>
      </rPr>
      <t>年补贴资金</t>
    </r>
  </si>
  <si>
    <r>
      <rPr>
        <sz val="12"/>
        <color theme="1"/>
        <rFont val="黑体"/>
        <charset val="134"/>
      </rPr>
      <t>合计</t>
    </r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</si>
  <si>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</si>
  <si>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应补贴资金</t>
    </r>
  </si>
  <si>
    <r>
      <rPr>
        <sz val="12"/>
        <color theme="1"/>
        <rFont val="黑体"/>
        <charset val="134"/>
      </rPr>
      <t>已预拨资金</t>
    </r>
  </si>
  <si>
    <r>
      <rPr>
        <sz val="12"/>
        <color theme="1"/>
        <rFont val="黑体"/>
        <charset val="134"/>
      </rPr>
      <t>本次清算资金</t>
    </r>
  </si>
  <si>
    <r>
      <rPr>
        <sz val="12"/>
        <color theme="1"/>
        <rFont val="黑体"/>
        <charset val="134"/>
      </rPr>
      <t>应预拨补贴资金</t>
    </r>
  </si>
  <si>
    <r>
      <rPr>
        <sz val="12"/>
        <color theme="1"/>
        <rFont val="黑体"/>
        <charset val="134"/>
      </rPr>
      <t>本次拨付资金</t>
    </r>
  </si>
  <si>
    <r>
      <rPr>
        <b/>
        <sz val="12"/>
        <color theme="1"/>
        <rFont val="仿宋_GB2312"/>
        <charset val="134"/>
      </rPr>
      <t>合计</t>
    </r>
  </si>
  <si>
    <r>
      <rPr>
        <b/>
        <sz val="12"/>
        <color theme="1"/>
        <rFont val="仿宋_GB2312"/>
        <charset val="134"/>
      </rPr>
      <t>市州</t>
    </r>
  </si>
  <si>
    <r>
      <rPr>
        <b/>
        <sz val="12"/>
        <color theme="1"/>
        <rFont val="仿宋_GB2312"/>
        <charset val="134"/>
      </rPr>
      <t>市州小计</t>
    </r>
  </si>
  <si>
    <r>
      <rPr>
        <sz val="12"/>
        <color theme="1"/>
        <rFont val="仿宋_GB2312"/>
        <charset val="134"/>
      </rPr>
      <t>郴州市</t>
    </r>
  </si>
  <si>
    <r>
      <rPr>
        <sz val="12"/>
        <color theme="1"/>
        <rFont val="仿宋_GB2312"/>
        <charset val="134"/>
      </rPr>
      <t>桂阳县</t>
    </r>
  </si>
  <si>
    <t>桂阳宏鑫新能源有限公司</t>
  </si>
  <si>
    <t>娄底市</t>
  </si>
  <si>
    <r>
      <rPr>
        <sz val="12"/>
        <color rgb="FF000000"/>
        <rFont val="仿宋_GB2312"/>
        <charset val="134"/>
      </rPr>
      <t>冷水江市</t>
    </r>
  </si>
  <si>
    <r>
      <rPr>
        <sz val="12"/>
        <color theme="1"/>
        <rFont val="仿宋_GB2312"/>
        <charset val="134"/>
      </rPr>
      <t>湖南省资江煤业集团有限公司</t>
    </r>
  </si>
  <si>
    <r>
      <rPr>
        <b/>
        <sz val="12"/>
        <color theme="1"/>
        <rFont val="仿宋_GB2312"/>
        <charset val="134"/>
      </rPr>
      <t>省直单位</t>
    </r>
  </si>
  <si>
    <r>
      <rPr>
        <b/>
        <sz val="12"/>
        <color theme="1"/>
        <rFont val="仿宋_GB2312"/>
        <charset val="134"/>
      </rPr>
      <t>省直单位小计</t>
    </r>
  </si>
  <si>
    <r>
      <rPr>
        <sz val="12"/>
        <color theme="1"/>
        <rFont val="仿宋_GB2312"/>
        <charset val="134"/>
      </rPr>
      <t>非预算单位（</t>
    </r>
    <r>
      <rPr>
        <sz val="12"/>
        <color theme="1"/>
        <rFont val="Times New Roman"/>
        <charset val="134"/>
      </rPr>
      <t>999011</t>
    </r>
    <r>
      <rPr>
        <sz val="12"/>
        <color theme="1"/>
        <rFont val="仿宋_GB2312"/>
        <charset val="134"/>
      </rPr>
      <t>湖南省煤业集团有限公司）</t>
    </r>
  </si>
  <si>
    <r>
      <rPr>
        <sz val="12"/>
        <color rgb="FF000000"/>
        <rFont val="仿宋_GB2312"/>
        <charset val="134"/>
      </rPr>
      <t>湖南省煤业集团嘉禾矿业有限公司</t>
    </r>
  </si>
  <si>
    <r>
      <rPr>
        <sz val="12"/>
        <color rgb="FF000000"/>
        <rFont val="仿宋_GB2312"/>
        <charset val="134"/>
      </rPr>
      <t>湖南省煤业集团黄牛岭矿业有限公司</t>
    </r>
  </si>
  <si>
    <r>
      <rPr>
        <sz val="12"/>
        <color rgb="FF000000"/>
        <rFont val="仿宋_GB2312"/>
        <charset val="134"/>
      </rPr>
      <t>湖南省煤业集团红卫矿业有限公司</t>
    </r>
  </si>
  <si>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</si>
  <si>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r>
      <rPr>
        <sz val="18"/>
        <color theme="1"/>
        <rFont val="方正小标宋_GBK"/>
        <charset val="134"/>
      </rPr>
      <t>非常规天然气</t>
    </r>
    <r>
      <rPr>
        <sz val="18"/>
        <color theme="1"/>
        <rFont val="Times New Roman"/>
        <charset val="134"/>
      </rPr>
      <t>2022</t>
    </r>
    <r>
      <rPr>
        <sz val="18"/>
        <color theme="1"/>
        <rFont val="方正小标宋_GBK"/>
        <charset val="134"/>
      </rPr>
      <t>年清算及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_GBK"/>
        <charset val="134"/>
      </rPr>
      <t>年预拨资金汇总表</t>
    </r>
  </si>
  <si>
    <r>
      <rPr>
        <sz val="12"/>
        <color theme="1"/>
        <rFont val="黑体"/>
        <charset val="134"/>
      </rPr>
      <t>清算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黑体"/>
        <charset val="134"/>
      </rPr>
      <t>年补贴资金</t>
    </r>
  </si>
  <si>
    <r>
      <rPr>
        <sz val="12"/>
        <color theme="1"/>
        <rFont val="黑体"/>
        <charset val="134"/>
      </rPr>
      <t>预拨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黑体"/>
        <charset val="134"/>
      </rPr>
      <t>年补贴资金</t>
    </r>
  </si>
  <si>
    <r>
      <rPr>
        <sz val="12"/>
        <color rgb="FF000000"/>
        <rFont val="仿宋_GB2312"/>
        <charset val="134"/>
      </rPr>
      <t>湖南省桂阳县鸿达能源有限责任公司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</si>
</sst>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b/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2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5" fillId="8" borderId="9" applyNumberFormat="false" applyAlignment="false" applyProtection="false">
      <alignment vertical="center"/>
    </xf>
    <xf numFmtId="0" fontId="20" fillId="12" borderId="13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22" borderId="14" applyNumberFormat="false" applyFon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6" fillId="8" borderId="15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9" fillId="31" borderId="15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1" fillId="0" borderId="0" xfId="0" applyFont="true" applyAlignment="true">
      <alignment wrapText="true"/>
    </xf>
    <xf numFmtId="0" fontId="2" fillId="0" borderId="0" xfId="0" applyFont="true" applyAlignment="true">
      <alignment wrapText="true"/>
    </xf>
    <xf numFmtId="0" fontId="1" fillId="0" borderId="0" xfId="0" applyFont="true" applyAlignment="true">
      <alignment horizontal="left" vertical="top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176" fontId="7" fillId="0" borderId="6" xfId="0" applyNumberFormat="true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176" fontId="5" fillId="0" borderId="6" xfId="0" applyNumberFormat="true" applyFont="true" applyBorder="true" applyAlignment="true">
      <alignment horizontal="center" vertical="center" wrapText="true"/>
    </xf>
    <xf numFmtId="0" fontId="8" fillId="0" borderId="6" xfId="0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176" fontId="9" fillId="0" borderId="6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top" wrapText="true"/>
    </xf>
    <xf numFmtId="0" fontId="10" fillId="0" borderId="6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3"/>
  <sheetViews>
    <sheetView tabSelected="1" zoomScale="115" zoomScaleNormal="115" workbookViewId="0">
      <selection activeCell="A1" sqref="A1"/>
    </sheetView>
  </sheetViews>
  <sheetFormatPr defaultColWidth="8.88333333333333" defaultRowHeight="13.5"/>
  <cols>
    <col min="1" max="1" width="18.775" style="1" customWidth="true"/>
    <col min="2" max="2" width="38.4416666666667" style="1" customWidth="true"/>
    <col min="3" max="9" width="10.2166666666667" style="1" customWidth="true"/>
    <col min="10" max="10" width="31.3333333333333" style="1" customWidth="true"/>
    <col min="11" max="16384" width="8.88333333333333" style="1"/>
  </cols>
  <sheetData>
    <row r="1" ht="14.25" spans="1:1">
      <c r="A1" s="23" t="s">
        <v>0</v>
      </c>
    </row>
    <row r="2" ht="47.25" customHeight="true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8.6" customHeight="true" spans="1:10">
      <c r="A3" s="5"/>
      <c r="B3" s="5"/>
      <c r="C3" s="6"/>
      <c r="D3" s="6"/>
      <c r="E3" s="6"/>
      <c r="F3" s="6"/>
      <c r="G3" s="6"/>
      <c r="H3" s="6"/>
      <c r="I3" s="6"/>
      <c r="J3" s="22" t="s">
        <v>2</v>
      </c>
    </row>
    <row r="4" ht="34.5" customHeight="true" spans="1:10">
      <c r="A4" s="7" t="s">
        <v>3</v>
      </c>
      <c r="B4" s="7" t="s">
        <v>4</v>
      </c>
      <c r="C4" s="8" t="s">
        <v>5</v>
      </c>
      <c r="D4" s="9"/>
      <c r="E4" s="19"/>
      <c r="F4" s="8" t="s">
        <v>6</v>
      </c>
      <c r="G4" s="9"/>
      <c r="H4" s="9"/>
      <c r="I4" s="11" t="s">
        <v>7</v>
      </c>
      <c r="J4" s="7" t="s">
        <v>8</v>
      </c>
    </row>
    <row r="5" ht="34.5" customHeight="true" spans="1:10">
      <c r="A5" s="10"/>
      <c r="B5" s="10"/>
      <c r="C5" s="11" t="s">
        <v>9</v>
      </c>
      <c r="D5" s="11" t="s">
        <v>10</v>
      </c>
      <c r="E5" s="11" t="s">
        <v>11</v>
      </c>
      <c r="F5" s="11" t="s">
        <v>12</v>
      </c>
      <c r="G5" s="11" t="s">
        <v>10</v>
      </c>
      <c r="H5" s="20" t="s">
        <v>13</v>
      </c>
      <c r="I5" s="11"/>
      <c r="J5" s="10"/>
    </row>
    <row r="6" s="2" customFormat="true" ht="30" customHeight="true" spans="1:10">
      <c r="A6" s="12" t="s">
        <v>14</v>
      </c>
      <c r="B6" s="13"/>
      <c r="C6" s="14">
        <f>C7+C10</f>
        <v>210</v>
      </c>
      <c r="D6" s="14">
        <f>D7+D10</f>
        <v>230</v>
      </c>
      <c r="E6" s="14">
        <f>E7+E10</f>
        <v>-20</v>
      </c>
      <c r="F6" s="14">
        <f>F7+F10</f>
        <v>240.99880374209</v>
      </c>
      <c r="G6" s="14">
        <f t="shared" ref="G6:I6" si="0">G7+G10</f>
        <v>192</v>
      </c>
      <c r="H6" s="14">
        <f t="shared" si="0"/>
        <v>48.9988037420897</v>
      </c>
      <c r="I6" s="14">
        <f t="shared" si="0"/>
        <v>28.9988037420897</v>
      </c>
      <c r="J6" s="15"/>
    </row>
    <row r="7" s="2" customFormat="true" ht="30" customHeight="true" spans="1:10">
      <c r="A7" s="15" t="s">
        <v>15</v>
      </c>
      <c r="B7" s="15" t="s">
        <v>16</v>
      </c>
      <c r="C7" s="14">
        <f t="shared" ref="C7:I7" si="1">SUM(C8:C9)</f>
        <v>68.84</v>
      </c>
      <c r="D7" s="14">
        <f t="shared" si="1"/>
        <v>105.13</v>
      </c>
      <c r="E7" s="14">
        <f t="shared" si="1"/>
        <v>-36.29</v>
      </c>
      <c r="F7" s="14">
        <f t="shared" si="1"/>
        <v>107.873316395962</v>
      </c>
      <c r="G7" s="14">
        <f t="shared" si="1"/>
        <v>90.34</v>
      </c>
      <c r="H7" s="14">
        <f t="shared" si="1"/>
        <v>17.5333163959619</v>
      </c>
      <c r="I7" s="14">
        <f t="shared" si="1"/>
        <v>-18.7566836040381</v>
      </c>
      <c r="J7" s="15"/>
    </row>
    <row r="8" ht="30" customHeight="true" spans="1:10">
      <c r="A8" s="11" t="s">
        <v>17</v>
      </c>
      <c r="B8" s="11" t="s">
        <v>18</v>
      </c>
      <c r="C8" s="16">
        <v>-0.7</v>
      </c>
      <c r="D8" s="16">
        <v>32.73</v>
      </c>
      <c r="E8" s="16">
        <f>C8-D8</f>
        <v>-33.43</v>
      </c>
      <c r="F8" s="16">
        <v>35.1933499257481</v>
      </c>
      <c r="G8" s="16">
        <v>27.75</v>
      </c>
      <c r="H8" s="16">
        <f t="shared" ref="H8:H13" si="2">F8-G8</f>
        <v>7.44334992574808</v>
      </c>
      <c r="I8" s="16">
        <f>E8+H8</f>
        <v>-25.9866500742519</v>
      </c>
      <c r="J8" s="24" t="s">
        <v>19</v>
      </c>
    </row>
    <row r="9" ht="30" customHeight="true" spans="1:10">
      <c r="A9" s="17" t="s">
        <v>20</v>
      </c>
      <c r="B9" s="18" t="s">
        <v>21</v>
      </c>
      <c r="C9" s="16">
        <v>69.54</v>
      </c>
      <c r="D9" s="16">
        <v>72.4</v>
      </c>
      <c r="E9" s="16">
        <f t="shared" ref="E9:E13" si="3">C9-D9</f>
        <v>-2.86</v>
      </c>
      <c r="F9" s="16">
        <v>72.6799664702138</v>
      </c>
      <c r="G9" s="16">
        <v>62.59</v>
      </c>
      <c r="H9" s="16">
        <f t="shared" si="2"/>
        <v>10.0899664702138</v>
      </c>
      <c r="I9" s="16">
        <f>E9+H9</f>
        <v>7.22996647021384</v>
      </c>
      <c r="J9" s="11" t="s">
        <v>22</v>
      </c>
    </row>
    <row r="10" s="2" customFormat="true" ht="30" customHeight="true" spans="1:10">
      <c r="A10" s="15" t="s">
        <v>23</v>
      </c>
      <c r="B10" s="15" t="s">
        <v>24</v>
      </c>
      <c r="C10" s="14">
        <f>SUM(C11:C13)</f>
        <v>141.16</v>
      </c>
      <c r="D10" s="14">
        <f t="shared" ref="D10" si="4">SUM(D11:D13)</f>
        <v>124.87</v>
      </c>
      <c r="E10" s="14">
        <f t="shared" si="3"/>
        <v>16.29</v>
      </c>
      <c r="F10" s="14">
        <f>SUM(F11:F13)</f>
        <v>133.125487346128</v>
      </c>
      <c r="G10" s="14">
        <f>SUM(G11:G13)</f>
        <v>101.66</v>
      </c>
      <c r="H10" s="14">
        <f>SUM(H11:H13)</f>
        <v>31.4654873461278</v>
      </c>
      <c r="I10" s="14">
        <f>SUM(I11:I13)</f>
        <v>47.7554873461278</v>
      </c>
      <c r="J10" s="15"/>
    </row>
    <row r="11" ht="30" customHeight="true" spans="1:10">
      <c r="A11" s="11" t="s">
        <v>25</v>
      </c>
      <c r="B11" s="18" t="s">
        <v>26</v>
      </c>
      <c r="C11" s="16">
        <v>83.96</v>
      </c>
      <c r="D11" s="16">
        <v>49.29</v>
      </c>
      <c r="E11" s="16">
        <f t="shared" si="3"/>
        <v>34.67</v>
      </c>
      <c r="F11" s="16">
        <v>48.5</v>
      </c>
      <c r="G11" s="21">
        <v>38.1</v>
      </c>
      <c r="H11" s="21">
        <f t="shared" si="2"/>
        <v>10.4</v>
      </c>
      <c r="I11" s="16">
        <f>E11+H11</f>
        <v>45.07</v>
      </c>
      <c r="J11" s="11"/>
    </row>
    <row r="12" ht="30" customHeight="true" spans="1:10">
      <c r="A12" s="11"/>
      <c r="B12" s="18" t="s">
        <v>27</v>
      </c>
      <c r="C12" s="16">
        <v>-10.48</v>
      </c>
      <c r="D12" s="16">
        <v>26.87</v>
      </c>
      <c r="E12" s="16">
        <f t="shared" si="3"/>
        <v>-37.35</v>
      </c>
      <c r="F12" s="16">
        <v>24.71</v>
      </c>
      <c r="G12" s="21">
        <v>16.58</v>
      </c>
      <c r="H12" s="21">
        <f t="shared" si="2"/>
        <v>8.13</v>
      </c>
      <c r="I12" s="16">
        <f>E12+H12</f>
        <v>-29.22</v>
      </c>
      <c r="J12" s="11"/>
    </row>
    <row r="13" ht="30" customHeight="true" spans="1:10">
      <c r="A13" s="11"/>
      <c r="B13" s="18" t="s">
        <v>28</v>
      </c>
      <c r="C13" s="16">
        <v>67.68</v>
      </c>
      <c r="D13" s="16">
        <v>48.71</v>
      </c>
      <c r="E13" s="16">
        <f t="shared" si="3"/>
        <v>18.97</v>
      </c>
      <c r="F13" s="16">
        <v>59.9154873461278</v>
      </c>
      <c r="G13" s="21">
        <v>46.98</v>
      </c>
      <c r="H13" s="21">
        <f t="shared" si="2"/>
        <v>12.9354873461278</v>
      </c>
      <c r="I13" s="16">
        <f>E13+H13</f>
        <v>31.9054873461278</v>
      </c>
      <c r="J13" s="11"/>
    </row>
  </sheetData>
  <mergeCells count="9">
    <mergeCell ref="A2:J2"/>
    <mergeCell ref="C4:E4"/>
    <mergeCell ref="F4:H4"/>
    <mergeCell ref="A6:B6"/>
    <mergeCell ref="A4:A5"/>
    <mergeCell ref="A11:A13"/>
    <mergeCell ref="B4:B5"/>
    <mergeCell ref="I4:I5"/>
    <mergeCell ref="J4:J5"/>
  </mergeCells>
  <pageMargins left="0.7" right="0.7" top="0.75" bottom="0.75" header="0.3" footer="0.3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3"/>
  <sheetViews>
    <sheetView workbookViewId="0">
      <selection activeCell="D17" sqref="D17"/>
    </sheetView>
  </sheetViews>
  <sheetFormatPr defaultColWidth="8.88333333333333" defaultRowHeight="13.5"/>
  <cols>
    <col min="1" max="1" width="18.775" style="1" customWidth="true"/>
    <col min="2" max="2" width="38.4416666666667" style="1" customWidth="true"/>
    <col min="3" max="9" width="10.2166666666667" style="1" customWidth="true"/>
    <col min="10" max="10" width="31.3333333333333" style="1" customWidth="true"/>
    <col min="11" max="16384" width="8.88333333333333" style="1"/>
  </cols>
  <sheetData>
    <row r="1" s="1" customFormat="true" spans="1:1">
      <c r="A1" s="3" t="s">
        <v>29</v>
      </c>
    </row>
    <row r="2" s="1" customFormat="true" ht="47.25" customHeight="true" spans="1:10">
      <c r="A2" s="4" t="s">
        <v>30</v>
      </c>
      <c r="B2" s="5"/>
      <c r="C2" s="5"/>
      <c r="D2" s="5"/>
      <c r="E2" s="5"/>
      <c r="F2" s="5"/>
      <c r="G2" s="5"/>
      <c r="H2" s="5"/>
      <c r="I2" s="5"/>
      <c r="J2" s="5"/>
    </row>
    <row r="3" s="1" customFormat="true" ht="18.6" customHeight="true" spans="1:10">
      <c r="A3" s="5"/>
      <c r="B3" s="5"/>
      <c r="C3" s="6"/>
      <c r="D3" s="6"/>
      <c r="E3" s="6"/>
      <c r="F3" s="6"/>
      <c r="G3" s="6"/>
      <c r="H3" s="6"/>
      <c r="I3" s="6"/>
      <c r="J3" s="22" t="s">
        <v>2</v>
      </c>
    </row>
    <row r="4" s="1" customFormat="true" ht="34.5" customHeight="true" spans="1:10">
      <c r="A4" s="7" t="s">
        <v>3</v>
      </c>
      <c r="B4" s="7" t="s">
        <v>4</v>
      </c>
      <c r="C4" s="8" t="s">
        <v>31</v>
      </c>
      <c r="D4" s="9"/>
      <c r="E4" s="19"/>
      <c r="F4" s="8" t="s">
        <v>32</v>
      </c>
      <c r="G4" s="9"/>
      <c r="H4" s="9"/>
      <c r="I4" s="11" t="s">
        <v>7</v>
      </c>
      <c r="J4" s="7" t="s">
        <v>8</v>
      </c>
    </row>
    <row r="5" s="1" customFormat="true" ht="34.5" customHeight="true" spans="1:10">
      <c r="A5" s="10"/>
      <c r="B5" s="10"/>
      <c r="C5" s="11" t="s">
        <v>9</v>
      </c>
      <c r="D5" s="11" t="s">
        <v>10</v>
      </c>
      <c r="E5" s="11" t="s">
        <v>11</v>
      </c>
      <c r="F5" s="11" t="s">
        <v>12</v>
      </c>
      <c r="G5" s="11" t="s">
        <v>10</v>
      </c>
      <c r="H5" s="20" t="s">
        <v>13</v>
      </c>
      <c r="I5" s="11"/>
      <c r="J5" s="10"/>
    </row>
    <row r="6" s="2" customFormat="true" ht="34.5" customHeight="true" spans="1:10">
      <c r="A6" s="12" t="s">
        <v>14</v>
      </c>
      <c r="B6" s="13"/>
      <c r="C6" s="14">
        <f t="shared" ref="C6:I6" si="0">C7+C10</f>
        <v>164.998943722728</v>
      </c>
      <c r="D6" s="14">
        <f t="shared" si="0"/>
        <v>238</v>
      </c>
      <c r="E6" s="14">
        <f t="shared" si="0"/>
        <v>-73.0010562772715</v>
      </c>
      <c r="F6" s="14">
        <f t="shared" si="0"/>
        <v>230.003150502255</v>
      </c>
      <c r="G6" s="14">
        <f t="shared" si="0"/>
        <v>1.99784489002754</v>
      </c>
      <c r="H6" s="14">
        <f t="shared" si="0"/>
        <v>228</v>
      </c>
      <c r="I6" s="14">
        <f t="shared" si="0"/>
        <v>155.004249334956</v>
      </c>
      <c r="J6" s="15"/>
    </row>
    <row r="7" s="2" customFormat="true" ht="34.5" customHeight="true" spans="1:10">
      <c r="A7" s="15" t="s">
        <v>15</v>
      </c>
      <c r="B7" s="15" t="s">
        <v>16</v>
      </c>
      <c r="C7" s="14">
        <f t="shared" ref="C7:I7" si="1">SUM(C8:C9)</f>
        <v>100.11</v>
      </c>
      <c r="D7" s="14">
        <f t="shared" si="1"/>
        <v>106.58</v>
      </c>
      <c r="E7" s="14">
        <f t="shared" si="1"/>
        <v>-6.47</v>
      </c>
      <c r="F7" s="14">
        <f t="shared" si="1"/>
        <v>105.13</v>
      </c>
      <c r="G7" s="14">
        <f t="shared" si="1"/>
        <v>0.85</v>
      </c>
      <c r="H7" s="14">
        <f t="shared" si="1"/>
        <v>104.28</v>
      </c>
      <c r="I7" s="14">
        <f t="shared" si="1"/>
        <v>97.81</v>
      </c>
      <c r="J7" s="15"/>
    </row>
    <row r="8" s="1" customFormat="true" ht="34.5" customHeight="true" spans="1:10">
      <c r="A8" s="11" t="s">
        <v>17</v>
      </c>
      <c r="B8" s="11" t="s">
        <v>18</v>
      </c>
      <c r="C8" s="16">
        <v>50.21</v>
      </c>
      <c r="D8" s="16">
        <v>42.55</v>
      </c>
      <c r="E8" s="16">
        <f t="shared" ref="E8:E13" si="2">C8-D8</f>
        <v>7.66</v>
      </c>
      <c r="F8" s="16">
        <v>32.73</v>
      </c>
      <c r="G8" s="16">
        <v>0.29</v>
      </c>
      <c r="H8" s="16">
        <f t="shared" ref="H8:H13" si="3">F8-G8</f>
        <v>32.44</v>
      </c>
      <c r="I8" s="16">
        <f t="shared" ref="I8:I13" si="4">E8+H8</f>
        <v>40.1</v>
      </c>
      <c r="J8" s="18" t="s">
        <v>33</v>
      </c>
    </row>
    <row r="9" s="1" customFormat="true" ht="30" customHeight="true" spans="1:10">
      <c r="A9" s="17" t="s">
        <v>20</v>
      </c>
      <c r="B9" s="18" t="s">
        <v>21</v>
      </c>
      <c r="C9" s="16">
        <v>49.9</v>
      </c>
      <c r="D9" s="16">
        <v>64.03</v>
      </c>
      <c r="E9" s="16">
        <f t="shared" si="2"/>
        <v>-14.13</v>
      </c>
      <c r="F9" s="16">
        <v>72.4</v>
      </c>
      <c r="G9" s="16">
        <v>0.56</v>
      </c>
      <c r="H9" s="16">
        <f t="shared" si="3"/>
        <v>71.84</v>
      </c>
      <c r="I9" s="16">
        <f t="shared" si="4"/>
        <v>57.71</v>
      </c>
      <c r="J9" s="11" t="s">
        <v>22</v>
      </c>
    </row>
    <row r="10" s="2" customFormat="true" ht="34.5" customHeight="true" spans="1:10">
      <c r="A10" s="15" t="s">
        <v>23</v>
      </c>
      <c r="B10" s="15" t="s">
        <v>24</v>
      </c>
      <c r="C10" s="14">
        <f t="shared" ref="C10:G10" si="5">SUM(C11:C13)</f>
        <v>64.8889437227285</v>
      </c>
      <c r="D10" s="14">
        <f t="shared" si="5"/>
        <v>131.42</v>
      </c>
      <c r="E10" s="14">
        <f t="shared" si="2"/>
        <v>-66.5310562772715</v>
      </c>
      <c r="F10" s="14">
        <f t="shared" si="5"/>
        <v>124.873150502255</v>
      </c>
      <c r="G10" s="14">
        <f t="shared" si="5"/>
        <v>1.14784489002754</v>
      </c>
      <c r="H10" s="14">
        <v>123.72</v>
      </c>
      <c r="I10" s="14">
        <f>SUM(I11:I13)</f>
        <v>57.1942493349561</v>
      </c>
      <c r="J10" s="15"/>
    </row>
    <row r="11" s="1" customFormat="true" ht="30" customHeight="true" spans="1:10">
      <c r="A11" s="11" t="s">
        <v>25</v>
      </c>
      <c r="B11" s="18" t="s">
        <v>26</v>
      </c>
      <c r="C11" s="16">
        <v>-13.6078911023614</v>
      </c>
      <c r="D11" s="16">
        <v>48.19</v>
      </c>
      <c r="E11" s="16">
        <f t="shared" si="2"/>
        <v>-61.7978911023614</v>
      </c>
      <c r="F11" s="16">
        <v>49.2935272570619</v>
      </c>
      <c r="G11" s="21">
        <v>0.431797983205066</v>
      </c>
      <c r="H11" s="21">
        <f t="shared" si="3"/>
        <v>48.8617292738568</v>
      </c>
      <c r="I11" s="16">
        <f t="shared" si="4"/>
        <v>-12.9361618285046</v>
      </c>
      <c r="J11" s="11"/>
    </row>
    <row r="12" s="1" customFormat="true" ht="30" customHeight="true" spans="1:10">
      <c r="A12" s="11"/>
      <c r="B12" s="18" t="s">
        <v>27</v>
      </c>
      <c r="C12" s="16">
        <v>30.8847400580134</v>
      </c>
      <c r="D12" s="16">
        <v>33.68</v>
      </c>
      <c r="E12" s="16">
        <f t="shared" si="2"/>
        <v>-2.7952599419866</v>
      </c>
      <c r="F12" s="16">
        <v>26.8655679699119</v>
      </c>
      <c r="G12" s="21">
        <v>0.276654486726864</v>
      </c>
      <c r="H12" s="21">
        <f t="shared" si="3"/>
        <v>26.588913483185</v>
      </c>
      <c r="I12" s="16">
        <f t="shared" si="4"/>
        <v>23.7936535411984</v>
      </c>
      <c r="J12" s="11"/>
    </row>
    <row r="13" s="1" customFormat="true" ht="30" customHeight="true" spans="1:10">
      <c r="A13" s="11"/>
      <c r="B13" s="18" t="s">
        <v>28</v>
      </c>
      <c r="C13" s="16">
        <v>47.6120947670765</v>
      </c>
      <c r="D13" s="16">
        <v>49.55</v>
      </c>
      <c r="E13" s="16">
        <f t="shared" si="2"/>
        <v>-1.9379052329235</v>
      </c>
      <c r="F13" s="16">
        <v>48.7140552752813</v>
      </c>
      <c r="G13" s="21">
        <v>0.439392420095607</v>
      </c>
      <c r="H13" s="21">
        <f t="shared" si="3"/>
        <v>48.2746628551857</v>
      </c>
      <c r="I13" s="16">
        <f t="shared" si="4"/>
        <v>46.3367576222622</v>
      </c>
      <c r="J13" s="11"/>
    </row>
  </sheetData>
  <mergeCells count="9">
    <mergeCell ref="A2:J2"/>
    <mergeCell ref="C4:E4"/>
    <mergeCell ref="F4:H4"/>
    <mergeCell ref="A6:B6"/>
    <mergeCell ref="A4:A5"/>
    <mergeCell ref="A11:A13"/>
    <mergeCell ref="B4:B5"/>
    <mergeCell ref="I4:I5"/>
    <mergeCell ref="J4:J5"/>
  </mergeCells>
  <pageMargins left="0.7" right="0.7" top="0.75" bottom="0.75" header="0.3" footer="0.3"/>
  <pageSetup paperSize="9" scale="8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2006-09-19T16:00:00Z</dcterms:created>
  <dcterms:modified xsi:type="dcterms:W3CDTF">2024-07-01T11:04:39Z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