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3" windowWidth="21573" windowHeight="12240"/>
  </bookViews>
  <sheets>
    <sheet name="分配表" sheetId="1" r:id="rId1"/>
  </sheets>
  <definedNames>
    <definedName name="_xlnm.Print_Titles" localSheetId="0">分配表!$4:$5</definedName>
  </definedNames>
  <calcPr calcId="145621" concurrentCalc="0"/>
</workbook>
</file>

<file path=xl/calcChain.xml><?xml version="1.0" encoding="utf-8"?>
<calcChain xmlns="http://schemas.openxmlformats.org/spreadsheetml/2006/main">
  <c r="C67" i="1" l="1"/>
  <c r="C49" i="1"/>
  <c r="C46" i="1"/>
  <c r="W70" i="1"/>
  <c r="W69" i="1"/>
  <c r="W67" i="1"/>
  <c r="W66" i="1"/>
  <c r="W65" i="1"/>
  <c r="W64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8" i="1"/>
  <c r="W46" i="1"/>
  <c r="W45" i="1"/>
  <c r="W44" i="1"/>
  <c r="W43" i="1"/>
  <c r="W42" i="1"/>
  <c r="W41" i="1"/>
  <c r="W39" i="1"/>
  <c r="W38" i="1"/>
  <c r="W37" i="1"/>
  <c r="W36" i="1"/>
  <c r="W35" i="1"/>
  <c r="W33" i="1"/>
  <c r="W32" i="1"/>
  <c r="W30" i="1"/>
  <c r="W29" i="1"/>
  <c r="W27" i="1"/>
  <c r="W26" i="1"/>
  <c r="W24" i="1"/>
  <c r="W23" i="1"/>
  <c r="W22" i="1"/>
  <c r="W21" i="1"/>
  <c r="W20" i="1"/>
  <c r="W19" i="1"/>
  <c r="W18" i="1"/>
  <c r="W17" i="1"/>
  <c r="W16" i="1"/>
  <c r="W14" i="1"/>
  <c r="W13" i="1"/>
  <c r="W11" i="1"/>
  <c r="W10" i="1"/>
  <c r="W9" i="1"/>
  <c r="C74" i="1"/>
  <c r="J70" i="1"/>
  <c r="I70" i="1"/>
  <c r="J69" i="1"/>
  <c r="I69" i="1"/>
  <c r="J67" i="1"/>
  <c r="I67" i="1"/>
  <c r="J66" i="1"/>
  <c r="I66" i="1"/>
  <c r="J65" i="1"/>
  <c r="I65" i="1"/>
  <c r="J64" i="1"/>
  <c r="I64" i="1"/>
  <c r="J62" i="1"/>
  <c r="I62" i="1"/>
  <c r="C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8" i="1"/>
  <c r="I48" i="1"/>
  <c r="J46" i="1"/>
  <c r="I46" i="1"/>
  <c r="J45" i="1"/>
  <c r="I45" i="1"/>
  <c r="J44" i="1"/>
  <c r="I44" i="1"/>
  <c r="J43" i="1"/>
  <c r="I43" i="1"/>
  <c r="J42" i="1"/>
  <c r="I42" i="1"/>
  <c r="J41" i="1"/>
  <c r="I41" i="1"/>
  <c r="J39" i="1"/>
  <c r="I39" i="1"/>
  <c r="C39" i="1"/>
  <c r="J38" i="1"/>
  <c r="I38" i="1"/>
  <c r="J37" i="1"/>
  <c r="I37" i="1"/>
  <c r="J36" i="1"/>
  <c r="I36" i="1"/>
  <c r="J35" i="1"/>
  <c r="I35" i="1"/>
  <c r="J33" i="1"/>
  <c r="I33" i="1"/>
  <c r="C33" i="1"/>
  <c r="J32" i="1"/>
  <c r="I32" i="1"/>
  <c r="J30" i="1"/>
  <c r="I30" i="1"/>
  <c r="C30" i="1"/>
  <c r="J29" i="1"/>
  <c r="I29" i="1"/>
  <c r="J27" i="1"/>
  <c r="I27" i="1"/>
  <c r="C27" i="1"/>
  <c r="J26" i="1"/>
  <c r="I26" i="1"/>
  <c r="J24" i="1"/>
  <c r="I24" i="1"/>
  <c r="C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4" i="1"/>
  <c r="I14" i="1"/>
  <c r="C14" i="1"/>
  <c r="J13" i="1"/>
  <c r="I13" i="1"/>
  <c r="J11" i="1"/>
  <c r="I11" i="1"/>
  <c r="C11" i="1"/>
  <c r="J10" i="1"/>
  <c r="I10" i="1"/>
  <c r="J9" i="1"/>
  <c r="I9" i="1"/>
  <c r="C7" i="1"/>
  <c r="C6" i="1"/>
</calcChain>
</file>

<file path=xl/comments1.xml><?xml version="1.0" encoding="utf-8"?>
<comments xmlns="http://schemas.openxmlformats.org/spreadsheetml/2006/main">
  <authors>
    <author>作者</author>
  </authors>
  <commentList>
    <comment ref="V17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+1
</t>
        </r>
      </text>
    </comment>
  </commentList>
</comments>
</file>

<file path=xl/sharedStrings.xml><?xml version="1.0" encoding="utf-8"?>
<sst xmlns="http://schemas.openxmlformats.org/spreadsheetml/2006/main" count="199" uniqueCount="89">
  <si>
    <t>单位：万元</t>
    <phoneticPr fontId="1" type="noConversion"/>
  </si>
  <si>
    <t>市州</t>
    <phoneticPr fontId="1" type="noConversion"/>
  </si>
  <si>
    <t>备注</t>
    <phoneticPr fontId="1" type="noConversion"/>
  </si>
  <si>
    <t>株洲市</t>
    <phoneticPr fontId="1" type="noConversion"/>
  </si>
  <si>
    <t>茶陵县</t>
  </si>
  <si>
    <t>炎陵县</t>
  </si>
  <si>
    <t>衡阳市</t>
    <phoneticPr fontId="1" type="noConversion"/>
  </si>
  <si>
    <t>祁东县</t>
  </si>
  <si>
    <t>新邵县</t>
  </si>
  <si>
    <t>邵阳市</t>
    <phoneticPr fontId="1" type="noConversion"/>
  </si>
  <si>
    <t>邵阳县</t>
  </si>
  <si>
    <t>隆回县</t>
  </si>
  <si>
    <t>洞口县</t>
  </si>
  <si>
    <t>绥宁县</t>
  </si>
  <si>
    <t>新宁县</t>
  </si>
  <si>
    <t>城步县</t>
  </si>
  <si>
    <t>武冈市</t>
  </si>
  <si>
    <t>平江县</t>
  </si>
  <si>
    <t>石门县</t>
  </si>
  <si>
    <t>岳阳市</t>
    <phoneticPr fontId="1" type="noConversion"/>
  </si>
  <si>
    <t>永定区</t>
  </si>
  <si>
    <t>武陵源区</t>
  </si>
  <si>
    <t>常德市</t>
    <phoneticPr fontId="1" type="noConversion"/>
  </si>
  <si>
    <t>慈利县</t>
  </si>
  <si>
    <t>桑植县</t>
  </si>
  <si>
    <t>益阳市</t>
    <phoneticPr fontId="1" type="noConversion"/>
  </si>
  <si>
    <t>安化县</t>
  </si>
  <si>
    <t>宜章县</t>
  </si>
  <si>
    <t>郴州市</t>
    <phoneticPr fontId="1" type="noConversion"/>
  </si>
  <si>
    <t>汝城县</t>
  </si>
  <si>
    <t>桂东县</t>
  </si>
  <si>
    <t>安仁县</t>
  </si>
  <si>
    <t>双牌县</t>
  </si>
  <si>
    <t>江永县</t>
  </si>
  <si>
    <t>永州市</t>
    <phoneticPr fontId="1" type="noConversion"/>
  </si>
  <si>
    <t>宁远县</t>
  </si>
  <si>
    <t>新田县</t>
  </si>
  <si>
    <t>江华县</t>
  </si>
  <si>
    <t>鹤城区</t>
  </si>
  <si>
    <t>中方县</t>
  </si>
  <si>
    <t>沅陵县</t>
  </si>
  <si>
    <t>怀化市</t>
    <phoneticPr fontId="1" type="noConversion"/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</si>
  <si>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</si>
  <si>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</si>
  <si>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</si>
  <si>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</si>
  <si>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</si>
  <si>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</si>
  <si>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</si>
  <si>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</si>
  <si>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</si>
  <si>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</si>
  <si>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双峰县</t>
  </si>
  <si>
    <t>新化县</t>
  </si>
  <si>
    <t>涟源市</t>
  </si>
  <si>
    <t>吉首市</t>
  </si>
  <si>
    <t>娄底市</t>
    <phoneticPr fontId="1" type="noConversion"/>
  </si>
  <si>
    <t>泸溪县</t>
  </si>
  <si>
    <t>凤凰县</t>
  </si>
  <si>
    <t>花垣县</t>
  </si>
  <si>
    <t>保靖县</t>
  </si>
  <si>
    <t>张家界市</t>
    <phoneticPr fontId="1" type="noConversion"/>
  </si>
  <si>
    <t>古丈县</t>
  </si>
  <si>
    <t>永顺县</t>
  </si>
  <si>
    <t>龙山县</t>
  </si>
  <si>
    <t>湘西土家族苗族自治州</t>
    <phoneticPr fontId="1" type="noConversion"/>
  </si>
  <si>
    <t>尾数调整：农村公益事业财政奖补资金因素法分配四舍五入后多3万元，分别调减资金量排前3位的新化县、隆回县、安化县各1万元；美丽乡村资金因素法四舍五入后多1万元，调减资金量最多的新化县1万元。</t>
    <phoneticPr fontId="1" type="noConversion"/>
  </si>
  <si>
    <t>2021年省级农村综合改革转移支付公益事业奖补资金分配表（脱贫县）</t>
    <phoneticPr fontId="1" type="noConversion"/>
  </si>
  <si>
    <t>县市区/单位</t>
    <phoneticPr fontId="1" type="noConversion"/>
  </si>
  <si>
    <t>金额（万元）</t>
    <phoneticPr fontId="1" type="noConversion"/>
  </si>
  <si>
    <t>总计</t>
    <phoneticPr fontId="1" type="noConversion"/>
  </si>
  <si>
    <t>株洲市小计</t>
    <phoneticPr fontId="1" type="noConversion"/>
  </si>
  <si>
    <t>祁东县</t>
    <phoneticPr fontId="1" type="noConversion"/>
  </si>
  <si>
    <t>衡阳市小计</t>
    <phoneticPr fontId="1" type="noConversion"/>
  </si>
  <si>
    <t>邵阳市小计</t>
    <phoneticPr fontId="1" type="noConversion"/>
  </si>
  <si>
    <t>岳阳市小计</t>
    <phoneticPr fontId="1" type="noConversion"/>
  </si>
  <si>
    <t>常德市小计</t>
    <phoneticPr fontId="1" type="noConversion"/>
  </si>
  <si>
    <t>益阳市小计</t>
    <phoneticPr fontId="1" type="noConversion"/>
  </si>
  <si>
    <t>郴州市小计</t>
    <phoneticPr fontId="1" type="noConversion"/>
  </si>
  <si>
    <t>永州市小计</t>
    <phoneticPr fontId="1" type="noConversion"/>
  </si>
  <si>
    <t>怀化市小计</t>
    <phoneticPr fontId="1" type="noConversion"/>
  </si>
  <si>
    <t>娄底市小计</t>
    <phoneticPr fontId="1" type="noConversion"/>
  </si>
  <si>
    <t>张家界市小计</t>
    <phoneticPr fontId="1" type="noConversion"/>
  </si>
  <si>
    <t>湘西土家族苗族自治州小计</t>
    <phoneticPr fontId="1" type="noConversion"/>
  </si>
  <si>
    <t>附件2</t>
    <phoneticPr fontId="1" type="noConversion"/>
  </si>
  <si>
    <t>市本级及所辖区小计</t>
  </si>
  <si>
    <t>市本级及所辖区小计</t>
    <phoneticPr fontId="1" type="noConversion"/>
  </si>
  <si>
    <t>省直管县市小计</t>
  </si>
  <si>
    <t>省直管县市小计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</si>
</sst>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0.0000_ "/>
    <numFmt numFmtId="179" formatCode="0.0000_);[Red]\(0.0000\)"/>
  </numFmts>
  <fonts count="2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Geneva"/>
      <family val="2"/>
    </font>
    <font>
      <sz val="10"/>
      <name val="Dotum"/>
      <family val="2"/>
      <charset val="129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6"/>
      <color theme="1"/>
      <name val="华文中宋"/>
      <family val="3"/>
      <charset val="134"/>
    </font>
    <font>
      <b/>
      <sz val="10"/>
      <name val="Dotum"/>
      <family val="2"/>
      <charset val="129"/>
    </font>
    <font>
      <sz val="10"/>
      <color theme="1"/>
      <name val="Dotum"/>
      <family val="2"/>
      <charset val="129"/>
    </font>
    <font>
      <sz val="10"/>
      <color rgb="FFFF0000"/>
      <name val="Dotum"/>
      <family val="2"/>
      <charset val="129"/>
    </font>
    <font>
      <b/>
      <sz val="9"/>
      <color indexed="8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4" fillId="0" borderId="0"/>
    <xf numFmtId="0" fontId="2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6" fontId="14" fillId="0" borderId="0">
      <alignment vertical="center"/>
    </xf>
    <xf numFmtId="0" fontId="12" fillId="0" borderId="0"/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3" fontId="10" fillId="3" borderId="3" xfId="1" applyNumberFormat="1" applyFont="1" applyFill="1" applyBorder="1" applyAlignment="1">
      <alignment horizontal="center" vertical="center"/>
    </xf>
    <xf numFmtId="3" fontId="11" fillId="3" borderId="3" xfId="1" applyNumberFormat="1" applyFont="1" applyFill="1" applyBorder="1" applyAlignment="1">
      <alignment horizontal="center" vertical="center"/>
    </xf>
    <xf numFmtId="3" fontId="11" fillId="3" borderId="3" xfId="2" applyNumberFormat="1" applyFont="1" applyFill="1" applyBorder="1" applyAlignment="1" applyProtection="1">
      <alignment horizontal="center" vertical="center"/>
    </xf>
    <xf numFmtId="177" fontId="0" fillId="0" borderId="0" xfId="0" applyNumberFormat="1" applyAlignment="1">
      <alignment vertical="center"/>
    </xf>
    <xf numFmtId="0" fontId="10" fillId="3" borderId="3" xfId="2" applyFont="1" applyFill="1" applyBorder="1" applyAlignment="1">
      <alignment horizontal="center" vertical="center"/>
    </xf>
    <xf numFmtId="3" fontId="10" fillId="3" borderId="3" xfId="1" applyNumberFormat="1" applyFont="1" applyFill="1" applyBorder="1" applyAlignment="1" applyProtection="1">
      <alignment horizontal="center" vertical="center"/>
      <protection locked="0"/>
    </xf>
    <xf numFmtId="3" fontId="11" fillId="3" borderId="3" xfId="1" applyNumberFormat="1" applyFont="1" applyFill="1" applyBorder="1" applyAlignment="1" applyProtection="1">
      <alignment horizontal="center" vertical="center"/>
      <protection locked="0"/>
    </xf>
    <xf numFmtId="3" fontId="10" fillId="3" borderId="3" xfId="2" applyNumberFormat="1" applyFont="1" applyFill="1" applyBorder="1" applyAlignment="1" applyProtection="1">
      <alignment horizontal="center" vertical="center"/>
    </xf>
    <xf numFmtId="3" fontId="10" fillId="0" borderId="3" xfId="1" applyNumberFormat="1" applyFont="1" applyFill="1" applyBorder="1" applyAlignment="1" applyProtection="1">
      <alignment horizontal="center" vertical="center"/>
      <protection locked="0"/>
    </xf>
    <xf numFmtId="3" fontId="10" fillId="3" borderId="2" xfId="1" applyNumberFormat="1" applyFont="1" applyFill="1" applyBorder="1" applyAlignment="1">
      <alignment horizontal="center" vertical="center"/>
    </xf>
    <xf numFmtId="3" fontId="11" fillId="3" borderId="4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2" fillId="0" borderId="0" xfId="0" applyNumberFormat="1" applyFont="1" applyAlignment="1">
      <alignment horizontal="center"/>
    </xf>
    <xf numFmtId="177" fontId="17" fillId="2" borderId="2" xfId="1" applyNumberFormat="1" applyFont="1" applyFill="1" applyBorder="1" applyAlignment="1">
      <alignment horizontal="center" vertical="center"/>
    </xf>
    <xf numFmtId="177" fontId="8" fillId="3" borderId="2" xfId="1" applyNumberFormat="1" applyFont="1" applyFill="1" applyBorder="1" applyAlignment="1">
      <alignment horizontal="center" vertical="center"/>
    </xf>
    <xf numFmtId="178" fontId="18" fillId="0" borderId="2" xfId="18" applyNumberFormat="1" applyFont="1" applyBorder="1" applyAlignment="1">
      <alignment horizontal="center" vertical="center"/>
    </xf>
    <xf numFmtId="177" fontId="8" fillId="3" borderId="2" xfId="1" applyNumberFormat="1" applyFont="1" applyFill="1" applyBorder="1" applyAlignment="1">
      <alignment horizontal="center" vertical="center" wrapText="1"/>
    </xf>
    <xf numFmtId="179" fontId="8" fillId="3" borderId="2" xfId="2" applyNumberFormat="1" applyFont="1" applyFill="1" applyBorder="1" applyAlignment="1">
      <alignment horizontal="center" vertical="center"/>
    </xf>
    <xf numFmtId="177" fontId="19" fillId="3" borderId="2" xfId="1" applyNumberFormat="1" applyFont="1" applyFill="1" applyBorder="1" applyAlignment="1">
      <alignment horizontal="center" vertical="center"/>
    </xf>
    <xf numFmtId="177" fontId="19" fillId="3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vertical="center"/>
    </xf>
    <xf numFmtId="3" fontId="11" fillId="3" borderId="0" xfId="1" applyNumberFormat="1" applyFont="1" applyFill="1" applyBorder="1" applyAlignment="1">
      <alignment horizontal="center" vertical="center"/>
    </xf>
    <xf numFmtId="177" fontId="8" fillId="3" borderId="0" xfId="1" applyNumberFormat="1" applyFont="1" applyFill="1" applyBorder="1" applyAlignment="1">
      <alignment horizontal="center" vertical="center"/>
    </xf>
    <xf numFmtId="178" fontId="18" fillId="0" borderId="0" xfId="18" applyNumberFormat="1" applyFont="1" applyBorder="1" applyAlignment="1">
      <alignment horizontal="center" vertical="center"/>
    </xf>
    <xf numFmtId="177" fontId="8" fillId="3" borderId="0" xfId="1" applyNumberFormat="1" applyFont="1" applyFill="1" applyBorder="1" applyAlignment="1">
      <alignment horizontal="center" vertical="center" wrapText="1"/>
    </xf>
    <xf numFmtId="179" fontId="8" fillId="3" borderId="0" xfId="2" applyNumberFormat="1" applyFont="1" applyFill="1" applyBorder="1" applyAlignment="1">
      <alignment horizontal="center" vertical="center"/>
    </xf>
    <xf numFmtId="177" fontId="17" fillId="2" borderId="0" xfId="1" applyNumberFormat="1" applyFont="1" applyFill="1" applyBorder="1" applyAlignment="1">
      <alignment horizontal="center" vertical="center"/>
    </xf>
    <xf numFmtId="3" fontId="11" fillId="3" borderId="2" xfId="1" applyNumberFormat="1" applyFont="1" applyFill="1" applyBorder="1" applyAlignment="1">
      <alignment horizontal="center" vertical="center"/>
    </xf>
    <xf numFmtId="177" fontId="9" fillId="2" borderId="2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77" fontId="24" fillId="3" borderId="2" xfId="0" applyNumberFormat="1" applyFont="1" applyFill="1" applyBorder="1" applyAlignment="1">
      <alignment horizontal="center" vertical="center"/>
    </xf>
  </cellXfs>
  <cellStyles count="45">
    <cellStyle name="Normal 2" xfId="3"/>
    <cellStyle name="差_附件2报省级_张家界市贫困县统筹整合使用财政涉农资金进度情况统计表1 - 副本" xfId="4"/>
    <cellStyle name="差_附件2泸溪县" xfId="5"/>
    <cellStyle name="差_副本Xl0000006" xfId="6"/>
    <cellStyle name="差_娄底市汇总表" xfId="7"/>
    <cellStyle name="常规" xfId="0" builtinId="0"/>
    <cellStyle name="常规 10" xfId="8"/>
    <cellStyle name="常规 14" xfId="9"/>
    <cellStyle name="常规 14 2" xfId="10"/>
    <cellStyle name="常规 14_附件2 2016年湖南省益阳市安化县统筹整合使用财政涉农资金进度情况统计表" xfId="11"/>
    <cellStyle name="常规 15" xfId="12"/>
    <cellStyle name="常规 17" xfId="13"/>
    <cellStyle name="常规 18" xfId="14"/>
    <cellStyle name="常规 19" xfId="15"/>
    <cellStyle name="常规 19 2" xfId="16"/>
    <cellStyle name="常规 19_附件2 2016年湖南省益阳市安化县统筹整合使用财政涉农资金进度情况统计表" xfId="17"/>
    <cellStyle name="常规 2" xfId="18"/>
    <cellStyle name="常规 2 2" xfId="19"/>
    <cellStyle name="常规 2 2 2" xfId="20"/>
    <cellStyle name="常规 2 3" xfId="21"/>
    <cellStyle name="常规 2 3 2" xfId="22"/>
    <cellStyle name="常规 2 4" xfId="23"/>
    <cellStyle name="常规 2 4 2" xfId="24"/>
    <cellStyle name="常规 20" xfId="25"/>
    <cellStyle name="常规 21" xfId="26"/>
    <cellStyle name="常规 23" xfId="27"/>
    <cellStyle name="常规 23 2 10" xfId="28"/>
    <cellStyle name="常规 24" xfId="29"/>
    <cellStyle name="常规 26" xfId="30"/>
    <cellStyle name="常规 3" xfId="31"/>
    <cellStyle name="常规 4" xfId="32"/>
    <cellStyle name="常规 45 2" xfId="2"/>
    <cellStyle name="常规 5" xfId="33"/>
    <cellStyle name="常规 6" xfId="34"/>
    <cellStyle name="常规 7" xfId="35"/>
    <cellStyle name="常规 8" xfId="36"/>
    <cellStyle name="常规 8 2" xfId="37"/>
    <cellStyle name="常规 8 3" xfId="38"/>
    <cellStyle name="常规 8_附件2 2016年湖南省益阳市安化县统筹整合使用财政涉农资金进度情况统计表" xfId="39"/>
    <cellStyle name="常规 9" xfId="40"/>
    <cellStyle name="常规_2010年省对下均衡性转移支付等补助汇总表 2" xfId="1"/>
    <cellStyle name="好_附件2报省级_张家界市贫困县统筹整合使用财政涉农资金进度情况统计表1 - 副本" xfId="41"/>
    <cellStyle name="好_副本Xl0000006" xfId="42"/>
    <cellStyle name="好_娄底市汇总表" xfId="43"/>
    <cellStyle name="千位分隔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2"/>
  <sheetViews>
    <sheetView tabSelected="1" zoomScale="115" zoomScaleNormal="115" workbookViewId="0">
      <pane ySplit="6" topLeftCell="A7" activePane="bottomLeft" state="frozen"/>
      <selection pane="bottomLeft" activeCell="C15" sqref="C15"/>
    </sheetView>
  </sheetViews>
  <sheetFormatPr defaultRowHeight="13.35"/>
  <cols>
    <col min="1" max="1" width="15.21875" style="28" customWidth="1"/>
    <col min="2" max="2" width="17.44140625" style="28" customWidth="1"/>
    <col min="3" max="3" width="20.21875" style="29" customWidth="1"/>
    <col min="4" max="4" width="15.21875" style="28" customWidth="1"/>
    <col min="5" max="11" width="15.21875" style="28" hidden="1" customWidth="1"/>
    <col min="12" max="23" width="0" hidden="1" customWidth="1"/>
  </cols>
  <sheetData>
    <row r="1" spans="1:23" s="3" customFormat="1" ht="28.7" customHeight="1">
      <c r="A1" s="38" t="s">
        <v>84</v>
      </c>
      <c r="B1" s="1"/>
      <c r="C1" s="2"/>
      <c r="D1" s="1"/>
      <c r="E1" s="1"/>
      <c r="F1" s="1"/>
      <c r="G1" s="1"/>
      <c r="H1" s="1"/>
      <c r="I1" s="1"/>
      <c r="J1" s="1"/>
      <c r="K1" s="1"/>
    </row>
    <row r="2" spans="1:23" s="3" customFormat="1" ht="44" customHeight="1">
      <c r="A2" s="53" t="s">
        <v>67</v>
      </c>
      <c r="B2" s="54"/>
      <c r="C2" s="54"/>
      <c r="D2" s="5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</row>
    <row r="3" spans="1:23" s="3" customFormat="1" ht="13.35" customHeight="1">
      <c r="A3" s="6"/>
      <c r="B3" s="6"/>
      <c r="C3" s="7"/>
      <c r="D3" s="6" t="s">
        <v>0</v>
      </c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</row>
    <row r="4" spans="1:23" s="3" customFormat="1" ht="11.35" customHeight="1">
      <c r="A4" s="55" t="s">
        <v>1</v>
      </c>
      <c r="B4" s="55" t="s">
        <v>68</v>
      </c>
      <c r="C4" s="57" t="s">
        <v>69</v>
      </c>
      <c r="D4" s="55" t="s">
        <v>2</v>
      </c>
      <c r="E4" s="8"/>
      <c r="F4" s="8"/>
      <c r="G4" s="8"/>
      <c r="H4" s="8"/>
      <c r="I4" s="8"/>
      <c r="J4" s="8"/>
      <c r="K4" s="8"/>
      <c r="L4" s="5"/>
      <c r="M4" s="5"/>
      <c r="N4" s="5"/>
      <c r="O4" s="5"/>
      <c r="P4" s="5"/>
    </row>
    <row r="5" spans="1:23" s="3" customFormat="1" ht="23.35" customHeight="1">
      <c r="A5" s="55"/>
      <c r="B5" s="55"/>
      <c r="C5" s="58"/>
      <c r="D5" s="55"/>
      <c r="E5" s="8"/>
      <c r="F5" s="8"/>
      <c r="G5" s="8"/>
      <c r="H5" s="8"/>
      <c r="I5" s="8"/>
      <c r="J5" s="8"/>
      <c r="K5" s="8"/>
      <c r="L5" s="5"/>
      <c r="M5" s="5"/>
      <c r="N5" s="5"/>
      <c r="O5" s="5"/>
      <c r="P5" s="5"/>
    </row>
    <row r="6" spans="1:23" s="3" customFormat="1" ht="20.350000000000001" customHeight="1">
      <c r="A6" s="56" t="s">
        <v>70</v>
      </c>
      <c r="B6" s="56"/>
      <c r="C6" s="9">
        <f t="shared" ref="C6" si="0">C7+C11+C14+C24+C27+C30+C33+C39+C46+C62+C67+C74</f>
        <v>3363</v>
      </c>
      <c r="D6" s="10"/>
      <c r="E6" s="11"/>
      <c r="F6" s="11"/>
      <c r="G6" s="11"/>
      <c r="H6" s="11"/>
      <c r="I6" s="11"/>
      <c r="J6" s="11"/>
      <c r="K6" s="11"/>
      <c r="L6" s="5"/>
      <c r="M6" s="5"/>
      <c r="N6" s="5"/>
      <c r="O6" s="5"/>
      <c r="P6" s="5"/>
    </row>
    <row r="7" spans="1:23" s="3" customFormat="1" ht="20.350000000000001" customHeight="1">
      <c r="A7" s="47" t="s">
        <v>3</v>
      </c>
      <c r="B7" s="12" t="s">
        <v>71</v>
      </c>
      <c r="C7" s="9">
        <f t="shared" ref="C7" si="1">SUM(C9:C10)</f>
        <v>101</v>
      </c>
      <c r="D7" s="13"/>
      <c r="E7" s="14"/>
      <c r="F7" s="14"/>
      <c r="G7" s="14"/>
      <c r="H7" s="14"/>
      <c r="I7" s="14"/>
      <c r="J7" s="14"/>
      <c r="K7" s="14"/>
      <c r="L7" s="5"/>
      <c r="M7" s="5"/>
      <c r="N7" s="5"/>
      <c r="O7" s="5"/>
      <c r="P7" s="5"/>
    </row>
    <row r="8" spans="1:23" s="3" customFormat="1" ht="20.350000000000001" customHeight="1">
      <c r="A8" s="48"/>
      <c r="B8" s="12" t="s">
        <v>87</v>
      </c>
      <c r="C8" s="9">
        <v>101</v>
      </c>
      <c r="D8" s="13"/>
      <c r="E8" s="14"/>
      <c r="F8" s="14"/>
      <c r="G8" s="14"/>
      <c r="H8" s="14"/>
      <c r="I8" s="14"/>
      <c r="J8" s="14"/>
      <c r="K8" s="14"/>
      <c r="L8" s="5"/>
      <c r="M8" s="5"/>
      <c r="N8" s="5"/>
      <c r="O8" s="5"/>
      <c r="P8" s="5"/>
    </row>
    <row r="9" spans="1:23" s="3" customFormat="1" ht="20.350000000000001" customHeight="1">
      <c r="A9" s="49"/>
      <c r="B9" s="13" t="s">
        <v>4</v>
      </c>
      <c r="C9" s="46">
        <v>67</v>
      </c>
      <c r="D9" s="13"/>
      <c r="E9" s="16" t="s">
        <v>4</v>
      </c>
      <c r="F9" s="14">
        <v>923.36138492908708</v>
      </c>
      <c r="G9" s="14">
        <v>661.66537250277418</v>
      </c>
      <c r="H9" s="14">
        <v>261.6960124263129</v>
      </c>
      <c r="I9" s="14">
        <f>ROUND((G9),0)</f>
        <v>662</v>
      </c>
      <c r="J9" s="14">
        <f>ROUND((H9),0)</f>
        <v>262</v>
      </c>
      <c r="K9" s="16" t="s">
        <v>4</v>
      </c>
      <c r="L9" s="5"/>
      <c r="M9" s="5"/>
      <c r="N9" s="5"/>
      <c r="O9" s="5"/>
      <c r="P9" s="5"/>
      <c r="R9" s="31">
        <v>66</v>
      </c>
      <c r="S9" s="32">
        <v>1.24E-2</v>
      </c>
      <c r="T9" s="33">
        <v>33</v>
      </c>
      <c r="U9" s="34">
        <v>2.0067961787523243E-2</v>
      </c>
      <c r="V9" s="34">
        <v>2.1632865314612584E-2</v>
      </c>
      <c r="W9" s="30" t="e">
        <f>#REF!</f>
        <v>#REF!</v>
      </c>
    </row>
    <row r="10" spans="1:23" s="3" customFormat="1" ht="20.350000000000001" customHeight="1">
      <c r="A10" s="50"/>
      <c r="B10" s="13" t="s">
        <v>5</v>
      </c>
      <c r="C10" s="46">
        <v>34</v>
      </c>
      <c r="D10" s="13"/>
      <c r="E10" s="16" t="s">
        <v>5</v>
      </c>
      <c r="F10" s="14">
        <v>621.31701206912589</v>
      </c>
      <c r="G10" s="14">
        <v>445.0355430436515</v>
      </c>
      <c r="H10" s="14">
        <v>176.28146902547439</v>
      </c>
      <c r="I10" s="14">
        <f t="shared" ref="I10:J70" si="2">ROUND((G10),0)</f>
        <v>445</v>
      </c>
      <c r="J10" s="14">
        <f t="shared" si="2"/>
        <v>176</v>
      </c>
      <c r="K10" s="16" t="s">
        <v>5</v>
      </c>
      <c r="L10" s="5"/>
      <c r="M10" s="5"/>
      <c r="N10" s="5"/>
      <c r="O10" s="5"/>
      <c r="P10" s="5"/>
      <c r="R10" s="31">
        <v>49</v>
      </c>
      <c r="S10" s="32">
        <v>9.2999999999999992E-3</v>
      </c>
      <c r="T10" s="33">
        <v>17</v>
      </c>
      <c r="U10" s="34">
        <v>5.9168887789776423E-3</v>
      </c>
      <c r="V10" s="34">
        <v>1.7594037094817126E-2</v>
      </c>
      <c r="W10" s="30" t="e">
        <f>#REF!</f>
        <v>#REF!</v>
      </c>
    </row>
    <row r="11" spans="1:23" s="3" customFormat="1" ht="20.350000000000001" customHeight="1">
      <c r="A11" s="47" t="s">
        <v>6</v>
      </c>
      <c r="B11" s="12" t="s">
        <v>73</v>
      </c>
      <c r="C11" s="9">
        <f t="shared" ref="C11" si="3">C13</f>
        <v>88</v>
      </c>
      <c r="D11" s="13"/>
      <c r="E11" s="16" t="s">
        <v>7</v>
      </c>
      <c r="F11" s="14">
        <v>965.50341327912952</v>
      </c>
      <c r="G11" s="14">
        <v>692.09515814450356</v>
      </c>
      <c r="H11" s="14">
        <v>273.40825513462602</v>
      </c>
      <c r="I11" s="14">
        <f t="shared" si="2"/>
        <v>692</v>
      </c>
      <c r="J11" s="14">
        <f t="shared" si="2"/>
        <v>273</v>
      </c>
      <c r="K11" s="16" t="s">
        <v>7</v>
      </c>
      <c r="L11" s="5"/>
      <c r="M11" s="5"/>
      <c r="N11" s="5"/>
      <c r="O11" s="5"/>
      <c r="P11" s="5"/>
      <c r="R11" s="31">
        <v>63</v>
      </c>
      <c r="S11" s="32">
        <v>1.18E-2</v>
      </c>
      <c r="T11" s="33">
        <v>41</v>
      </c>
      <c r="U11" s="34">
        <v>3.203912840381392E-2</v>
      </c>
      <c r="V11" s="34">
        <v>1.6215981972612238E-2</v>
      </c>
      <c r="W11" s="30" t="e">
        <f>#REF!</f>
        <v>#REF!</v>
      </c>
    </row>
    <row r="12" spans="1:23" s="3" customFormat="1" ht="20.350000000000001" customHeight="1">
      <c r="A12" s="48"/>
      <c r="B12" s="12" t="s">
        <v>87</v>
      </c>
      <c r="C12" s="9">
        <v>88</v>
      </c>
      <c r="D12" s="13"/>
      <c r="E12" s="16"/>
      <c r="F12" s="14"/>
      <c r="G12" s="14"/>
      <c r="H12" s="14"/>
      <c r="I12" s="14"/>
      <c r="J12" s="14"/>
      <c r="K12" s="16"/>
      <c r="L12" s="5"/>
      <c r="M12" s="5"/>
      <c r="N12" s="5"/>
      <c r="O12" s="5"/>
      <c r="P12" s="5"/>
      <c r="R12" s="31"/>
      <c r="S12" s="32"/>
      <c r="T12" s="33"/>
      <c r="U12" s="34"/>
      <c r="V12" s="34"/>
      <c r="W12" s="30"/>
    </row>
    <row r="13" spans="1:23" s="3" customFormat="1" ht="20.350000000000001" customHeight="1">
      <c r="A13" s="50"/>
      <c r="B13" s="13" t="s">
        <v>72</v>
      </c>
      <c r="C13" s="46">
        <v>88</v>
      </c>
      <c r="D13" s="13"/>
      <c r="E13" s="16" t="s">
        <v>8</v>
      </c>
      <c r="F13" s="14">
        <v>1183.8159428762913</v>
      </c>
      <c r="G13" s="14">
        <v>848.18317071742081</v>
      </c>
      <c r="H13" s="14">
        <v>335.63277215887052</v>
      </c>
      <c r="I13" s="14">
        <f t="shared" si="2"/>
        <v>848</v>
      </c>
      <c r="J13" s="14">
        <f t="shared" si="2"/>
        <v>336</v>
      </c>
      <c r="K13" s="16" t="s">
        <v>8</v>
      </c>
      <c r="L13" s="5"/>
      <c r="M13" s="5"/>
      <c r="N13" s="5"/>
      <c r="O13" s="5"/>
      <c r="P13" s="5"/>
      <c r="R13" s="31">
        <v>88</v>
      </c>
      <c r="S13" s="32">
        <v>1.6500000000000001E-2</v>
      </c>
      <c r="T13" s="33">
        <v>39</v>
      </c>
      <c r="U13" s="34">
        <v>3.0564485844347355E-2</v>
      </c>
      <c r="V13" s="34">
        <v>1.5271277517767377E-2</v>
      </c>
      <c r="W13" s="30" t="e">
        <f>#REF!</f>
        <v>#REF!</v>
      </c>
    </row>
    <row r="14" spans="1:23" s="3" customFormat="1" ht="20.350000000000001" customHeight="1">
      <c r="A14" s="47" t="s">
        <v>9</v>
      </c>
      <c r="B14" s="12" t="s">
        <v>74</v>
      </c>
      <c r="C14" s="9">
        <f t="shared" ref="C14" si="4">SUM(C16:C23)</f>
        <v>668</v>
      </c>
      <c r="D14" s="13"/>
      <c r="E14" s="17" t="s">
        <v>10</v>
      </c>
      <c r="F14" s="14">
        <v>1545.0115553111027</v>
      </c>
      <c r="G14" s="14">
        <v>1103.9990055850403</v>
      </c>
      <c r="H14" s="14">
        <v>441.0125497260625</v>
      </c>
      <c r="I14" s="14">
        <f t="shared" si="2"/>
        <v>1104</v>
      </c>
      <c r="J14" s="14">
        <f t="shared" si="2"/>
        <v>441</v>
      </c>
      <c r="K14" s="17" t="s">
        <v>10</v>
      </c>
      <c r="L14" s="52" t="s">
        <v>66</v>
      </c>
      <c r="M14" s="52"/>
      <c r="N14" s="52"/>
      <c r="O14" s="52"/>
      <c r="P14" s="52"/>
      <c r="Q14" s="52"/>
      <c r="R14" s="31">
        <v>114</v>
      </c>
      <c r="S14" s="32">
        <v>2.1499999999999998E-2</v>
      </c>
      <c r="T14" s="33">
        <v>49</v>
      </c>
      <c r="U14" s="34">
        <v>3.9691698953095378E-2</v>
      </c>
      <c r="V14" s="34">
        <v>1.7342693707748311E-2</v>
      </c>
      <c r="W14" s="30" t="e">
        <f>#REF!</f>
        <v>#REF!</v>
      </c>
    </row>
    <row r="15" spans="1:23" s="3" customFormat="1" ht="20.350000000000001" customHeight="1">
      <c r="A15" s="48"/>
      <c r="B15" s="12" t="s">
        <v>87</v>
      </c>
      <c r="C15" s="9">
        <v>668</v>
      </c>
      <c r="D15" s="13"/>
      <c r="E15" s="17"/>
      <c r="F15" s="14"/>
      <c r="G15" s="14"/>
      <c r="H15" s="14"/>
      <c r="I15" s="14"/>
      <c r="J15" s="14"/>
      <c r="K15" s="17"/>
      <c r="L15" s="52"/>
      <c r="M15" s="52"/>
      <c r="N15" s="52"/>
      <c r="O15" s="52"/>
      <c r="P15" s="52"/>
      <c r="Q15" s="52"/>
      <c r="R15" s="31"/>
      <c r="S15" s="32"/>
      <c r="T15" s="33"/>
      <c r="U15" s="34"/>
      <c r="V15" s="34"/>
      <c r="W15" s="30"/>
    </row>
    <row r="16" spans="1:23" s="3" customFormat="1" ht="20.350000000000001" customHeight="1">
      <c r="A16" s="49"/>
      <c r="B16" s="13" t="s">
        <v>8</v>
      </c>
      <c r="C16" s="46">
        <v>86</v>
      </c>
      <c r="D16" s="13"/>
      <c r="E16" s="17" t="s">
        <v>11</v>
      </c>
      <c r="F16" s="14">
        <v>1763.6153754820209</v>
      </c>
      <c r="G16" s="14">
        <v>1260.6936540698043</v>
      </c>
      <c r="H16" s="14">
        <v>502.92172141221658</v>
      </c>
      <c r="I16" s="14">
        <f t="shared" si="2"/>
        <v>1261</v>
      </c>
      <c r="J16" s="14">
        <f t="shared" si="2"/>
        <v>503</v>
      </c>
      <c r="K16" s="17" t="s">
        <v>11</v>
      </c>
      <c r="L16" s="52"/>
      <c r="M16" s="52"/>
      <c r="N16" s="52"/>
      <c r="O16" s="52"/>
      <c r="P16" s="52"/>
      <c r="Q16" s="52"/>
      <c r="R16" s="35">
        <v>128</v>
      </c>
      <c r="S16" s="32">
        <v>2.4199999999999999E-2</v>
      </c>
      <c r="T16" s="33">
        <v>58</v>
      </c>
      <c r="U16" s="34">
        <v>4.4294232407331081E-2</v>
      </c>
      <c r="V16" s="34">
        <v>2.4856994279771189E-2</v>
      </c>
      <c r="W16" s="30" t="e">
        <f>#REF!</f>
        <v>#REF!</v>
      </c>
    </row>
    <row r="17" spans="1:23" s="3" customFormat="1" ht="20.350000000000001" customHeight="1">
      <c r="A17" s="49"/>
      <c r="B17" s="13" t="s">
        <v>10</v>
      </c>
      <c r="C17" s="46">
        <v>103</v>
      </c>
      <c r="D17" s="13"/>
      <c r="E17" s="17" t="s">
        <v>12</v>
      </c>
      <c r="F17" s="14">
        <v>1239.679064611629</v>
      </c>
      <c r="G17" s="14">
        <v>885.3218979887281</v>
      </c>
      <c r="H17" s="14">
        <v>354.35716662290082</v>
      </c>
      <c r="I17" s="14">
        <f t="shared" si="2"/>
        <v>885</v>
      </c>
      <c r="J17" s="14">
        <f t="shared" si="2"/>
        <v>354</v>
      </c>
      <c r="K17" s="17" t="s">
        <v>12</v>
      </c>
      <c r="L17" s="52"/>
      <c r="M17" s="52"/>
      <c r="N17" s="52"/>
      <c r="O17" s="52"/>
      <c r="P17" s="52"/>
      <c r="Q17" s="52"/>
      <c r="R17" s="31">
        <v>89</v>
      </c>
      <c r="S17" s="32">
        <v>1.6799999999999999E-2</v>
      </c>
      <c r="T17" s="33">
        <v>41</v>
      </c>
      <c r="U17" s="34">
        <v>3.034924298628857E-2</v>
      </c>
      <c r="V17" s="34">
        <v>1.8894089096897208E-2</v>
      </c>
      <c r="W17" s="30" t="e">
        <f>#REF!</f>
        <v>#REF!</v>
      </c>
    </row>
    <row r="18" spans="1:23" s="3" customFormat="1" ht="20.350000000000001" customHeight="1">
      <c r="A18" s="49"/>
      <c r="B18" s="13" t="s">
        <v>11</v>
      </c>
      <c r="C18" s="46">
        <v>127</v>
      </c>
      <c r="D18" s="13"/>
      <c r="E18" s="16" t="s">
        <v>13</v>
      </c>
      <c r="F18" s="14">
        <v>847.99027489553896</v>
      </c>
      <c r="G18" s="14">
        <v>607.55399330600267</v>
      </c>
      <c r="H18" s="14">
        <v>240.43628158953632</v>
      </c>
      <c r="I18" s="14">
        <f t="shared" si="2"/>
        <v>608</v>
      </c>
      <c r="J18" s="14">
        <f t="shared" si="2"/>
        <v>240</v>
      </c>
      <c r="K18" s="16" t="s">
        <v>13</v>
      </c>
      <c r="L18" s="52"/>
      <c r="M18" s="52"/>
      <c r="N18" s="52"/>
      <c r="O18" s="52"/>
      <c r="P18" s="52"/>
      <c r="Q18" s="52"/>
      <c r="R18" s="31">
        <v>63</v>
      </c>
      <c r="S18" s="32">
        <v>1.1900000000000001E-2</v>
      </c>
      <c r="T18" s="33">
        <v>28</v>
      </c>
      <c r="U18" s="34">
        <v>1.2200148380183002E-2</v>
      </c>
      <c r="V18" s="34">
        <v>2.5281677933784018E-2</v>
      </c>
      <c r="W18" s="30" t="e">
        <f>#REF!</f>
        <v>#REF!</v>
      </c>
    </row>
    <row r="19" spans="1:23" s="3" customFormat="1" ht="20.350000000000001" customHeight="1">
      <c r="A19" s="49"/>
      <c r="B19" s="13" t="s">
        <v>12</v>
      </c>
      <c r="C19" s="46">
        <v>87</v>
      </c>
      <c r="D19" s="13"/>
      <c r="E19" s="17" t="s">
        <v>14</v>
      </c>
      <c r="F19" s="14">
        <v>1262.2813503078032</v>
      </c>
      <c r="G19" s="14">
        <v>901.45945129695281</v>
      </c>
      <c r="H19" s="14">
        <v>360.82189901085042</v>
      </c>
      <c r="I19" s="14">
        <f t="shared" si="2"/>
        <v>901</v>
      </c>
      <c r="J19" s="14">
        <f t="shared" si="2"/>
        <v>361</v>
      </c>
      <c r="K19" s="17" t="s">
        <v>14</v>
      </c>
      <c r="L19" s="52"/>
      <c r="M19" s="52"/>
      <c r="N19" s="52"/>
      <c r="O19" s="52"/>
      <c r="P19" s="52"/>
      <c r="Q19" s="52"/>
      <c r="R19" s="31">
        <v>93</v>
      </c>
      <c r="S19" s="32">
        <v>1.7399999999999999E-2</v>
      </c>
      <c r="T19" s="33">
        <v>40</v>
      </c>
      <c r="U19" s="34">
        <v>2.6222991600948899E-2</v>
      </c>
      <c r="V19" s="34">
        <v>2.3886288784884729E-2</v>
      </c>
      <c r="W19" s="30" t="e">
        <f>#REF!</f>
        <v>#REF!</v>
      </c>
    </row>
    <row r="20" spans="1:23" s="3" customFormat="1" ht="20.350000000000001" customHeight="1">
      <c r="A20" s="49"/>
      <c r="B20" s="13" t="s">
        <v>13</v>
      </c>
      <c r="C20" s="46">
        <v>57</v>
      </c>
      <c r="D20" s="13"/>
      <c r="E20" s="18" t="s">
        <v>15</v>
      </c>
      <c r="F20" s="14">
        <v>834.65438155815787</v>
      </c>
      <c r="G20" s="14">
        <v>594.98090730934246</v>
      </c>
      <c r="H20" s="14">
        <v>239.67347424881544</v>
      </c>
      <c r="I20" s="14">
        <f t="shared" si="2"/>
        <v>595</v>
      </c>
      <c r="J20" s="14">
        <f t="shared" si="2"/>
        <v>240</v>
      </c>
      <c r="K20" s="18" t="s">
        <v>15</v>
      </c>
      <c r="L20" s="52"/>
      <c r="M20" s="52"/>
      <c r="N20" s="52"/>
      <c r="O20" s="52"/>
      <c r="P20" s="52"/>
      <c r="Q20" s="52"/>
      <c r="R20" s="31">
        <v>63</v>
      </c>
      <c r="S20" s="32">
        <v>1.1900000000000001E-2</v>
      </c>
      <c r="T20" s="33">
        <v>24</v>
      </c>
      <c r="U20" s="34">
        <v>9.7179860595902143E-3</v>
      </c>
      <c r="V20" s="34">
        <v>2.2430230542555035E-2</v>
      </c>
      <c r="W20" s="30" t="e">
        <f>#REF!</f>
        <v>#REF!</v>
      </c>
    </row>
    <row r="21" spans="1:23" s="3" customFormat="1" ht="20.350000000000001" customHeight="1">
      <c r="A21" s="49"/>
      <c r="B21" s="13" t="s">
        <v>14</v>
      </c>
      <c r="C21" s="46">
        <v>83</v>
      </c>
      <c r="D21" s="13"/>
      <c r="E21" s="16" t="s">
        <v>16</v>
      </c>
      <c r="F21" s="14">
        <v>1053.5734494627704</v>
      </c>
      <c r="G21" s="14">
        <v>754.90340049611279</v>
      </c>
      <c r="H21" s="14">
        <v>298.67004896665753</v>
      </c>
      <c r="I21" s="14">
        <f t="shared" si="2"/>
        <v>755</v>
      </c>
      <c r="J21" s="14">
        <f t="shared" si="2"/>
        <v>299</v>
      </c>
      <c r="K21" s="16" t="s">
        <v>16</v>
      </c>
      <c r="L21" s="52"/>
      <c r="M21" s="52"/>
      <c r="N21" s="52"/>
      <c r="O21" s="52"/>
      <c r="P21" s="52"/>
      <c r="Q21" s="52"/>
      <c r="R21" s="31">
        <v>77</v>
      </c>
      <c r="S21" s="32">
        <v>1.4500000000000001E-2</v>
      </c>
      <c r="T21" s="33">
        <v>36</v>
      </c>
      <c r="U21" s="34">
        <v>2.8608981580706912E-2</v>
      </c>
      <c r="V21" s="34">
        <v>1.3338533541341653E-2</v>
      </c>
      <c r="W21" s="30" t="e">
        <f>#REF!</f>
        <v>#REF!</v>
      </c>
    </row>
    <row r="22" spans="1:23" s="3" customFormat="1" ht="20.350000000000001" customHeight="1">
      <c r="A22" s="49"/>
      <c r="B22" s="13" t="s">
        <v>15</v>
      </c>
      <c r="C22" s="46">
        <v>48</v>
      </c>
      <c r="D22" s="13"/>
      <c r="E22" s="16" t="s">
        <v>17</v>
      </c>
      <c r="F22" s="14">
        <v>1530.3752790063904</v>
      </c>
      <c r="G22" s="14">
        <v>1096.9495189323404</v>
      </c>
      <c r="H22" s="14">
        <v>433.42576007405</v>
      </c>
      <c r="I22" s="14">
        <f t="shared" si="2"/>
        <v>1097</v>
      </c>
      <c r="J22" s="14">
        <f t="shared" si="2"/>
        <v>433</v>
      </c>
      <c r="K22" s="16" t="s">
        <v>17</v>
      </c>
      <c r="L22" s="52"/>
      <c r="M22" s="52"/>
      <c r="N22" s="52"/>
      <c r="O22" s="52"/>
      <c r="P22" s="52"/>
      <c r="Q22" s="52"/>
      <c r="R22" s="31">
        <v>101</v>
      </c>
      <c r="S22" s="32">
        <v>1.9E-2</v>
      </c>
      <c r="T22" s="33">
        <v>64</v>
      </c>
      <c r="U22" s="34">
        <v>4.279669167147529E-2</v>
      </c>
      <c r="V22" s="34">
        <v>3.5656092910383082E-2</v>
      </c>
      <c r="W22" s="30" t="e">
        <f>#REF!</f>
        <v>#REF!</v>
      </c>
    </row>
    <row r="23" spans="1:23" s="3" customFormat="1" ht="20.350000000000001" customHeight="1">
      <c r="A23" s="50"/>
      <c r="B23" s="13" t="s">
        <v>16</v>
      </c>
      <c r="C23" s="46">
        <v>77</v>
      </c>
      <c r="D23" s="13"/>
      <c r="E23" s="16" t="s">
        <v>18</v>
      </c>
      <c r="F23" s="14">
        <v>1039.4975722744493</v>
      </c>
      <c r="G23" s="14">
        <v>745.1367404555333</v>
      </c>
      <c r="H23" s="14">
        <v>294.36083181891598</v>
      </c>
      <c r="I23" s="14">
        <f t="shared" si="2"/>
        <v>745</v>
      </c>
      <c r="J23" s="14">
        <f t="shared" si="2"/>
        <v>294</v>
      </c>
      <c r="K23" s="16" t="s">
        <v>18</v>
      </c>
      <c r="L23" s="52"/>
      <c r="M23" s="52"/>
      <c r="N23" s="52"/>
      <c r="O23" s="52"/>
      <c r="P23" s="52"/>
      <c r="Q23" s="52"/>
      <c r="R23" s="31">
        <v>68</v>
      </c>
      <c r="S23" s="32">
        <v>1.2699999999999999E-2</v>
      </c>
      <c r="T23" s="33">
        <v>45</v>
      </c>
      <c r="U23" s="34">
        <v>2.3589701316187178E-2</v>
      </c>
      <c r="V23" s="34">
        <v>3.4408042988386199E-2</v>
      </c>
      <c r="W23" s="30" t="e">
        <f>#REF!</f>
        <v>#REF!</v>
      </c>
    </row>
    <row r="24" spans="1:23" s="3" customFormat="1" ht="20.350000000000001" customHeight="1">
      <c r="A24" s="47" t="s">
        <v>19</v>
      </c>
      <c r="B24" s="12" t="s">
        <v>75</v>
      </c>
      <c r="C24" s="9">
        <f t="shared" ref="C24" si="5">C26</f>
        <v>134</v>
      </c>
      <c r="D24" s="13"/>
      <c r="E24" s="16" t="s">
        <v>20</v>
      </c>
      <c r="F24" s="14">
        <v>781.15199095313187</v>
      </c>
      <c r="G24" s="14">
        <v>559.61956061935132</v>
      </c>
      <c r="H24" s="14">
        <v>221.53243033378055</v>
      </c>
      <c r="I24" s="14">
        <f t="shared" si="2"/>
        <v>560</v>
      </c>
      <c r="J24" s="14">
        <f t="shared" si="2"/>
        <v>222</v>
      </c>
      <c r="K24" s="16" t="s">
        <v>20</v>
      </c>
      <c r="L24" s="52"/>
      <c r="M24" s="52"/>
      <c r="N24" s="52"/>
      <c r="O24" s="52"/>
      <c r="P24" s="52"/>
      <c r="Q24" s="52"/>
      <c r="R24" s="31">
        <v>60</v>
      </c>
      <c r="S24" s="32">
        <v>1.12E-2</v>
      </c>
      <c r="T24" s="33">
        <v>24</v>
      </c>
      <c r="U24" s="34">
        <v>1.2887093671859974E-2</v>
      </c>
      <c r="V24" s="34">
        <v>1.8798751950078005E-2</v>
      </c>
      <c r="W24" s="30" t="e">
        <f>#REF!</f>
        <v>#REF!</v>
      </c>
    </row>
    <row r="25" spans="1:23" s="3" customFormat="1" ht="20.350000000000001" customHeight="1">
      <c r="A25" s="48"/>
      <c r="B25" s="12" t="s">
        <v>87</v>
      </c>
      <c r="C25" s="9">
        <v>134</v>
      </c>
      <c r="D25" s="13"/>
      <c r="E25" s="16"/>
      <c r="F25" s="14"/>
      <c r="G25" s="14"/>
      <c r="H25" s="14"/>
      <c r="I25" s="14"/>
      <c r="J25" s="14"/>
      <c r="K25" s="16"/>
      <c r="L25" s="37"/>
      <c r="M25" s="37"/>
      <c r="N25" s="37"/>
      <c r="O25" s="37"/>
      <c r="P25" s="37"/>
      <c r="Q25" s="37"/>
      <c r="R25" s="31"/>
      <c r="S25" s="32"/>
      <c r="T25" s="33"/>
      <c r="U25" s="34"/>
      <c r="V25" s="34"/>
      <c r="W25" s="30"/>
    </row>
    <row r="26" spans="1:23" s="3" customFormat="1" ht="20.350000000000001" customHeight="1">
      <c r="A26" s="50"/>
      <c r="B26" s="13" t="s">
        <v>17</v>
      </c>
      <c r="C26" s="46">
        <v>134</v>
      </c>
      <c r="D26" s="13"/>
      <c r="E26" s="16" t="s">
        <v>21</v>
      </c>
      <c r="F26" s="14">
        <v>277.94243462035064</v>
      </c>
      <c r="G26" s="14">
        <v>198.91724475727369</v>
      </c>
      <c r="H26" s="14">
        <v>79.025189863076932</v>
      </c>
      <c r="I26" s="14">
        <f t="shared" si="2"/>
        <v>199</v>
      </c>
      <c r="J26" s="14">
        <f t="shared" si="2"/>
        <v>79</v>
      </c>
      <c r="K26" s="16" t="s">
        <v>21</v>
      </c>
      <c r="L26" s="19"/>
      <c r="R26" s="31">
        <v>27</v>
      </c>
      <c r="S26" s="32">
        <v>5.0000000000000001E-3</v>
      </c>
      <c r="T26" s="33">
        <v>3</v>
      </c>
      <c r="U26" s="34">
        <v>9.0676778501360149E-4</v>
      </c>
      <c r="V26" s="34">
        <v>3.4494713121858206E-3</v>
      </c>
      <c r="W26" s="30" t="e">
        <f>#REF!</f>
        <v>#REF!</v>
      </c>
    </row>
    <row r="27" spans="1:23" s="3" customFormat="1" ht="20.350000000000001" customHeight="1">
      <c r="A27" s="47" t="s">
        <v>22</v>
      </c>
      <c r="B27" s="12" t="s">
        <v>76</v>
      </c>
      <c r="C27" s="9">
        <f t="shared" ref="C27" si="6">C29</f>
        <v>90</v>
      </c>
      <c r="D27" s="13"/>
      <c r="E27" s="16" t="s">
        <v>23</v>
      </c>
      <c r="F27" s="14">
        <v>1097.940743284275</v>
      </c>
      <c r="G27" s="14">
        <v>786.91385176100084</v>
      </c>
      <c r="H27" s="14">
        <v>311.02689152327412</v>
      </c>
      <c r="I27" s="14">
        <f t="shared" si="2"/>
        <v>787</v>
      </c>
      <c r="J27" s="14">
        <f t="shared" si="2"/>
        <v>311</v>
      </c>
      <c r="K27" s="16" t="s">
        <v>23</v>
      </c>
      <c r="L27" s="19"/>
      <c r="R27" s="31">
        <v>74</v>
      </c>
      <c r="S27" s="32">
        <v>1.4E-2</v>
      </c>
      <c r="T27" s="33">
        <v>43</v>
      </c>
      <c r="U27" s="34">
        <v>2.4542265453979247E-2</v>
      </c>
      <c r="V27" s="34">
        <v>3.0265210608424336E-2</v>
      </c>
      <c r="W27" s="30" t="e">
        <f>#REF!</f>
        <v>#REF!</v>
      </c>
    </row>
    <row r="28" spans="1:23" s="3" customFormat="1" ht="20.350000000000001" customHeight="1">
      <c r="A28" s="48"/>
      <c r="B28" s="12" t="s">
        <v>87</v>
      </c>
      <c r="C28" s="9">
        <v>90</v>
      </c>
      <c r="D28" s="13"/>
      <c r="E28" s="16"/>
      <c r="F28" s="14"/>
      <c r="G28" s="14"/>
      <c r="H28" s="14"/>
      <c r="I28" s="14"/>
      <c r="J28" s="14"/>
      <c r="K28" s="16"/>
      <c r="L28" s="19"/>
      <c r="R28" s="31"/>
      <c r="S28" s="32"/>
      <c r="T28" s="33"/>
      <c r="U28" s="34"/>
      <c r="V28" s="34"/>
      <c r="W28" s="30"/>
    </row>
    <row r="29" spans="1:23" s="3" customFormat="1" ht="20.350000000000001" customHeight="1">
      <c r="A29" s="50"/>
      <c r="B29" s="13" t="s">
        <v>18</v>
      </c>
      <c r="C29" s="15">
        <v>90</v>
      </c>
      <c r="D29" s="13"/>
      <c r="E29" s="17" t="s">
        <v>24</v>
      </c>
      <c r="F29" s="14">
        <v>1142.9338276580434</v>
      </c>
      <c r="G29" s="14">
        <v>815.91660599343004</v>
      </c>
      <c r="H29" s="14">
        <v>327.01722166461343</v>
      </c>
      <c r="I29" s="14">
        <f t="shared" si="2"/>
        <v>816</v>
      </c>
      <c r="J29" s="14">
        <f t="shared" si="2"/>
        <v>327</v>
      </c>
      <c r="K29" s="17" t="s">
        <v>24</v>
      </c>
      <c r="L29" s="19"/>
      <c r="R29" s="31">
        <v>85</v>
      </c>
      <c r="S29" s="32">
        <v>1.5900000000000001E-2</v>
      </c>
      <c r="T29" s="33">
        <v>35</v>
      </c>
      <c r="U29" s="34">
        <v>1.6889694904697793E-2</v>
      </c>
      <c r="V29" s="34">
        <v>3.0117871381521926E-2</v>
      </c>
      <c r="W29" s="30" t="e">
        <f>#REF!</f>
        <v>#REF!</v>
      </c>
    </row>
    <row r="30" spans="1:23" s="3" customFormat="1" ht="20.350000000000001" customHeight="1">
      <c r="A30" s="47" t="s">
        <v>25</v>
      </c>
      <c r="B30" s="12" t="s">
        <v>77</v>
      </c>
      <c r="C30" s="9">
        <f t="shared" ref="C30" si="7">C32</f>
        <v>123</v>
      </c>
      <c r="D30" s="13"/>
      <c r="E30" s="16" t="s">
        <v>26</v>
      </c>
      <c r="F30" s="14">
        <v>1584.7427904317142</v>
      </c>
      <c r="G30" s="14">
        <v>1135.7555001229759</v>
      </c>
      <c r="H30" s="14">
        <v>448.98729030873835</v>
      </c>
      <c r="I30" s="14">
        <f t="shared" si="2"/>
        <v>1136</v>
      </c>
      <c r="J30" s="14">
        <f t="shared" si="2"/>
        <v>449</v>
      </c>
      <c r="K30" s="16" t="s">
        <v>26</v>
      </c>
      <c r="L30" s="19"/>
      <c r="R30" s="31">
        <v>109</v>
      </c>
      <c r="S30" s="32">
        <v>2.0500000000000001E-2</v>
      </c>
      <c r="T30" s="36">
        <v>60</v>
      </c>
      <c r="U30" s="34">
        <v>3.5455536321087389E-2</v>
      </c>
      <c r="V30" s="34">
        <v>4.285838100190674E-2</v>
      </c>
      <c r="W30" s="30" t="e">
        <f>#REF!</f>
        <v>#REF!</v>
      </c>
    </row>
    <row r="31" spans="1:23" s="3" customFormat="1" ht="20.350000000000001" customHeight="1">
      <c r="A31" s="48"/>
      <c r="B31" s="12" t="s">
        <v>87</v>
      </c>
      <c r="C31" s="9">
        <v>123</v>
      </c>
      <c r="D31" s="13"/>
      <c r="E31" s="16"/>
      <c r="F31" s="14"/>
      <c r="G31" s="14"/>
      <c r="H31" s="14"/>
      <c r="I31" s="14"/>
      <c r="J31" s="14"/>
      <c r="K31" s="16"/>
      <c r="L31" s="19"/>
      <c r="R31" s="31"/>
      <c r="S31" s="32"/>
      <c r="T31" s="36"/>
      <c r="U31" s="34"/>
      <c r="V31" s="34"/>
      <c r="W31" s="30"/>
    </row>
    <row r="32" spans="1:23" s="3" customFormat="1" ht="20.350000000000001" customHeight="1">
      <c r="A32" s="50"/>
      <c r="B32" s="13" t="s">
        <v>26</v>
      </c>
      <c r="C32" s="46">
        <v>123</v>
      </c>
      <c r="D32" s="13"/>
      <c r="E32" s="16" t="s">
        <v>27</v>
      </c>
      <c r="F32" s="14">
        <v>936.60171642520163</v>
      </c>
      <c r="G32" s="14">
        <v>671.04948528321177</v>
      </c>
      <c r="H32" s="14">
        <v>265.55223114198986</v>
      </c>
      <c r="I32" s="14">
        <f t="shared" si="2"/>
        <v>671</v>
      </c>
      <c r="J32" s="14">
        <f t="shared" si="2"/>
        <v>266</v>
      </c>
      <c r="K32" s="16" t="s">
        <v>27</v>
      </c>
      <c r="L32" s="19"/>
      <c r="R32" s="31">
        <v>70</v>
      </c>
      <c r="S32" s="32">
        <v>1.3100000000000001E-2</v>
      </c>
      <c r="T32" s="33">
        <v>31</v>
      </c>
      <c r="U32" s="34">
        <v>1.9889356011687231E-2</v>
      </c>
      <c r="V32" s="34">
        <v>1.8356734269370775E-2</v>
      </c>
      <c r="W32" s="30" t="e">
        <f>#REF!</f>
        <v>#REF!</v>
      </c>
    </row>
    <row r="33" spans="1:23" s="3" customFormat="1" ht="20.350000000000001" customHeight="1">
      <c r="A33" s="47" t="s">
        <v>28</v>
      </c>
      <c r="B33" s="12" t="s">
        <v>78</v>
      </c>
      <c r="C33" s="9">
        <f t="shared" ref="C33" si="8">SUM(C35:C38)</f>
        <v>192</v>
      </c>
      <c r="D33" s="13"/>
      <c r="E33" s="16" t="s">
        <v>29</v>
      </c>
      <c r="F33" s="14">
        <v>866.31058175409191</v>
      </c>
      <c r="G33" s="14">
        <v>620.59187766538105</v>
      </c>
      <c r="H33" s="14">
        <v>245.71870408871087</v>
      </c>
      <c r="I33" s="14">
        <f t="shared" si="2"/>
        <v>621</v>
      </c>
      <c r="J33" s="14">
        <f t="shared" si="2"/>
        <v>246</v>
      </c>
      <c r="K33" s="16" t="s">
        <v>29</v>
      </c>
      <c r="L33" s="19"/>
      <c r="R33" s="31">
        <v>67</v>
      </c>
      <c r="S33" s="32">
        <v>1.26E-2</v>
      </c>
      <c r="T33" s="33">
        <v>25</v>
      </c>
      <c r="U33" s="34">
        <v>1.2461187591020252E-2</v>
      </c>
      <c r="V33" s="34">
        <v>2.0809499046628533E-2</v>
      </c>
      <c r="W33" s="30" t="e">
        <f>#REF!</f>
        <v>#REF!</v>
      </c>
    </row>
    <row r="34" spans="1:23" s="3" customFormat="1" ht="20.350000000000001" customHeight="1">
      <c r="A34" s="48"/>
      <c r="B34" s="12" t="s">
        <v>87</v>
      </c>
      <c r="C34" s="9">
        <v>192</v>
      </c>
      <c r="D34" s="13"/>
      <c r="E34" s="16"/>
      <c r="F34" s="14"/>
      <c r="G34" s="14"/>
      <c r="H34" s="14"/>
      <c r="I34" s="14"/>
      <c r="J34" s="14"/>
      <c r="K34" s="16"/>
      <c r="L34" s="19"/>
      <c r="R34" s="31"/>
      <c r="S34" s="32"/>
      <c r="T34" s="33"/>
      <c r="U34" s="34"/>
      <c r="V34" s="34"/>
      <c r="W34" s="30"/>
    </row>
    <row r="35" spans="1:23" s="3" customFormat="1" ht="20.350000000000001" customHeight="1">
      <c r="A35" s="49"/>
      <c r="B35" s="13" t="s">
        <v>27</v>
      </c>
      <c r="C35" s="15">
        <v>65</v>
      </c>
      <c r="D35" s="13"/>
      <c r="E35" s="16" t="s">
        <v>30</v>
      </c>
      <c r="F35" s="14">
        <v>658.6818481523411</v>
      </c>
      <c r="G35" s="14">
        <v>471.65206485970924</v>
      </c>
      <c r="H35" s="14">
        <v>187.02978329263189</v>
      </c>
      <c r="I35" s="14">
        <f t="shared" si="2"/>
        <v>472</v>
      </c>
      <c r="J35" s="14">
        <f t="shared" si="2"/>
        <v>187</v>
      </c>
      <c r="K35" s="16" t="s">
        <v>30</v>
      </c>
      <c r="L35" s="19"/>
      <c r="R35" s="31">
        <v>56</v>
      </c>
      <c r="S35" s="32">
        <v>1.06E-2</v>
      </c>
      <c r="T35" s="33">
        <v>14</v>
      </c>
      <c r="U35" s="34">
        <v>6.3748523067622895E-3</v>
      </c>
      <c r="V35" s="34">
        <v>1.2584503380135205E-2</v>
      </c>
      <c r="W35" s="30" t="e">
        <f>#REF!</f>
        <v>#REF!</v>
      </c>
    </row>
    <row r="36" spans="1:23" s="3" customFormat="1" ht="20.350000000000001" customHeight="1">
      <c r="A36" s="49"/>
      <c r="B36" s="13" t="s">
        <v>29</v>
      </c>
      <c r="C36" s="15">
        <v>54</v>
      </c>
      <c r="D36" s="13"/>
      <c r="E36" s="16" t="s">
        <v>31</v>
      </c>
      <c r="F36" s="14">
        <v>807.26924178555657</v>
      </c>
      <c r="G36" s="14">
        <v>578.22568333610911</v>
      </c>
      <c r="H36" s="14">
        <v>229.04355844944749</v>
      </c>
      <c r="I36" s="14">
        <f t="shared" si="2"/>
        <v>578</v>
      </c>
      <c r="J36" s="14">
        <f t="shared" si="2"/>
        <v>229</v>
      </c>
      <c r="K36" s="16" t="s">
        <v>31</v>
      </c>
      <c r="L36" s="19"/>
      <c r="R36" s="31">
        <v>64</v>
      </c>
      <c r="S36" s="32">
        <v>1.21E-2</v>
      </c>
      <c r="T36" s="33">
        <v>22</v>
      </c>
      <c r="U36" s="34">
        <v>1.4283882431603149E-2</v>
      </c>
      <c r="V36" s="34">
        <v>1.2671173513607211E-2</v>
      </c>
      <c r="W36" s="30" t="e">
        <f>#REF!</f>
        <v>#REF!</v>
      </c>
    </row>
    <row r="37" spans="1:23" s="3" customFormat="1" ht="20.350000000000001" customHeight="1">
      <c r="A37" s="49"/>
      <c r="B37" s="13" t="s">
        <v>30</v>
      </c>
      <c r="C37" s="15">
        <v>29</v>
      </c>
      <c r="D37" s="13"/>
      <c r="E37" s="16" t="s">
        <v>32</v>
      </c>
      <c r="F37" s="14">
        <v>571.16825338738738</v>
      </c>
      <c r="G37" s="14">
        <v>409.10504909936742</v>
      </c>
      <c r="H37" s="14">
        <v>162.06320428801993</v>
      </c>
      <c r="I37" s="14">
        <f t="shared" si="2"/>
        <v>409</v>
      </c>
      <c r="J37" s="14">
        <f t="shared" si="2"/>
        <v>162</v>
      </c>
      <c r="K37" s="16" t="s">
        <v>32</v>
      </c>
      <c r="L37" s="19"/>
      <c r="R37" s="31">
        <v>46</v>
      </c>
      <c r="S37" s="32">
        <v>8.6E-3</v>
      </c>
      <c r="T37" s="33">
        <v>16</v>
      </c>
      <c r="U37" s="34">
        <v>6.2145650720376632E-3</v>
      </c>
      <c r="V37" s="34">
        <v>1.4959265037268157E-2</v>
      </c>
      <c r="W37" s="30" t="e">
        <f>#REF!</f>
        <v>#REF!</v>
      </c>
    </row>
    <row r="38" spans="1:23" s="3" customFormat="1" ht="20.350000000000001" customHeight="1">
      <c r="A38" s="50"/>
      <c r="B38" s="13" t="s">
        <v>31</v>
      </c>
      <c r="C38" s="46">
        <v>44</v>
      </c>
      <c r="D38" s="13"/>
      <c r="E38" s="20" t="s">
        <v>33</v>
      </c>
      <c r="F38" s="14">
        <v>683.77939918025697</v>
      </c>
      <c r="G38" s="14">
        <v>489.76304375678717</v>
      </c>
      <c r="H38" s="14">
        <v>194.01635542346983</v>
      </c>
      <c r="I38" s="14">
        <f t="shared" si="2"/>
        <v>490</v>
      </c>
      <c r="J38" s="14">
        <f t="shared" si="2"/>
        <v>194</v>
      </c>
      <c r="K38" s="20" t="s">
        <v>33</v>
      </c>
      <c r="L38" s="19"/>
      <c r="R38" s="31">
        <v>55</v>
      </c>
      <c r="S38" s="32">
        <v>1.03E-2</v>
      </c>
      <c r="T38" s="33">
        <v>19</v>
      </c>
      <c r="U38" s="34">
        <v>1.0258383022376097E-2</v>
      </c>
      <c r="V38" s="34">
        <v>1.4118564742589703E-2</v>
      </c>
      <c r="W38" s="30" t="e">
        <f>#REF!</f>
        <v>#REF!</v>
      </c>
    </row>
    <row r="39" spans="1:23" s="3" customFormat="1" ht="20.350000000000001" customHeight="1">
      <c r="A39" s="47" t="s">
        <v>34</v>
      </c>
      <c r="B39" s="12" t="s">
        <v>79</v>
      </c>
      <c r="C39" s="9">
        <f t="shared" ref="C39" si="9">SUM(C41:C45)</f>
        <v>298</v>
      </c>
      <c r="D39" s="13"/>
      <c r="E39" s="16" t="s">
        <v>35</v>
      </c>
      <c r="F39" s="14">
        <v>1102.9596632480534</v>
      </c>
      <c r="G39" s="14">
        <v>790.60313429424252</v>
      </c>
      <c r="H39" s="14">
        <v>312.35652895381094</v>
      </c>
      <c r="I39" s="14">
        <f t="shared" si="2"/>
        <v>791</v>
      </c>
      <c r="J39" s="14">
        <f t="shared" si="2"/>
        <v>312</v>
      </c>
      <c r="K39" s="16" t="s">
        <v>35</v>
      </c>
      <c r="L39" s="19"/>
      <c r="R39" s="31">
        <v>72</v>
      </c>
      <c r="S39" s="32">
        <v>1.3599999999999999E-2</v>
      </c>
      <c r="T39" s="33">
        <v>50</v>
      </c>
      <c r="U39" s="34">
        <v>3.7356084961393671E-2</v>
      </c>
      <c r="V39" s="34">
        <v>2.1676200381348588E-2</v>
      </c>
      <c r="W39" s="30" t="e">
        <f>#REF!</f>
        <v>#REF!</v>
      </c>
    </row>
    <row r="40" spans="1:23" s="3" customFormat="1" ht="20.350000000000001" customHeight="1">
      <c r="A40" s="48"/>
      <c r="B40" s="12" t="s">
        <v>87</v>
      </c>
      <c r="C40" s="9">
        <v>298</v>
      </c>
      <c r="D40" s="13"/>
      <c r="E40" s="16"/>
      <c r="F40" s="14"/>
      <c r="G40" s="14"/>
      <c r="H40" s="14"/>
      <c r="I40" s="14"/>
      <c r="J40" s="14"/>
      <c r="K40" s="16"/>
      <c r="L40" s="19"/>
      <c r="R40" s="31"/>
      <c r="S40" s="32"/>
      <c r="T40" s="33"/>
      <c r="U40" s="34"/>
      <c r="V40" s="34"/>
      <c r="W40" s="30"/>
    </row>
    <row r="41" spans="1:23" s="3" customFormat="1" ht="20.350000000000001" customHeight="1">
      <c r="A41" s="49"/>
      <c r="B41" s="13" t="s">
        <v>32</v>
      </c>
      <c r="C41" s="15">
        <v>31</v>
      </c>
      <c r="D41" s="13"/>
      <c r="E41" s="17" t="s">
        <v>36</v>
      </c>
      <c r="F41" s="14">
        <v>916.32550031545793</v>
      </c>
      <c r="G41" s="14">
        <v>653.32572300681591</v>
      </c>
      <c r="H41" s="14">
        <v>262.99977730864208</v>
      </c>
      <c r="I41" s="14">
        <f t="shared" si="2"/>
        <v>653</v>
      </c>
      <c r="J41" s="14">
        <f t="shared" si="2"/>
        <v>263</v>
      </c>
      <c r="K41" s="17" t="s">
        <v>36</v>
      </c>
      <c r="L41" s="19"/>
      <c r="R41" s="31">
        <v>74</v>
      </c>
      <c r="S41" s="32">
        <v>1.3899999999999999E-2</v>
      </c>
      <c r="T41" s="33">
        <v>22</v>
      </c>
      <c r="U41" s="34">
        <v>1.6752305846362395E-2</v>
      </c>
      <c r="V41" s="34">
        <v>8.6670133472005542E-3</v>
      </c>
      <c r="W41" s="30" t="e">
        <f>#REF!</f>
        <v>#REF!</v>
      </c>
    </row>
    <row r="42" spans="1:23" s="3" customFormat="1" ht="20.350000000000001" customHeight="1">
      <c r="A42" s="49"/>
      <c r="B42" s="13" t="s">
        <v>33</v>
      </c>
      <c r="C42" s="15">
        <v>37</v>
      </c>
      <c r="D42" s="13"/>
      <c r="E42" s="20" t="s">
        <v>37</v>
      </c>
      <c r="F42" s="14">
        <v>1131.5273774861435</v>
      </c>
      <c r="G42" s="14">
        <v>810.69376483283554</v>
      </c>
      <c r="H42" s="14">
        <v>320.8336126533078</v>
      </c>
      <c r="I42" s="14">
        <f t="shared" si="2"/>
        <v>811</v>
      </c>
      <c r="J42" s="14">
        <f t="shared" si="2"/>
        <v>321</v>
      </c>
      <c r="K42" s="20" t="s">
        <v>37</v>
      </c>
      <c r="L42" s="19"/>
      <c r="R42" s="31">
        <v>85</v>
      </c>
      <c r="S42" s="32">
        <v>1.5900000000000001E-2</v>
      </c>
      <c r="T42" s="33">
        <v>37</v>
      </c>
      <c r="U42" s="34">
        <v>2.0058802516967549E-2</v>
      </c>
      <c r="V42" s="34">
        <v>2.8029121164846595E-2</v>
      </c>
      <c r="W42" s="30" t="e">
        <f>#REF!</f>
        <v>#REF!</v>
      </c>
    </row>
    <row r="43" spans="1:23" s="3" customFormat="1" ht="20.350000000000001" customHeight="1">
      <c r="A43" s="49"/>
      <c r="B43" s="13" t="s">
        <v>35</v>
      </c>
      <c r="C43" s="15">
        <v>105</v>
      </c>
      <c r="D43" s="13"/>
      <c r="E43" s="21" t="s">
        <v>38</v>
      </c>
      <c r="F43" s="14">
        <v>397.66662480328671</v>
      </c>
      <c r="G43" s="14">
        <v>284.79057691311959</v>
      </c>
      <c r="H43" s="14">
        <v>112.87604789016709</v>
      </c>
      <c r="I43" s="14">
        <f t="shared" si="2"/>
        <v>285</v>
      </c>
      <c r="J43" s="14">
        <f t="shared" si="2"/>
        <v>113</v>
      </c>
      <c r="K43" s="21" t="s">
        <v>38</v>
      </c>
      <c r="L43" s="19"/>
      <c r="R43" s="31">
        <v>33</v>
      </c>
      <c r="S43" s="32">
        <v>6.1999999999999998E-3</v>
      </c>
      <c r="T43" s="33">
        <v>10</v>
      </c>
      <c r="U43" s="34">
        <v>6.2512021542604351E-3</v>
      </c>
      <c r="V43" s="34">
        <v>5.8328999826659737E-3</v>
      </c>
      <c r="W43" s="30" t="e">
        <f>#REF!</f>
        <v>#REF!</v>
      </c>
    </row>
    <row r="44" spans="1:23" s="3" customFormat="1" ht="20.350000000000001" customHeight="1">
      <c r="A44" s="49"/>
      <c r="B44" s="13" t="s">
        <v>36</v>
      </c>
      <c r="C44" s="15">
        <v>48</v>
      </c>
      <c r="D44" s="13"/>
      <c r="E44" s="21" t="s">
        <v>39</v>
      </c>
      <c r="F44" s="14">
        <v>686.40119728570676</v>
      </c>
      <c r="G44" s="14">
        <v>491.66862794294627</v>
      </c>
      <c r="H44" s="14">
        <v>194.73256934276048</v>
      </c>
      <c r="I44" s="14">
        <f t="shared" si="2"/>
        <v>492</v>
      </c>
      <c r="J44" s="14">
        <f t="shared" si="2"/>
        <v>195</v>
      </c>
      <c r="K44" s="21" t="s">
        <v>39</v>
      </c>
      <c r="L44" s="19"/>
      <c r="R44" s="31">
        <v>54</v>
      </c>
      <c r="S44" s="32">
        <v>1.0200000000000001E-2</v>
      </c>
      <c r="T44" s="33">
        <v>19</v>
      </c>
      <c r="U44" s="34">
        <v>1.1563579076562342E-2</v>
      </c>
      <c r="V44" s="34">
        <v>1.313052522100884E-2</v>
      </c>
      <c r="W44" s="30" t="e">
        <f>#REF!</f>
        <v>#REF!</v>
      </c>
    </row>
    <row r="45" spans="1:23" s="3" customFormat="1" ht="20.350000000000001" customHeight="1">
      <c r="A45" s="50"/>
      <c r="B45" s="13" t="s">
        <v>37</v>
      </c>
      <c r="C45" s="15">
        <v>77</v>
      </c>
      <c r="D45" s="13"/>
      <c r="E45" s="22" t="s">
        <v>40</v>
      </c>
      <c r="F45" s="14">
        <v>1356.1643066256488</v>
      </c>
      <c r="G45" s="14">
        <v>969.08403598447103</v>
      </c>
      <c r="H45" s="14">
        <v>387.08027064117778</v>
      </c>
      <c r="I45" s="14">
        <f t="shared" si="2"/>
        <v>969</v>
      </c>
      <c r="J45" s="14">
        <f t="shared" si="2"/>
        <v>387</v>
      </c>
      <c r="K45" s="22" t="s">
        <v>40</v>
      </c>
      <c r="L45" s="19"/>
      <c r="R45" s="31">
        <v>90</v>
      </c>
      <c r="S45" s="32">
        <v>1.6899999999999998E-2</v>
      </c>
      <c r="T45" s="33">
        <v>54</v>
      </c>
      <c r="U45" s="34">
        <v>2.2179173650610465E-2</v>
      </c>
      <c r="V45" s="34">
        <v>5.0554688854220833E-2</v>
      </c>
      <c r="W45" s="30" t="e">
        <f>#REF!</f>
        <v>#REF!</v>
      </c>
    </row>
    <row r="46" spans="1:23" s="3" customFormat="1" ht="20.350000000000001" customHeight="1">
      <c r="A46" s="47" t="s">
        <v>41</v>
      </c>
      <c r="B46" s="12" t="s">
        <v>80</v>
      </c>
      <c r="C46" s="9">
        <f>C47+C49</f>
        <v>687</v>
      </c>
      <c r="D46" s="13"/>
      <c r="E46" s="21" t="s">
        <v>42</v>
      </c>
      <c r="F46" s="14">
        <v>932.15947706767167</v>
      </c>
      <c r="G46" s="14">
        <v>667.85440523786201</v>
      </c>
      <c r="H46" s="14">
        <v>264.30507182980966</v>
      </c>
      <c r="I46" s="14">
        <f t="shared" si="2"/>
        <v>668</v>
      </c>
      <c r="J46" s="14">
        <f t="shared" si="2"/>
        <v>264</v>
      </c>
      <c r="K46" s="21" t="s">
        <v>42</v>
      </c>
      <c r="L46" s="19"/>
      <c r="R46" s="31">
        <v>70</v>
      </c>
      <c r="S46" s="32">
        <v>1.3100000000000001E-2</v>
      </c>
      <c r="T46" s="33">
        <v>31</v>
      </c>
      <c r="U46" s="34">
        <v>2.0503027138918658E-2</v>
      </c>
      <c r="V46" s="34">
        <v>1.72213555208875E-2</v>
      </c>
      <c r="W46" s="30" t="e">
        <f>#REF!</f>
        <v>#REF!</v>
      </c>
    </row>
    <row r="47" spans="1:23" s="3" customFormat="1" ht="20.350000000000001" customHeight="1">
      <c r="A47" s="48"/>
      <c r="B47" s="12" t="s">
        <v>86</v>
      </c>
      <c r="C47" s="9">
        <v>22</v>
      </c>
      <c r="D47" s="13"/>
      <c r="E47" s="21"/>
      <c r="F47" s="14"/>
      <c r="G47" s="14"/>
      <c r="H47" s="14"/>
      <c r="I47" s="14"/>
      <c r="J47" s="14"/>
      <c r="K47" s="21"/>
      <c r="L47" s="19"/>
      <c r="R47" s="31"/>
      <c r="S47" s="32"/>
      <c r="T47" s="33"/>
      <c r="U47" s="34"/>
      <c r="V47" s="34"/>
      <c r="W47" s="30"/>
    </row>
    <row r="48" spans="1:23" s="3" customFormat="1" ht="20.350000000000001" customHeight="1">
      <c r="A48" s="49"/>
      <c r="B48" s="13" t="s">
        <v>38</v>
      </c>
      <c r="C48" s="15">
        <v>22</v>
      </c>
      <c r="D48" s="13"/>
      <c r="E48" s="22" t="s">
        <v>43</v>
      </c>
      <c r="F48" s="14">
        <v>1455.326278587891</v>
      </c>
      <c r="G48" s="14">
        <v>1039.9892891773909</v>
      </c>
      <c r="H48" s="14">
        <v>415.3369894105</v>
      </c>
      <c r="I48" s="14">
        <f t="shared" si="2"/>
        <v>1040</v>
      </c>
      <c r="J48" s="14">
        <f t="shared" si="2"/>
        <v>415</v>
      </c>
      <c r="K48" s="22" t="s">
        <v>43</v>
      </c>
      <c r="L48" s="19"/>
      <c r="R48" s="31">
        <v>101</v>
      </c>
      <c r="S48" s="32">
        <v>1.9E-2</v>
      </c>
      <c r="T48" s="33">
        <v>55</v>
      </c>
      <c r="U48" s="34">
        <v>3.800639317084787E-2</v>
      </c>
      <c r="V48" s="34">
        <v>2.9719188767550701E-2</v>
      </c>
      <c r="W48" s="30" t="e">
        <f>#REF!</f>
        <v>#REF!</v>
      </c>
    </row>
    <row r="49" spans="1:23" s="3" customFormat="1" ht="20.350000000000001" customHeight="1">
      <c r="A49" s="49"/>
      <c r="B49" s="12" t="s">
        <v>88</v>
      </c>
      <c r="C49" s="59">
        <f>SUM(C50:C61)</f>
        <v>665</v>
      </c>
      <c r="D49" s="13"/>
      <c r="E49" s="22"/>
      <c r="F49" s="14"/>
      <c r="G49" s="14"/>
      <c r="H49" s="14"/>
      <c r="I49" s="14"/>
      <c r="J49" s="14"/>
      <c r="K49" s="22"/>
      <c r="L49" s="19"/>
      <c r="R49" s="31"/>
      <c r="S49" s="32"/>
      <c r="T49" s="33"/>
      <c r="U49" s="34"/>
      <c r="V49" s="34"/>
      <c r="W49" s="30"/>
    </row>
    <row r="50" spans="1:23" s="3" customFormat="1" ht="20.350000000000001" customHeight="1">
      <c r="A50" s="49"/>
      <c r="B50" s="13" t="s">
        <v>39</v>
      </c>
      <c r="C50" s="15">
        <v>40</v>
      </c>
      <c r="D50" s="13"/>
      <c r="E50" s="21" t="s">
        <v>44</v>
      </c>
      <c r="F50" s="14">
        <v>871.01452783223885</v>
      </c>
      <c r="G50" s="14">
        <v>623.9553339731051</v>
      </c>
      <c r="H50" s="14">
        <v>247.05919385913381</v>
      </c>
      <c r="I50" s="14">
        <f t="shared" si="2"/>
        <v>624</v>
      </c>
      <c r="J50" s="14">
        <f t="shared" si="2"/>
        <v>247</v>
      </c>
      <c r="K50" s="21" t="s">
        <v>44</v>
      </c>
      <c r="L50" s="19"/>
      <c r="R50" s="31">
        <v>68</v>
      </c>
      <c r="S50" s="32">
        <v>1.2699999999999999E-2</v>
      </c>
      <c r="T50" s="33">
        <v>26</v>
      </c>
      <c r="U50" s="34">
        <v>1.3803020727429269E-2</v>
      </c>
      <c r="V50" s="34">
        <v>1.9578783151326055E-2</v>
      </c>
      <c r="W50" s="30" t="e">
        <f>#REF!</f>
        <v>#REF!</v>
      </c>
    </row>
    <row r="51" spans="1:23" s="3" customFormat="1" ht="20.350000000000001" customHeight="1">
      <c r="A51" s="49"/>
      <c r="B51" s="13" t="s">
        <v>40</v>
      </c>
      <c r="C51" s="15">
        <v>107</v>
      </c>
      <c r="D51" s="13"/>
      <c r="E51" s="18" t="s">
        <v>45</v>
      </c>
      <c r="F51" s="14">
        <v>921.38743930493251</v>
      </c>
      <c r="G51" s="14">
        <v>657.00623444767348</v>
      </c>
      <c r="H51" s="14">
        <v>264.38120485725904</v>
      </c>
      <c r="I51" s="14">
        <f t="shared" si="2"/>
        <v>657</v>
      </c>
      <c r="J51" s="14">
        <f t="shared" si="2"/>
        <v>264</v>
      </c>
      <c r="K51" s="18" t="s">
        <v>45</v>
      </c>
      <c r="L51" s="19"/>
      <c r="R51" s="31">
        <v>73</v>
      </c>
      <c r="S51" s="32">
        <v>1.37E-2</v>
      </c>
      <c r="T51" s="33">
        <v>23</v>
      </c>
      <c r="U51" s="34">
        <v>1.5030362981892123E-2</v>
      </c>
      <c r="V51" s="34">
        <v>1.3572542901716068E-2</v>
      </c>
      <c r="W51" s="30" t="e">
        <f>#REF!</f>
        <v>#REF!</v>
      </c>
    </row>
    <row r="52" spans="1:23" s="3" customFormat="1" ht="20.350000000000001" customHeight="1">
      <c r="A52" s="49"/>
      <c r="B52" s="13" t="s">
        <v>42</v>
      </c>
      <c r="C52" s="15">
        <v>66</v>
      </c>
      <c r="D52" s="13"/>
      <c r="E52" s="23" t="s">
        <v>46</v>
      </c>
      <c r="F52" s="14">
        <v>722.30304106917674</v>
      </c>
      <c r="G52" s="14">
        <v>517.29246153017459</v>
      </c>
      <c r="H52" s="14">
        <v>205.01057953900221</v>
      </c>
      <c r="I52" s="14">
        <f t="shared" si="2"/>
        <v>517</v>
      </c>
      <c r="J52" s="14">
        <f t="shared" si="2"/>
        <v>205</v>
      </c>
      <c r="K52" s="23" t="s">
        <v>46</v>
      </c>
      <c r="L52" s="19"/>
      <c r="R52" s="31">
        <v>60</v>
      </c>
      <c r="S52" s="32">
        <v>1.12E-2</v>
      </c>
      <c r="T52" s="33">
        <v>18</v>
      </c>
      <c r="U52" s="34">
        <v>9.9194900118154596E-3</v>
      </c>
      <c r="V52" s="34">
        <v>1.3017854047495232E-2</v>
      </c>
      <c r="W52" s="30" t="e">
        <f>#REF!</f>
        <v>#REF!</v>
      </c>
    </row>
    <row r="53" spans="1:23" s="3" customFormat="1" ht="20.350000000000001" customHeight="1">
      <c r="A53" s="49"/>
      <c r="B53" s="13" t="s">
        <v>43</v>
      </c>
      <c r="C53" s="15">
        <v>114</v>
      </c>
      <c r="D53" s="13"/>
      <c r="E53" s="23" t="s">
        <v>47</v>
      </c>
      <c r="F53" s="14">
        <v>817.12734644670627</v>
      </c>
      <c r="G53" s="14">
        <v>585.39554879564537</v>
      </c>
      <c r="H53" s="14">
        <v>231.73179765106096</v>
      </c>
      <c r="I53" s="14">
        <f t="shared" si="2"/>
        <v>585</v>
      </c>
      <c r="J53" s="14">
        <f t="shared" si="2"/>
        <v>232</v>
      </c>
      <c r="K53" s="23" t="s">
        <v>47</v>
      </c>
      <c r="L53" s="19"/>
      <c r="R53" s="31">
        <v>62</v>
      </c>
      <c r="S53" s="32">
        <v>1.17E-2</v>
      </c>
      <c r="T53" s="33">
        <v>25</v>
      </c>
      <c r="U53" s="34">
        <v>1.4512864195495473E-2</v>
      </c>
      <c r="V53" s="34">
        <v>1.8157392962385163E-2</v>
      </c>
      <c r="W53" s="30" t="e">
        <f>#REF!</f>
        <v>#REF!</v>
      </c>
    </row>
    <row r="54" spans="1:23" s="3" customFormat="1" ht="20.350000000000001" customHeight="1">
      <c r="A54" s="49"/>
      <c r="B54" s="13" t="s">
        <v>44</v>
      </c>
      <c r="C54" s="15">
        <v>55</v>
      </c>
      <c r="D54" s="13"/>
      <c r="E54" s="23" t="s">
        <v>48</v>
      </c>
      <c r="F54" s="14">
        <v>753.80081999125935</v>
      </c>
      <c r="G54" s="14">
        <v>539.98694719724335</v>
      </c>
      <c r="H54" s="14">
        <v>213.81387279401599</v>
      </c>
      <c r="I54" s="14">
        <f t="shared" si="2"/>
        <v>540</v>
      </c>
      <c r="J54" s="14">
        <f t="shared" si="2"/>
        <v>214</v>
      </c>
      <c r="K54" s="23" t="s">
        <v>48</v>
      </c>
      <c r="L54" s="19"/>
      <c r="R54" s="31">
        <v>59</v>
      </c>
      <c r="S54" s="32">
        <v>1.0999999999999999E-2</v>
      </c>
      <c r="T54" s="33">
        <v>22</v>
      </c>
      <c r="U54" s="34">
        <v>1.0670550197382282E-2</v>
      </c>
      <c r="V54" s="34">
        <v>1.9136765470618825E-2</v>
      </c>
      <c r="W54" s="30" t="e">
        <f>#REF!</f>
        <v>#REF!</v>
      </c>
    </row>
    <row r="55" spans="1:23" s="3" customFormat="1" ht="20.350000000000001" customHeight="1">
      <c r="A55" s="49"/>
      <c r="B55" s="13" t="s">
        <v>45</v>
      </c>
      <c r="C55" s="15">
        <v>49</v>
      </c>
      <c r="D55" s="13"/>
      <c r="E55" s="18" t="s">
        <v>49</v>
      </c>
      <c r="F55" s="14">
        <v>817.54510250698581</v>
      </c>
      <c r="G55" s="14">
        <v>582.65520445069467</v>
      </c>
      <c r="H55" s="14">
        <v>234.88989805629109</v>
      </c>
      <c r="I55" s="14">
        <f t="shared" si="2"/>
        <v>583</v>
      </c>
      <c r="J55" s="14">
        <f t="shared" si="2"/>
        <v>235</v>
      </c>
      <c r="K55" s="18" t="s">
        <v>49</v>
      </c>
      <c r="L55" s="19"/>
      <c r="R55" s="31">
        <v>64</v>
      </c>
      <c r="S55" s="32">
        <v>1.2E-2</v>
      </c>
      <c r="T55" s="33">
        <v>21</v>
      </c>
      <c r="U55" s="34">
        <v>9.250863261249874E-3</v>
      </c>
      <c r="V55" s="34">
        <v>1.9266770670826834E-2</v>
      </c>
      <c r="W55" s="30" t="e">
        <f>#REF!</f>
        <v>#REF!</v>
      </c>
    </row>
    <row r="56" spans="1:23" s="3" customFormat="1" ht="20.350000000000001" customHeight="1">
      <c r="A56" s="49"/>
      <c r="B56" s="13" t="s">
        <v>46</v>
      </c>
      <c r="C56" s="15">
        <v>37</v>
      </c>
      <c r="D56" s="13"/>
      <c r="E56" s="24" t="s">
        <v>50</v>
      </c>
      <c r="F56" s="14">
        <v>742.26224808631537</v>
      </c>
      <c r="G56" s="14">
        <v>531.86653728877843</v>
      </c>
      <c r="H56" s="14">
        <v>210.39571079753699</v>
      </c>
      <c r="I56" s="14">
        <f t="shared" si="2"/>
        <v>532</v>
      </c>
      <c r="J56" s="14">
        <f t="shared" si="2"/>
        <v>210</v>
      </c>
      <c r="K56" s="24" t="s">
        <v>50</v>
      </c>
      <c r="L56" s="19"/>
      <c r="R56" s="31">
        <v>54</v>
      </c>
      <c r="S56" s="32">
        <v>1.01E-2</v>
      </c>
      <c r="T56" s="33">
        <v>26</v>
      </c>
      <c r="U56" s="34">
        <v>1.4746425594665642E-2</v>
      </c>
      <c r="V56" s="34">
        <v>1.8798751950078005E-2</v>
      </c>
      <c r="W56" s="30" t="e">
        <f>#REF!</f>
        <v>#REF!</v>
      </c>
    </row>
    <row r="57" spans="1:23" s="3" customFormat="1" ht="20.350000000000001" customHeight="1">
      <c r="A57" s="49"/>
      <c r="B57" s="13" t="s">
        <v>47</v>
      </c>
      <c r="C57" s="15">
        <v>53</v>
      </c>
      <c r="D57" s="13"/>
      <c r="E57" s="24" t="s">
        <v>51</v>
      </c>
      <c r="F57" s="14">
        <v>311.43495183029063</v>
      </c>
      <c r="G57" s="14">
        <v>222.80817053871979</v>
      </c>
      <c r="H57" s="14">
        <v>88.626781291570836</v>
      </c>
      <c r="I57" s="14">
        <f t="shared" si="2"/>
        <v>223</v>
      </c>
      <c r="J57" s="14">
        <f t="shared" si="2"/>
        <v>89</v>
      </c>
      <c r="K57" s="24" t="s">
        <v>51</v>
      </c>
      <c r="L57" s="19"/>
      <c r="R57" s="31">
        <v>32</v>
      </c>
      <c r="S57" s="32">
        <v>6.0000000000000001E-3</v>
      </c>
      <c r="T57" s="33">
        <v>1</v>
      </c>
      <c r="U57" s="34">
        <v>6.732063858434314E-4</v>
      </c>
      <c r="V57" s="34">
        <v>9.8803952158086315E-4</v>
      </c>
      <c r="W57" s="30" t="e">
        <f>#REF!</f>
        <v>#REF!</v>
      </c>
    </row>
    <row r="58" spans="1:23" s="3" customFormat="1" ht="20.350000000000001" customHeight="1">
      <c r="A58" s="49"/>
      <c r="B58" s="13" t="s">
        <v>48</v>
      </c>
      <c r="C58" s="15">
        <v>44</v>
      </c>
      <c r="D58" s="13"/>
      <c r="E58" s="16" t="s">
        <v>52</v>
      </c>
      <c r="F58" s="14">
        <v>1061.5143701579079</v>
      </c>
      <c r="G58" s="14">
        <v>760.87303799553888</v>
      </c>
      <c r="H58" s="14">
        <v>300.64133216236905</v>
      </c>
      <c r="I58" s="14">
        <f t="shared" si="2"/>
        <v>761</v>
      </c>
      <c r="J58" s="14">
        <f t="shared" si="2"/>
        <v>301</v>
      </c>
      <c r="K58" s="16" t="s">
        <v>52</v>
      </c>
      <c r="L58" s="19"/>
      <c r="R58" s="31">
        <v>70</v>
      </c>
      <c r="S58" s="32">
        <v>1.32E-2</v>
      </c>
      <c r="T58" s="33">
        <v>42</v>
      </c>
      <c r="U58" s="34">
        <v>3.4425118383571936E-2</v>
      </c>
      <c r="V58" s="34">
        <v>1.482925983706015E-2</v>
      </c>
      <c r="W58" s="30" t="e">
        <f>#REF!</f>
        <v>#REF!</v>
      </c>
    </row>
    <row r="59" spans="1:23" s="3" customFormat="1" ht="20.350000000000001" customHeight="1">
      <c r="A59" s="49"/>
      <c r="B59" s="13" t="s">
        <v>49</v>
      </c>
      <c r="C59" s="15">
        <v>42</v>
      </c>
      <c r="D59" s="13"/>
      <c r="E59" s="17" t="s">
        <v>53</v>
      </c>
      <c r="F59" s="14">
        <v>1951.2477890770342</v>
      </c>
      <c r="G59" s="14">
        <v>1395.6482416748222</v>
      </c>
      <c r="H59" s="14">
        <v>555.59954740221201</v>
      </c>
      <c r="I59" s="14">
        <f t="shared" si="2"/>
        <v>1396</v>
      </c>
      <c r="J59" s="14">
        <f t="shared" si="2"/>
        <v>556</v>
      </c>
      <c r="K59" s="17" t="s">
        <v>53</v>
      </c>
      <c r="L59" s="19"/>
      <c r="R59" s="31">
        <v>129</v>
      </c>
      <c r="S59" s="32">
        <v>2.4199999999999999E-2</v>
      </c>
      <c r="T59" s="33">
        <v>78</v>
      </c>
      <c r="U59" s="34">
        <v>6.0451185667573439E-2</v>
      </c>
      <c r="V59" s="34">
        <v>3.1374588316866008E-2</v>
      </c>
      <c r="W59" s="30" t="e">
        <f>#REF!</f>
        <v>#REF!</v>
      </c>
    </row>
    <row r="60" spans="1:23" s="3" customFormat="1" ht="20.350000000000001" customHeight="1">
      <c r="A60" s="49"/>
      <c r="B60" s="13" t="s">
        <v>50</v>
      </c>
      <c r="C60" s="15">
        <v>54</v>
      </c>
      <c r="D60" s="13"/>
      <c r="E60" s="17" t="s">
        <v>54</v>
      </c>
      <c r="F60" s="14">
        <v>1465.1511735459248</v>
      </c>
      <c r="G60" s="14">
        <v>1046.9565622194627</v>
      </c>
      <c r="H60" s="14">
        <v>418.19461132646211</v>
      </c>
      <c r="I60" s="14">
        <f t="shared" si="2"/>
        <v>1047</v>
      </c>
      <c r="J60" s="14">
        <f t="shared" si="2"/>
        <v>418</v>
      </c>
      <c r="K60" s="17" t="s">
        <v>54</v>
      </c>
      <c r="L60" s="19"/>
      <c r="R60" s="31">
        <v>104</v>
      </c>
      <c r="S60" s="32">
        <v>1.95E-2</v>
      </c>
      <c r="T60" s="33">
        <v>51</v>
      </c>
      <c r="U60" s="34">
        <v>4.2444059755081108E-2</v>
      </c>
      <c r="V60" s="34">
        <v>1.6571329519847459E-2</v>
      </c>
      <c r="W60" s="30" t="e">
        <f>#REF!</f>
        <v>#REF!</v>
      </c>
    </row>
    <row r="61" spans="1:23" s="3" customFormat="1" ht="20.350000000000001" customHeight="1">
      <c r="A61" s="50"/>
      <c r="B61" s="13" t="s">
        <v>51</v>
      </c>
      <c r="C61" s="15">
        <v>4</v>
      </c>
      <c r="D61" s="13"/>
      <c r="E61" s="16" t="s">
        <v>55</v>
      </c>
      <c r="F61" s="14">
        <v>562.76955151040193</v>
      </c>
      <c r="G61" s="14">
        <v>402.96500263075791</v>
      </c>
      <c r="H61" s="14">
        <v>159.80454887964402</v>
      </c>
      <c r="I61" s="14">
        <f t="shared" si="2"/>
        <v>403</v>
      </c>
      <c r="J61" s="14">
        <f t="shared" si="2"/>
        <v>160</v>
      </c>
      <c r="K61" s="16" t="s">
        <v>55</v>
      </c>
      <c r="L61" s="19"/>
      <c r="R61" s="31">
        <v>48</v>
      </c>
      <c r="S61" s="32">
        <v>9.1000000000000004E-3</v>
      </c>
      <c r="T61" s="33">
        <v>12</v>
      </c>
      <c r="U61" s="34">
        <v>6.0313796609238043E-3</v>
      </c>
      <c r="V61" s="34">
        <v>9.3430403882821984E-3</v>
      </c>
      <c r="W61" s="30" t="e">
        <f>#REF!</f>
        <v>#REF!</v>
      </c>
    </row>
    <row r="62" spans="1:23" s="3" customFormat="1" ht="20.350000000000001" customHeight="1">
      <c r="A62" s="47" t="s">
        <v>56</v>
      </c>
      <c r="B62" s="12" t="s">
        <v>81</v>
      </c>
      <c r="C62" s="9">
        <f t="shared" ref="C62" si="10">SUM(C64:C66)</f>
        <v>376</v>
      </c>
      <c r="D62" s="13"/>
      <c r="E62" s="17" t="s">
        <v>57</v>
      </c>
      <c r="F62" s="14">
        <v>844.57038007075278</v>
      </c>
      <c r="G62" s="14">
        <v>601.89456900841788</v>
      </c>
      <c r="H62" s="14">
        <v>242.6758110623349</v>
      </c>
      <c r="I62" s="14">
        <f t="shared" si="2"/>
        <v>602</v>
      </c>
      <c r="J62" s="14">
        <f t="shared" si="2"/>
        <v>243</v>
      </c>
      <c r="K62" s="17" t="s">
        <v>57</v>
      </c>
      <c r="L62" s="19"/>
      <c r="R62" s="31">
        <v>69</v>
      </c>
      <c r="S62" s="32">
        <v>1.2999999999999999E-2</v>
      </c>
      <c r="T62" s="33">
        <v>19</v>
      </c>
      <c r="U62" s="34">
        <v>1.0313338645710256E-2</v>
      </c>
      <c r="V62" s="34">
        <v>1.3572542901716068E-2</v>
      </c>
      <c r="W62" s="30" t="e">
        <f>#REF!</f>
        <v>#REF!</v>
      </c>
    </row>
    <row r="63" spans="1:23" s="3" customFormat="1" ht="20.350000000000001" customHeight="1">
      <c r="A63" s="48"/>
      <c r="B63" s="12" t="s">
        <v>87</v>
      </c>
      <c r="C63" s="9">
        <v>376</v>
      </c>
      <c r="D63" s="13"/>
      <c r="E63" s="17"/>
      <c r="F63" s="14"/>
      <c r="G63" s="14"/>
      <c r="H63" s="14"/>
      <c r="I63" s="14"/>
      <c r="J63" s="14"/>
      <c r="K63" s="17"/>
      <c r="L63" s="19"/>
      <c r="R63" s="31"/>
      <c r="S63" s="32"/>
      <c r="T63" s="33"/>
      <c r="U63" s="34"/>
      <c r="V63" s="34"/>
      <c r="W63" s="30"/>
    </row>
    <row r="64" spans="1:23" s="3" customFormat="1" ht="20.350000000000001" customHeight="1">
      <c r="A64" s="49"/>
      <c r="B64" s="13" t="s">
        <v>52</v>
      </c>
      <c r="C64" s="15">
        <v>98</v>
      </c>
      <c r="D64" s="13"/>
      <c r="E64" s="17" t="s">
        <v>58</v>
      </c>
      <c r="F64" s="14">
        <v>963.27433484090488</v>
      </c>
      <c r="G64" s="14">
        <v>687.01424072396026</v>
      </c>
      <c r="H64" s="14">
        <v>276.26009411694463</v>
      </c>
      <c r="I64" s="14">
        <f t="shared" si="2"/>
        <v>687</v>
      </c>
      <c r="J64" s="14">
        <f t="shared" si="2"/>
        <v>276</v>
      </c>
      <c r="K64" s="17" t="s">
        <v>58</v>
      </c>
      <c r="L64" s="19"/>
      <c r="R64" s="31">
        <v>76</v>
      </c>
      <c r="S64" s="32">
        <v>1.43E-2</v>
      </c>
      <c r="T64" s="33">
        <v>24</v>
      </c>
      <c r="U64" s="34">
        <v>1.5295981828007217E-2</v>
      </c>
      <c r="V64" s="34">
        <v>1.5028601144045762E-2</v>
      </c>
      <c r="W64" s="30" t="e">
        <f>#REF!</f>
        <v>#REF!</v>
      </c>
    </row>
    <row r="65" spans="1:23" s="3" customFormat="1" ht="20.350000000000001" customHeight="1">
      <c r="A65" s="49"/>
      <c r="B65" s="13" t="s">
        <v>53</v>
      </c>
      <c r="C65" s="15">
        <v>166</v>
      </c>
      <c r="D65" s="13"/>
      <c r="E65" s="17" t="s">
        <v>59</v>
      </c>
      <c r="F65" s="14">
        <v>861.36049280117436</v>
      </c>
      <c r="G65" s="14">
        <v>613.83186145214086</v>
      </c>
      <c r="H65" s="14">
        <v>247.52863134903347</v>
      </c>
      <c r="I65" s="14">
        <f t="shared" si="2"/>
        <v>614</v>
      </c>
      <c r="J65" s="14">
        <f t="shared" si="2"/>
        <v>248</v>
      </c>
      <c r="K65" s="17" t="s">
        <v>59</v>
      </c>
      <c r="L65" s="19"/>
      <c r="R65" s="31">
        <v>73</v>
      </c>
      <c r="S65" s="32">
        <v>1.37E-2</v>
      </c>
      <c r="T65" s="33">
        <v>17</v>
      </c>
      <c r="U65" s="34">
        <v>1.0959067219886608E-2</v>
      </c>
      <c r="V65" s="34">
        <v>9.611717802045415E-3</v>
      </c>
      <c r="W65" s="30" t="e">
        <f>#REF!</f>
        <v>#REF!</v>
      </c>
    </row>
    <row r="66" spans="1:23" s="3" customFormat="1" ht="20.350000000000001" customHeight="1">
      <c r="A66" s="50"/>
      <c r="B66" s="13" t="s">
        <v>54</v>
      </c>
      <c r="C66" s="15">
        <v>112</v>
      </c>
      <c r="D66" s="13"/>
      <c r="E66" s="17" t="s">
        <v>60</v>
      </c>
      <c r="F66" s="14">
        <v>907.51966084703872</v>
      </c>
      <c r="G66" s="14">
        <v>646.97226792307697</v>
      </c>
      <c r="H66" s="14">
        <v>260.54739292396175</v>
      </c>
      <c r="I66" s="14">
        <f t="shared" si="2"/>
        <v>647</v>
      </c>
      <c r="J66" s="14">
        <f t="shared" si="2"/>
        <v>261</v>
      </c>
      <c r="K66" s="17" t="s">
        <v>60</v>
      </c>
      <c r="L66" s="19"/>
      <c r="R66" s="31">
        <v>74</v>
      </c>
      <c r="S66" s="32">
        <v>1.4E-2</v>
      </c>
      <c r="T66" s="33">
        <v>20</v>
      </c>
      <c r="U66" s="34">
        <v>1.0661390926826589E-2</v>
      </c>
      <c r="V66" s="34">
        <v>1.5210608424336974E-2</v>
      </c>
      <c r="W66" s="30" t="e">
        <f>#REF!</f>
        <v>#REF!</v>
      </c>
    </row>
    <row r="67" spans="1:23" s="3" customFormat="1" ht="20.350000000000001" customHeight="1">
      <c r="A67" s="47" t="s">
        <v>61</v>
      </c>
      <c r="B67" s="12" t="s">
        <v>82</v>
      </c>
      <c r="C67" s="9">
        <f>C68+C71</f>
        <v>224</v>
      </c>
      <c r="D67" s="13"/>
      <c r="E67" s="17" t="s">
        <v>62</v>
      </c>
      <c r="F67" s="14">
        <v>670.65421816328762</v>
      </c>
      <c r="G67" s="14">
        <v>477.26208752615946</v>
      </c>
      <c r="H67" s="14">
        <v>193.39213063712819</v>
      </c>
      <c r="I67" s="14">
        <f t="shared" si="2"/>
        <v>477</v>
      </c>
      <c r="J67" s="14">
        <f t="shared" si="2"/>
        <v>193</v>
      </c>
      <c r="K67" s="17" t="s">
        <v>62</v>
      </c>
      <c r="L67" s="19"/>
      <c r="R67" s="31">
        <v>57</v>
      </c>
      <c r="S67" s="32">
        <v>1.0699999999999999E-2</v>
      </c>
      <c r="T67" s="33">
        <v>12</v>
      </c>
      <c r="U67" s="34">
        <v>5.2757398400791362E-3</v>
      </c>
      <c r="V67" s="34">
        <v>1.1145779164499913E-2</v>
      </c>
      <c r="W67" s="30" t="e">
        <f>#REF!</f>
        <v>#REF!</v>
      </c>
    </row>
    <row r="68" spans="1:23" s="3" customFormat="1" ht="20.350000000000001" customHeight="1">
      <c r="A68" s="48"/>
      <c r="B68" s="12" t="s">
        <v>85</v>
      </c>
      <c r="C68" s="9">
        <v>60</v>
      </c>
      <c r="D68" s="13"/>
      <c r="E68" s="17"/>
      <c r="F68" s="14"/>
      <c r="G68" s="14"/>
      <c r="H68" s="14"/>
      <c r="I68" s="14"/>
      <c r="J68" s="14"/>
      <c r="K68" s="17"/>
      <c r="L68" s="19"/>
      <c r="R68" s="31"/>
      <c r="S68" s="32"/>
      <c r="T68" s="33"/>
      <c r="U68" s="34"/>
      <c r="V68" s="34"/>
      <c r="W68" s="30"/>
    </row>
    <row r="69" spans="1:23" s="3" customFormat="1" ht="20.350000000000001" customHeight="1">
      <c r="A69" s="49"/>
      <c r="B69" s="25" t="s">
        <v>20</v>
      </c>
      <c r="C69" s="15">
        <v>52.919432084742432</v>
      </c>
      <c r="D69" s="13"/>
      <c r="E69" s="17" t="s">
        <v>63</v>
      </c>
      <c r="F69" s="14">
        <v>1358.7608183757002</v>
      </c>
      <c r="G69" s="14">
        <v>970.41545767342143</v>
      </c>
      <c r="H69" s="14">
        <v>388.34536070227875</v>
      </c>
      <c r="I69" s="14">
        <f t="shared" si="2"/>
        <v>970</v>
      </c>
      <c r="J69" s="14">
        <f t="shared" si="2"/>
        <v>388</v>
      </c>
      <c r="K69" s="17" t="s">
        <v>63</v>
      </c>
      <c r="L69" s="19"/>
      <c r="R69" s="31">
        <v>104</v>
      </c>
      <c r="S69" s="32">
        <v>1.9599999999999999E-2</v>
      </c>
      <c r="T69" s="33">
        <v>39</v>
      </c>
      <c r="U69" s="34">
        <v>1.8400974546387127E-2</v>
      </c>
      <c r="V69" s="34">
        <v>3.3038654879528513E-2</v>
      </c>
      <c r="W69" s="30" t="e">
        <f>#REF!</f>
        <v>#REF!</v>
      </c>
    </row>
    <row r="70" spans="1:23" s="3" customFormat="1" ht="20.350000000000001" customHeight="1">
      <c r="A70" s="49"/>
      <c r="B70" s="25" t="s">
        <v>21</v>
      </c>
      <c r="C70" s="15">
        <v>7</v>
      </c>
      <c r="D70" s="13"/>
      <c r="E70" s="26" t="s">
        <v>64</v>
      </c>
      <c r="F70" s="14">
        <v>1212.3724244262596</v>
      </c>
      <c r="G70" s="14">
        <v>865.50289445771796</v>
      </c>
      <c r="H70" s="14">
        <v>346.86952996854171</v>
      </c>
      <c r="I70" s="14">
        <f t="shared" si="2"/>
        <v>866</v>
      </c>
      <c r="J70" s="14">
        <f t="shared" si="2"/>
        <v>347</v>
      </c>
      <c r="K70" s="26" t="s">
        <v>64</v>
      </c>
      <c r="L70" s="19"/>
      <c r="R70" s="31">
        <v>94</v>
      </c>
      <c r="S70" s="32">
        <v>1.77E-2</v>
      </c>
      <c r="T70" s="33">
        <v>35</v>
      </c>
      <c r="U70" s="34">
        <v>1.82406873116625E-2</v>
      </c>
      <c r="V70" s="34">
        <v>2.7127751776737735E-2</v>
      </c>
      <c r="W70" s="30" t="e">
        <f>#REF!</f>
        <v>#REF!</v>
      </c>
    </row>
    <row r="71" spans="1:23" s="3" customFormat="1" ht="20.350000000000001" customHeight="1">
      <c r="A71" s="49"/>
      <c r="B71" s="45" t="s">
        <v>87</v>
      </c>
      <c r="C71" s="59">
        <v>164</v>
      </c>
      <c r="D71" s="13"/>
      <c r="E71" s="39"/>
      <c r="F71" s="14"/>
      <c r="G71" s="14"/>
      <c r="H71" s="14"/>
      <c r="I71" s="14"/>
      <c r="J71" s="14"/>
      <c r="K71" s="39"/>
      <c r="L71" s="19"/>
      <c r="R71" s="40"/>
      <c r="S71" s="41"/>
      <c r="T71" s="42"/>
      <c r="U71" s="43"/>
      <c r="V71" s="43"/>
      <c r="W71" s="44"/>
    </row>
    <row r="72" spans="1:23" s="3" customFormat="1" ht="20.350000000000001" customHeight="1">
      <c r="A72" s="49"/>
      <c r="B72" s="25" t="s">
        <v>23</v>
      </c>
      <c r="C72" s="15">
        <v>91</v>
      </c>
      <c r="D72" s="13"/>
      <c r="E72" s="14">
        <v>121.06347314309684</v>
      </c>
      <c r="F72" s="14">
        <v>2.4542265453979247E-2</v>
      </c>
      <c r="G72" s="14">
        <v>3.0265210608424336E-2</v>
      </c>
      <c r="H72" s="14">
        <v>117</v>
      </c>
      <c r="I72" s="14"/>
      <c r="J72" s="14"/>
      <c r="K72" s="14"/>
      <c r="L72" s="19"/>
    </row>
    <row r="73" spans="1:23" s="3" customFormat="1" ht="20.350000000000001" customHeight="1">
      <c r="A73" s="50"/>
      <c r="B73" s="25" t="s">
        <v>24</v>
      </c>
      <c r="C73" s="15">
        <v>73</v>
      </c>
      <c r="D73" s="13"/>
      <c r="E73" s="14">
        <v>100.08051631536864</v>
      </c>
      <c r="F73" s="14">
        <v>1.6889694904697793E-2</v>
      </c>
      <c r="G73" s="14">
        <v>3.0117871381521926E-2</v>
      </c>
      <c r="H73" s="14">
        <v>120</v>
      </c>
      <c r="I73" s="14"/>
      <c r="J73" s="14"/>
      <c r="K73" s="14"/>
      <c r="L73" s="19"/>
    </row>
    <row r="74" spans="1:23" s="3" customFormat="1" ht="27" customHeight="1">
      <c r="A74" s="51" t="s">
        <v>65</v>
      </c>
      <c r="B74" s="27" t="s">
        <v>83</v>
      </c>
      <c r="C74" s="9">
        <f t="shared" ref="C74" si="11">SUM(C75:C82)</f>
        <v>382</v>
      </c>
      <c r="D74" s="13"/>
      <c r="E74" s="14"/>
      <c r="F74" s="14"/>
      <c r="G74" s="14"/>
      <c r="H74" s="14"/>
      <c r="I74" s="14"/>
      <c r="J74" s="14"/>
      <c r="K74" s="14"/>
      <c r="L74" s="19"/>
    </row>
    <row r="75" spans="1:23" s="3" customFormat="1" ht="20.350000000000001" customHeight="1">
      <c r="A75" s="49"/>
      <c r="B75" s="13" t="s">
        <v>55</v>
      </c>
      <c r="C75" s="15">
        <v>27</v>
      </c>
      <c r="D75" s="13"/>
      <c r="E75" s="14"/>
      <c r="F75" s="14"/>
      <c r="G75" s="14"/>
      <c r="H75" s="14"/>
      <c r="I75" s="14"/>
      <c r="J75" s="14"/>
      <c r="K75" s="14"/>
      <c r="L75" s="19"/>
    </row>
    <row r="76" spans="1:23" s="3" customFormat="1" ht="20.350000000000001" customHeight="1">
      <c r="A76" s="49"/>
      <c r="B76" s="13" t="s">
        <v>57</v>
      </c>
      <c r="C76" s="15">
        <v>38</v>
      </c>
      <c r="D76" s="13"/>
      <c r="E76" s="14"/>
      <c r="F76" s="14"/>
      <c r="G76" s="14"/>
      <c r="H76" s="14"/>
      <c r="I76" s="14"/>
      <c r="J76" s="14"/>
      <c r="K76" s="14"/>
      <c r="L76" s="19"/>
    </row>
    <row r="77" spans="1:23" s="3" customFormat="1" ht="20.350000000000001" customHeight="1">
      <c r="A77" s="49"/>
      <c r="B77" s="13" t="s">
        <v>58</v>
      </c>
      <c r="C77" s="15">
        <v>54</v>
      </c>
      <c r="D77" s="13"/>
      <c r="E77" s="14"/>
      <c r="F77" s="14"/>
      <c r="G77" s="14"/>
      <c r="H77" s="14"/>
      <c r="I77" s="14"/>
      <c r="J77" s="14"/>
      <c r="K77" s="14"/>
      <c r="L77" s="19"/>
    </row>
    <row r="78" spans="1:23" s="3" customFormat="1" ht="20.350000000000001" customHeight="1">
      <c r="A78" s="49"/>
      <c r="B78" s="13" t="s">
        <v>59</v>
      </c>
      <c r="C78" s="15">
        <v>40</v>
      </c>
      <c r="D78" s="13"/>
      <c r="E78" s="14"/>
      <c r="F78" s="14"/>
      <c r="G78" s="14"/>
      <c r="H78" s="14"/>
      <c r="I78" s="14"/>
      <c r="J78" s="14"/>
      <c r="K78" s="14"/>
      <c r="L78" s="19"/>
    </row>
    <row r="79" spans="1:23" s="3" customFormat="1" ht="20.350000000000001" customHeight="1">
      <c r="A79" s="49"/>
      <c r="B79" s="13" t="s">
        <v>60</v>
      </c>
      <c r="C79" s="15">
        <v>41</v>
      </c>
      <c r="D79" s="13"/>
      <c r="E79" s="14"/>
      <c r="F79" s="14"/>
      <c r="G79" s="14"/>
      <c r="H79" s="14"/>
      <c r="I79" s="14"/>
      <c r="J79" s="14"/>
      <c r="K79" s="14"/>
      <c r="L79" s="19"/>
    </row>
    <row r="80" spans="1:23" s="3" customFormat="1" ht="20.350000000000001" customHeight="1">
      <c r="A80" s="49"/>
      <c r="B80" s="13" t="s">
        <v>62</v>
      </c>
      <c r="C80" s="15">
        <v>26</v>
      </c>
      <c r="D80" s="13"/>
      <c r="E80" s="14"/>
      <c r="F80" s="14"/>
      <c r="G80" s="14"/>
      <c r="H80" s="14"/>
      <c r="I80" s="14"/>
      <c r="J80" s="14"/>
      <c r="K80" s="14"/>
      <c r="L80" s="19"/>
    </row>
    <row r="81" spans="1:12" s="3" customFormat="1" ht="20.350000000000001" customHeight="1">
      <c r="A81" s="49"/>
      <c r="B81" s="13" t="s">
        <v>63</v>
      </c>
      <c r="C81" s="15">
        <v>79</v>
      </c>
      <c r="D81" s="13"/>
      <c r="E81" s="14"/>
      <c r="F81" s="14"/>
      <c r="G81" s="14"/>
      <c r="H81" s="14"/>
      <c r="I81" s="14"/>
      <c r="J81" s="14"/>
      <c r="K81" s="14"/>
      <c r="L81" s="19"/>
    </row>
    <row r="82" spans="1:12" s="3" customFormat="1" ht="20.350000000000001" customHeight="1">
      <c r="A82" s="50"/>
      <c r="B82" s="13" t="s">
        <v>64</v>
      </c>
      <c r="C82" s="15">
        <v>77</v>
      </c>
      <c r="D82" s="13"/>
      <c r="E82" s="14"/>
      <c r="F82" s="14"/>
      <c r="G82" s="14"/>
      <c r="H82" s="14"/>
      <c r="I82" s="14"/>
      <c r="J82" s="14"/>
      <c r="K82" s="14"/>
      <c r="L82" s="19"/>
    </row>
  </sheetData>
  <mergeCells count="19">
    <mergeCell ref="L14:Q24"/>
    <mergeCell ref="A2:D2"/>
    <mergeCell ref="A4:A5"/>
    <mergeCell ref="B4:B5"/>
    <mergeCell ref="D4:D5"/>
    <mergeCell ref="A6:B6"/>
    <mergeCell ref="C4:C5"/>
    <mergeCell ref="A7:A10"/>
    <mergeCell ref="A11:A13"/>
    <mergeCell ref="A14:A23"/>
    <mergeCell ref="A33:A38"/>
    <mergeCell ref="A30:A32"/>
    <mergeCell ref="A27:A29"/>
    <mergeCell ref="A24:A26"/>
    <mergeCell ref="A74:A82"/>
    <mergeCell ref="A67:A73"/>
    <mergeCell ref="A62:A66"/>
    <mergeCell ref="A46:A61"/>
    <mergeCell ref="A39:A45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headerFooter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10.104.98.137</dc:creator>
  <cp:lastModifiedBy>刘炯 null</cp:lastModifiedBy>
  <cp:lastPrinted>2020-12-30T01:13:30Z</cp:lastPrinted>
  <dcterms:created xsi:type="dcterms:W3CDTF">2019-11-30T03:06:26Z</dcterms:created>
  <dcterms:modified xsi:type="dcterms:W3CDTF">2021-07-01T03:04:25Z</dcterms:modified>
</cp:coreProperties>
</file>