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9440" windowHeight="103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Sheet1!$A$4:$XEJ$154</definedName>
  </definedNames>
  <calcPr calcId="145621"/>
</workbook>
</file>

<file path=xl/calcChain.xml><?xml version="1.0" encoding="utf-8"?>
<calcChain xmlns="http://schemas.openxmlformats.org/spreadsheetml/2006/main">
  <c r="G154" i="1" l="1"/>
  <c r="H154" i="1" s="1"/>
  <c r="J154" i="1" s="1"/>
  <c r="E154" i="1"/>
  <c r="G153" i="1"/>
  <c r="H153" i="1" s="1"/>
  <c r="J153" i="1" s="1"/>
  <c r="E153" i="1"/>
  <c r="I152" i="1"/>
  <c r="G152" i="1"/>
  <c r="H152" i="1" s="1"/>
  <c r="J152" i="1" s="1"/>
  <c r="E152" i="1"/>
  <c r="G151" i="1"/>
  <c r="H151" i="1" s="1"/>
  <c r="I151" i="1" s="1"/>
  <c r="E151" i="1"/>
  <c r="G150" i="1"/>
  <c r="H150" i="1" s="1"/>
  <c r="J150" i="1" s="1"/>
  <c r="E150" i="1"/>
  <c r="H149" i="1"/>
  <c r="J149" i="1" s="1"/>
  <c r="G149" i="1"/>
  <c r="E149" i="1"/>
  <c r="G148" i="1"/>
  <c r="E148" i="1"/>
  <c r="H147" i="1"/>
  <c r="J147" i="1" s="1"/>
  <c r="G147" i="1"/>
  <c r="E147" i="1"/>
  <c r="F146" i="1"/>
  <c r="G145" i="1"/>
  <c r="H145" i="1" s="1"/>
  <c r="J145" i="1" s="1"/>
  <c r="E145" i="1"/>
  <c r="G144" i="1"/>
  <c r="H144" i="1" s="1"/>
  <c r="J144" i="1" s="1"/>
  <c r="E144" i="1"/>
  <c r="G143" i="1"/>
  <c r="H143" i="1" s="1"/>
  <c r="I143" i="1" s="1"/>
  <c r="E143" i="1"/>
  <c r="G142" i="1"/>
  <c r="H142" i="1" s="1"/>
  <c r="J142" i="1" s="1"/>
  <c r="E142" i="1"/>
  <c r="G141" i="1"/>
  <c r="G140" i="1" s="1"/>
  <c r="E141" i="1"/>
  <c r="F139" i="1"/>
  <c r="G138" i="1"/>
  <c r="H138" i="1" s="1"/>
  <c r="I138" i="1" s="1"/>
  <c r="E138" i="1"/>
  <c r="G137" i="1"/>
  <c r="H137" i="1" s="1"/>
  <c r="J137" i="1" s="1"/>
  <c r="E137" i="1"/>
  <c r="G136" i="1"/>
  <c r="H136" i="1" s="1"/>
  <c r="J136" i="1" s="1"/>
  <c r="E136" i="1"/>
  <c r="G135" i="1"/>
  <c r="E135" i="1"/>
  <c r="G134" i="1"/>
  <c r="H134" i="1" s="1"/>
  <c r="E134" i="1"/>
  <c r="G133" i="1"/>
  <c r="H133" i="1" s="1"/>
  <c r="J133" i="1" s="1"/>
  <c r="E133" i="1"/>
  <c r="H132" i="1"/>
  <c r="J132" i="1" s="1"/>
  <c r="G132" i="1"/>
  <c r="E132" i="1"/>
  <c r="G131" i="1"/>
  <c r="H131" i="1" s="1"/>
  <c r="J131" i="1" s="1"/>
  <c r="E131" i="1"/>
  <c r="G130" i="1"/>
  <c r="H130" i="1" s="1"/>
  <c r="E130" i="1"/>
  <c r="G129" i="1"/>
  <c r="H129" i="1" s="1"/>
  <c r="J129" i="1" s="1"/>
  <c r="E129" i="1"/>
  <c r="G128" i="1"/>
  <c r="E128" i="1"/>
  <c r="G127" i="1"/>
  <c r="E127" i="1"/>
  <c r="F125" i="1"/>
  <c r="G124" i="1"/>
  <c r="E124" i="1"/>
  <c r="G123" i="1"/>
  <c r="E123" i="1"/>
  <c r="G122" i="1"/>
  <c r="H122" i="1" s="1"/>
  <c r="J122" i="1" s="1"/>
  <c r="E122" i="1"/>
  <c r="G121" i="1"/>
  <c r="H121" i="1" s="1"/>
  <c r="I121" i="1" s="1"/>
  <c r="E121" i="1"/>
  <c r="G120" i="1"/>
  <c r="H120" i="1" s="1"/>
  <c r="J120" i="1" s="1"/>
  <c r="E120" i="1"/>
  <c r="G119" i="1"/>
  <c r="E119" i="1"/>
  <c r="G118" i="1"/>
  <c r="H118" i="1" s="1"/>
  <c r="J118" i="1" s="1"/>
  <c r="E118" i="1"/>
  <c r="G117" i="1"/>
  <c r="H117" i="1" s="1"/>
  <c r="J117" i="1" s="1"/>
  <c r="E117" i="1"/>
  <c r="G116" i="1"/>
  <c r="H116" i="1" s="1"/>
  <c r="J116" i="1" s="1"/>
  <c r="E116" i="1"/>
  <c r="G115" i="1"/>
  <c r="H115" i="1" s="1"/>
  <c r="J115" i="1" s="1"/>
  <c r="E115" i="1"/>
  <c r="G114" i="1"/>
  <c r="H114" i="1" s="1"/>
  <c r="E114" i="1"/>
  <c r="F113" i="1"/>
  <c r="F112" i="1"/>
  <c r="G111" i="1"/>
  <c r="H111" i="1" s="1"/>
  <c r="J111" i="1" s="1"/>
  <c r="E111" i="1"/>
  <c r="H110" i="1"/>
  <c r="J110" i="1" s="1"/>
  <c r="G110" i="1"/>
  <c r="E110" i="1"/>
  <c r="G109" i="1"/>
  <c r="H109" i="1" s="1"/>
  <c r="E109" i="1"/>
  <c r="G108" i="1"/>
  <c r="H108" i="1" s="1"/>
  <c r="J108" i="1" s="1"/>
  <c r="E108" i="1"/>
  <c r="G107" i="1"/>
  <c r="H107" i="1" s="1"/>
  <c r="J107" i="1" s="1"/>
  <c r="E107" i="1"/>
  <c r="G106" i="1"/>
  <c r="H106" i="1" s="1"/>
  <c r="E106" i="1"/>
  <c r="G105" i="1"/>
  <c r="E105" i="1"/>
  <c r="G104" i="1"/>
  <c r="E104" i="1"/>
  <c r="G103" i="1"/>
  <c r="E103" i="1"/>
  <c r="G102" i="1"/>
  <c r="H102" i="1" s="1"/>
  <c r="J102" i="1" s="1"/>
  <c r="E102" i="1"/>
  <c r="G101" i="1"/>
  <c r="H101" i="1" s="1"/>
  <c r="E101" i="1"/>
  <c r="F100" i="1"/>
  <c r="F99" i="1"/>
  <c r="H98" i="1"/>
  <c r="J98" i="1" s="1"/>
  <c r="G98" i="1"/>
  <c r="E98" i="1"/>
  <c r="G97" i="1"/>
  <c r="E97" i="1"/>
  <c r="G96" i="1"/>
  <c r="H96" i="1" s="1"/>
  <c r="J96" i="1" s="1"/>
  <c r="E96" i="1"/>
  <c r="G95" i="1"/>
  <c r="H95" i="1" s="1"/>
  <c r="J95" i="1" s="1"/>
  <c r="E95" i="1"/>
  <c r="G94" i="1"/>
  <c r="H94" i="1" s="1"/>
  <c r="J94" i="1" s="1"/>
  <c r="E94" i="1"/>
  <c r="G93" i="1"/>
  <c r="H93" i="1" s="1"/>
  <c r="E93" i="1"/>
  <c r="F92" i="1"/>
  <c r="F91" i="1"/>
  <c r="G90" i="1"/>
  <c r="H90" i="1" s="1"/>
  <c r="J90" i="1" s="1"/>
  <c r="E90" i="1"/>
  <c r="G89" i="1"/>
  <c r="H89" i="1" s="1"/>
  <c r="J89" i="1" s="1"/>
  <c r="E89" i="1"/>
  <c r="G88" i="1"/>
  <c r="E88" i="1"/>
  <c r="G87" i="1"/>
  <c r="E87" i="1"/>
  <c r="F86" i="1"/>
  <c r="F85" i="1"/>
  <c r="G84" i="1"/>
  <c r="E84" i="1"/>
  <c r="G83" i="1"/>
  <c r="E83" i="1"/>
  <c r="G82" i="1"/>
  <c r="H82" i="1" s="1"/>
  <c r="J82" i="1" s="1"/>
  <c r="E82" i="1"/>
  <c r="G81" i="1"/>
  <c r="H81" i="1" s="1"/>
  <c r="E81" i="1"/>
  <c r="G80" i="1"/>
  <c r="H80" i="1" s="1"/>
  <c r="J80" i="1" s="1"/>
  <c r="E80" i="1"/>
  <c r="G79" i="1"/>
  <c r="H79" i="1" s="1"/>
  <c r="J79" i="1" s="1"/>
  <c r="E79" i="1"/>
  <c r="G78" i="1"/>
  <c r="E78" i="1"/>
  <c r="G77" i="1"/>
  <c r="H77" i="1" s="1"/>
  <c r="J77" i="1" s="1"/>
  <c r="E77" i="1"/>
  <c r="G76" i="1"/>
  <c r="H76" i="1" s="1"/>
  <c r="J76" i="1" s="1"/>
  <c r="E76" i="1"/>
  <c r="F75" i="1"/>
  <c r="F74" i="1"/>
  <c r="G73" i="1"/>
  <c r="H73" i="1" s="1"/>
  <c r="J73" i="1" s="1"/>
  <c r="E73" i="1"/>
  <c r="G72" i="1"/>
  <c r="H72" i="1" s="1"/>
  <c r="J72" i="1" s="1"/>
  <c r="E72" i="1"/>
  <c r="G71" i="1"/>
  <c r="H71" i="1" s="1"/>
  <c r="J71" i="1" s="1"/>
  <c r="E71" i="1"/>
  <c r="G70" i="1"/>
  <c r="H70" i="1" s="1"/>
  <c r="J70" i="1" s="1"/>
  <c r="E70" i="1"/>
  <c r="G69" i="1"/>
  <c r="E69" i="1"/>
  <c r="G68" i="1"/>
  <c r="E68" i="1"/>
  <c r="G67" i="1"/>
  <c r="E67" i="1"/>
  <c r="G66" i="1"/>
  <c r="H66" i="1" s="1"/>
  <c r="J66" i="1" s="1"/>
  <c r="E66" i="1"/>
  <c r="G65" i="1"/>
  <c r="H65" i="1" s="1"/>
  <c r="J65" i="1" s="1"/>
  <c r="E65" i="1"/>
  <c r="F64" i="1"/>
  <c r="F63" i="1"/>
  <c r="G62" i="1"/>
  <c r="H62" i="1" s="1"/>
  <c r="J62" i="1" s="1"/>
  <c r="E62" i="1"/>
  <c r="G61" i="1"/>
  <c r="H61" i="1" s="1"/>
  <c r="J61" i="1" s="1"/>
  <c r="E61" i="1"/>
  <c r="G60" i="1"/>
  <c r="H60" i="1" s="1"/>
  <c r="J60" i="1" s="1"/>
  <c r="E60" i="1"/>
  <c r="G59" i="1"/>
  <c r="H59" i="1" s="1"/>
  <c r="J59" i="1" s="1"/>
  <c r="E59" i="1"/>
  <c r="G58" i="1"/>
  <c r="E58" i="1"/>
  <c r="G57" i="1"/>
  <c r="H57" i="1" s="1"/>
  <c r="J57" i="1" s="1"/>
  <c r="E57" i="1"/>
  <c r="G56" i="1"/>
  <c r="H56" i="1" s="1"/>
  <c r="J56" i="1" s="1"/>
  <c r="E56" i="1"/>
  <c r="G55" i="1"/>
  <c r="H55" i="1" s="1"/>
  <c r="J55" i="1" s="1"/>
  <c r="E55" i="1"/>
  <c r="G54" i="1"/>
  <c r="H54" i="1" s="1"/>
  <c r="J54" i="1" s="1"/>
  <c r="E54" i="1"/>
  <c r="G53" i="1"/>
  <c r="H53" i="1" s="1"/>
  <c r="J53" i="1" s="1"/>
  <c r="E53" i="1"/>
  <c r="G52" i="1"/>
  <c r="E52" i="1"/>
  <c r="G51" i="1"/>
  <c r="E51" i="1"/>
  <c r="F50" i="1"/>
  <c r="F49" i="1"/>
  <c r="G48" i="1"/>
  <c r="E48" i="1"/>
  <c r="G47" i="1"/>
  <c r="H47" i="1" s="1"/>
  <c r="J47" i="1" s="1"/>
  <c r="E47" i="1"/>
  <c r="G46" i="1"/>
  <c r="E46" i="1"/>
  <c r="G45" i="1"/>
  <c r="H45" i="1" s="1"/>
  <c r="E45" i="1"/>
  <c r="G44" i="1"/>
  <c r="H44" i="1" s="1"/>
  <c r="J44" i="1" s="1"/>
  <c r="E44" i="1"/>
  <c r="G43" i="1"/>
  <c r="H43" i="1" s="1"/>
  <c r="J43" i="1" s="1"/>
  <c r="E43" i="1"/>
  <c r="G42" i="1"/>
  <c r="H42" i="1" s="1"/>
  <c r="E42" i="1"/>
  <c r="H41" i="1"/>
  <c r="J41" i="1" s="1"/>
  <c r="G41" i="1"/>
  <c r="E41" i="1"/>
  <c r="G40" i="1"/>
  <c r="H40" i="1" s="1"/>
  <c r="J40" i="1" s="1"/>
  <c r="E40" i="1"/>
  <c r="G39" i="1"/>
  <c r="E39" i="1"/>
  <c r="G38" i="1"/>
  <c r="H38" i="1" s="1"/>
  <c r="E38" i="1"/>
  <c r="G37" i="1"/>
  <c r="H37" i="1" s="1"/>
  <c r="J37" i="1" s="1"/>
  <c r="E37" i="1"/>
  <c r="F36" i="1"/>
  <c r="F35" i="1"/>
  <c r="G34" i="1"/>
  <c r="E34" i="1"/>
  <c r="G33" i="1"/>
  <c r="H33" i="1" s="1"/>
  <c r="J33" i="1" s="1"/>
  <c r="E33" i="1"/>
  <c r="G32" i="1"/>
  <c r="H32" i="1" s="1"/>
  <c r="J32" i="1" s="1"/>
  <c r="E32" i="1"/>
  <c r="G31" i="1"/>
  <c r="H31" i="1" s="1"/>
  <c r="J31" i="1" s="1"/>
  <c r="E31" i="1"/>
  <c r="G30" i="1"/>
  <c r="E30" i="1"/>
  <c r="F29" i="1"/>
  <c r="F28" i="1"/>
  <c r="G27" i="1"/>
  <c r="H27" i="1" s="1"/>
  <c r="J27" i="1" s="1"/>
  <c r="E27" i="1"/>
  <c r="G26" i="1"/>
  <c r="E26" i="1"/>
  <c r="G25" i="1"/>
  <c r="H25" i="1" s="1"/>
  <c r="J25" i="1" s="1"/>
  <c r="E25" i="1"/>
  <c r="G24" i="1"/>
  <c r="H24" i="1" s="1"/>
  <c r="J24" i="1" s="1"/>
  <c r="E24" i="1"/>
  <c r="G23" i="1"/>
  <c r="H23" i="1" s="1"/>
  <c r="J23" i="1" s="1"/>
  <c r="E23" i="1"/>
  <c r="G22" i="1"/>
  <c r="H22" i="1" s="1"/>
  <c r="J22" i="1" s="1"/>
  <c r="E22" i="1"/>
  <c r="G21" i="1"/>
  <c r="H21" i="1" s="1"/>
  <c r="I21" i="1" s="1"/>
  <c r="E21" i="1"/>
  <c r="G20" i="1"/>
  <c r="H20" i="1" s="1"/>
  <c r="J20" i="1" s="1"/>
  <c r="E20" i="1"/>
  <c r="G19" i="1"/>
  <c r="E19" i="1"/>
  <c r="F18" i="1"/>
  <c r="F17" i="1"/>
  <c r="G16" i="1"/>
  <c r="E16" i="1"/>
  <c r="G15" i="1"/>
  <c r="E15" i="1"/>
  <c r="G14" i="1"/>
  <c r="H14" i="1" s="1"/>
  <c r="E14" i="1"/>
  <c r="G13" i="1"/>
  <c r="H13" i="1" s="1"/>
  <c r="E13" i="1"/>
  <c r="G12" i="1"/>
  <c r="E12" i="1"/>
  <c r="G11" i="1"/>
  <c r="H11" i="1" s="1"/>
  <c r="J11" i="1" s="1"/>
  <c r="E11" i="1"/>
  <c r="G10" i="1"/>
  <c r="H10" i="1" s="1"/>
  <c r="J10" i="1" s="1"/>
  <c r="E10" i="1"/>
  <c r="G9" i="1"/>
  <c r="H9" i="1" s="1"/>
  <c r="E9" i="1"/>
  <c r="G8" i="1"/>
  <c r="E8" i="1"/>
  <c r="F7" i="1"/>
  <c r="F6" i="1"/>
  <c r="G18" i="1" l="1"/>
  <c r="G29" i="1"/>
  <c r="I122" i="1"/>
  <c r="I129" i="1"/>
  <c r="F5" i="1"/>
  <c r="I56" i="1"/>
  <c r="H69" i="1"/>
  <c r="J69" i="1" s="1"/>
  <c r="H97" i="1"/>
  <c r="J97" i="1" s="1"/>
  <c r="I116" i="1"/>
  <c r="H141" i="1"/>
  <c r="H139" i="1" s="1"/>
  <c r="I144" i="1"/>
  <c r="G75" i="1"/>
  <c r="G74" i="1"/>
  <c r="I80" i="1"/>
  <c r="I96" i="1"/>
  <c r="H105" i="1"/>
  <c r="J105" i="1" s="1"/>
  <c r="G113" i="1"/>
  <c r="I133" i="1"/>
  <c r="G35" i="1"/>
  <c r="I41" i="1"/>
  <c r="I94" i="1"/>
  <c r="H113" i="1"/>
  <c r="I117" i="1"/>
  <c r="J42" i="1"/>
  <c r="I42" i="1"/>
  <c r="I81" i="1"/>
  <c r="J81" i="1"/>
  <c r="J109" i="1"/>
  <c r="I109" i="1"/>
  <c r="I134" i="1"/>
  <c r="J134" i="1"/>
  <c r="J93" i="1"/>
  <c r="J106" i="1"/>
  <c r="I106" i="1"/>
  <c r="J14" i="1"/>
  <c r="I14" i="1"/>
  <c r="J45" i="1"/>
  <c r="I45" i="1"/>
  <c r="I130" i="1"/>
  <c r="J130" i="1"/>
  <c r="G28" i="1"/>
  <c r="G36" i="1"/>
  <c r="J21" i="1"/>
  <c r="I22" i="1"/>
  <c r="I25" i="1"/>
  <c r="I53" i="1"/>
  <c r="I89" i="1"/>
  <c r="I93" i="1"/>
  <c r="I92" i="1" s="1"/>
  <c r="G139" i="1"/>
  <c r="G7" i="1"/>
  <c r="I11" i="1"/>
  <c r="H15" i="1"/>
  <c r="J15" i="1" s="1"/>
  <c r="I32" i="1"/>
  <c r="I44" i="1"/>
  <c r="H46" i="1"/>
  <c r="J46" i="1" s="1"/>
  <c r="I102" i="1"/>
  <c r="I108" i="1"/>
  <c r="I114" i="1"/>
  <c r="I131" i="1"/>
  <c r="I10" i="1"/>
  <c r="I24" i="1"/>
  <c r="H26" i="1"/>
  <c r="J26" i="1" s="1"/>
  <c r="H30" i="1"/>
  <c r="J30" i="1" s="1"/>
  <c r="I72" i="1"/>
  <c r="G100" i="1"/>
  <c r="I110" i="1"/>
  <c r="I142" i="1"/>
  <c r="J143" i="1"/>
  <c r="I149" i="1"/>
  <c r="I154" i="1"/>
  <c r="I9" i="1"/>
  <c r="J9" i="1"/>
  <c r="J38" i="1"/>
  <c r="I38" i="1"/>
  <c r="J75" i="1"/>
  <c r="I13" i="1"/>
  <c r="J13" i="1"/>
  <c r="G49" i="1"/>
  <c r="H51" i="1"/>
  <c r="H83" i="1"/>
  <c r="J83" i="1" s="1"/>
  <c r="G85" i="1"/>
  <c r="H87" i="1"/>
  <c r="I87" i="1" s="1"/>
  <c r="H100" i="1"/>
  <c r="I101" i="1"/>
  <c r="H135" i="1"/>
  <c r="J135" i="1" s="1"/>
  <c r="H8" i="1"/>
  <c r="I8" i="1" s="1"/>
  <c r="H12" i="1"/>
  <c r="J12" i="1" s="1"/>
  <c r="H16" i="1"/>
  <c r="J16" i="1" s="1"/>
  <c r="G17" i="1"/>
  <c r="I33" i="1"/>
  <c r="H34" i="1"/>
  <c r="J34" i="1" s="1"/>
  <c r="G50" i="1"/>
  <c r="I54" i="1"/>
  <c r="I57" i="1"/>
  <c r="H58" i="1"/>
  <c r="J58" i="1" s="1"/>
  <c r="I60" i="1"/>
  <c r="I70" i="1"/>
  <c r="I73" i="1"/>
  <c r="H75" i="1"/>
  <c r="I76" i="1"/>
  <c r="H78" i="1"/>
  <c r="J78" i="1" s="1"/>
  <c r="G86" i="1"/>
  <c r="I90" i="1"/>
  <c r="G99" i="1"/>
  <c r="J101" i="1"/>
  <c r="H104" i="1"/>
  <c r="J104" i="1" s="1"/>
  <c r="I120" i="1"/>
  <c r="J121" i="1"/>
  <c r="H124" i="1"/>
  <c r="J124" i="1" s="1"/>
  <c r="G126" i="1"/>
  <c r="G125" i="1"/>
  <c r="H128" i="1"/>
  <c r="J128" i="1" s="1"/>
  <c r="I150" i="1"/>
  <c r="J151" i="1"/>
  <c r="G6" i="1"/>
  <c r="H19" i="1"/>
  <c r="I19" i="1" s="1"/>
  <c r="I20" i="1"/>
  <c r="I23" i="1"/>
  <c r="I37" i="1"/>
  <c r="H39" i="1"/>
  <c r="J39" i="1" s="1"/>
  <c r="I40" i="1"/>
  <c r="I43" i="1"/>
  <c r="I61" i="1"/>
  <c r="G64" i="1"/>
  <c r="I65" i="1"/>
  <c r="I66" i="1"/>
  <c r="I77" i="1"/>
  <c r="I82" i="1"/>
  <c r="H92" i="1"/>
  <c r="G92" i="1"/>
  <c r="G91" i="1"/>
  <c r="I95" i="1"/>
  <c r="I98" i="1"/>
  <c r="H103" i="1"/>
  <c r="J103" i="1" s="1"/>
  <c r="I111" i="1"/>
  <c r="G112" i="1"/>
  <c r="I115" i="1"/>
  <c r="I118" i="1"/>
  <c r="H119" i="1"/>
  <c r="J119" i="1" s="1"/>
  <c r="H123" i="1"/>
  <c r="J123" i="1" s="1"/>
  <c r="H127" i="1"/>
  <c r="I127" i="1" s="1"/>
  <c r="I136" i="1"/>
  <c r="I137" i="1"/>
  <c r="J138" i="1"/>
  <c r="I59" i="1"/>
  <c r="I62" i="1"/>
  <c r="H67" i="1"/>
  <c r="I67" i="1" s="1"/>
  <c r="I27" i="1"/>
  <c r="H29" i="1"/>
  <c r="I31" i="1"/>
  <c r="I47" i="1"/>
  <c r="H48" i="1"/>
  <c r="J48" i="1" s="1"/>
  <c r="H52" i="1"/>
  <c r="J52" i="1" s="1"/>
  <c r="G63" i="1"/>
  <c r="H68" i="1"/>
  <c r="J68" i="1" s="1"/>
  <c r="I79" i="1"/>
  <c r="H84" i="1"/>
  <c r="J84" i="1" s="1"/>
  <c r="H88" i="1"/>
  <c r="J88" i="1" s="1"/>
  <c r="I88" i="1"/>
  <c r="J114" i="1"/>
  <c r="H148" i="1"/>
  <c r="J148" i="1" s="1"/>
  <c r="J146" i="1" s="1"/>
  <c r="G146" i="1"/>
  <c r="I55" i="1"/>
  <c r="I71" i="1"/>
  <c r="I107" i="1"/>
  <c r="I132" i="1"/>
  <c r="I145" i="1"/>
  <c r="I147" i="1"/>
  <c r="I153" i="1"/>
  <c r="J141" i="1" l="1"/>
  <c r="J139" i="1" s="1"/>
  <c r="H146" i="1"/>
  <c r="I148" i="1"/>
  <c r="I146" i="1" s="1"/>
  <c r="H140" i="1"/>
  <c r="I135" i="1"/>
  <c r="I141" i="1"/>
  <c r="I140" i="1" s="1"/>
  <c r="H112" i="1"/>
  <c r="I84" i="1"/>
  <c r="I104" i="1"/>
  <c r="I48" i="1"/>
  <c r="I113" i="1"/>
  <c r="I124" i="1"/>
  <c r="I119" i="1"/>
  <c r="H91" i="1"/>
  <c r="I105" i="1"/>
  <c r="I12" i="1"/>
  <c r="I7" i="1" s="1"/>
  <c r="I97" i="1"/>
  <c r="I52" i="1"/>
  <c r="I69" i="1"/>
  <c r="I103" i="1"/>
  <c r="J36" i="1"/>
  <c r="H99" i="1"/>
  <c r="I26" i="1"/>
  <c r="I17" i="1" s="1"/>
  <c r="I68" i="1"/>
  <c r="I91" i="1"/>
  <c r="J74" i="1"/>
  <c r="I30" i="1"/>
  <c r="I29" i="1" s="1"/>
  <c r="I58" i="1"/>
  <c r="I46" i="1"/>
  <c r="I15" i="1"/>
  <c r="J92" i="1"/>
  <c r="J91" i="1"/>
  <c r="H36" i="1"/>
  <c r="I85" i="1"/>
  <c r="I86" i="1"/>
  <c r="H50" i="1"/>
  <c r="H49" i="1"/>
  <c r="J51" i="1"/>
  <c r="J113" i="1"/>
  <c r="J112" i="1"/>
  <c r="I123" i="1"/>
  <c r="I75" i="1"/>
  <c r="I18" i="1"/>
  <c r="I64" i="1"/>
  <c r="J35" i="1"/>
  <c r="J19" i="1"/>
  <c r="H18" i="1"/>
  <c r="H17" i="1"/>
  <c r="I126" i="1"/>
  <c r="H86" i="1"/>
  <c r="H85" i="1"/>
  <c r="J87" i="1"/>
  <c r="I83" i="1"/>
  <c r="I51" i="1"/>
  <c r="H35" i="1"/>
  <c r="J67" i="1"/>
  <c r="H63" i="1"/>
  <c r="J127" i="1"/>
  <c r="H126" i="1"/>
  <c r="H125" i="1"/>
  <c r="H64" i="1"/>
  <c r="I34" i="1"/>
  <c r="H74" i="1"/>
  <c r="I39" i="1"/>
  <c r="I35" i="1" s="1"/>
  <c r="I128" i="1"/>
  <c r="I125" i="1" s="1"/>
  <c r="I78" i="1"/>
  <c r="H28" i="1"/>
  <c r="I16" i="1"/>
  <c r="G5" i="1"/>
  <c r="J100" i="1"/>
  <c r="J99" i="1"/>
  <c r="J8" i="1"/>
  <c r="H6" i="1"/>
  <c r="H7" i="1"/>
  <c r="I100" i="1"/>
  <c r="J29" i="1"/>
  <c r="J28" i="1"/>
  <c r="J140" i="1"/>
  <c r="I139" i="1" l="1"/>
  <c r="I6" i="1"/>
  <c r="I112" i="1"/>
  <c r="I28" i="1"/>
  <c r="I63" i="1"/>
  <c r="I99" i="1"/>
  <c r="I74" i="1"/>
  <c r="J64" i="1"/>
  <c r="J63" i="1"/>
  <c r="J18" i="1"/>
  <c r="J17" i="1"/>
  <c r="H5" i="1"/>
  <c r="J86" i="1"/>
  <c r="J85" i="1"/>
  <c r="J7" i="1"/>
  <c r="J6" i="1"/>
  <c r="J126" i="1"/>
  <c r="J125" i="1"/>
  <c r="I36" i="1"/>
  <c r="I49" i="1"/>
  <c r="I50" i="1"/>
  <c r="J50" i="1"/>
  <c r="J49" i="1"/>
  <c r="I5" i="1" l="1"/>
  <c r="J5" i="1"/>
</calcChain>
</file>

<file path=xl/sharedStrings.xml><?xml version="1.0" encoding="utf-8"?>
<sst xmlns="http://schemas.openxmlformats.org/spreadsheetml/2006/main" count="421" uniqueCount="192">
  <si>
    <t>附件</t>
    <phoneticPr fontId="2" type="noConversion"/>
  </si>
  <si>
    <t>地区</t>
    <phoneticPr fontId="2" type="noConversion"/>
  </si>
  <si>
    <t>类别</t>
    <phoneticPr fontId="2" type="noConversion"/>
  </si>
  <si>
    <t>省级分担比例</t>
    <phoneticPr fontId="2" type="noConversion"/>
  </si>
  <si>
    <t>市县分担比例</t>
    <phoneticPr fontId="2" type="noConversion"/>
  </si>
  <si>
    <t>公办园幼儿数（人）</t>
    <phoneticPr fontId="2" type="noConversion"/>
  </si>
  <si>
    <t>2019年公办园资金需求（万元）</t>
    <phoneticPr fontId="2" type="noConversion"/>
  </si>
  <si>
    <t>此次下达省级资金（万元）</t>
    <phoneticPr fontId="2" type="noConversion"/>
  </si>
  <si>
    <t>政府经济科目</t>
    <phoneticPr fontId="2" type="noConversion"/>
  </si>
  <si>
    <t>小计</t>
    <phoneticPr fontId="2" type="noConversion"/>
  </si>
  <si>
    <t>省级</t>
    <phoneticPr fontId="2" type="noConversion"/>
  </si>
  <si>
    <t>市县</t>
    <phoneticPr fontId="2" type="noConversion"/>
  </si>
  <si>
    <t>市州合计</t>
    <phoneticPr fontId="8" type="noConversion"/>
  </si>
  <si>
    <t>长沙市</t>
    <phoneticPr fontId="2" type="noConversion"/>
  </si>
  <si>
    <t>长沙市小计</t>
    <phoneticPr fontId="2" type="noConversion"/>
  </si>
  <si>
    <t>市本级及所辖区小计</t>
    <phoneticPr fontId="2" type="noConversion"/>
  </si>
  <si>
    <t>芙蓉区</t>
  </si>
  <si>
    <t>非省直管县</t>
    <phoneticPr fontId="2" type="noConversion"/>
  </si>
  <si>
    <t>天心区</t>
  </si>
  <si>
    <t>非省直管县</t>
    <phoneticPr fontId="2" type="noConversion"/>
  </si>
  <si>
    <t>岳麓区</t>
  </si>
  <si>
    <t>非省直管县</t>
    <phoneticPr fontId="2" type="noConversion"/>
  </si>
  <si>
    <t>开福区</t>
  </si>
  <si>
    <t>雨花区</t>
  </si>
  <si>
    <t>望城区</t>
  </si>
  <si>
    <t>长沙县</t>
  </si>
  <si>
    <t>宁乡市</t>
    <phoneticPr fontId="2" type="noConversion"/>
  </si>
  <si>
    <t>省直管县</t>
    <phoneticPr fontId="2" type="noConversion"/>
  </si>
  <si>
    <t>浏阳市</t>
  </si>
  <si>
    <t>株洲市</t>
    <phoneticPr fontId="2" type="noConversion"/>
  </si>
  <si>
    <t>株洲市小计</t>
    <phoneticPr fontId="2" type="noConversion"/>
  </si>
  <si>
    <t>市本级及所辖区小计</t>
    <phoneticPr fontId="2" type="noConversion"/>
  </si>
  <si>
    <t>荷塘区</t>
  </si>
  <si>
    <t>芦淞区</t>
  </si>
  <si>
    <t>石峰区</t>
  </si>
  <si>
    <t>天元区</t>
  </si>
  <si>
    <t>渌口区</t>
    <phoneticPr fontId="2" type="noConversion"/>
  </si>
  <si>
    <t>省直管县</t>
    <phoneticPr fontId="2" type="noConversion"/>
  </si>
  <si>
    <t>攸县</t>
  </si>
  <si>
    <t>茶陵县</t>
  </si>
  <si>
    <t>炎陵县</t>
  </si>
  <si>
    <t>醴陵市</t>
  </si>
  <si>
    <t>湘潭市</t>
    <phoneticPr fontId="2" type="noConversion"/>
  </si>
  <si>
    <t>湘潭市小计</t>
    <phoneticPr fontId="2" type="noConversion"/>
  </si>
  <si>
    <t>市本级及所辖区小计</t>
    <phoneticPr fontId="2" type="noConversion"/>
  </si>
  <si>
    <t>雨湖区</t>
  </si>
  <si>
    <t>岳塘区</t>
  </si>
  <si>
    <t>湘潭县</t>
  </si>
  <si>
    <t>省直管县</t>
    <phoneticPr fontId="2" type="noConversion"/>
  </si>
  <si>
    <t>湘乡市</t>
  </si>
  <si>
    <t>韶山市</t>
  </si>
  <si>
    <t>衡阳市</t>
    <phoneticPr fontId="2" type="noConversion"/>
  </si>
  <si>
    <t>衡阳市小计</t>
    <phoneticPr fontId="2" type="noConversion"/>
  </si>
  <si>
    <t>珠晖区</t>
  </si>
  <si>
    <t>雁峰区</t>
  </si>
  <si>
    <t>非省直管县</t>
    <phoneticPr fontId="2" type="noConversion"/>
  </si>
  <si>
    <t>石鼓区</t>
  </si>
  <si>
    <t>蒸湘区</t>
  </si>
  <si>
    <t>南岳区</t>
  </si>
  <si>
    <t>衡阳县</t>
  </si>
  <si>
    <t>省直管县</t>
    <phoneticPr fontId="2" type="noConversion"/>
  </si>
  <si>
    <t>衡南县</t>
  </si>
  <si>
    <t>衡山县</t>
  </si>
  <si>
    <t>衡东县</t>
  </si>
  <si>
    <t>祁东县</t>
  </si>
  <si>
    <t>耒阳市</t>
  </si>
  <si>
    <t>常宁市</t>
  </si>
  <si>
    <t>邵阳市</t>
    <phoneticPr fontId="2" type="noConversion"/>
  </si>
  <si>
    <t>邵阳市小计</t>
    <phoneticPr fontId="2" type="noConversion"/>
  </si>
  <si>
    <t>市本级及所辖区小计</t>
    <phoneticPr fontId="2" type="noConversion"/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</si>
  <si>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</si>
  <si>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</si>
  <si>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</si>
  <si>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</si>
  <si>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</si>
  <si>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</si>
  <si>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</si>
  <si>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</si>
  <si>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绥宁县</t>
  </si>
  <si>
    <t>新宁县</t>
  </si>
  <si>
    <t>城步县</t>
    <phoneticPr fontId="2" type="noConversion"/>
  </si>
  <si>
    <t>武冈市</t>
  </si>
  <si>
    <t>岳阳市</t>
    <phoneticPr fontId="2" type="noConversion"/>
  </si>
  <si>
    <t>岳阳市小计</t>
    <phoneticPr fontId="2" type="noConversion"/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</si>
  <si>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</si>
  <si>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</si>
  <si>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</si>
  <si>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</si>
  <si>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</si>
  <si>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</si>
  <si>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</si>
  <si>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</si>
  <si>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</si>
  <si>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  <phoneticPr fontId="2" type="noConversion"/>
  </si>
  <si>
    <t>常德市小计</t>
    <phoneticPr fontId="2" type="noConversion"/>
  </si>
  <si>
    <t>武陵区</t>
  </si>
  <si>
    <t>鼎城区</t>
  </si>
  <si>
    <t>非省直管县</t>
    <phoneticPr fontId="2" type="noConversion"/>
  </si>
  <si>
    <t>安乡县</t>
  </si>
  <si>
    <t>省直管县</t>
    <phoneticPr fontId="2" type="noConversion"/>
  </si>
  <si>
    <t>汉寿县</t>
  </si>
  <si>
    <t>澧县</t>
  </si>
  <si>
    <t>临澧县</t>
  </si>
  <si>
    <t>桃源县</t>
  </si>
  <si>
    <t>石门县</t>
  </si>
  <si>
    <t>津市市</t>
  </si>
  <si>
    <t>张家界市</t>
    <phoneticPr fontId="2" type="noConversion"/>
  </si>
  <si>
    <t>张家界市小计</t>
    <phoneticPr fontId="2" type="noConversion"/>
  </si>
  <si>
    <t>永定区</t>
  </si>
  <si>
    <t>武陵源区</t>
  </si>
  <si>
    <t>非省直管县</t>
    <phoneticPr fontId="2" type="noConversion"/>
  </si>
  <si>
    <t>慈利县</t>
  </si>
  <si>
    <t>省直管县</t>
    <phoneticPr fontId="2" type="noConversion"/>
  </si>
  <si>
    <t>桑植县</t>
  </si>
  <si>
    <t>益阳市</t>
    <phoneticPr fontId="2" type="noConversion"/>
  </si>
  <si>
    <t>益阳市小计</t>
    <phoneticPr fontId="2" type="noConversion"/>
  </si>
  <si>
    <t>市本级及所辖区小计</t>
    <phoneticPr fontId="2" type="noConversion"/>
  </si>
  <si>
    <t>资阳区</t>
  </si>
  <si>
    <t>赫山区</t>
  </si>
  <si>
    <t>南县</t>
  </si>
  <si>
    <t>桃江县</t>
  </si>
  <si>
    <t>安化县</t>
  </si>
  <si>
    <t>沅江市</t>
  </si>
  <si>
    <t>郴州市</t>
    <phoneticPr fontId="2" type="noConversion"/>
  </si>
  <si>
    <t>郴州市小计</t>
    <phoneticPr fontId="2" type="noConversion"/>
  </si>
  <si>
    <t>北湖区</t>
  </si>
  <si>
    <t>苏仙区</t>
  </si>
  <si>
    <t>非省直管县</t>
    <phoneticPr fontId="2" type="noConversion"/>
  </si>
  <si>
    <t>桂阳县</t>
  </si>
  <si>
    <t>省直管县</t>
    <phoneticPr fontId="2" type="noConversion"/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</si>
  <si>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</si>
  <si>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</si>
  <si>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</si>
  <si>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</si>
  <si>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</si>
  <si>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</si>
  <si>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</si>
  <si>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</si>
  <si>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  <phoneticPr fontId="2" type="noConversion"/>
  </si>
  <si>
    <t>永州市小计</t>
    <phoneticPr fontId="2" type="noConversion"/>
  </si>
  <si>
    <t>市本级及所辖区小计</t>
    <phoneticPr fontId="2" type="noConversion"/>
  </si>
  <si>
    <t>零陵区</t>
  </si>
  <si>
    <t>冷水滩区</t>
  </si>
  <si>
    <t>非省直管县</t>
    <phoneticPr fontId="2" type="noConversion"/>
  </si>
  <si>
    <t>祁阳县</t>
  </si>
  <si>
    <t>省直管县</t>
    <phoneticPr fontId="2" type="noConversion"/>
  </si>
  <si>
    <t>东安县</t>
  </si>
  <si>
    <t>双牌县</t>
  </si>
  <si>
    <t>道县</t>
  </si>
  <si>
    <t>江永县</t>
  </si>
  <si>
    <t>宁远县</t>
  </si>
  <si>
    <t>蓝山县</t>
  </si>
  <si>
    <t>新田县</t>
  </si>
  <si>
    <t>江华县</t>
    <phoneticPr fontId="2" type="noConversion"/>
  </si>
  <si>
    <t>怀化市</t>
    <phoneticPr fontId="2" type="noConversion"/>
  </si>
  <si>
    <t>怀化市小计</t>
    <phoneticPr fontId="2" type="noConversion"/>
  </si>
  <si>
    <t>市本级及所辖区小计</t>
    <phoneticPr fontId="2" type="noConversion"/>
  </si>
  <si>
    <t>鹤城区</t>
  </si>
  <si>
    <t>非省直管县</t>
    <phoneticPr fontId="2" type="noConversion"/>
  </si>
  <si>
    <t>中方县</t>
  </si>
  <si>
    <t>省直管县</t>
    <phoneticPr fontId="2" type="noConversion"/>
  </si>
  <si>
    <t>沅陵县</t>
  </si>
  <si>
    <t>辰溪县</t>
  </si>
  <si>
    <t>溆浦县</t>
  </si>
  <si>
    <t>会同县</t>
  </si>
  <si>
    <t>麻阳县</t>
    <phoneticPr fontId="2" type="noConversion"/>
  </si>
  <si>
    <t>新晃县</t>
    <phoneticPr fontId="2" type="noConversion"/>
  </si>
  <si>
    <t>芷江县</t>
    <phoneticPr fontId="2" type="noConversion"/>
  </si>
  <si>
    <t>靖州县</t>
    <phoneticPr fontId="2" type="noConversion"/>
  </si>
  <si>
    <t>通道县</t>
    <phoneticPr fontId="2" type="noConversion"/>
  </si>
  <si>
    <t>洪江市</t>
  </si>
  <si>
    <t>娄底市</t>
    <phoneticPr fontId="2" type="noConversion"/>
  </si>
  <si>
    <t>娄底市小计</t>
    <phoneticPr fontId="2" type="noConversion"/>
  </si>
  <si>
    <t>市本级及所辖区小计</t>
    <phoneticPr fontId="2" type="noConversion"/>
  </si>
  <si>
    <t>娄星区</t>
  </si>
  <si>
    <t>非省直管县</t>
    <phoneticPr fontId="2" type="noConversion"/>
  </si>
  <si>
    <t>双峰县</t>
  </si>
  <si>
    <t>新化县</t>
  </si>
  <si>
    <t>冷水江市</t>
  </si>
  <si>
    <t>涟源市</t>
  </si>
  <si>
    <t>湘西土家族苗族自治州</t>
    <phoneticPr fontId="2" type="noConversion"/>
  </si>
  <si>
    <t>湘西州小计</t>
    <phoneticPr fontId="2" type="noConversion"/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</si>
  <si>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</si>
  <si>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</si>
  <si>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</si>
  <si>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</si>
  <si>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</si>
  <si>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</si>
  <si>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</si>
  <si>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</si>
  <si>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2019年学前教育生均公用经费拨款补助资金分配表（市州幼儿园）</t>
    <phoneticPr fontId="2" type="noConversion"/>
  </si>
  <si>
    <t>505对事业单位经常性补助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</si>
</sst>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color theme="1"/>
      <name val="宋体"/>
      <family val="2"/>
      <charset val="134"/>
      <scheme val="minor"/>
    </font>
    <font>
      <sz val="14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sz val="18"/>
      <color theme="1"/>
      <name val="方正小标宋简体"/>
      <family val="4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b/>
      <sz val="10"/>
      <color theme="1"/>
      <name val="Times New Roman"/>
      <family val="1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0"/>
      <name val="Times New Roman"/>
      <family val="1"/>
    </font>
    <font>
      <sz val="10"/>
      <name val="宋体"/>
      <family val="3"/>
      <charset val="134"/>
      <scheme val="minor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9" fontId="10" fillId="0" borderId="4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9" fontId="12" fillId="0" borderId="4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4"/>
  <sheetViews>
    <sheetView tabSelected="1" topLeftCell="A142" workbookViewId="0">
      <selection activeCell="K152" sqref="K152"/>
    </sheetView>
  </sheetViews>
  <sheetFormatPr defaultRowHeight="12" x14ac:dyDescent="0.15"/>
  <cols>
    <col min="1" max="1" width="13.125" style="3" customWidth="1"/>
    <col min="2" max="2" width="18.25" style="2" customWidth="1"/>
    <col min="3" max="3" width="10.875" style="2" hidden="1" customWidth="1"/>
    <col min="4" max="4" width="6.875" style="24" customWidth="1"/>
    <col min="5" max="5" width="6.375" style="24" customWidth="1"/>
    <col min="6" max="10" width="8.75" style="2" customWidth="1"/>
    <col min="11" max="11" width="11.75" style="2" customWidth="1"/>
    <col min="12" max="225" width="9" style="3"/>
    <col min="226" max="226" width="9" style="3" customWidth="1"/>
    <col min="227" max="228" width="9" style="3"/>
    <col min="229" max="229" width="9" style="3" customWidth="1"/>
    <col min="230" max="231" width="9" style="3"/>
    <col min="232" max="232" width="9" style="3" customWidth="1"/>
    <col min="233" max="481" width="9" style="3"/>
    <col min="482" max="482" width="9" style="3" customWidth="1"/>
    <col min="483" max="484" width="9" style="3"/>
    <col min="485" max="485" width="9" style="3" customWidth="1"/>
    <col min="486" max="487" width="9" style="3"/>
    <col min="488" max="488" width="9" style="3" customWidth="1"/>
    <col min="489" max="737" width="9" style="3"/>
    <col min="738" max="738" width="9" style="3" customWidth="1"/>
    <col min="739" max="740" width="9" style="3"/>
    <col min="741" max="741" width="9" style="3" customWidth="1"/>
    <col min="742" max="743" width="9" style="3"/>
    <col min="744" max="744" width="9" style="3" customWidth="1"/>
    <col min="745" max="993" width="9" style="3"/>
    <col min="994" max="994" width="9" style="3" customWidth="1"/>
    <col min="995" max="996" width="9" style="3"/>
    <col min="997" max="997" width="9" style="3" customWidth="1"/>
    <col min="998" max="999" width="9" style="3"/>
    <col min="1000" max="1000" width="9" style="3" customWidth="1"/>
    <col min="1001" max="1249" width="9" style="3"/>
    <col min="1250" max="1250" width="9" style="3" customWidth="1"/>
    <col min="1251" max="1252" width="9" style="3"/>
    <col min="1253" max="1253" width="9" style="3" customWidth="1"/>
    <col min="1254" max="1255" width="9" style="3"/>
    <col min="1256" max="1256" width="9" style="3" customWidth="1"/>
    <col min="1257" max="1505" width="9" style="3"/>
    <col min="1506" max="1506" width="9" style="3" customWidth="1"/>
    <col min="1507" max="1508" width="9" style="3"/>
    <col min="1509" max="1509" width="9" style="3" customWidth="1"/>
    <col min="1510" max="1511" width="9" style="3"/>
    <col min="1512" max="1512" width="9" style="3" customWidth="1"/>
    <col min="1513" max="1761" width="9" style="3"/>
    <col min="1762" max="1762" width="9" style="3" customWidth="1"/>
    <col min="1763" max="1764" width="9" style="3"/>
    <col min="1765" max="1765" width="9" style="3" customWidth="1"/>
    <col min="1766" max="1767" width="9" style="3"/>
    <col min="1768" max="1768" width="9" style="3" customWidth="1"/>
    <col min="1769" max="2017" width="9" style="3"/>
    <col min="2018" max="2018" width="9" style="3" customWidth="1"/>
    <col min="2019" max="2020" width="9" style="3"/>
    <col min="2021" max="2021" width="9" style="3" customWidth="1"/>
    <col min="2022" max="2023" width="9" style="3"/>
    <col min="2024" max="2024" width="9" style="3" customWidth="1"/>
    <col min="2025" max="2273" width="9" style="3"/>
    <col min="2274" max="2274" width="9" style="3" customWidth="1"/>
    <col min="2275" max="2276" width="9" style="3"/>
    <col min="2277" max="2277" width="9" style="3" customWidth="1"/>
    <col min="2278" max="2279" width="9" style="3"/>
    <col min="2280" max="2280" width="9" style="3" customWidth="1"/>
    <col min="2281" max="2529" width="9" style="3"/>
    <col min="2530" max="2530" width="9" style="3" customWidth="1"/>
    <col min="2531" max="2532" width="9" style="3"/>
    <col min="2533" max="2533" width="9" style="3" customWidth="1"/>
    <col min="2534" max="2535" width="9" style="3"/>
    <col min="2536" max="2536" width="9" style="3" customWidth="1"/>
    <col min="2537" max="2785" width="9" style="3"/>
    <col min="2786" max="2786" width="9" style="3" customWidth="1"/>
    <col min="2787" max="2788" width="9" style="3"/>
    <col min="2789" max="2789" width="9" style="3" customWidth="1"/>
    <col min="2790" max="2791" width="9" style="3"/>
    <col min="2792" max="2792" width="9" style="3" customWidth="1"/>
    <col min="2793" max="3041" width="9" style="3"/>
    <col min="3042" max="3042" width="9" style="3" customWidth="1"/>
    <col min="3043" max="3044" width="9" style="3"/>
    <col min="3045" max="3045" width="9" style="3" customWidth="1"/>
    <col min="3046" max="3047" width="9" style="3"/>
    <col min="3048" max="3048" width="9" style="3" customWidth="1"/>
    <col min="3049" max="3297" width="9" style="3"/>
    <col min="3298" max="3298" width="9" style="3" customWidth="1"/>
    <col min="3299" max="3300" width="9" style="3"/>
    <col min="3301" max="3301" width="9" style="3" customWidth="1"/>
    <col min="3302" max="3303" width="9" style="3"/>
    <col min="3304" max="3304" width="9" style="3" customWidth="1"/>
    <col min="3305" max="3553" width="9" style="3"/>
    <col min="3554" max="3554" width="9" style="3" customWidth="1"/>
    <col min="3555" max="3556" width="9" style="3"/>
    <col min="3557" max="3557" width="9" style="3" customWidth="1"/>
    <col min="3558" max="3559" width="9" style="3"/>
    <col min="3560" max="3560" width="9" style="3" customWidth="1"/>
    <col min="3561" max="3809" width="9" style="3"/>
    <col min="3810" max="3810" width="9" style="3" customWidth="1"/>
    <col min="3811" max="3812" width="9" style="3"/>
    <col min="3813" max="3813" width="9" style="3" customWidth="1"/>
    <col min="3814" max="3815" width="9" style="3"/>
    <col min="3816" max="3816" width="9" style="3" customWidth="1"/>
    <col min="3817" max="4065" width="9" style="3"/>
    <col min="4066" max="4066" width="9" style="3" customWidth="1"/>
    <col min="4067" max="4068" width="9" style="3"/>
    <col min="4069" max="4069" width="9" style="3" customWidth="1"/>
    <col min="4070" max="4071" width="9" style="3"/>
    <col min="4072" max="4072" width="9" style="3" customWidth="1"/>
    <col min="4073" max="4321" width="9" style="3"/>
    <col min="4322" max="4322" width="9" style="3" customWidth="1"/>
    <col min="4323" max="4324" width="9" style="3"/>
    <col min="4325" max="4325" width="9" style="3" customWidth="1"/>
    <col min="4326" max="4327" width="9" style="3"/>
    <col min="4328" max="4328" width="9" style="3" customWidth="1"/>
    <col min="4329" max="4577" width="9" style="3"/>
    <col min="4578" max="4578" width="9" style="3" customWidth="1"/>
    <col min="4579" max="4580" width="9" style="3"/>
    <col min="4581" max="4581" width="9" style="3" customWidth="1"/>
    <col min="4582" max="4583" width="9" style="3"/>
    <col min="4584" max="4584" width="9" style="3" customWidth="1"/>
    <col min="4585" max="4833" width="9" style="3"/>
    <col min="4834" max="4834" width="9" style="3" customWidth="1"/>
    <col min="4835" max="4836" width="9" style="3"/>
    <col min="4837" max="4837" width="9" style="3" customWidth="1"/>
    <col min="4838" max="4839" width="9" style="3"/>
    <col min="4840" max="4840" width="9" style="3" customWidth="1"/>
    <col min="4841" max="5089" width="9" style="3"/>
    <col min="5090" max="5090" width="9" style="3" customWidth="1"/>
    <col min="5091" max="5092" width="9" style="3"/>
    <col min="5093" max="5093" width="9" style="3" customWidth="1"/>
    <col min="5094" max="5095" width="9" style="3"/>
    <col min="5096" max="5096" width="9" style="3" customWidth="1"/>
    <col min="5097" max="5345" width="9" style="3"/>
    <col min="5346" max="5346" width="9" style="3" customWidth="1"/>
    <col min="5347" max="5348" width="9" style="3"/>
    <col min="5349" max="5349" width="9" style="3" customWidth="1"/>
    <col min="5350" max="5351" width="9" style="3"/>
    <col min="5352" max="5352" width="9" style="3" customWidth="1"/>
    <col min="5353" max="5601" width="9" style="3"/>
    <col min="5602" max="5602" width="9" style="3" customWidth="1"/>
    <col min="5603" max="5604" width="9" style="3"/>
    <col min="5605" max="5605" width="9" style="3" customWidth="1"/>
    <col min="5606" max="5607" width="9" style="3"/>
    <col min="5608" max="5608" width="9" style="3" customWidth="1"/>
    <col min="5609" max="5857" width="9" style="3"/>
    <col min="5858" max="5858" width="9" style="3" customWidth="1"/>
    <col min="5859" max="5860" width="9" style="3"/>
    <col min="5861" max="5861" width="9" style="3" customWidth="1"/>
    <col min="5862" max="5863" width="9" style="3"/>
    <col min="5864" max="5864" width="9" style="3" customWidth="1"/>
    <col min="5865" max="6113" width="9" style="3"/>
    <col min="6114" max="6114" width="9" style="3" customWidth="1"/>
    <col min="6115" max="6116" width="9" style="3"/>
    <col min="6117" max="6117" width="9" style="3" customWidth="1"/>
    <col min="6118" max="6119" width="9" style="3"/>
    <col min="6120" max="6120" width="9" style="3" customWidth="1"/>
    <col min="6121" max="6369" width="9" style="3"/>
    <col min="6370" max="6370" width="9" style="3" customWidth="1"/>
    <col min="6371" max="6372" width="9" style="3"/>
    <col min="6373" max="6373" width="9" style="3" customWidth="1"/>
    <col min="6374" max="6375" width="9" style="3"/>
    <col min="6376" max="6376" width="9" style="3" customWidth="1"/>
    <col min="6377" max="6625" width="9" style="3"/>
    <col min="6626" max="6626" width="9" style="3" customWidth="1"/>
    <col min="6627" max="6628" width="9" style="3"/>
    <col min="6629" max="6629" width="9" style="3" customWidth="1"/>
    <col min="6630" max="6631" width="9" style="3"/>
    <col min="6632" max="6632" width="9" style="3" customWidth="1"/>
    <col min="6633" max="6881" width="9" style="3"/>
    <col min="6882" max="6882" width="9" style="3" customWidth="1"/>
    <col min="6883" max="6884" width="9" style="3"/>
    <col min="6885" max="6885" width="9" style="3" customWidth="1"/>
    <col min="6886" max="6887" width="9" style="3"/>
    <col min="6888" max="6888" width="9" style="3" customWidth="1"/>
    <col min="6889" max="7137" width="9" style="3"/>
    <col min="7138" max="7138" width="9" style="3" customWidth="1"/>
    <col min="7139" max="7140" width="9" style="3"/>
    <col min="7141" max="7141" width="9" style="3" customWidth="1"/>
    <col min="7142" max="7143" width="9" style="3"/>
    <col min="7144" max="7144" width="9" style="3" customWidth="1"/>
    <col min="7145" max="7393" width="9" style="3"/>
    <col min="7394" max="7394" width="9" style="3" customWidth="1"/>
    <col min="7395" max="7396" width="9" style="3"/>
    <col min="7397" max="7397" width="9" style="3" customWidth="1"/>
    <col min="7398" max="7399" width="9" style="3"/>
    <col min="7400" max="7400" width="9" style="3" customWidth="1"/>
    <col min="7401" max="7649" width="9" style="3"/>
    <col min="7650" max="7650" width="9" style="3" customWidth="1"/>
    <col min="7651" max="7652" width="9" style="3"/>
    <col min="7653" max="7653" width="9" style="3" customWidth="1"/>
    <col min="7654" max="7655" width="9" style="3"/>
    <col min="7656" max="7656" width="9" style="3" customWidth="1"/>
    <col min="7657" max="7905" width="9" style="3"/>
    <col min="7906" max="7906" width="9" style="3" customWidth="1"/>
    <col min="7907" max="7908" width="9" style="3"/>
    <col min="7909" max="7909" width="9" style="3" customWidth="1"/>
    <col min="7910" max="7911" width="9" style="3"/>
    <col min="7912" max="7912" width="9" style="3" customWidth="1"/>
    <col min="7913" max="8161" width="9" style="3"/>
    <col min="8162" max="8162" width="9" style="3" customWidth="1"/>
    <col min="8163" max="8164" width="9" style="3"/>
    <col min="8165" max="8165" width="9" style="3" customWidth="1"/>
    <col min="8166" max="8167" width="9" style="3"/>
    <col min="8168" max="8168" width="9" style="3" customWidth="1"/>
    <col min="8169" max="8417" width="9" style="3"/>
    <col min="8418" max="8418" width="9" style="3" customWidth="1"/>
    <col min="8419" max="8420" width="9" style="3"/>
    <col min="8421" max="8421" width="9" style="3" customWidth="1"/>
    <col min="8422" max="8423" width="9" style="3"/>
    <col min="8424" max="8424" width="9" style="3" customWidth="1"/>
    <col min="8425" max="8673" width="9" style="3"/>
    <col min="8674" max="8674" width="9" style="3" customWidth="1"/>
    <col min="8675" max="8676" width="9" style="3"/>
    <col min="8677" max="8677" width="9" style="3" customWidth="1"/>
    <col min="8678" max="8679" width="9" style="3"/>
    <col min="8680" max="8680" width="9" style="3" customWidth="1"/>
    <col min="8681" max="8929" width="9" style="3"/>
    <col min="8930" max="8930" width="9" style="3" customWidth="1"/>
    <col min="8931" max="8932" width="9" style="3"/>
    <col min="8933" max="8933" width="9" style="3" customWidth="1"/>
    <col min="8934" max="8935" width="9" style="3"/>
    <col min="8936" max="8936" width="9" style="3" customWidth="1"/>
    <col min="8937" max="9185" width="9" style="3"/>
    <col min="9186" max="9186" width="9" style="3" customWidth="1"/>
    <col min="9187" max="9188" width="9" style="3"/>
    <col min="9189" max="9189" width="9" style="3" customWidth="1"/>
    <col min="9190" max="9191" width="9" style="3"/>
    <col min="9192" max="9192" width="9" style="3" customWidth="1"/>
    <col min="9193" max="9441" width="9" style="3"/>
    <col min="9442" max="9442" width="9" style="3" customWidth="1"/>
    <col min="9443" max="9444" width="9" style="3"/>
    <col min="9445" max="9445" width="9" style="3" customWidth="1"/>
    <col min="9446" max="9447" width="9" style="3"/>
    <col min="9448" max="9448" width="9" style="3" customWidth="1"/>
    <col min="9449" max="9697" width="9" style="3"/>
    <col min="9698" max="9698" width="9" style="3" customWidth="1"/>
    <col min="9699" max="9700" width="9" style="3"/>
    <col min="9701" max="9701" width="9" style="3" customWidth="1"/>
    <col min="9702" max="9703" width="9" style="3"/>
    <col min="9704" max="9704" width="9" style="3" customWidth="1"/>
    <col min="9705" max="9953" width="9" style="3"/>
    <col min="9954" max="9954" width="9" style="3" customWidth="1"/>
    <col min="9955" max="9956" width="9" style="3"/>
    <col min="9957" max="9957" width="9" style="3" customWidth="1"/>
    <col min="9958" max="9959" width="9" style="3"/>
    <col min="9960" max="9960" width="9" style="3" customWidth="1"/>
    <col min="9961" max="10209" width="9" style="3"/>
    <col min="10210" max="10210" width="9" style="3" customWidth="1"/>
    <col min="10211" max="10212" width="9" style="3"/>
    <col min="10213" max="10213" width="9" style="3" customWidth="1"/>
    <col min="10214" max="10215" width="9" style="3"/>
    <col min="10216" max="10216" width="9" style="3" customWidth="1"/>
    <col min="10217" max="10465" width="9" style="3"/>
    <col min="10466" max="10466" width="9" style="3" customWidth="1"/>
    <col min="10467" max="10468" width="9" style="3"/>
    <col min="10469" max="10469" width="9" style="3" customWidth="1"/>
    <col min="10470" max="10471" width="9" style="3"/>
    <col min="10472" max="10472" width="9" style="3" customWidth="1"/>
    <col min="10473" max="10721" width="9" style="3"/>
    <col min="10722" max="10722" width="9" style="3" customWidth="1"/>
    <col min="10723" max="10724" width="9" style="3"/>
    <col min="10725" max="10725" width="9" style="3" customWidth="1"/>
    <col min="10726" max="10727" width="9" style="3"/>
    <col min="10728" max="10728" width="9" style="3" customWidth="1"/>
    <col min="10729" max="10977" width="9" style="3"/>
    <col min="10978" max="10978" width="9" style="3" customWidth="1"/>
    <col min="10979" max="10980" width="9" style="3"/>
    <col min="10981" max="10981" width="9" style="3" customWidth="1"/>
    <col min="10982" max="10983" width="9" style="3"/>
    <col min="10984" max="10984" width="9" style="3" customWidth="1"/>
    <col min="10985" max="11233" width="9" style="3"/>
    <col min="11234" max="11234" width="9" style="3" customWidth="1"/>
    <col min="11235" max="11236" width="9" style="3"/>
    <col min="11237" max="11237" width="9" style="3" customWidth="1"/>
    <col min="11238" max="11239" width="9" style="3"/>
    <col min="11240" max="11240" width="9" style="3" customWidth="1"/>
    <col min="11241" max="11489" width="9" style="3"/>
    <col min="11490" max="11490" width="9" style="3" customWidth="1"/>
    <col min="11491" max="11492" width="9" style="3"/>
    <col min="11493" max="11493" width="9" style="3" customWidth="1"/>
    <col min="11494" max="11495" width="9" style="3"/>
    <col min="11496" max="11496" width="9" style="3" customWidth="1"/>
    <col min="11497" max="11745" width="9" style="3"/>
    <col min="11746" max="11746" width="9" style="3" customWidth="1"/>
    <col min="11747" max="11748" width="9" style="3"/>
    <col min="11749" max="11749" width="9" style="3" customWidth="1"/>
    <col min="11750" max="11751" width="9" style="3"/>
    <col min="11752" max="11752" width="9" style="3" customWidth="1"/>
    <col min="11753" max="12001" width="9" style="3"/>
    <col min="12002" max="12002" width="9" style="3" customWidth="1"/>
    <col min="12003" max="12004" width="9" style="3"/>
    <col min="12005" max="12005" width="9" style="3" customWidth="1"/>
    <col min="12006" max="12007" width="9" style="3"/>
    <col min="12008" max="12008" width="9" style="3" customWidth="1"/>
    <col min="12009" max="12257" width="9" style="3"/>
    <col min="12258" max="12258" width="9" style="3" customWidth="1"/>
    <col min="12259" max="12260" width="9" style="3"/>
    <col min="12261" max="12261" width="9" style="3" customWidth="1"/>
    <col min="12262" max="12263" width="9" style="3"/>
    <col min="12264" max="12264" width="9" style="3" customWidth="1"/>
    <col min="12265" max="12513" width="9" style="3"/>
    <col min="12514" max="12514" width="9" style="3" customWidth="1"/>
    <col min="12515" max="12516" width="9" style="3"/>
    <col min="12517" max="12517" width="9" style="3" customWidth="1"/>
    <col min="12518" max="12519" width="9" style="3"/>
    <col min="12520" max="12520" width="9" style="3" customWidth="1"/>
    <col min="12521" max="12769" width="9" style="3"/>
    <col min="12770" max="12770" width="9" style="3" customWidth="1"/>
    <col min="12771" max="12772" width="9" style="3"/>
    <col min="12773" max="12773" width="9" style="3" customWidth="1"/>
    <col min="12774" max="12775" width="9" style="3"/>
    <col min="12776" max="12776" width="9" style="3" customWidth="1"/>
    <col min="12777" max="13025" width="9" style="3"/>
    <col min="13026" max="13026" width="9" style="3" customWidth="1"/>
    <col min="13027" max="13028" width="9" style="3"/>
    <col min="13029" max="13029" width="9" style="3" customWidth="1"/>
    <col min="13030" max="13031" width="9" style="3"/>
    <col min="13032" max="13032" width="9" style="3" customWidth="1"/>
    <col min="13033" max="13281" width="9" style="3"/>
    <col min="13282" max="13282" width="9" style="3" customWidth="1"/>
    <col min="13283" max="13284" width="9" style="3"/>
    <col min="13285" max="13285" width="9" style="3" customWidth="1"/>
    <col min="13286" max="13287" width="9" style="3"/>
    <col min="13288" max="13288" width="9" style="3" customWidth="1"/>
    <col min="13289" max="13537" width="9" style="3"/>
    <col min="13538" max="13538" width="9" style="3" customWidth="1"/>
    <col min="13539" max="13540" width="9" style="3"/>
    <col min="13541" max="13541" width="9" style="3" customWidth="1"/>
    <col min="13542" max="13543" width="9" style="3"/>
    <col min="13544" max="13544" width="9" style="3" customWidth="1"/>
    <col min="13545" max="13793" width="9" style="3"/>
    <col min="13794" max="13794" width="9" style="3" customWidth="1"/>
    <col min="13795" max="13796" width="9" style="3"/>
    <col min="13797" max="13797" width="9" style="3" customWidth="1"/>
    <col min="13798" max="13799" width="9" style="3"/>
    <col min="13800" max="13800" width="9" style="3" customWidth="1"/>
    <col min="13801" max="14049" width="9" style="3"/>
    <col min="14050" max="14050" width="9" style="3" customWidth="1"/>
    <col min="14051" max="14052" width="9" style="3"/>
    <col min="14053" max="14053" width="9" style="3" customWidth="1"/>
    <col min="14054" max="14055" width="9" style="3"/>
    <col min="14056" max="14056" width="9" style="3" customWidth="1"/>
    <col min="14057" max="14305" width="9" style="3"/>
    <col min="14306" max="14306" width="9" style="3" customWidth="1"/>
    <col min="14307" max="14308" width="9" style="3"/>
    <col min="14309" max="14309" width="9" style="3" customWidth="1"/>
    <col min="14310" max="14311" width="9" style="3"/>
    <col min="14312" max="14312" width="9" style="3" customWidth="1"/>
    <col min="14313" max="14561" width="9" style="3"/>
    <col min="14562" max="14562" width="9" style="3" customWidth="1"/>
    <col min="14563" max="14564" width="9" style="3"/>
    <col min="14565" max="14565" width="9" style="3" customWidth="1"/>
    <col min="14566" max="14567" width="9" style="3"/>
    <col min="14568" max="14568" width="9" style="3" customWidth="1"/>
    <col min="14569" max="14817" width="9" style="3"/>
    <col min="14818" max="14818" width="9" style="3" customWidth="1"/>
    <col min="14819" max="14820" width="9" style="3"/>
    <col min="14821" max="14821" width="9" style="3" customWidth="1"/>
    <col min="14822" max="14823" width="9" style="3"/>
    <col min="14824" max="14824" width="9" style="3" customWidth="1"/>
    <col min="14825" max="15073" width="9" style="3"/>
    <col min="15074" max="15074" width="9" style="3" customWidth="1"/>
    <col min="15075" max="15076" width="9" style="3"/>
    <col min="15077" max="15077" width="9" style="3" customWidth="1"/>
    <col min="15078" max="15079" width="9" style="3"/>
    <col min="15080" max="15080" width="9" style="3" customWidth="1"/>
    <col min="15081" max="15329" width="9" style="3"/>
    <col min="15330" max="15330" width="9" style="3" customWidth="1"/>
    <col min="15331" max="15332" width="9" style="3"/>
    <col min="15333" max="15333" width="9" style="3" customWidth="1"/>
    <col min="15334" max="15335" width="9" style="3"/>
    <col min="15336" max="15336" width="9" style="3" customWidth="1"/>
    <col min="15337" max="15585" width="9" style="3"/>
    <col min="15586" max="15586" width="9" style="3" customWidth="1"/>
    <col min="15587" max="15588" width="9" style="3"/>
    <col min="15589" max="15589" width="9" style="3" customWidth="1"/>
    <col min="15590" max="15591" width="9" style="3"/>
    <col min="15592" max="15592" width="9" style="3" customWidth="1"/>
    <col min="15593" max="15841" width="9" style="3"/>
    <col min="15842" max="15842" width="9" style="3" customWidth="1"/>
    <col min="15843" max="15844" width="9" style="3"/>
    <col min="15845" max="15845" width="9" style="3" customWidth="1"/>
    <col min="15846" max="15847" width="9" style="3"/>
    <col min="15848" max="15848" width="9" style="3" customWidth="1"/>
    <col min="15849" max="16097" width="9" style="3"/>
    <col min="16098" max="16098" width="9" style="3" customWidth="1"/>
    <col min="16099" max="16100" width="9" style="3"/>
    <col min="16101" max="16101" width="9" style="3" customWidth="1"/>
    <col min="16102" max="16103" width="9" style="3"/>
    <col min="16104" max="16104" width="9" style="3" customWidth="1"/>
    <col min="16105" max="16346" width="9" style="3"/>
    <col min="16347" max="16364" width="9" style="3" customWidth="1"/>
    <col min="16365" max="16384" width="9" style="3"/>
  </cols>
  <sheetData>
    <row r="1" spans="1:11" ht="20.25" customHeight="1" x14ac:dyDescent="0.15">
      <c r="A1" s="30" t="s">
        <v>0</v>
      </c>
      <c r="B1" s="30"/>
      <c r="C1" s="1"/>
      <c r="D1" s="1"/>
      <c r="E1" s="1"/>
      <c r="F1" s="1"/>
      <c r="G1" s="1"/>
      <c r="H1" s="1"/>
      <c r="I1" s="1"/>
      <c r="J1" s="1"/>
    </row>
    <row r="2" spans="1:11" ht="33" customHeight="1" x14ac:dyDescent="0.15">
      <c r="A2" s="31" t="s">
        <v>190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4" customFormat="1" ht="40.5" customHeight="1" x14ac:dyDescent="0.15">
      <c r="A3" s="32" t="s">
        <v>1</v>
      </c>
      <c r="B3" s="33"/>
      <c r="C3" s="36" t="s">
        <v>2</v>
      </c>
      <c r="D3" s="37" t="s">
        <v>3</v>
      </c>
      <c r="E3" s="37" t="s">
        <v>4</v>
      </c>
      <c r="F3" s="39" t="s">
        <v>5</v>
      </c>
      <c r="G3" s="40" t="s">
        <v>6</v>
      </c>
      <c r="H3" s="41"/>
      <c r="I3" s="42"/>
      <c r="J3" s="28" t="s">
        <v>7</v>
      </c>
      <c r="K3" s="28" t="s">
        <v>8</v>
      </c>
    </row>
    <row r="4" spans="1:11" s="4" customFormat="1" ht="29.25" customHeight="1" x14ac:dyDescent="0.15">
      <c r="A4" s="34"/>
      <c r="B4" s="35"/>
      <c r="C4" s="36"/>
      <c r="D4" s="38"/>
      <c r="E4" s="38"/>
      <c r="F4" s="39"/>
      <c r="G4" s="5" t="s">
        <v>9</v>
      </c>
      <c r="H4" s="5" t="s">
        <v>10</v>
      </c>
      <c r="I4" s="5" t="s">
        <v>11</v>
      </c>
      <c r="J4" s="29"/>
      <c r="K4" s="29"/>
    </row>
    <row r="5" spans="1:11" s="11" customFormat="1" ht="18.600000000000001" customHeight="1" x14ac:dyDescent="0.15">
      <c r="A5" s="6"/>
      <c r="B5" s="7" t="s">
        <v>12</v>
      </c>
      <c r="C5" s="7"/>
      <c r="D5" s="8"/>
      <c r="E5" s="8"/>
      <c r="F5" s="9">
        <f>F6+F17+F28+F35+F49+F63+F74+F85+F91+F99+F112+F125+F139+F146</f>
        <v>527705</v>
      </c>
      <c r="G5" s="9">
        <f t="shared" ref="G5" si="0">G6+G17+G28+G35+G49+G63+G74+G85+G91+G99+G112+G125+G139+G146</f>
        <v>26381</v>
      </c>
      <c r="H5" s="9">
        <f>H6+H17+H28+H35+H49+H63+H74+H85+H91+H99+H112+H125+H139+H146</f>
        <v>17489</v>
      </c>
      <c r="I5" s="9">
        <f t="shared" ref="I5:J5" si="1">I6+I17+I28+I35+I49+I63+I74+I85+I91+I99+I112+I125+I139+I146</f>
        <v>8892</v>
      </c>
      <c r="J5" s="9">
        <f t="shared" si="1"/>
        <v>17489</v>
      </c>
      <c r="K5" s="10"/>
    </row>
    <row r="6" spans="1:11" s="15" customFormat="1" ht="16.5" customHeight="1" x14ac:dyDescent="0.15">
      <c r="A6" s="25" t="s">
        <v>13</v>
      </c>
      <c r="B6" s="7" t="s">
        <v>14</v>
      </c>
      <c r="C6" s="7"/>
      <c r="D6" s="12"/>
      <c r="E6" s="12"/>
      <c r="F6" s="13">
        <f>SUM(F8:F16)</f>
        <v>81587</v>
      </c>
      <c r="G6" s="13">
        <f t="shared" ref="G6:J6" si="2">SUM(G8:G16)</f>
        <v>4079</v>
      </c>
      <c r="H6" s="13">
        <f t="shared" si="2"/>
        <v>1553</v>
      </c>
      <c r="I6" s="13">
        <f t="shared" si="2"/>
        <v>2526</v>
      </c>
      <c r="J6" s="13">
        <f t="shared" si="2"/>
        <v>1553</v>
      </c>
      <c r="K6" s="14"/>
    </row>
    <row r="7" spans="1:11" s="15" customFormat="1" ht="30.75" customHeight="1" x14ac:dyDescent="0.15">
      <c r="A7" s="26"/>
      <c r="B7" s="16" t="s">
        <v>15</v>
      </c>
      <c r="C7" s="7"/>
      <c r="D7" s="12"/>
      <c r="E7" s="12"/>
      <c r="F7" s="13">
        <f>SUM(F8:F14)</f>
        <v>44694</v>
      </c>
      <c r="G7" s="13">
        <f t="shared" ref="G7:J7" si="3">SUM(G8:G14)</f>
        <v>2235</v>
      </c>
      <c r="H7" s="13">
        <f t="shared" si="3"/>
        <v>446</v>
      </c>
      <c r="I7" s="13">
        <f t="shared" si="3"/>
        <v>1789</v>
      </c>
      <c r="J7" s="13">
        <f t="shared" si="3"/>
        <v>446</v>
      </c>
      <c r="K7" s="14"/>
    </row>
    <row r="8" spans="1:11" s="21" customFormat="1" ht="24" x14ac:dyDescent="0.15">
      <c r="A8" s="26"/>
      <c r="B8" s="17" t="s">
        <v>16</v>
      </c>
      <c r="C8" s="17" t="s">
        <v>17</v>
      </c>
      <c r="D8" s="18">
        <v>0.2</v>
      </c>
      <c r="E8" s="18">
        <f>1-D8</f>
        <v>0.8</v>
      </c>
      <c r="F8" s="19">
        <v>5688</v>
      </c>
      <c r="G8" s="19">
        <f t="shared" ref="G8:G16" si="4">ROUND(F8*500/10000,0)</f>
        <v>284</v>
      </c>
      <c r="H8" s="19">
        <f t="shared" ref="H8:H16" si="5">ROUND(G8*D8,0)</f>
        <v>57</v>
      </c>
      <c r="I8" s="19">
        <f>G8-H8</f>
        <v>227</v>
      </c>
      <c r="J8" s="19">
        <f>H8</f>
        <v>57</v>
      </c>
      <c r="K8" s="20" t="s">
        <v>191</v>
      </c>
    </row>
    <row r="9" spans="1:11" s="21" customFormat="1" ht="24" x14ac:dyDescent="0.15">
      <c r="A9" s="26"/>
      <c r="B9" s="17" t="s">
        <v>18</v>
      </c>
      <c r="C9" s="17" t="s">
        <v>19</v>
      </c>
      <c r="D9" s="18">
        <v>0.2</v>
      </c>
      <c r="E9" s="18">
        <f t="shared" ref="E9:E78" si="6">1-D9</f>
        <v>0.8</v>
      </c>
      <c r="F9" s="19">
        <v>4922</v>
      </c>
      <c r="G9" s="19">
        <f t="shared" si="4"/>
        <v>246</v>
      </c>
      <c r="H9" s="19">
        <f t="shared" si="5"/>
        <v>49</v>
      </c>
      <c r="I9" s="19">
        <f t="shared" ref="I9:I16" si="7">G9-H9</f>
        <v>197</v>
      </c>
      <c r="J9" s="19">
        <f t="shared" ref="J9:J16" si="8">H9</f>
        <v>49</v>
      </c>
      <c r="K9" s="20" t="s">
        <v>191</v>
      </c>
    </row>
    <row r="10" spans="1:11" s="21" customFormat="1" ht="24" x14ac:dyDescent="0.15">
      <c r="A10" s="26"/>
      <c r="B10" s="17" t="s">
        <v>20</v>
      </c>
      <c r="C10" s="17" t="s">
        <v>21</v>
      </c>
      <c r="D10" s="18">
        <v>0.2</v>
      </c>
      <c r="E10" s="18">
        <f t="shared" si="6"/>
        <v>0.8</v>
      </c>
      <c r="F10" s="19">
        <v>12036</v>
      </c>
      <c r="G10" s="19">
        <f t="shared" si="4"/>
        <v>602</v>
      </c>
      <c r="H10" s="19">
        <f t="shared" si="5"/>
        <v>120</v>
      </c>
      <c r="I10" s="19">
        <f t="shared" si="7"/>
        <v>482</v>
      </c>
      <c r="J10" s="19">
        <f t="shared" si="8"/>
        <v>120</v>
      </c>
      <c r="K10" s="20" t="s">
        <v>191</v>
      </c>
    </row>
    <row r="11" spans="1:11" s="21" customFormat="1" ht="24" x14ac:dyDescent="0.15">
      <c r="A11" s="26"/>
      <c r="B11" s="17" t="s">
        <v>22</v>
      </c>
      <c r="C11" s="17" t="s">
        <v>21</v>
      </c>
      <c r="D11" s="18">
        <v>0.2</v>
      </c>
      <c r="E11" s="18">
        <f t="shared" si="6"/>
        <v>0.8</v>
      </c>
      <c r="F11" s="19">
        <v>3933</v>
      </c>
      <c r="G11" s="19">
        <f t="shared" si="4"/>
        <v>197</v>
      </c>
      <c r="H11" s="19">
        <f t="shared" si="5"/>
        <v>39</v>
      </c>
      <c r="I11" s="19">
        <f t="shared" si="7"/>
        <v>158</v>
      </c>
      <c r="J11" s="19">
        <f t="shared" si="8"/>
        <v>39</v>
      </c>
      <c r="K11" s="20" t="s">
        <v>191</v>
      </c>
    </row>
    <row r="12" spans="1:11" s="21" customFormat="1" ht="24" x14ac:dyDescent="0.15">
      <c r="A12" s="26"/>
      <c r="B12" s="17" t="s">
        <v>23</v>
      </c>
      <c r="C12" s="17" t="s">
        <v>21</v>
      </c>
      <c r="D12" s="18">
        <v>0.2</v>
      </c>
      <c r="E12" s="18">
        <f t="shared" si="6"/>
        <v>0.8</v>
      </c>
      <c r="F12" s="19">
        <v>4497</v>
      </c>
      <c r="G12" s="19">
        <f t="shared" si="4"/>
        <v>225</v>
      </c>
      <c r="H12" s="19">
        <f t="shared" si="5"/>
        <v>45</v>
      </c>
      <c r="I12" s="19">
        <f t="shared" si="7"/>
        <v>180</v>
      </c>
      <c r="J12" s="19">
        <f t="shared" si="8"/>
        <v>45</v>
      </c>
      <c r="K12" s="20" t="s">
        <v>191</v>
      </c>
    </row>
    <row r="13" spans="1:11" s="21" customFormat="1" ht="24" x14ac:dyDescent="0.15">
      <c r="A13" s="26"/>
      <c r="B13" s="17" t="s">
        <v>24</v>
      </c>
      <c r="C13" s="17" t="s">
        <v>21</v>
      </c>
      <c r="D13" s="18">
        <v>0.2</v>
      </c>
      <c r="E13" s="18">
        <f t="shared" si="6"/>
        <v>0.8</v>
      </c>
      <c r="F13" s="19">
        <v>6110</v>
      </c>
      <c r="G13" s="19">
        <f t="shared" si="4"/>
        <v>306</v>
      </c>
      <c r="H13" s="19">
        <f t="shared" si="5"/>
        <v>61</v>
      </c>
      <c r="I13" s="19">
        <f t="shared" si="7"/>
        <v>245</v>
      </c>
      <c r="J13" s="19">
        <f t="shared" si="8"/>
        <v>61</v>
      </c>
      <c r="K13" s="20" t="s">
        <v>191</v>
      </c>
    </row>
    <row r="14" spans="1:11" s="21" customFormat="1" ht="24" x14ac:dyDescent="0.15">
      <c r="A14" s="26"/>
      <c r="B14" s="17" t="s">
        <v>25</v>
      </c>
      <c r="C14" s="17" t="s">
        <v>21</v>
      </c>
      <c r="D14" s="18">
        <v>0.2</v>
      </c>
      <c r="E14" s="18">
        <f t="shared" si="6"/>
        <v>0.8</v>
      </c>
      <c r="F14" s="19">
        <v>7508</v>
      </c>
      <c r="G14" s="19">
        <f t="shared" si="4"/>
        <v>375</v>
      </c>
      <c r="H14" s="19">
        <f t="shared" si="5"/>
        <v>75</v>
      </c>
      <c r="I14" s="19">
        <f t="shared" si="7"/>
        <v>300</v>
      </c>
      <c r="J14" s="19">
        <f t="shared" si="8"/>
        <v>75</v>
      </c>
      <c r="K14" s="20" t="s">
        <v>191</v>
      </c>
    </row>
    <row r="15" spans="1:11" s="21" customFormat="1" ht="24" x14ac:dyDescent="0.15">
      <c r="A15" s="26"/>
      <c r="B15" s="22" t="s">
        <v>26</v>
      </c>
      <c r="C15" s="17" t="s">
        <v>27</v>
      </c>
      <c r="D15" s="18">
        <v>0.6</v>
      </c>
      <c r="E15" s="18">
        <f t="shared" si="6"/>
        <v>0.4</v>
      </c>
      <c r="F15" s="19">
        <v>13727</v>
      </c>
      <c r="G15" s="19">
        <f t="shared" si="4"/>
        <v>686</v>
      </c>
      <c r="H15" s="19">
        <f t="shared" si="5"/>
        <v>412</v>
      </c>
      <c r="I15" s="19">
        <f t="shared" si="7"/>
        <v>274</v>
      </c>
      <c r="J15" s="19">
        <f t="shared" si="8"/>
        <v>412</v>
      </c>
      <c r="K15" s="20" t="s">
        <v>191</v>
      </c>
    </row>
    <row r="16" spans="1:11" s="21" customFormat="1" ht="24" x14ac:dyDescent="0.15">
      <c r="A16" s="27"/>
      <c r="B16" s="22" t="s">
        <v>28</v>
      </c>
      <c r="C16" s="17" t="s">
        <v>27</v>
      </c>
      <c r="D16" s="18">
        <v>0.6</v>
      </c>
      <c r="E16" s="18">
        <f t="shared" si="6"/>
        <v>0.4</v>
      </c>
      <c r="F16" s="19">
        <v>23166</v>
      </c>
      <c r="G16" s="19">
        <f t="shared" si="4"/>
        <v>1158</v>
      </c>
      <c r="H16" s="19">
        <f t="shared" si="5"/>
        <v>695</v>
      </c>
      <c r="I16" s="19">
        <f t="shared" si="7"/>
        <v>463</v>
      </c>
      <c r="J16" s="19">
        <f t="shared" si="8"/>
        <v>695</v>
      </c>
      <c r="K16" s="20" t="s">
        <v>191</v>
      </c>
    </row>
    <row r="17" spans="1:11" s="15" customFormat="1" ht="16.5" customHeight="1" x14ac:dyDescent="0.15">
      <c r="A17" s="25" t="s">
        <v>29</v>
      </c>
      <c r="B17" s="14" t="s">
        <v>30</v>
      </c>
      <c r="C17" s="14"/>
      <c r="D17" s="12"/>
      <c r="E17" s="12"/>
      <c r="F17" s="13">
        <f>SUM(F19:F27)</f>
        <v>22374</v>
      </c>
      <c r="G17" s="13">
        <f t="shared" ref="G17:J17" si="9">SUM(G19:G27)</f>
        <v>1119</v>
      </c>
      <c r="H17" s="13">
        <f t="shared" si="9"/>
        <v>597</v>
      </c>
      <c r="I17" s="13">
        <f t="shared" si="9"/>
        <v>522</v>
      </c>
      <c r="J17" s="13">
        <f t="shared" si="9"/>
        <v>597</v>
      </c>
      <c r="K17" s="14"/>
    </row>
    <row r="18" spans="1:11" s="15" customFormat="1" ht="27.75" customHeight="1" x14ac:dyDescent="0.15">
      <c r="A18" s="26"/>
      <c r="B18" s="16" t="s">
        <v>31</v>
      </c>
      <c r="C18" s="14"/>
      <c r="D18" s="12"/>
      <c r="E18" s="12"/>
      <c r="F18" s="13">
        <f>SUM(F19:F22)</f>
        <v>8433</v>
      </c>
      <c r="G18" s="13">
        <f t="shared" ref="G18:J18" si="10">SUM(G19:G22)</f>
        <v>422</v>
      </c>
      <c r="H18" s="13">
        <f t="shared" si="10"/>
        <v>106</v>
      </c>
      <c r="I18" s="13">
        <f t="shared" si="10"/>
        <v>316</v>
      </c>
      <c r="J18" s="13">
        <f t="shared" si="10"/>
        <v>106</v>
      </c>
      <c r="K18" s="14"/>
    </row>
    <row r="19" spans="1:11" s="21" customFormat="1" ht="24" x14ac:dyDescent="0.15">
      <c r="A19" s="26"/>
      <c r="B19" s="17" t="s">
        <v>32</v>
      </c>
      <c r="C19" s="17" t="s">
        <v>21</v>
      </c>
      <c r="D19" s="18">
        <v>0.25</v>
      </c>
      <c r="E19" s="18">
        <f t="shared" si="6"/>
        <v>0.75</v>
      </c>
      <c r="F19" s="19">
        <v>1418</v>
      </c>
      <c r="G19" s="19">
        <f t="shared" ref="G19:G27" si="11">ROUND(F19*500/10000,0)</f>
        <v>71</v>
      </c>
      <c r="H19" s="19">
        <f t="shared" ref="H19:H27" si="12">ROUND(G19*D19,0)</f>
        <v>18</v>
      </c>
      <c r="I19" s="19">
        <f t="shared" ref="I19:I27" si="13">G19-H19</f>
        <v>53</v>
      </c>
      <c r="J19" s="19">
        <f t="shared" ref="J19:J27" si="14">H19</f>
        <v>18</v>
      </c>
      <c r="K19" s="20" t="s">
        <v>191</v>
      </c>
    </row>
    <row r="20" spans="1:11" s="21" customFormat="1" ht="24" x14ac:dyDescent="0.15">
      <c r="A20" s="26"/>
      <c r="B20" s="17" t="s">
        <v>33</v>
      </c>
      <c r="C20" s="17" t="s">
        <v>19</v>
      </c>
      <c r="D20" s="18">
        <v>0.25</v>
      </c>
      <c r="E20" s="18">
        <f t="shared" si="6"/>
        <v>0.75</v>
      </c>
      <c r="F20" s="19">
        <v>3079</v>
      </c>
      <c r="G20" s="19">
        <f t="shared" si="11"/>
        <v>154</v>
      </c>
      <c r="H20" s="19">
        <f t="shared" si="12"/>
        <v>39</v>
      </c>
      <c r="I20" s="19">
        <f t="shared" si="13"/>
        <v>115</v>
      </c>
      <c r="J20" s="19">
        <f t="shared" si="14"/>
        <v>39</v>
      </c>
      <c r="K20" s="20" t="s">
        <v>191</v>
      </c>
    </row>
    <row r="21" spans="1:11" s="21" customFormat="1" ht="24" x14ac:dyDescent="0.15">
      <c r="A21" s="26"/>
      <c r="B21" s="17" t="s">
        <v>34</v>
      </c>
      <c r="C21" s="17" t="s">
        <v>19</v>
      </c>
      <c r="D21" s="18">
        <v>0.25</v>
      </c>
      <c r="E21" s="18">
        <f t="shared" si="6"/>
        <v>0.75</v>
      </c>
      <c r="F21" s="19">
        <v>2176</v>
      </c>
      <c r="G21" s="19">
        <f t="shared" si="11"/>
        <v>109</v>
      </c>
      <c r="H21" s="19">
        <f t="shared" si="12"/>
        <v>27</v>
      </c>
      <c r="I21" s="19">
        <f t="shared" si="13"/>
        <v>82</v>
      </c>
      <c r="J21" s="19">
        <f t="shared" si="14"/>
        <v>27</v>
      </c>
      <c r="K21" s="20" t="s">
        <v>191</v>
      </c>
    </row>
    <row r="22" spans="1:11" s="21" customFormat="1" ht="24" x14ac:dyDescent="0.15">
      <c r="A22" s="26"/>
      <c r="B22" s="17" t="s">
        <v>35</v>
      </c>
      <c r="C22" s="17" t="s">
        <v>19</v>
      </c>
      <c r="D22" s="18">
        <v>0.25</v>
      </c>
      <c r="E22" s="18">
        <f t="shared" si="6"/>
        <v>0.75</v>
      </c>
      <c r="F22" s="19">
        <v>1760</v>
      </c>
      <c r="G22" s="19">
        <f t="shared" si="11"/>
        <v>88</v>
      </c>
      <c r="H22" s="19">
        <f t="shared" si="12"/>
        <v>22</v>
      </c>
      <c r="I22" s="19">
        <f t="shared" si="13"/>
        <v>66</v>
      </c>
      <c r="J22" s="19">
        <f t="shared" si="14"/>
        <v>22</v>
      </c>
      <c r="K22" s="20" t="s">
        <v>191</v>
      </c>
    </row>
    <row r="23" spans="1:11" s="21" customFormat="1" ht="24" x14ac:dyDescent="0.15">
      <c r="A23" s="26"/>
      <c r="B23" s="22" t="s">
        <v>36</v>
      </c>
      <c r="C23" s="17" t="s">
        <v>37</v>
      </c>
      <c r="D23" s="18">
        <v>0.65</v>
      </c>
      <c r="E23" s="18">
        <f t="shared" si="6"/>
        <v>0.35</v>
      </c>
      <c r="F23" s="19">
        <v>1258</v>
      </c>
      <c r="G23" s="19">
        <f t="shared" si="11"/>
        <v>63</v>
      </c>
      <c r="H23" s="19">
        <f t="shared" si="12"/>
        <v>41</v>
      </c>
      <c r="I23" s="19">
        <f t="shared" si="13"/>
        <v>22</v>
      </c>
      <c r="J23" s="19">
        <f t="shared" si="14"/>
        <v>41</v>
      </c>
      <c r="K23" s="20" t="s">
        <v>191</v>
      </c>
    </row>
    <row r="24" spans="1:11" s="21" customFormat="1" ht="24" x14ac:dyDescent="0.15">
      <c r="A24" s="26"/>
      <c r="B24" s="22" t="s">
        <v>38</v>
      </c>
      <c r="C24" s="17" t="s">
        <v>37</v>
      </c>
      <c r="D24" s="18">
        <v>0.65</v>
      </c>
      <c r="E24" s="18">
        <f t="shared" si="6"/>
        <v>0.35</v>
      </c>
      <c r="F24" s="19">
        <v>2441</v>
      </c>
      <c r="G24" s="19">
        <f t="shared" si="11"/>
        <v>122</v>
      </c>
      <c r="H24" s="19">
        <f t="shared" si="12"/>
        <v>79</v>
      </c>
      <c r="I24" s="19">
        <f t="shared" si="13"/>
        <v>43</v>
      </c>
      <c r="J24" s="19">
        <f t="shared" si="14"/>
        <v>79</v>
      </c>
      <c r="K24" s="20" t="s">
        <v>191</v>
      </c>
    </row>
    <row r="25" spans="1:11" s="21" customFormat="1" ht="24" x14ac:dyDescent="0.15">
      <c r="A25" s="26"/>
      <c r="B25" s="22" t="s">
        <v>39</v>
      </c>
      <c r="C25" s="17" t="s">
        <v>37</v>
      </c>
      <c r="D25" s="18">
        <v>0.8</v>
      </c>
      <c r="E25" s="18">
        <f t="shared" si="6"/>
        <v>0.19999999999999996</v>
      </c>
      <c r="F25" s="19">
        <v>3661</v>
      </c>
      <c r="G25" s="19">
        <f t="shared" si="11"/>
        <v>183</v>
      </c>
      <c r="H25" s="19">
        <f t="shared" si="12"/>
        <v>146</v>
      </c>
      <c r="I25" s="19">
        <f t="shared" si="13"/>
        <v>37</v>
      </c>
      <c r="J25" s="19">
        <f t="shared" si="14"/>
        <v>146</v>
      </c>
      <c r="K25" s="20" t="s">
        <v>191</v>
      </c>
    </row>
    <row r="26" spans="1:11" s="21" customFormat="1" ht="24" x14ac:dyDescent="0.15">
      <c r="A26" s="26"/>
      <c r="B26" s="22" t="s">
        <v>40</v>
      </c>
      <c r="C26" s="17" t="s">
        <v>37</v>
      </c>
      <c r="D26" s="18">
        <v>0.8</v>
      </c>
      <c r="E26" s="18">
        <f t="shared" si="6"/>
        <v>0.19999999999999996</v>
      </c>
      <c r="F26" s="19">
        <v>1555</v>
      </c>
      <c r="G26" s="19">
        <f t="shared" si="11"/>
        <v>78</v>
      </c>
      <c r="H26" s="19">
        <f t="shared" si="12"/>
        <v>62</v>
      </c>
      <c r="I26" s="19">
        <f t="shared" si="13"/>
        <v>16</v>
      </c>
      <c r="J26" s="19">
        <f t="shared" si="14"/>
        <v>62</v>
      </c>
      <c r="K26" s="20" t="s">
        <v>191</v>
      </c>
    </row>
    <row r="27" spans="1:11" s="21" customFormat="1" ht="24" x14ac:dyDescent="0.15">
      <c r="A27" s="27"/>
      <c r="B27" s="22" t="s">
        <v>41</v>
      </c>
      <c r="C27" s="17" t="s">
        <v>37</v>
      </c>
      <c r="D27" s="18">
        <v>0.65</v>
      </c>
      <c r="E27" s="18">
        <f t="shared" si="6"/>
        <v>0.35</v>
      </c>
      <c r="F27" s="19">
        <v>5026</v>
      </c>
      <c r="G27" s="19">
        <f t="shared" si="11"/>
        <v>251</v>
      </c>
      <c r="H27" s="19">
        <f t="shared" si="12"/>
        <v>163</v>
      </c>
      <c r="I27" s="19">
        <f t="shared" si="13"/>
        <v>88</v>
      </c>
      <c r="J27" s="19">
        <f t="shared" si="14"/>
        <v>163</v>
      </c>
      <c r="K27" s="20" t="s">
        <v>191</v>
      </c>
    </row>
    <row r="28" spans="1:11" s="15" customFormat="1" ht="16.5" customHeight="1" x14ac:dyDescent="0.15">
      <c r="A28" s="25" t="s">
        <v>42</v>
      </c>
      <c r="B28" s="14" t="s">
        <v>43</v>
      </c>
      <c r="C28" s="14"/>
      <c r="D28" s="12"/>
      <c r="E28" s="12"/>
      <c r="F28" s="13">
        <f>SUM(F30:F34)</f>
        <v>9802</v>
      </c>
      <c r="G28" s="13">
        <f t="shared" ref="G28:J28" si="15">SUM(G30:G34)</f>
        <v>491</v>
      </c>
      <c r="H28" s="13">
        <f t="shared" si="15"/>
        <v>279</v>
      </c>
      <c r="I28" s="13">
        <f t="shared" si="15"/>
        <v>212</v>
      </c>
      <c r="J28" s="13">
        <f t="shared" si="15"/>
        <v>279</v>
      </c>
      <c r="K28" s="14"/>
    </row>
    <row r="29" spans="1:11" s="15" customFormat="1" ht="28.5" customHeight="1" x14ac:dyDescent="0.15">
      <c r="A29" s="26"/>
      <c r="B29" s="16" t="s">
        <v>44</v>
      </c>
      <c r="C29" s="14"/>
      <c r="D29" s="12"/>
      <c r="E29" s="12"/>
      <c r="F29" s="13">
        <f>SUM(F30:F31)</f>
        <v>4237</v>
      </c>
      <c r="G29" s="13">
        <f t="shared" ref="G29:J29" si="16">SUM(G30:G31)</f>
        <v>212</v>
      </c>
      <c r="H29" s="13">
        <f t="shared" si="16"/>
        <v>84</v>
      </c>
      <c r="I29" s="13">
        <f t="shared" si="16"/>
        <v>128</v>
      </c>
      <c r="J29" s="13">
        <f t="shared" si="16"/>
        <v>84</v>
      </c>
      <c r="K29" s="14"/>
    </row>
    <row r="30" spans="1:11" s="21" customFormat="1" ht="24" x14ac:dyDescent="0.15">
      <c r="A30" s="26"/>
      <c r="B30" s="17" t="s">
        <v>45</v>
      </c>
      <c r="C30" s="17" t="s">
        <v>19</v>
      </c>
      <c r="D30" s="18">
        <v>0.4</v>
      </c>
      <c r="E30" s="18">
        <f t="shared" si="6"/>
        <v>0.6</v>
      </c>
      <c r="F30" s="19">
        <v>2620</v>
      </c>
      <c r="G30" s="19">
        <f>ROUND(F30*500/10000,0)</f>
        <v>131</v>
      </c>
      <c r="H30" s="19">
        <f>ROUND(G30*D30,0)</f>
        <v>52</v>
      </c>
      <c r="I30" s="19">
        <f t="shared" ref="I30:I34" si="17">G30-H30</f>
        <v>79</v>
      </c>
      <c r="J30" s="19">
        <f t="shared" ref="J30:J34" si="18">H30</f>
        <v>52</v>
      </c>
      <c r="K30" s="20" t="s">
        <v>191</v>
      </c>
    </row>
    <row r="31" spans="1:11" s="21" customFormat="1" ht="24" x14ac:dyDescent="0.15">
      <c r="A31" s="26"/>
      <c r="B31" s="17" t="s">
        <v>46</v>
      </c>
      <c r="C31" s="17" t="s">
        <v>17</v>
      </c>
      <c r="D31" s="18">
        <v>0.4</v>
      </c>
      <c r="E31" s="18">
        <f t="shared" si="6"/>
        <v>0.6</v>
      </c>
      <c r="F31" s="19">
        <v>1617</v>
      </c>
      <c r="G31" s="19">
        <f>ROUND(F31*500/10000,0)</f>
        <v>81</v>
      </c>
      <c r="H31" s="19">
        <f>ROUND(G31*D31,0)</f>
        <v>32</v>
      </c>
      <c r="I31" s="19">
        <f t="shared" si="17"/>
        <v>49</v>
      </c>
      <c r="J31" s="19">
        <f t="shared" si="18"/>
        <v>32</v>
      </c>
      <c r="K31" s="20" t="s">
        <v>191</v>
      </c>
    </row>
    <row r="32" spans="1:11" s="21" customFormat="1" ht="24" x14ac:dyDescent="0.15">
      <c r="A32" s="26"/>
      <c r="B32" s="22" t="s">
        <v>47</v>
      </c>
      <c r="C32" s="17" t="s">
        <v>48</v>
      </c>
      <c r="D32" s="18">
        <v>0.7</v>
      </c>
      <c r="E32" s="18">
        <f t="shared" si="6"/>
        <v>0.30000000000000004</v>
      </c>
      <c r="F32" s="19">
        <v>1835</v>
      </c>
      <c r="G32" s="19">
        <f>ROUND(F32*500/10000,0)</f>
        <v>92</v>
      </c>
      <c r="H32" s="19">
        <f>ROUND(G32*D32,0)</f>
        <v>64</v>
      </c>
      <c r="I32" s="19">
        <f t="shared" si="17"/>
        <v>28</v>
      </c>
      <c r="J32" s="19">
        <f t="shared" si="18"/>
        <v>64</v>
      </c>
      <c r="K32" s="20" t="s">
        <v>191</v>
      </c>
    </row>
    <row r="33" spans="1:11" s="21" customFormat="1" ht="24" x14ac:dyDescent="0.15">
      <c r="A33" s="26"/>
      <c r="B33" s="22" t="s">
        <v>49</v>
      </c>
      <c r="C33" s="17" t="s">
        <v>48</v>
      </c>
      <c r="D33" s="18">
        <v>0.7</v>
      </c>
      <c r="E33" s="18">
        <f t="shared" si="6"/>
        <v>0.30000000000000004</v>
      </c>
      <c r="F33" s="19">
        <v>2979</v>
      </c>
      <c r="G33" s="19">
        <f>ROUND(F33*500/10000,0)</f>
        <v>149</v>
      </c>
      <c r="H33" s="19">
        <f>ROUND(G33*D33,0)</f>
        <v>104</v>
      </c>
      <c r="I33" s="19">
        <f t="shared" si="17"/>
        <v>45</v>
      </c>
      <c r="J33" s="19">
        <f t="shared" si="18"/>
        <v>104</v>
      </c>
      <c r="K33" s="20" t="s">
        <v>191</v>
      </c>
    </row>
    <row r="34" spans="1:11" s="21" customFormat="1" ht="24" x14ac:dyDescent="0.15">
      <c r="A34" s="27"/>
      <c r="B34" s="22" t="s">
        <v>50</v>
      </c>
      <c r="C34" s="17" t="s">
        <v>48</v>
      </c>
      <c r="D34" s="18">
        <v>0.7</v>
      </c>
      <c r="E34" s="18">
        <f t="shared" si="6"/>
        <v>0.30000000000000004</v>
      </c>
      <c r="F34" s="19">
        <v>751</v>
      </c>
      <c r="G34" s="19">
        <f>ROUND(F34*500/10000,0)</f>
        <v>38</v>
      </c>
      <c r="H34" s="19">
        <f>ROUND(G34*D34,0)</f>
        <v>27</v>
      </c>
      <c r="I34" s="19">
        <f t="shared" si="17"/>
        <v>11</v>
      </c>
      <c r="J34" s="19">
        <f t="shared" si="18"/>
        <v>27</v>
      </c>
      <c r="K34" s="20" t="s">
        <v>191</v>
      </c>
    </row>
    <row r="35" spans="1:11" s="15" customFormat="1" ht="16.5" customHeight="1" x14ac:dyDescent="0.15">
      <c r="A35" s="25" t="s">
        <v>51</v>
      </c>
      <c r="B35" s="14" t="s">
        <v>52</v>
      </c>
      <c r="C35" s="14"/>
      <c r="D35" s="12"/>
      <c r="E35" s="12"/>
      <c r="F35" s="13">
        <f>SUM(F37:F48)</f>
        <v>41298</v>
      </c>
      <c r="G35" s="13">
        <f t="shared" ref="G35:J35" si="19">SUM(G37:G48)</f>
        <v>2065</v>
      </c>
      <c r="H35" s="13">
        <f t="shared" si="19"/>
        <v>1432</v>
      </c>
      <c r="I35" s="13">
        <f t="shared" si="19"/>
        <v>633</v>
      </c>
      <c r="J35" s="13">
        <f t="shared" si="19"/>
        <v>1432</v>
      </c>
      <c r="K35" s="14"/>
    </row>
    <row r="36" spans="1:11" s="15" customFormat="1" ht="26.25" customHeight="1" x14ac:dyDescent="0.15">
      <c r="A36" s="26"/>
      <c r="B36" s="16" t="s">
        <v>15</v>
      </c>
      <c r="C36" s="14"/>
      <c r="D36" s="12"/>
      <c r="E36" s="12"/>
      <c r="F36" s="13">
        <f>SUM(F37:F41)</f>
        <v>5272</v>
      </c>
      <c r="G36" s="13">
        <f t="shared" ref="G36:J36" si="20">SUM(G37:G41)</f>
        <v>263</v>
      </c>
      <c r="H36" s="13">
        <f t="shared" si="20"/>
        <v>105</v>
      </c>
      <c r="I36" s="13">
        <f t="shared" si="20"/>
        <v>158</v>
      </c>
      <c r="J36" s="13">
        <f t="shared" si="20"/>
        <v>105</v>
      </c>
      <c r="K36" s="14"/>
    </row>
    <row r="37" spans="1:11" s="21" customFormat="1" ht="24" x14ac:dyDescent="0.15">
      <c r="A37" s="26"/>
      <c r="B37" s="17" t="s">
        <v>53</v>
      </c>
      <c r="C37" s="17" t="s">
        <v>17</v>
      </c>
      <c r="D37" s="18">
        <v>0.4</v>
      </c>
      <c r="E37" s="18">
        <f t="shared" si="6"/>
        <v>0.6</v>
      </c>
      <c r="F37" s="19">
        <v>705</v>
      </c>
      <c r="G37" s="19">
        <f t="shared" ref="G37:G48" si="21">ROUND(F37*500/10000,0)</f>
        <v>35</v>
      </c>
      <c r="H37" s="19">
        <f t="shared" ref="H37:H48" si="22">ROUND(G37*D37,0)</f>
        <v>14</v>
      </c>
      <c r="I37" s="19">
        <f t="shared" ref="I37:I48" si="23">G37-H37</f>
        <v>21</v>
      </c>
      <c r="J37" s="19">
        <f t="shared" ref="J37:J48" si="24">H37</f>
        <v>14</v>
      </c>
      <c r="K37" s="20" t="s">
        <v>191</v>
      </c>
    </row>
    <row r="38" spans="1:11" s="21" customFormat="1" ht="24" x14ac:dyDescent="0.15">
      <c r="A38" s="26"/>
      <c r="B38" s="17" t="s">
        <v>54</v>
      </c>
      <c r="C38" s="17" t="s">
        <v>55</v>
      </c>
      <c r="D38" s="18">
        <v>0.4</v>
      </c>
      <c r="E38" s="18">
        <f t="shared" si="6"/>
        <v>0.6</v>
      </c>
      <c r="F38" s="19">
        <v>1506</v>
      </c>
      <c r="G38" s="19">
        <f t="shared" si="21"/>
        <v>75</v>
      </c>
      <c r="H38" s="19">
        <f t="shared" si="22"/>
        <v>30</v>
      </c>
      <c r="I38" s="19">
        <f t="shared" si="23"/>
        <v>45</v>
      </c>
      <c r="J38" s="19">
        <f t="shared" si="24"/>
        <v>30</v>
      </c>
      <c r="K38" s="20" t="s">
        <v>191</v>
      </c>
    </row>
    <row r="39" spans="1:11" s="21" customFormat="1" ht="24" x14ac:dyDescent="0.15">
      <c r="A39" s="26"/>
      <c r="B39" s="17" t="s">
        <v>56</v>
      </c>
      <c r="C39" s="17" t="s">
        <v>55</v>
      </c>
      <c r="D39" s="18">
        <v>0.4</v>
      </c>
      <c r="E39" s="18">
        <f t="shared" si="6"/>
        <v>0.6</v>
      </c>
      <c r="F39" s="19">
        <v>2024</v>
      </c>
      <c r="G39" s="19">
        <f t="shared" si="21"/>
        <v>101</v>
      </c>
      <c r="H39" s="19">
        <f t="shared" si="22"/>
        <v>40</v>
      </c>
      <c r="I39" s="19">
        <f t="shared" si="23"/>
        <v>61</v>
      </c>
      <c r="J39" s="19">
        <f t="shared" si="24"/>
        <v>40</v>
      </c>
      <c r="K39" s="20" t="s">
        <v>191</v>
      </c>
    </row>
    <row r="40" spans="1:11" s="21" customFormat="1" ht="24" x14ac:dyDescent="0.15">
      <c r="A40" s="26"/>
      <c r="B40" s="17" t="s">
        <v>57</v>
      </c>
      <c r="C40" s="17" t="s">
        <v>55</v>
      </c>
      <c r="D40" s="18">
        <v>0.4</v>
      </c>
      <c r="E40" s="18">
        <f t="shared" si="6"/>
        <v>0.6</v>
      </c>
      <c r="F40" s="19">
        <v>440</v>
      </c>
      <c r="G40" s="19">
        <f t="shared" si="21"/>
        <v>22</v>
      </c>
      <c r="H40" s="19">
        <f t="shared" si="22"/>
        <v>9</v>
      </c>
      <c r="I40" s="19">
        <f t="shared" si="23"/>
        <v>13</v>
      </c>
      <c r="J40" s="19">
        <f t="shared" si="24"/>
        <v>9</v>
      </c>
      <c r="K40" s="20" t="s">
        <v>191</v>
      </c>
    </row>
    <row r="41" spans="1:11" s="21" customFormat="1" ht="24" x14ac:dyDescent="0.15">
      <c r="A41" s="26"/>
      <c r="B41" s="17" t="s">
        <v>58</v>
      </c>
      <c r="C41" s="17" t="s">
        <v>55</v>
      </c>
      <c r="D41" s="18">
        <v>0.4</v>
      </c>
      <c r="E41" s="18">
        <f t="shared" si="6"/>
        <v>0.6</v>
      </c>
      <c r="F41" s="19">
        <v>597</v>
      </c>
      <c r="G41" s="19">
        <f t="shared" si="21"/>
        <v>30</v>
      </c>
      <c r="H41" s="19">
        <f t="shared" si="22"/>
        <v>12</v>
      </c>
      <c r="I41" s="19">
        <f t="shared" si="23"/>
        <v>18</v>
      </c>
      <c r="J41" s="19">
        <f t="shared" si="24"/>
        <v>12</v>
      </c>
      <c r="K41" s="20" t="s">
        <v>191</v>
      </c>
    </row>
    <row r="42" spans="1:11" s="21" customFormat="1" ht="24" x14ac:dyDescent="0.15">
      <c r="A42" s="26"/>
      <c r="B42" s="22" t="s">
        <v>59</v>
      </c>
      <c r="C42" s="17" t="s">
        <v>60</v>
      </c>
      <c r="D42" s="18">
        <v>0.75</v>
      </c>
      <c r="E42" s="18">
        <f t="shared" si="6"/>
        <v>0.25</v>
      </c>
      <c r="F42" s="19">
        <v>4586</v>
      </c>
      <c r="G42" s="19">
        <f t="shared" si="21"/>
        <v>229</v>
      </c>
      <c r="H42" s="19">
        <f t="shared" si="22"/>
        <v>172</v>
      </c>
      <c r="I42" s="19">
        <f t="shared" si="23"/>
        <v>57</v>
      </c>
      <c r="J42" s="19">
        <f t="shared" si="24"/>
        <v>172</v>
      </c>
      <c r="K42" s="20" t="s">
        <v>191</v>
      </c>
    </row>
    <row r="43" spans="1:11" s="21" customFormat="1" ht="24" x14ac:dyDescent="0.15">
      <c r="A43" s="26"/>
      <c r="B43" s="22" t="s">
        <v>61</v>
      </c>
      <c r="C43" s="17" t="s">
        <v>60</v>
      </c>
      <c r="D43" s="18">
        <v>0.75</v>
      </c>
      <c r="E43" s="18">
        <f t="shared" si="6"/>
        <v>0.25</v>
      </c>
      <c r="F43" s="19">
        <v>5415</v>
      </c>
      <c r="G43" s="19">
        <f t="shared" si="21"/>
        <v>271</v>
      </c>
      <c r="H43" s="19">
        <f t="shared" si="22"/>
        <v>203</v>
      </c>
      <c r="I43" s="19">
        <f t="shared" si="23"/>
        <v>68</v>
      </c>
      <c r="J43" s="19">
        <f t="shared" si="24"/>
        <v>203</v>
      </c>
      <c r="K43" s="20" t="s">
        <v>191</v>
      </c>
    </row>
    <row r="44" spans="1:11" s="21" customFormat="1" ht="24" x14ac:dyDescent="0.15">
      <c r="A44" s="26"/>
      <c r="B44" s="22" t="s">
        <v>62</v>
      </c>
      <c r="C44" s="17" t="s">
        <v>60</v>
      </c>
      <c r="D44" s="18">
        <v>0.7</v>
      </c>
      <c r="E44" s="18">
        <f t="shared" si="6"/>
        <v>0.30000000000000004</v>
      </c>
      <c r="F44" s="19">
        <v>2259</v>
      </c>
      <c r="G44" s="19">
        <f t="shared" si="21"/>
        <v>113</v>
      </c>
      <c r="H44" s="19">
        <f t="shared" si="22"/>
        <v>79</v>
      </c>
      <c r="I44" s="19">
        <f t="shared" si="23"/>
        <v>34</v>
      </c>
      <c r="J44" s="19">
        <f t="shared" si="24"/>
        <v>79</v>
      </c>
      <c r="K44" s="20" t="s">
        <v>191</v>
      </c>
    </row>
    <row r="45" spans="1:11" s="21" customFormat="1" ht="24" x14ac:dyDescent="0.15">
      <c r="A45" s="26"/>
      <c r="B45" s="22" t="s">
        <v>63</v>
      </c>
      <c r="C45" s="17" t="s">
        <v>60</v>
      </c>
      <c r="D45" s="18">
        <v>0.7</v>
      </c>
      <c r="E45" s="18">
        <f t="shared" si="6"/>
        <v>0.30000000000000004</v>
      </c>
      <c r="F45" s="19">
        <v>5515</v>
      </c>
      <c r="G45" s="19">
        <f t="shared" si="21"/>
        <v>276</v>
      </c>
      <c r="H45" s="19">
        <f t="shared" si="22"/>
        <v>193</v>
      </c>
      <c r="I45" s="19">
        <f t="shared" si="23"/>
        <v>83</v>
      </c>
      <c r="J45" s="19">
        <f t="shared" si="24"/>
        <v>193</v>
      </c>
      <c r="K45" s="20" t="s">
        <v>191</v>
      </c>
    </row>
    <row r="46" spans="1:11" s="21" customFormat="1" ht="24" x14ac:dyDescent="0.15">
      <c r="A46" s="26"/>
      <c r="B46" s="22" t="s">
        <v>64</v>
      </c>
      <c r="C46" s="17" t="s">
        <v>60</v>
      </c>
      <c r="D46" s="18">
        <v>0.8</v>
      </c>
      <c r="E46" s="18">
        <f t="shared" si="6"/>
        <v>0.19999999999999996</v>
      </c>
      <c r="F46" s="19">
        <v>4752</v>
      </c>
      <c r="G46" s="19">
        <f t="shared" si="21"/>
        <v>238</v>
      </c>
      <c r="H46" s="19">
        <f t="shared" si="22"/>
        <v>190</v>
      </c>
      <c r="I46" s="19">
        <f t="shared" si="23"/>
        <v>48</v>
      </c>
      <c r="J46" s="19">
        <f t="shared" si="24"/>
        <v>190</v>
      </c>
      <c r="K46" s="20" t="s">
        <v>191</v>
      </c>
    </row>
    <row r="47" spans="1:11" s="21" customFormat="1" ht="24" x14ac:dyDescent="0.15">
      <c r="A47" s="26"/>
      <c r="B47" s="22" t="s">
        <v>65</v>
      </c>
      <c r="C47" s="17" t="s">
        <v>60</v>
      </c>
      <c r="D47" s="18">
        <v>0.75</v>
      </c>
      <c r="E47" s="18">
        <f t="shared" si="6"/>
        <v>0.25</v>
      </c>
      <c r="F47" s="19">
        <v>6670</v>
      </c>
      <c r="G47" s="19">
        <f t="shared" si="21"/>
        <v>334</v>
      </c>
      <c r="H47" s="19">
        <f t="shared" si="22"/>
        <v>251</v>
      </c>
      <c r="I47" s="19">
        <f t="shared" si="23"/>
        <v>83</v>
      </c>
      <c r="J47" s="19">
        <f t="shared" si="24"/>
        <v>251</v>
      </c>
      <c r="K47" s="20" t="s">
        <v>191</v>
      </c>
    </row>
    <row r="48" spans="1:11" s="21" customFormat="1" ht="24" x14ac:dyDescent="0.15">
      <c r="A48" s="27"/>
      <c r="B48" s="22" t="s">
        <v>66</v>
      </c>
      <c r="C48" s="17" t="s">
        <v>60</v>
      </c>
      <c r="D48" s="18">
        <v>0.7</v>
      </c>
      <c r="E48" s="18">
        <f t="shared" si="6"/>
        <v>0.30000000000000004</v>
      </c>
      <c r="F48" s="19">
        <v>6829</v>
      </c>
      <c r="G48" s="19">
        <f t="shared" si="21"/>
        <v>341</v>
      </c>
      <c r="H48" s="19">
        <f t="shared" si="22"/>
        <v>239</v>
      </c>
      <c r="I48" s="19">
        <f t="shared" si="23"/>
        <v>102</v>
      </c>
      <c r="J48" s="19">
        <f t="shared" si="24"/>
        <v>239</v>
      </c>
      <c r="K48" s="20" t="s">
        <v>191</v>
      </c>
    </row>
    <row r="49" spans="1:11" s="15" customFormat="1" ht="16.5" customHeight="1" x14ac:dyDescent="0.15">
      <c r="A49" s="25" t="s">
        <v>67</v>
      </c>
      <c r="B49" s="14" t="s">
        <v>68</v>
      </c>
      <c r="C49" s="14"/>
      <c r="D49" s="12"/>
      <c r="E49" s="12"/>
      <c r="F49" s="13">
        <f>SUM(F51:F62)</f>
        <v>44745</v>
      </c>
      <c r="G49" s="13">
        <f t="shared" ref="G49:J49" si="25">SUM(G51:G62)</f>
        <v>2235</v>
      </c>
      <c r="H49" s="13">
        <f t="shared" si="25"/>
        <v>1718</v>
      </c>
      <c r="I49" s="13">
        <f t="shared" si="25"/>
        <v>517</v>
      </c>
      <c r="J49" s="13">
        <f t="shared" si="25"/>
        <v>1718</v>
      </c>
      <c r="K49" s="14"/>
    </row>
    <row r="50" spans="1:11" s="15" customFormat="1" ht="23.25" customHeight="1" x14ac:dyDescent="0.15">
      <c r="A50" s="26"/>
      <c r="B50" s="16" t="s">
        <v>69</v>
      </c>
      <c r="C50" s="14"/>
      <c r="D50" s="12"/>
      <c r="E50" s="12"/>
      <c r="F50" s="13">
        <f>SUM(F51:F53)</f>
        <v>2797</v>
      </c>
      <c r="G50" s="13">
        <f t="shared" ref="G50:J50" si="26">SUM(G51:G53)</f>
        <v>139</v>
      </c>
      <c r="H50" s="13">
        <f t="shared" si="26"/>
        <v>56</v>
      </c>
      <c r="I50" s="13">
        <f t="shared" si="26"/>
        <v>83</v>
      </c>
      <c r="J50" s="13">
        <f t="shared" si="26"/>
        <v>56</v>
      </c>
      <c r="K50" s="14"/>
    </row>
    <row r="51" spans="1:11" s="21" customFormat="1" ht="24" x14ac:dyDescent="0.15">
      <c r="A51" s="26"/>
      <c r="B51" s="17" t="s">
        <v>70</v>
      </c>
      <c r="C51" s="17" t="s">
        <v>55</v>
      </c>
      <c r="D51" s="18">
        <v>0.4</v>
      </c>
      <c r="E51" s="18">
        <f t="shared" si="6"/>
        <v>0.6</v>
      </c>
      <c r="F51" s="19">
        <v>967</v>
      </c>
      <c r="G51" s="19">
        <f t="shared" ref="G51:G62" si="27">ROUND(F51*500/10000,0)</f>
        <v>48</v>
      </c>
      <c r="H51" s="19">
        <f t="shared" ref="H51:H62" si="28">ROUND(G51*D51,0)</f>
        <v>19</v>
      </c>
      <c r="I51" s="19">
        <f t="shared" ref="I51:I62" si="29">G51-H51</f>
        <v>29</v>
      </c>
      <c r="J51" s="19">
        <f t="shared" ref="J51:J62" si="30">H51</f>
        <v>19</v>
      </c>
      <c r="K51" s="20" t="s">
        <v>191</v>
      </c>
    </row>
    <row r="52" spans="1:11" s="21" customFormat="1" ht="24" x14ac:dyDescent="0.15">
      <c r="A52" s="26"/>
      <c r="B52" s="17" t="s">
        <v>71</v>
      </c>
      <c r="C52" s="17" t="s">
        <v>19</v>
      </c>
      <c r="D52" s="18">
        <v>0.4</v>
      </c>
      <c r="E52" s="18">
        <f t="shared" si="6"/>
        <v>0.6</v>
      </c>
      <c r="F52" s="19">
        <v>1641</v>
      </c>
      <c r="G52" s="19">
        <f t="shared" si="27"/>
        <v>82</v>
      </c>
      <c r="H52" s="19">
        <f t="shared" si="28"/>
        <v>33</v>
      </c>
      <c r="I52" s="19">
        <f t="shared" si="29"/>
        <v>49</v>
      </c>
      <c r="J52" s="19">
        <f t="shared" si="30"/>
        <v>33</v>
      </c>
      <c r="K52" s="20" t="s">
        <v>191</v>
      </c>
    </row>
    <row r="53" spans="1:11" s="21" customFormat="1" ht="24" x14ac:dyDescent="0.15">
      <c r="A53" s="26"/>
      <c r="B53" s="17" t="s">
        <v>72</v>
      </c>
      <c r="C53" s="17" t="s">
        <v>19</v>
      </c>
      <c r="D53" s="18">
        <v>0.4</v>
      </c>
      <c r="E53" s="18">
        <f t="shared" si="6"/>
        <v>0.6</v>
      </c>
      <c r="F53" s="19">
        <v>189</v>
      </c>
      <c r="G53" s="19">
        <f t="shared" si="27"/>
        <v>9</v>
      </c>
      <c r="H53" s="19">
        <f t="shared" si="28"/>
        <v>4</v>
      </c>
      <c r="I53" s="19">
        <f t="shared" si="29"/>
        <v>5</v>
      </c>
      <c r="J53" s="19">
        <f t="shared" si="30"/>
        <v>4</v>
      </c>
      <c r="K53" s="20" t="s">
        <v>191</v>
      </c>
    </row>
    <row r="54" spans="1:11" s="21" customFormat="1" ht="24" x14ac:dyDescent="0.15">
      <c r="A54" s="26"/>
      <c r="B54" s="22" t="s">
        <v>73</v>
      </c>
      <c r="C54" s="17" t="s">
        <v>37</v>
      </c>
      <c r="D54" s="18">
        <v>0.75</v>
      </c>
      <c r="E54" s="18">
        <f t="shared" si="6"/>
        <v>0.25</v>
      </c>
      <c r="F54" s="19">
        <v>6341</v>
      </c>
      <c r="G54" s="19">
        <f t="shared" si="27"/>
        <v>317</v>
      </c>
      <c r="H54" s="19">
        <f t="shared" si="28"/>
        <v>238</v>
      </c>
      <c r="I54" s="19">
        <f t="shared" si="29"/>
        <v>79</v>
      </c>
      <c r="J54" s="19">
        <f t="shared" si="30"/>
        <v>238</v>
      </c>
      <c r="K54" s="20" t="s">
        <v>191</v>
      </c>
    </row>
    <row r="55" spans="1:11" s="21" customFormat="1" ht="24" x14ac:dyDescent="0.15">
      <c r="A55" s="26"/>
      <c r="B55" s="22" t="s">
        <v>74</v>
      </c>
      <c r="C55" s="17" t="s">
        <v>37</v>
      </c>
      <c r="D55" s="18">
        <v>0.8</v>
      </c>
      <c r="E55" s="18">
        <f t="shared" si="6"/>
        <v>0.19999999999999996</v>
      </c>
      <c r="F55" s="19">
        <v>7599</v>
      </c>
      <c r="G55" s="19">
        <f t="shared" si="27"/>
        <v>380</v>
      </c>
      <c r="H55" s="19">
        <f t="shared" si="28"/>
        <v>304</v>
      </c>
      <c r="I55" s="19">
        <f t="shared" si="29"/>
        <v>76</v>
      </c>
      <c r="J55" s="19">
        <f t="shared" si="30"/>
        <v>304</v>
      </c>
      <c r="K55" s="20" t="s">
        <v>191</v>
      </c>
    </row>
    <row r="56" spans="1:11" s="21" customFormat="1" ht="24" x14ac:dyDescent="0.15">
      <c r="A56" s="26"/>
      <c r="B56" s="22" t="s">
        <v>75</v>
      </c>
      <c r="C56" s="17" t="s">
        <v>37</v>
      </c>
      <c r="D56" s="18">
        <v>0.8</v>
      </c>
      <c r="E56" s="18">
        <f t="shared" si="6"/>
        <v>0.19999999999999996</v>
      </c>
      <c r="F56" s="19">
        <v>6228</v>
      </c>
      <c r="G56" s="19">
        <f t="shared" si="27"/>
        <v>311</v>
      </c>
      <c r="H56" s="19">
        <f t="shared" si="28"/>
        <v>249</v>
      </c>
      <c r="I56" s="19">
        <f t="shared" si="29"/>
        <v>62</v>
      </c>
      <c r="J56" s="19">
        <f t="shared" si="30"/>
        <v>249</v>
      </c>
      <c r="K56" s="20" t="s">
        <v>191</v>
      </c>
    </row>
    <row r="57" spans="1:11" s="21" customFormat="1" ht="24" x14ac:dyDescent="0.15">
      <c r="A57" s="26"/>
      <c r="B57" s="22" t="s">
        <v>76</v>
      </c>
      <c r="C57" s="17" t="s">
        <v>37</v>
      </c>
      <c r="D57" s="18">
        <v>0.8</v>
      </c>
      <c r="E57" s="18">
        <f t="shared" si="6"/>
        <v>0.19999999999999996</v>
      </c>
      <c r="F57" s="19">
        <v>3581</v>
      </c>
      <c r="G57" s="19">
        <f t="shared" si="27"/>
        <v>179</v>
      </c>
      <c r="H57" s="19">
        <f t="shared" si="28"/>
        <v>143</v>
      </c>
      <c r="I57" s="19">
        <f t="shared" si="29"/>
        <v>36</v>
      </c>
      <c r="J57" s="19">
        <f t="shared" si="30"/>
        <v>143</v>
      </c>
      <c r="K57" s="20" t="s">
        <v>191</v>
      </c>
    </row>
    <row r="58" spans="1:11" s="21" customFormat="1" ht="24" x14ac:dyDescent="0.15">
      <c r="A58" s="26"/>
      <c r="B58" s="22" t="s">
        <v>77</v>
      </c>
      <c r="C58" s="17" t="s">
        <v>37</v>
      </c>
      <c r="D58" s="18">
        <v>0.8</v>
      </c>
      <c r="E58" s="18">
        <f t="shared" si="6"/>
        <v>0.19999999999999996</v>
      </c>
      <c r="F58" s="19">
        <v>7946</v>
      </c>
      <c r="G58" s="19">
        <f t="shared" si="27"/>
        <v>397</v>
      </c>
      <c r="H58" s="19">
        <f t="shared" si="28"/>
        <v>318</v>
      </c>
      <c r="I58" s="19">
        <f t="shared" si="29"/>
        <v>79</v>
      </c>
      <c r="J58" s="19">
        <f t="shared" si="30"/>
        <v>318</v>
      </c>
      <c r="K58" s="20" t="s">
        <v>191</v>
      </c>
    </row>
    <row r="59" spans="1:11" s="21" customFormat="1" ht="24" x14ac:dyDescent="0.15">
      <c r="A59" s="26"/>
      <c r="B59" s="22" t="s">
        <v>78</v>
      </c>
      <c r="C59" s="17" t="s">
        <v>37</v>
      </c>
      <c r="D59" s="18">
        <v>0.8</v>
      </c>
      <c r="E59" s="18">
        <f t="shared" si="6"/>
        <v>0.19999999999999996</v>
      </c>
      <c r="F59" s="19">
        <v>1020</v>
      </c>
      <c r="G59" s="19">
        <f t="shared" si="27"/>
        <v>51</v>
      </c>
      <c r="H59" s="19">
        <f t="shared" si="28"/>
        <v>41</v>
      </c>
      <c r="I59" s="19">
        <f t="shared" si="29"/>
        <v>10</v>
      </c>
      <c r="J59" s="19">
        <f t="shared" si="30"/>
        <v>41</v>
      </c>
      <c r="K59" s="20" t="s">
        <v>191</v>
      </c>
    </row>
    <row r="60" spans="1:11" s="21" customFormat="1" ht="24" x14ac:dyDescent="0.15">
      <c r="A60" s="26"/>
      <c r="B60" s="22" t="s">
        <v>79</v>
      </c>
      <c r="C60" s="17" t="s">
        <v>37</v>
      </c>
      <c r="D60" s="18">
        <v>0.8</v>
      </c>
      <c r="E60" s="18">
        <f t="shared" si="6"/>
        <v>0.19999999999999996</v>
      </c>
      <c r="F60" s="19">
        <v>5126</v>
      </c>
      <c r="G60" s="19">
        <f t="shared" si="27"/>
        <v>256</v>
      </c>
      <c r="H60" s="19">
        <f t="shared" si="28"/>
        <v>205</v>
      </c>
      <c r="I60" s="19">
        <f t="shared" si="29"/>
        <v>51</v>
      </c>
      <c r="J60" s="19">
        <f t="shared" si="30"/>
        <v>205</v>
      </c>
      <c r="K60" s="20" t="s">
        <v>191</v>
      </c>
    </row>
    <row r="61" spans="1:11" s="21" customFormat="1" ht="24" x14ac:dyDescent="0.15">
      <c r="A61" s="26"/>
      <c r="B61" s="22" t="s">
        <v>80</v>
      </c>
      <c r="C61" s="17" t="s">
        <v>37</v>
      </c>
      <c r="D61" s="18">
        <v>0.8</v>
      </c>
      <c r="E61" s="18">
        <f t="shared" si="6"/>
        <v>0.19999999999999996</v>
      </c>
      <c r="F61" s="19">
        <v>1847</v>
      </c>
      <c r="G61" s="19">
        <f t="shared" si="27"/>
        <v>92</v>
      </c>
      <c r="H61" s="19">
        <f t="shared" si="28"/>
        <v>74</v>
      </c>
      <c r="I61" s="19">
        <f t="shared" si="29"/>
        <v>18</v>
      </c>
      <c r="J61" s="19">
        <f t="shared" si="30"/>
        <v>74</v>
      </c>
      <c r="K61" s="20" t="s">
        <v>191</v>
      </c>
    </row>
    <row r="62" spans="1:11" s="21" customFormat="1" ht="24" x14ac:dyDescent="0.15">
      <c r="A62" s="27"/>
      <c r="B62" s="22" t="s">
        <v>81</v>
      </c>
      <c r="C62" s="17" t="s">
        <v>37</v>
      </c>
      <c r="D62" s="18">
        <v>0.8</v>
      </c>
      <c r="E62" s="18">
        <f t="shared" si="6"/>
        <v>0.19999999999999996</v>
      </c>
      <c r="F62" s="19">
        <v>2260</v>
      </c>
      <c r="G62" s="19">
        <f t="shared" si="27"/>
        <v>113</v>
      </c>
      <c r="H62" s="19">
        <f t="shared" si="28"/>
        <v>90</v>
      </c>
      <c r="I62" s="19">
        <f t="shared" si="29"/>
        <v>23</v>
      </c>
      <c r="J62" s="19">
        <f t="shared" si="30"/>
        <v>90</v>
      </c>
      <c r="K62" s="20" t="s">
        <v>191</v>
      </c>
    </row>
    <row r="63" spans="1:11" s="15" customFormat="1" ht="16.5" customHeight="1" x14ac:dyDescent="0.15">
      <c r="A63" s="25" t="s">
        <v>82</v>
      </c>
      <c r="B63" s="14" t="s">
        <v>83</v>
      </c>
      <c r="C63" s="14"/>
      <c r="D63" s="12"/>
      <c r="E63" s="12"/>
      <c r="F63" s="13">
        <f>SUM(F65:F73)</f>
        <v>47016</v>
      </c>
      <c r="G63" s="13">
        <f t="shared" ref="G63:J63" si="31">SUM(G65:G73)</f>
        <v>2349</v>
      </c>
      <c r="H63" s="13">
        <f t="shared" si="31"/>
        <v>1606</v>
      </c>
      <c r="I63" s="13">
        <f t="shared" si="31"/>
        <v>743</v>
      </c>
      <c r="J63" s="13">
        <f t="shared" si="31"/>
        <v>1606</v>
      </c>
      <c r="K63" s="14"/>
    </row>
    <row r="64" spans="1:11" s="15" customFormat="1" ht="25.5" customHeight="1" x14ac:dyDescent="0.15">
      <c r="A64" s="26"/>
      <c r="B64" s="16" t="s">
        <v>44</v>
      </c>
      <c r="C64" s="14"/>
      <c r="D64" s="12"/>
      <c r="E64" s="12"/>
      <c r="F64" s="13">
        <f>SUM(F65:F67)</f>
        <v>6080</v>
      </c>
      <c r="G64" s="13">
        <f t="shared" ref="G64:J64" si="32">SUM(G65:G67)</f>
        <v>304</v>
      </c>
      <c r="H64" s="13">
        <f t="shared" si="32"/>
        <v>122</v>
      </c>
      <c r="I64" s="13">
        <f t="shared" si="32"/>
        <v>182</v>
      </c>
      <c r="J64" s="13">
        <f t="shared" si="32"/>
        <v>122</v>
      </c>
      <c r="K64" s="14"/>
    </row>
    <row r="65" spans="1:11" s="21" customFormat="1" ht="24" x14ac:dyDescent="0.15">
      <c r="A65" s="26"/>
      <c r="B65" s="17" t="s">
        <v>84</v>
      </c>
      <c r="C65" s="17" t="s">
        <v>19</v>
      </c>
      <c r="D65" s="18">
        <v>0.4</v>
      </c>
      <c r="E65" s="18">
        <f t="shared" si="6"/>
        <v>0.6</v>
      </c>
      <c r="F65" s="19">
        <v>4195</v>
      </c>
      <c r="G65" s="19">
        <f t="shared" ref="G65:G73" si="33">ROUND(F65*500/10000,0)</f>
        <v>210</v>
      </c>
      <c r="H65" s="19">
        <f t="shared" ref="H65:H73" si="34">ROUND(G65*D65,0)</f>
        <v>84</v>
      </c>
      <c r="I65" s="19">
        <f t="shared" ref="I65:I73" si="35">G65-H65</f>
        <v>126</v>
      </c>
      <c r="J65" s="19">
        <f t="shared" ref="J65:J73" si="36">H65</f>
        <v>84</v>
      </c>
      <c r="K65" s="20" t="s">
        <v>191</v>
      </c>
    </row>
    <row r="66" spans="1:11" s="21" customFormat="1" ht="24" x14ac:dyDescent="0.15">
      <c r="A66" s="26"/>
      <c r="B66" s="17" t="s">
        <v>85</v>
      </c>
      <c r="C66" s="17" t="s">
        <v>17</v>
      </c>
      <c r="D66" s="18">
        <v>0.4</v>
      </c>
      <c r="E66" s="18">
        <f t="shared" si="6"/>
        <v>0.6</v>
      </c>
      <c r="F66" s="19">
        <v>1344</v>
      </c>
      <c r="G66" s="19">
        <f t="shared" si="33"/>
        <v>67</v>
      </c>
      <c r="H66" s="19">
        <f t="shared" si="34"/>
        <v>27</v>
      </c>
      <c r="I66" s="19">
        <f t="shared" si="35"/>
        <v>40</v>
      </c>
      <c r="J66" s="19">
        <f t="shared" si="36"/>
        <v>27</v>
      </c>
      <c r="K66" s="20" t="s">
        <v>191</v>
      </c>
    </row>
    <row r="67" spans="1:11" s="21" customFormat="1" ht="24" x14ac:dyDescent="0.15">
      <c r="A67" s="26"/>
      <c r="B67" s="17" t="s">
        <v>86</v>
      </c>
      <c r="C67" s="17" t="s">
        <v>17</v>
      </c>
      <c r="D67" s="18">
        <v>0.4</v>
      </c>
      <c r="E67" s="18">
        <f t="shared" si="6"/>
        <v>0.6</v>
      </c>
      <c r="F67" s="19">
        <v>541</v>
      </c>
      <c r="G67" s="19">
        <f t="shared" si="33"/>
        <v>27</v>
      </c>
      <c r="H67" s="19">
        <f t="shared" si="34"/>
        <v>11</v>
      </c>
      <c r="I67" s="19">
        <f t="shared" si="35"/>
        <v>16</v>
      </c>
      <c r="J67" s="19">
        <f t="shared" si="36"/>
        <v>11</v>
      </c>
      <c r="K67" s="20" t="s">
        <v>191</v>
      </c>
    </row>
    <row r="68" spans="1:11" s="21" customFormat="1" ht="24" x14ac:dyDescent="0.15">
      <c r="A68" s="26"/>
      <c r="B68" s="22" t="s">
        <v>87</v>
      </c>
      <c r="C68" s="17" t="s">
        <v>48</v>
      </c>
      <c r="D68" s="18">
        <v>0.7</v>
      </c>
      <c r="E68" s="18">
        <f t="shared" si="6"/>
        <v>0.30000000000000004</v>
      </c>
      <c r="F68" s="19">
        <v>3929</v>
      </c>
      <c r="G68" s="19">
        <f t="shared" si="33"/>
        <v>196</v>
      </c>
      <c r="H68" s="19">
        <f t="shared" si="34"/>
        <v>137</v>
      </c>
      <c r="I68" s="19">
        <f t="shared" si="35"/>
        <v>59</v>
      </c>
      <c r="J68" s="19">
        <f t="shared" si="36"/>
        <v>137</v>
      </c>
      <c r="K68" s="20" t="s">
        <v>191</v>
      </c>
    </row>
    <row r="69" spans="1:11" s="21" customFormat="1" ht="24" x14ac:dyDescent="0.15">
      <c r="A69" s="26"/>
      <c r="B69" s="22" t="s">
        <v>88</v>
      </c>
      <c r="C69" s="17" t="s">
        <v>48</v>
      </c>
      <c r="D69" s="18">
        <v>0.7</v>
      </c>
      <c r="E69" s="18">
        <f t="shared" si="6"/>
        <v>0.30000000000000004</v>
      </c>
      <c r="F69" s="19">
        <v>6089</v>
      </c>
      <c r="G69" s="19">
        <f t="shared" si="33"/>
        <v>304</v>
      </c>
      <c r="H69" s="19">
        <f t="shared" si="34"/>
        <v>213</v>
      </c>
      <c r="I69" s="19">
        <f t="shared" si="35"/>
        <v>91</v>
      </c>
      <c r="J69" s="19">
        <f t="shared" si="36"/>
        <v>213</v>
      </c>
      <c r="K69" s="20" t="s">
        <v>191</v>
      </c>
    </row>
    <row r="70" spans="1:11" s="21" customFormat="1" ht="24" x14ac:dyDescent="0.15">
      <c r="A70" s="26"/>
      <c r="B70" s="22" t="s">
        <v>89</v>
      </c>
      <c r="C70" s="17" t="s">
        <v>48</v>
      </c>
      <c r="D70" s="18">
        <v>0.7</v>
      </c>
      <c r="E70" s="18">
        <f t="shared" si="6"/>
        <v>0.30000000000000004</v>
      </c>
      <c r="F70" s="19">
        <v>9783</v>
      </c>
      <c r="G70" s="19">
        <f t="shared" si="33"/>
        <v>489</v>
      </c>
      <c r="H70" s="19">
        <f t="shared" si="34"/>
        <v>342</v>
      </c>
      <c r="I70" s="19">
        <f t="shared" si="35"/>
        <v>147</v>
      </c>
      <c r="J70" s="19">
        <f t="shared" si="36"/>
        <v>342</v>
      </c>
      <c r="K70" s="20" t="s">
        <v>191</v>
      </c>
    </row>
    <row r="71" spans="1:11" s="21" customFormat="1" ht="24" x14ac:dyDescent="0.15">
      <c r="A71" s="26"/>
      <c r="B71" s="22" t="s">
        <v>90</v>
      </c>
      <c r="C71" s="17" t="s">
        <v>48</v>
      </c>
      <c r="D71" s="18">
        <v>0.8</v>
      </c>
      <c r="E71" s="18">
        <f t="shared" si="6"/>
        <v>0.19999999999999996</v>
      </c>
      <c r="F71" s="19">
        <v>10449</v>
      </c>
      <c r="G71" s="19">
        <f t="shared" si="33"/>
        <v>522</v>
      </c>
      <c r="H71" s="19">
        <f t="shared" si="34"/>
        <v>418</v>
      </c>
      <c r="I71" s="19">
        <f t="shared" si="35"/>
        <v>104</v>
      </c>
      <c r="J71" s="19">
        <f t="shared" si="36"/>
        <v>418</v>
      </c>
      <c r="K71" s="20" t="s">
        <v>191</v>
      </c>
    </row>
    <row r="72" spans="1:11" s="21" customFormat="1" ht="24" x14ac:dyDescent="0.15">
      <c r="A72" s="26"/>
      <c r="B72" s="22" t="s">
        <v>91</v>
      </c>
      <c r="C72" s="17" t="s">
        <v>48</v>
      </c>
      <c r="D72" s="18">
        <v>0.7</v>
      </c>
      <c r="E72" s="18">
        <f t="shared" si="6"/>
        <v>0.30000000000000004</v>
      </c>
      <c r="F72" s="19">
        <v>7163</v>
      </c>
      <c r="G72" s="19">
        <f t="shared" si="33"/>
        <v>358</v>
      </c>
      <c r="H72" s="19">
        <f t="shared" si="34"/>
        <v>251</v>
      </c>
      <c r="I72" s="19">
        <f t="shared" si="35"/>
        <v>107</v>
      </c>
      <c r="J72" s="19">
        <f t="shared" si="36"/>
        <v>251</v>
      </c>
      <c r="K72" s="20" t="s">
        <v>191</v>
      </c>
    </row>
    <row r="73" spans="1:11" s="21" customFormat="1" ht="24" x14ac:dyDescent="0.15">
      <c r="A73" s="27"/>
      <c r="B73" s="22" t="s">
        <v>92</v>
      </c>
      <c r="C73" s="17" t="s">
        <v>48</v>
      </c>
      <c r="D73" s="18">
        <v>0.7</v>
      </c>
      <c r="E73" s="18">
        <f t="shared" si="6"/>
        <v>0.30000000000000004</v>
      </c>
      <c r="F73" s="19">
        <v>3523</v>
      </c>
      <c r="G73" s="19">
        <f t="shared" si="33"/>
        <v>176</v>
      </c>
      <c r="H73" s="19">
        <f t="shared" si="34"/>
        <v>123</v>
      </c>
      <c r="I73" s="19">
        <f t="shared" si="35"/>
        <v>53</v>
      </c>
      <c r="J73" s="19">
        <f t="shared" si="36"/>
        <v>123</v>
      </c>
      <c r="K73" s="20" t="s">
        <v>191</v>
      </c>
    </row>
    <row r="74" spans="1:11" s="15" customFormat="1" ht="16.5" customHeight="1" x14ac:dyDescent="0.15">
      <c r="A74" s="25" t="s">
        <v>93</v>
      </c>
      <c r="B74" s="14" t="s">
        <v>94</v>
      </c>
      <c r="C74" s="14"/>
      <c r="D74" s="12"/>
      <c r="E74" s="12"/>
      <c r="F74" s="13">
        <f>SUM(F76:F84)</f>
        <v>44296</v>
      </c>
      <c r="G74" s="13">
        <f t="shared" ref="G74:J74" si="37">SUM(G76:G84)</f>
        <v>2217</v>
      </c>
      <c r="H74" s="13">
        <f t="shared" si="37"/>
        <v>1476</v>
      </c>
      <c r="I74" s="13">
        <f t="shared" si="37"/>
        <v>741</v>
      </c>
      <c r="J74" s="13">
        <f t="shared" si="37"/>
        <v>1476</v>
      </c>
      <c r="K74" s="14"/>
    </row>
    <row r="75" spans="1:11" s="15" customFormat="1" ht="26.25" customHeight="1" x14ac:dyDescent="0.15">
      <c r="A75" s="26"/>
      <c r="B75" s="16" t="s">
        <v>15</v>
      </c>
      <c r="C75" s="14"/>
      <c r="D75" s="12"/>
      <c r="E75" s="12"/>
      <c r="F75" s="13">
        <f>SUM(F76:F77)</f>
        <v>8704</v>
      </c>
      <c r="G75" s="13">
        <f t="shared" ref="G75:J75" si="38">SUM(G76:G77)</f>
        <v>436</v>
      </c>
      <c r="H75" s="13">
        <f t="shared" si="38"/>
        <v>205</v>
      </c>
      <c r="I75" s="13">
        <f t="shared" si="38"/>
        <v>231</v>
      </c>
      <c r="J75" s="13">
        <f t="shared" si="38"/>
        <v>205</v>
      </c>
      <c r="K75" s="14"/>
    </row>
    <row r="76" spans="1:11" s="21" customFormat="1" ht="24" x14ac:dyDescent="0.15">
      <c r="A76" s="26"/>
      <c r="B76" s="17" t="s">
        <v>95</v>
      </c>
      <c r="C76" s="17" t="s">
        <v>17</v>
      </c>
      <c r="D76" s="18">
        <v>0.4</v>
      </c>
      <c r="E76" s="18">
        <f t="shared" si="6"/>
        <v>0.6</v>
      </c>
      <c r="F76" s="19">
        <v>2511</v>
      </c>
      <c r="G76" s="19">
        <f t="shared" ref="G76:G84" si="39">ROUND(F76*500/10000,0)</f>
        <v>126</v>
      </c>
      <c r="H76" s="19">
        <f t="shared" ref="H76:H84" si="40">ROUND(G76*D76,0)</f>
        <v>50</v>
      </c>
      <c r="I76" s="19">
        <f t="shared" ref="I76:I84" si="41">G76-H76</f>
        <v>76</v>
      </c>
      <c r="J76" s="19">
        <f t="shared" ref="J76:J84" si="42">H76</f>
        <v>50</v>
      </c>
      <c r="K76" s="20" t="s">
        <v>191</v>
      </c>
    </row>
    <row r="77" spans="1:11" s="21" customFormat="1" ht="24" x14ac:dyDescent="0.15">
      <c r="A77" s="26"/>
      <c r="B77" s="17" t="s">
        <v>96</v>
      </c>
      <c r="C77" s="17" t="s">
        <v>97</v>
      </c>
      <c r="D77" s="18">
        <v>0.5</v>
      </c>
      <c r="E77" s="18">
        <f t="shared" si="6"/>
        <v>0.5</v>
      </c>
      <c r="F77" s="19">
        <v>6193</v>
      </c>
      <c r="G77" s="19">
        <f t="shared" si="39"/>
        <v>310</v>
      </c>
      <c r="H77" s="19">
        <f t="shared" si="40"/>
        <v>155</v>
      </c>
      <c r="I77" s="19">
        <f t="shared" si="41"/>
        <v>155</v>
      </c>
      <c r="J77" s="19">
        <f t="shared" si="42"/>
        <v>155</v>
      </c>
      <c r="K77" s="20" t="s">
        <v>191</v>
      </c>
    </row>
    <row r="78" spans="1:11" s="21" customFormat="1" ht="24" x14ac:dyDescent="0.15">
      <c r="A78" s="26"/>
      <c r="B78" s="22" t="s">
        <v>98</v>
      </c>
      <c r="C78" s="17" t="s">
        <v>99</v>
      </c>
      <c r="D78" s="18">
        <v>0.7</v>
      </c>
      <c r="E78" s="18">
        <f t="shared" si="6"/>
        <v>0.30000000000000004</v>
      </c>
      <c r="F78" s="19">
        <v>2497</v>
      </c>
      <c r="G78" s="19">
        <f t="shared" si="39"/>
        <v>125</v>
      </c>
      <c r="H78" s="19">
        <f t="shared" si="40"/>
        <v>88</v>
      </c>
      <c r="I78" s="19">
        <f t="shared" si="41"/>
        <v>37</v>
      </c>
      <c r="J78" s="19">
        <f t="shared" si="42"/>
        <v>88</v>
      </c>
      <c r="K78" s="20" t="s">
        <v>191</v>
      </c>
    </row>
    <row r="79" spans="1:11" s="21" customFormat="1" ht="24" x14ac:dyDescent="0.15">
      <c r="A79" s="26"/>
      <c r="B79" s="22" t="s">
        <v>100</v>
      </c>
      <c r="C79" s="17" t="s">
        <v>99</v>
      </c>
      <c r="D79" s="18">
        <v>0.7</v>
      </c>
      <c r="E79" s="18">
        <f t="shared" ref="E79:E84" si="43">1-D79</f>
        <v>0.30000000000000004</v>
      </c>
      <c r="F79" s="19">
        <v>5897</v>
      </c>
      <c r="G79" s="19">
        <f t="shared" si="39"/>
        <v>295</v>
      </c>
      <c r="H79" s="19">
        <f t="shared" si="40"/>
        <v>207</v>
      </c>
      <c r="I79" s="19">
        <f t="shared" si="41"/>
        <v>88</v>
      </c>
      <c r="J79" s="19">
        <f t="shared" si="42"/>
        <v>207</v>
      </c>
      <c r="K79" s="20" t="s">
        <v>191</v>
      </c>
    </row>
    <row r="80" spans="1:11" s="21" customFormat="1" ht="24" x14ac:dyDescent="0.15">
      <c r="A80" s="26"/>
      <c r="B80" s="22" t="s">
        <v>101</v>
      </c>
      <c r="C80" s="17" t="s">
        <v>37</v>
      </c>
      <c r="D80" s="18">
        <v>0.7</v>
      </c>
      <c r="E80" s="18">
        <f t="shared" si="43"/>
        <v>0.30000000000000004</v>
      </c>
      <c r="F80" s="19">
        <v>4745</v>
      </c>
      <c r="G80" s="19">
        <f t="shared" si="39"/>
        <v>237</v>
      </c>
      <c r="H80" s="19">
        <f t="shared" si="40"/>
        <v>166</v>
      </c>
      <c r="I80" s="19">
        <f t="shared" si="41"/>
        <v>71</v>
      </c>
      <c r="J80" s="19">
        <f t="shared" si="42"/>
        <v>166</v>
      </c>
      <c r="K80" s="20" t="s">
        <v>191</v>
      </c>
    </row>
    <row r="81" spans="1:11" s="21" customFormat="1" ht="24" x14ac:dyDescent="0.15">
      <c r="A81" s="26"/>
      <c r="B81" s="22" t="s">
        <v>102</v>
      </c>
      <c r="C81" s="17" t="s">
        <v>37</v>
      </c>
      <c r="D81" s="18">
        <v>0.7</v>
      </c>
      <c r="E81" s="18">
        <f t="shared" si="43"/>
        <v>0.30000000000000004</v>
      </c>
      <c r="F81" s="19">
        <v>6632</v>
      </c>
      <c r="G81" s="19">
        <f t="shared" si="39"/>
        <v>332</v>
      </c>
      <c r="H81" s="19">
        <f t="shared" si="40"/>
        <v>232</v>
      </c>
      <c r="I81" s="19">
        <f t="shared" si="41"/>
        <v>100</v>
      </c>
      <c r="J81" s="19">
        <f t="shared" si="42"/>
        <v>232</v>
      </c>
      <c r="K81" s="20" t="s">
        <v>191</v>
      </c>
    </row>
    <row r="82" spans="1:11" s="21" customFormat="1" ht="24" x14ac:dyDescent="0.15">
      <c r="A82" s="26"/>
      <c r="B82" s="22" t="s">
        <v>103</v>
      </c>
      <c r="C82" s="17" t="s">
        <v>37</v>
      </c>
      <c r="D82" s="18">
        <v>0.7</v>
      </c>
      <c r="E82" s="18">
        <f t="shared" si="43"/>
        <v>0.30000000000000004</v>
      </c>
      <c r="F82" s="19">
        <v>9333</v>
      </c>
      <c r="G82" s="19">
        <f t="shared" si="39"/>
        <v>467</v>
      </c>
      <c r="H82" s="19">
        <f t="shared" si="40"/>
        <v>327</v>
      </c>
      <c r="I82" s="19">
        <f t="shared" si="41"/>
        <v>140</v>
      </c>
      <c r="J82" s="19">
        <f t="shared" si="42"/>
        <v>327</v>
      </c>
      <c r="K82" s="20" t="s">
        <v>191</v>
      </c>
    </row>
    <row r="83" spans="1:11" s="21" customFormat="1" ht="24" x14ac:dyDescent="0.15">
      <c r="A83" s="26"/>
      <c r="B83" s="22" t="s">
        <v>104</v>
      </c>
      <c r="C83" s="17" t="s">
        <v>37</v>
      </c>
      <c r="D83" s="18">
        <v>0.8</v>
      </c>
      <c r="E83" s="18">
        <f t="shared" si="43"/>
        <v>0.19999999999999996</v>
      </c>
      <c r="F83" s="19">
        <v>4610</v>
      </c>
      <c r="G83" s="19">
        <f t="shared" si="39"/>
        <v>231</v>
      </c>
      <c r="H83" s="19">
        <f t="shared" si="40"/>
        <v>185</v>
      </c>
      <c r="I83" s="19">
        <f t="shared" si="41"/>
        <v>46</v>
      </c>
      <c r="J83" s="19">
        <f t="shared" si="42"/>
        <v>185</v>
      </c>
      <c r="K83" s="20" t="s">
        <v>191</v>
      </c>
    </row>
    <row r="84" spans="1:11" s="21" customFormat="1" ht="24" x14ac:dyDescent="0.15">
      <c r="A84" s="27"/>
      <c r="B84" s="22" t="s">
        <v>105</v>
      </c>
      <c r="C84" s="17" t="s">
        <v>37</v>
      </c>
      <c r="D84" s="18">
        <v>0.7</v>
      </c>
      <c r="E84" s="18">
        <f t="shared" si="43"/>
        <v>0.30000000000000004</v>
      </c>
      <c r="F84" s="19">
        <v>1878</v>
      </c>
      <c r="G84" s="19">
        <f t="shared" si="39"/>
        <v>94</v>
      </c>
      <c r="H84" s="19">
        <f t="shared" si="40"/>
        <v>66</v>
      </c>
      <c r="I84" s="19">
        <f t="shared" si="41"/>
        <v>28</v>
      </c>
      <c r="J84" s="19">
        <f t="shared" si="42"/>
        <v>66</v>
      </c>
      <c r="K84" s="20" t="s">
        <v>191</v>
      </c>
    </row>
    <row r="85" spans="1:11" s="15" customFormat="1" ht="23.25" customHeight="1" x14ac:dyDescent="0.15">
      <c r="A85" s="25" t="s">
        <v>106</v>
      </c>
      <c r="B85" s="23" t="s">
        <v>107</v>
      </c>
      <c r="C85" s="14"/>
      <c r="D85" s="12"/>
      <c r="E85" s="12"/>
      <c r="F85" s="13">
        <f>SUM(F87:F90)</f>
        <v>18989</v>
      </c>
      <c r="G85" s="13">
        <f t="shared" ref="G85:J85" si="44">SUM(G87:G90)</f>
        <v>948</v>
      </c>
      <c r="H85" s="13">
        <f t="shared" si="44"/>
        <v>712</v>
      </c>
      <c r="I85" s="13">
        <f t="shared" si="44"/>
        <v>236</v>
      </c>
      <c r="J85" s="13">
        <f t="shared" si="44"/>
        <v>712</v>
      </c>
      <c r="K85" s="14"/>
    </row>
    <row r="86" spans="1:11" s="15" customFormat="1" ht="23.25" customHeight="1" x14ac:dyDescent="0.15">
      <c r="A86" s="26"/>
      <c r="B86" s="16" t="s">
        <v>44</v>
      </c>
      <c r="C86" s="14"/>
      <c r="D86" s="12"/>
      <c r="E86" s="12"/>
      <c r="F86" s="13">
        <f>SUM(F87:F88)</f>
        <v>4697</v>
      </c>
      <c r="G86" s="13">
        <f t="shared" ref="G86:J86" si="45">SUM(G87:G88)</f>
        <v>234</v>
      </c>
      <c r="H86" s="13">
        <f t="shared" si="45"/>
        <v>140</v>
      </c>
      <c r="I86" s="13">
        <f t="shared" si="45"/>
        <v>94</v>
      </c>
      <c r="J86" s="13">
        <f t="shared" si="45"/>
        <v>140</v>
      </c>
      <c r="K86" s="14"/>
    </row>
    <row r="87" spans="1:11" s="21" customFormat="1" ht="24" x14ac:dyDescent="0.15">
      <c r="A87" s="26"/>
      <c r="B87" s="17" t="s">
        <v>108</v>
      </c>
      <c r="C87" s="17" t="s">
        <v>19</v>
      </c>
      <c r="D87" s="18">
        <v>0.6</v>
      </c>
      <c r="E87" s="18">
        <f t="shared" ref="E87:E90" si="46">1-D87</f>
        <v>0.4</v>
      </c>
      <c r="F87" s="19">
        <v>3449</v>
      </c>
      <c r="G87" s="19">
        <f>ROUND(F87*500/10000,0)</f>
        <v>172</v>
      </c>
      <c r="H87" s="19">
        <f>ROUND(G87*D87,0)</f>
        <v>103</v>
      </c>
      <c r="I87" s="19">
        <f t="shared" ref="I87:I90" si="47">G87-H87</f>
        <v>69</v>
      </c>
      <c r="J87" s="19">
        <f t="shared" ref="J87:J90" si="48">H87</f>
        <v>103</v>
      </c>
      <c r="K87" s="20" t="s">
        <v>191</v>
      </c>
    </row>
    <row r="88" spans="1:11" s="21" customFormat="1" ht="24" x14ac:dyDescent="0.15">
      <c r="A88" s="26"/>
      <c r="B88" s="17" t="s">
        <v>109</v>
      </c>
      <c r="C88" s="17" t="s">
        <v>110</v>
      </c>
      <c r="D88" s="18">
        <v>0.6</v>
      </c>
      <c r="E88" s="18">
        <f t="shared" si="46"/>
        <v>0.4</v>
      </c>
      <c r="F88" s="19">
        <v>1248</v>
      </c>
      <c r="G88" s="19">
        <f>ROUND(F88*500/10000,0)</f>
        <v>62</v>
      </c>
      <c r="H88" s="19">
        <f>ROUND(G88*D88,0)</f>
        <v>37</v>
      </c>
      <c r="I88" s="19">
        <f t="shared" si="47"/>
        <v>25</v>
      </c>
      <c r="J88" s="19">
        <f t="shared" si="48"/>
        <v>37</v>
      </c>
      <c r="K88" s="20" t="s">
        <v>191</v>
      </c>
    </row>
    <row r="89" spans="1:11" s="21" customFormat="1" ht="24" x14ac:dyDescent="0.15">
      <c r="A89" s="26"/>
      <c r="B89" s="22" t="s">
        <v>111</v>
      </c>
      <c r="C89" s="17" t="s">
        <v>112</v>
      </c>
      <c r="D89" s="18">
        <v>0.8</v>
      </c>
      <c r="E89" s="18">
        <f t="shared" si="46"/>
        <v>0.19999999999999996</v>
      </c>
      <c r="F89" s="19">
        <v>10645</v>
      </c>
      <c r="G89" s="19">
        <f>ROUND(F89*500/10000,0)</f>
        <v>532</v>
      </c>
      <c r="H89" s="19">
        <f>ROUND(G89*D89,0)</f>
        <v>426</v>
      </c>
      <c r="I89" s="19">
        <f t="shared" si="47"/>
        <v>106</v>
      </c>
      <c r="J89" s="19">
        <f t="shared" si="48"/>
        <v>426</v>
      </c>
      <c r="K89" s="20" t="s">
        <v>191</v>
      </c>
    </row>
    <row r="90" spans="1:11" s="21" customFormat="1" ht="24" x14ac:dyDescent="0.15">
      <c r="A90" s="27"/>
      <c r="B90" s="22" t="s">
        <v>113</v>
      </c>
      <c r="C90" s="17" t="s">
        <v>112</v>
      </c>
      <c r="D90" s="18">
        <v>0.8</v>
      </c>
      <c r="E90" s="18">
        <f t="shared" si="46"/>
        <v>0.19999999999999996</v>
      </c>
      <c r="F90" s="19">
        <v>3647</v>
      </c>
      <c r="G90" s="19">
        <f>ROUND(F90*500/10000,0)</f>
        <v>182</v>
      </c>
      <c r="H90" s="19">
        <f>ROUND(G90*D90,0)</f>
        <v>146</v>
      </c>
      <c r="I90" s="19">
        <f t="shared" si="47"/>
        <v>36</v>
      </c>
      <c r="J90" s="19">
        <f t="shared" si="48"/>
        <v>146</v>
      </c>
      <c r="K90" s="20" t="s">
        <v>191</v>
      </c>
    </row>
    <row r="91" spans="1:11" s="15" customFormat="1" ht="16.5" customHeight="1" x14ac:dyDescent="0.15">
      <c r="A91" s="25" t="s">
        <v>114</v>
      </c>
      <c r="B91" s="14" t="s">
        <v>115</v>
      </c>
      <c r="C91" s="14"/>
      <c r="D91" s="12"/>
      <c r="E91" s="12"/>
      <c r="F91" s="13">
        <f>SUM(F93:F98)</f>
        <v>30575</v>
      </c>
      <c r="G91" s="13">
        <f t="shared" ref="G91:J91" si="49">SUM(G93:G98)</f>
        <v>1529</v>
      </c>
      <c r="H91" s="13">
        <f t="shared" si="49"/>
        <v>1100</v>
      </c>
      <c r="I91" s="13">
        <f t="shared" si="49"/>
        <v>429</v>
      </c>
      <c r="J91" s="13">
        <f t="shared" si="49"/>
        <v>1100</v>
      </c>
      <c r="K91" s="14"/>
    </row>
    <row r="92" spans="1:11" s="15" customFormat="1" ht="24" customHeight="1" x14ac:dyDescent="0.15">
      <c r="A92" s="26"/>
      <c r="B92" s="16" t="s">
        <v>116</v>
      </c>
      <c r="C92" s="14"/>
      <c r="D92" s="12"/>
      <c r="E92" s="12"/>
      <c r="F92" s="13">
        <f>SUM(F93:F94)</f>
        <v>5066</v>
      </c>
      <c r="G92" s="13">
        <f t="shared" ref="G92:J92" si="50">SUM(G93:G94)</f>
        <v>253</v>
      </c>
      <c r="H92" s="13">
        <f t="shared" si="50"/>
        <v>127</v>
      </c>
      <c r="I92" s="13">
        <f t="shared" si="50"/>
        <v>126</v>
      </c>
      <c r="J92" s="13">
        <f t="shared" si="50"/>
        <v>127</v>
      </c>
      <c r="K92" s="14"/>
    </row>
    <row r="93" spans="1:11" s="21" customFormat="1" ht="24" x14ac:dyDescent="0.15">
      <c r="A93" s="26"/>
      <c r="B93" s="17" t="s">
        <v>117</v>
      </c>
      <c r="C93" s="17" t="s">
        <v>110</v>
      </c>
      <c r="D93" s="18">
        <v>0.5</v>
      </c>
      <c r="E93" s="18">
        <f t="shared" ref="E93:E98" si="51">1-D93</f>
        <v>0.5</v>
      </c>
      <c r="F93" s="19">
        <v>1878</v>
      </c>
      <c r="G93" s="19">
        <f t="shared" ref="G93:G98" si="52">ROUND(F93*500/10000,0)</f>
        <v>94</v>
      </c>
      <c r="H93" s="19">
        <f t="shared" ref="H93:H98" si="53">ROUND(G93*D93,0)</f>
        <v>47</v>
      </c>
      <c r="I93" s="19">
        <f t="shared" ref="I93:I98" si="54">G93-H93</f>
        <v>47</v>
      </c>
      <c r="J93" s="19">
        <f t="shared" ref="J93:J98" si="55">H93</f>
        <v>47</v>
      </c>
      <c r="K93" s="20" t="s">
        <v>191</v>
      </c>
    </row>
    <row r="94" spans="1:11" s="21" customFormat="1" ht="24" x14ac:dyDescent="0.15">
      <c r="A94" s="26"/>
      <c r="B94" s="17" t="s">
        <v>118</v>
      </c>
      <c r="C94" s="17" t="s">
        <v>17</v>
      </c>
      <c r="D94" s="18">
        <v>0.5</v>
      </c>
      <c r="E94" s="18">
        <f t="shared" si="51"/>
        <v>0.5</v>
      </c>
      <c r="F94" s="19">
        <v>3188</v>
      </c>
      <c r="G94" s="19">
        <f t="shared" si="52"/>
        <v>159</v>
      </c>
      <c r="H94" s="19">
        <f t="shared" si="53"/>
        <v>80</v>
      </c>
      <c r="I94" s="19">
        <f t="shared" si="54"/>
        <v>79</v>
      </c>
      <c r="J94" s="19">
        <f t="shared" si="55"/>
        <v>80</v>
      </c>
      <c r="K94" s="20" t="s">
        <v>191</v>
      </c>
    </row>
    <row r="95" spans="1:11" s="21" customFormat="1" ht="24" x14ac:dyDescent="0.15">
      <c r="A95" s="26"/>
      <c r="B95" s="22" t="s">
        <v>119</v>
      </c>
      <c r="C95" s="17" t="s">
        <v>48</v>
      </c>
      <c r="D95" s="18">
        <v>0.7</v>
      </c>
      <c r="E95" s="18">
        <f t="shared" si="51"/>
        <v>0.30000000000000004</v>
      </c>
      <c r="F95" s="19">
        <v>2483</v>
      </c>
      <c r="G95" s="19">
        <f t="shared" si="52"/>
        <v>124</v>
      </c>
      <c r="H95" s="19">
        <f t="shared" si="53"/>
        <v>87</v>
      </c>
      <c r="I95" s="19">
        <f t="shared" si="54"/>
        <v>37</v>
      </c>
      <c r="J95" s="19">
        <f t="shared" si="55"/>
        <v>87</v>
      </c>
      <c r="K95" s="20" t="s">
        <v>191</v>
      </c>
    </row>
    <row r="96" spans="1:11" s="21" customFormat="1" ht="24" x14ac:dyDescent="0.15">
      <c r="A96" s="26"/>
      <c r="B96" s="22" t="s">
        <v>120</v>
      </c>
      <c r="C96" s="17" t="s">
        <v>48</v>
      </c>
      <c r="D96" s="18">
        <v>0.7</v>
      </c>
      <c r="E96" s="18">
        <f t="shared" si="51"/>
        <v>0.30000000000000004</v>
      </c>
      <c r="F96" s="19">
        <v>5674</v>
      </c>
      <c r="G96" s="19">
        <f t="shared" si="52"/>
        <v>284</v>
      </c>
      <c r="H96" s="19">
        <f t="shared" si="53"/>
        <v>199</v>
      </c>
      <c r="I96" s="19">
        <f t="shared" si="54"/>
        <v>85</v>
      </c>
      <c r="J96" s="19">
        <f t="shared" si="55"/>
        <v>199</v>
      </c>
      <c r="K96" s="20" t="s">
        <v>191</v>
      </c>
    </row>
    <row r="97" spans="1:11" s="21" customFormat="1" ht="24" x14ac:dyDescent="0.15">
      <c r="A97" s="26"/>
      <c r="B97" s="22" t="s">
        <v>121</v>
      </c>
      <c r="C97" s="17" t="s">
        <v>48</v>
      </c>
      <c r="D97" s="18">
        <v>0.8</v>
      </c>
      <c r="E97" s="18">
        <f t="shared" si="51"/>
        <v>0.19999999999999996</v>
      </c>
      <c r="F97" s="19">
        <v>15811</v>
      </c>
      <c r="G97" s="19">
        <f t="shared" si="52"/>
        <v>791</v>
      </c>
      <c r="H97" s="19">
        <f t="shared" si="53"/>
        <v>633</v>
      </c>
      <c r="I97" s="19">
        <f t="shared" si="54"/>
        <v>158</v>
      </c>
      <c r="J97" s="19">
        <f t="shared" si="55"/>
        <v>633</v>
      </c>
      <c r="K97" s="20" t="s">
        <v>191</v>
      </c>
    </row>
    <row r="98" spans="1:11" s="21" customFormat="1" ht="24" x14ac:dyDescent="0.15">
      <c r="A98" s="27"/>
      <c r="B98" s="22" t="s">
        <v>122</v>
      </c>
      <c r="C98" s="17" t="s">
        <v>48</v>
      </c>
      <c r="D98" s="18">
        <v>0.7</v>
      </c>
      <c r="E98" s="18">
        <f t="shared" si="51"/>
        <v>0.30000000000000004</v>
      </c>
      <c r="F98" s="19">
        <v>1541</v>
      </c>
      <c r="G98" s="19">
        <f t="shared" si="52"/>
        <v>77</v>
      </c>
      <c r="H98" s="19">
        <f t="shared" si="53"/>
        <v>54</v>
      </c>
      <c r="I98" s="19">
        <f t="shared" si="54"/>
        <v>23</v>
      </c>
      <c r="J98" s="19">
        <f t="shared" si="55"/>
        <v>54</v>
      </c>
      <c r="K98" s="20" t="s">
        <v>191</v>
      </c>
    </row>
    <row r="99" spans="1:11" s="15" customFormat="1" ht="16.5" customHeight="1" x14ac:dyDescent="0.15">
      <c r="A99" s="25" t="s">
        <v>123</v>
      </c>
      <c r="B99" s="14" t="s">
        <v>124</v>
      </c>
      <c r="C99" s="14"/>
      <c r="D99" s="12"/>
      <c r="E99" s="12"/>
      <c r="F99" s="13">
        <f>SUM(F101:F111)</f>
        <v>46410</v>
      </c>
      <c r="G99" s="13">
        <f t="shared" ref="G99:J99" si="56">SUM(G101:G111)</f>
        <v>2320</v>
      </c>
      <c r="H99" s="13">
        <f t="shared" si="56"/>
        <v>1626</v>
      </c>
      <c r="I99" s="13">
        <f t="shared" si="56"/>
        <v>694</v>
      </c>
      <c r="J99" s="13">
        <f t="shared" si="56"/>
        <v>1626</v>
      </c>
      <c r="K99" s="14"/>
    </row>
    <row r="100" spans="1:11" s="15" customFormat="1" ht="25.5" customHeight="1" x14ac:dyDescent="0.15">
      <c r="A100" s="26"/>
      <c r="B100" s="16" t="s">
        <v>15</v>
      </c>
      <c r="C100" s="14"/>
      <c r="D100" s="12"/>
      <c r="E100" s="12"/>
      <c r="F100" s="13">
        <f>SUM(F101:F102)</f>
        <v>7027</v>
      </c>
      <c r="G100" s="13">
        <f t="shared" ref="G100:J100" si="57">SUM(G101:G102)</f>
        <v>351</v>
      </c>
      <c r="H100" s="13">
        <f t="shared" si="57"/>
        <v>140</v>
      </c>
      <c r="I100" s="13">
        <f t="shared" si="57"/>
        <v>211</v>
      </c>
      <c r="J100" s="13">
        <f t="shared" si="57"/>
        <v>140</v>
      </c>
      <c r="K100" s="14"/>
    </row>
    <row r="101" spans="1:11" s="21" customFormat="1" ht="24" x14ac:dyDescent="0.15">
      <c r="A101" s="26"/>
      <c r="B101" s="17" t="s">
        <v>125</v>
      </c>
      <c r="C101" s="17" t="s">
        <v>17</v>
      </c>
      <c r="D101" s="18">
        <v>0.4</v>
      </c>
      <c r="E101" s="18">
        <f t="shared" ref="E101:E111" si="58">1-D101</f>
        <v>0.6</v>
      </c>
      <c r="F101" s="19">
        <v>3366</v>
      </c>
      <c r="G101" s="19">
        <f t="shared" ref="G101:G111" si="59">ROUND(F101*500/10000,0)</f>
        <v>168</v>
      </c>
      <c r="H101" s="19">
        <f t="shared" ref="H101:H111" si="60">ROUND(G101*D101,0)</f>
        <v>67</v>
      </c>
      <c r="I101" s="19">
        <f t="shared" ref="I101:I111" si="61">G101-H101</f>
        <v>101</v>
      </c>
      <c r="J101" s="19">
        <f t="shared" ref="J101:J111" si="62">H101</f>
        <v>67</v>
      </c>
      <c r="K101" s="20" t="s">
        <v>191</v>
      </c>
    </row>
    <row r="102" spans="1:11" s="21" customFormat="1" ht="24" x14ac:dyDescent="0.15">
      <c r="A102" s="26"/>
      <c r="B102" s="17" t="s">
        <v>126</v>
      </c>
      <c r="C102" s="17" t="s">
        <v>127</v>
      </c>
      <c r="D102" s="18">
        <v>0.4</v>
      </c>
      <c r="E102" s="18">
        <f t="shared" si="58"/>
        <v>0.6</v>
      </c>
      <c r="F102" s="19">
        <v>3661</v>
      </c>
      <c r="G102" s="19">
        <f t="shared" si="59"/>
        <v>183</v>
      </c>
      <c r="H102" s="19">
        <f t="shared" si="60"/>
        <v>73</v>
      </c>
      <c r="I102" s="19">
        <f t="shared" si="61"/>
        <v>110</v>
      </c>
      <c r="J102" s="19">
        <f t="shared" si="62"/>
        <v>73</v>
      </c>
      <c r="K102" s="20" t="s">
        <v>191</v>
      </c>
    </row>
    <row r="103" spans="1:11" s="21" customFormat="1" ht="24" x14ac:dyDescent="0.15">
      <c r="A103" s="26"/>
      <c r="B103" s="22" t="s">
        <v>128</v>
      </c>
      <c r="C103" s="17" t="s">
        <v>129</v>
      </c>
      <c r="D103" s="18">
        <v>0.7</v>
      </c>
      <c r="E103" s="18">
        <f t="shared" si="58"/>
        <v>0.30000000000000004</v>
      </c>
      <c r="F103" s="19">
        <v>5881</v>
      </c>
      <c r="G103" s="19">
        <f t="shared" si="59"/>
        <v>294</v>
      </c>
      <c r="H103" s="19">
        <f t="shared" si="60"/>
        <v>206</v>
      </c>
      <c r="I103" s="19">
        <f t="shared" si="61"/>
        <v>88</v>
      </c>
      <c r="J103" s="19">
        <f t="shared" si="62"/>
        <v>206</v>
      </c>
      <c r="K103" s="20" t="s">
        <v>191</v>
      </c>
    </row>
    <row r="104" spans="1:11" s="21" customFormat="1" ht="24" x14ac:dyDescent="0.15">
      <c r="A104" s="26"/>
      <c r="B104" s="22" t="s">
        <v>130</v>
      </c>
      <c r="C104" s="17" t="s">
        <v>129</v>
      </c>
      <c r="D104" s="18">
        <v>0.8</v>
      </c>
      <c r="E104" s="18">
        <f t="shared" si="58"/>
        <v>0.19999999999999996</v>
      </c>
      <c r="F104" s="19">
        <v>7567</v>
      </c>
      <c r="G104" s="19">
        <f t="shared" si="59"/>
        <v>378</v>
      </c>
      <c r="H104" s="19">
        <f t="shared" si="60"/>
        <v>302</v>
      </c>
      <c r="I104" s="19">
        <f t="shared" si="61"/>
        <v>76</v>
      </c>
      <c r="J104" s="19">
        <f t="shared" si="62"/>
        <v>302</v>
      </c>
      <c r="K104" s="20" t="s">
        <v>191</v>
      </c>
    </row>
    <row r="105" spans="1:11" s="21" customFormat="1" ht="24" x14ac:dyDescent="0.15">
      <c r="A105" s="26"/>
      <c r="B105" s="22" t="s">
        <v>131</v>
      </c>
      <c r="C105" s="17" t="s">
        <v>129</v>
      </c>
      <c r="D105" s="18">
        <v>0.7</v>
      </c>
      <c r="E105" s="18">
        <f t="shared" si="58"/>
        <v>0.30000000000000004</v>
      </c>
      <c r="F105" s="19">
        <v>3570</v>
      </c>
      <c r="G105" s="19">
        <f t="shared" si="59"/>
        <v>179</v>
      </c>
      <c r="H105" s="19">
        <f t="shared" si="60"/>
        <v>125</v>
      </c>
      <c r="I105" s="19">
        <f t="shared" si="61"/>
        <v>54</v>
      </c>
      <c r="J105" s="19">
        <f t="shared" si="62"/>
        <v>125</v>
      </c>
      <c r="K105" s="20" t="s">
        <v>191</v>
      </c>
    </row>
    <row r="106" spans="1:11" s="21" customFormat="1" ht="24" x14ac:dyDescent="0.15">
      <c r="A106" s="26"/>
      <c r="B106" s="22" t="s">
        <v>132</v>
      </c>
      <c r="C106" s="17" t="s">
        <v>129</v>
      </c>
      <c r="D106" s="18">
        <v>0.7</v>
      </c>
      <c r="E106" s="18">
        <f t="shared" si="58"/>
        <v>0.30000000000000004</v>
      </c>
      <c r="F106" s="19">
        <v>1848</v>
      </c>
      <c r="G106" s="19">
        <f t="shared" si="59"/>
        <v>92</v>
      </c>
      <c r="H106" s="19">
        <f t="shared" si="60"/>
        <v>64</v>
      </c>
      <c r="I106" s="19">
        <f t="shared" si="61"/>
        <v>28</v>
      </c>
      <c r="J106" s="19">
        <f t="shared" si="62"/>
        <v>64</v>
      </c>
      <c r="K106" s="20" t="s">
        <v>191</v>
      </c>
    </row>
    <row r="107" spans="1:11" s="21" customFormat="1" ht="24" x14ac:dyDescent="0.15">
      <c r="A107" s="26"/>
      <c r="B107" s="22" t="s">
        <v>133</v>
      </c>
      <c r="C107" s="17" t="s">
        <v>129</v>
      </c>
      <c r="D107" s="18">
        <v>0.7</v>
      </c>
      <c r="E107" s="18">
        <f t="shared" si="58"/>
        <v>0.30000000000000004</v>
      </c>
      <c r="F107" s="19">
        <v>2943</v>
      </c>
      <c r="G107" s="19">
        <f t="shared" si="59"/>
        <v>147</v>
      </c>
      <c r="H107" s="19">
        <f t="shared" si="60"/>
        <v>103</v>
      </c>
      <c r="I107" s="19">
        <f t="shared" si="61"/>
        <v>44</v>
      </c>
      <c r="J107" s="19">
        <f t="shared" si="62"/>
        <v>103</v>
      </c>
      <c r="K107" s="20" t="s">
        <v>191</v>
      </c>
    </row>
    <row r="108" spans="1:11" s="21" customFormat="1" ht="24" x14ac:dyDescent="0.15">
      <c r="A108" s="26"/>
      <c r="B108" s="22" t="s">
        <v>134</v>
      </c>
      <c r="C108" s="17" t="s">
        <v>129</v>
      </c>
      <c r="D108" s="18">
        <v>0.8</v>
      </c>
      <c r="E108" s="18">
        <f t="shared" si="58"/>
        <v>0.19999999999999996</v>
      </c>
      <c r="F108" s="19">
        <v>5130</v>
      </c>
      <c r="G108" s="19">
        <f t="shared" si="59"/>
        <v>257</v>
      </c>
      <c r="H108" s="19">
        <f t="shared" si="60"/>
        <v>206</v>
      </c>
      <c r="I108" s="19">
        <f t="shared" si="61"/>
        <v>51</v>
      </c>
      <c r="J108" s="19">
        <f t="shared" si="62"/>
        <v>206</v>
      </c>
      <c r="K108" s="20" t="s">
        <v>191</v>
      </c>
    </row>
    <row r="109" spans="1:11" s="21" customFormat="1" ht="24" x14ac:dyDescent="0.15">
      <c r="A109" s="26"/>
      <c r="B109" s="22" t="s">
        <v>135</v>
      </c>
      <c r="C109" s="17" t="s">
        <v>129</v>
      </c>
      <c r="D109" s="18">
        <v>0.8</v>
      </c>
      <c r="E109" s="18">
        <f t="shared" si="58"/>
        <v>0.19999999999999996</v>
      </c>
      <c r="F109" s="19">
        <v>4384</v>
      </c>
      <c r="G109" s="19">
        <f t="shared" si="59"/>
        <v>219</v>
      </c>
      <c r="H109" s="19">
        <f t="shared" si="60"/>
        <v>175</v>
      </c>
      <c r="I109" s="19">
        <f t="shared" si="61"/>
        <v>44</v>
      </c>
      <c r="J109" s="19">
        <f t="shared" si="62"/>
        <v>175</v>
      </c>
      <c r="K109" s="20" t="s">
        <v>191</v>
      </c>
    </row>
    <row r="110" spans="1:11" s="21" customFormat="1" ht="24" x14ac:dyDescent="0.15">
      <c r="A110" s="26"/>
      <c r="B110" s="22" t="s">
        <v>136</v>
      </c>
      <c r="C110" s="17" t="s">
        <v>129</v>
      </c>
      <c r="D110" s="18">
        <v>0.8</v>
      </c>
      <c r="E110" s="18">
        <f t="shared" si="58"/>
        <v>0.19999999999999996</v>
      </c>
      <c r="F110" s="19">
        <v>4620</v>
      </c>
      <c r="G110" s="19">
        <f t="shared" si="59"/>
        <v>231</v>
      </c>
      <c r="H110" s="19">
        <f t="shared" si="60"/>
        <v>185</v>
      </c>
      <c r="I110" s="19">
        <f t="shared" si="61"/>
        <v>46</v>
      </c>
      <c r="J110" s="19">
        <f t="shared" si="62"/>
        <v>185</v>
      </c>
      <c r="K110" s="20" t="s">
        <v>191</v>
      </c>
    </row>
    <row r="111" spans="1:11" s="21" customFormat="1" ht="24" x14ac:dyDescent="0.15">
      <c r="A111" s="27"/>
      <c r="B111" s="22" t="s">
        <v>137</v>
      </c>
      <c r="C111" s="17" t="s">
        <v>129</v>
      </c>
      <c r="D111" s="18">
        <v>0.7</v>
      </c>
      <c r="E111" s="18">
        <f t="shared" si="58"/>
        <v>0.30000000000000004</v>
      </c>
      <c r="F111" s="19">
        <v>3440</v>
      </c>
      <c r="G111" s="19">
        <f t="shared" si="59"/>
        <v>172</v>
      </c>
      <c r="H111" s="19">
        <f t="shared" si="60"/>
        <v>120</v>
      </c>
      <c r="I111" s="19">
        <f t="shared" si="61"/>
        <v>52</v>
      </c>
      <c r="J111" s="19">
        <f t="shared" si="62"/>
        <v>120</v>
      </c>
      <c r="K111" s="20" t="s">
        <v>191</v>
      </c>
    </row>
    <row r="112" spans="1:11" s="15" customFormat="1" ht="16.5" customHeight="1" x14ac:dyDescent="0.15">
      <c r="A112" s="25" t="s">
        <v>138</v>
      </c>
      <c r="B112" s="14" t="s">
        <v>139</v>
      </c>
      <c r="C112" s="14"/>
      <c r="D112" s="12"/>
      <c r="E112" s="12"/>
      <c r="F112" s="13">
        <f>SUM(F114:F124)</f>
        <v>35426</v>
      </c>
      <c r="G112" s="13">
        <f t="shared" ref="G112:J112" si="63">SUM(G114:G124)</f>
        <v>1771</v>
      </c>
      <c r="H112" s="13">
        <f t="shared" si="63"/>
        <v>1282</v>
      </c>
      <c r="I112" s="13">
        <f t="shared" si="63"/>
        <v>489</v>
      </c>
      <c r="J112" s="13">
        <f t="shared" si="63"/>
        <v>1282</v>
      </c>
      <c r="K112" s="14"/>
    </row>
    <row r="113" spans="1:11" s="15" customFormat="1" ht="24.75" customHeight="1" x14ac:dyDescent="0.15">
      <c r="A113" s="26"/>
      <c r="B113" s="16" t="s">
        <v>140</v>
      </c>
      <c r="C113" s="14"/>
      <c r="D113" s="12"/>
      <c r="E113" s="12"/>
      <c r="F113" s="13">
        <f>SUM(F114:F115)</f>
        <v>4259</v>
      </c>
      <c r="G113" s="13">
        <f t="shared" ref="G113:J113" si="64">SUM(G114:G115)</f>
        <v>213</v>
      </c>
      <c r="H113" s="13">
        <f t="shared" si="64"/>
        <v>101</v>
      </c>
      <c r="I113" s="13">
        <f t="shared" si="64"/>
        <v>112</v>
      </c>
      <c r="J113" s="13">
        <f t="shared" si="64"/>
        <v>101</v>
      </c>
      <c r="K113" s="14"/>
    </row>
    <row r="114" spans="1:11" s="21" customFormat="1" ht="24" x14ac:dyDescent="0.15">
      <c r="A114" s="26"/>
      <c r="B114" s="17" t="s">
        <v>141</v>
      </c>
      <c r="C114" s="17" t="s">
        <v>127</v>
      </c>
      <c r="D114" s="18">
        <v>0.5</v>
      </c>
      <c r="E114" s="18">
        <f t="shared" ref="E114:E124" si="65">1-D114</f>
        <v>0.5</v>
      </c>
      <c r="F114" s="19">
        <v>3200</v>
      </c>
      <c r="G114" s="19">
        <f t="shared" ref="G114:G124" si="66">ROUND(F114*500/10000,0)</f>
        <v>160</v>
      </c>
      <c r="H114" s="19">
        <f t="shared" ref="H114:H124" si="67">ROUND(G114*D114,0)</f>
        <v>80</v>
      </c>
      <c r="I114" s="19">
        <f t="shared" ref="I114:I124" si="68">G114-H114</f>
        <v>80</v>
      </c>
      <c r="J114" s="19">
        <f t="shared" ref="J114:J124" si="69">H114</f>
        <v>80</v>
      </c>
      <c r="K114" s="20" t="s">
        <v>191</v>
      </c>
    </row>
    <row r="115" spans="1:11" s="21" customFormat="1" ht="24" x14ac:dyDescent="0.15">
      <c r="A115" s="26"/>
      <c r="B115" s="17" t="s">
        <v>142</v>
      </c>
      <c r="C115" s="17" t="s">
        <v>143</v>
      </c>
      <c r="D115" s="18">
        <v>0.4</v>
      </c>
      <c r="E115" s="18">
        <f t="shared" si="65"/>
        <v>0.6</v>
      </c>
      <c r="F115" s="19">
        <v>1059</v>
      </c>
      <c r="G115" s="19">
        <f t="shared" si="66"/>
        <v>53</v>
      </c>
      <c r="H115" s="19">
        <f t="shared" si="67"/>
        <v>21</v>
      </c>
      <c r="I115" s="19">
        <f t="shared" si="68"/>
        <v>32</v>
      </c>
      <c r="J115" s="19">
        <f t="shared" si="69"/>
        <v>21</v>
      </c>
      <c r="K115" s="20" t="s">
        <v>191</v>
      </c>
    </row>
    <row r="116" spans="1:11" s="21" customFormat="1" ht="24" x14ac:dyDescent="0.15">
      <c r="A116" s="26"/>
      <c r="B116" s="22" t="s">
        <v>144</v>
      </c>
      <c r="C116" s="17" t="s">
        <v>145</v>
      </c>
      <c r="D116" s="18">
        <v>0.7</v>
      </c>
      <c r="E116" s="18">
        <f t="shared" si="65"/>
        <v>0.30000000000000004</v>
      </c>
      <c r="F116" s="19">
        <v>2287</v>
      </c>
      <c r="G116" s="19">
        <f t="shared" si="66"/>
        <v>114</v>
      </c>
      <c r="H116" s="19">
        <f t="shared" si="67"/>
        <v>80</v>
      </c>
      <c r="I116" s="19">
        <f t="shared" si="68"/>
        <v>34</v>
      </c>
      <c r="J116" s="19">
        <f t="shared" si="69"/>
        <v>80</v>
      </c>
      <c r="K116" s="20" t="s">
        <v>191</v>
      </c>
    </row>
    <row r="117" spans="1:11" s="21" customFormat="1" ht="24" x14ac:dyDescent="0.15">
      <c r="A117" s="26"/>
      <c r="B117" s="22" t="s">
        <v>146</v>
      </c>
      <c r="C117" s="17" t="s">
        <v>145</v>
      </c>
      <c r="D117" s="18">
        <v>0.7</v>
      </c>
      <c r="E117" s="18">
        <f t="shared" si="65"/>
        <v>0.30000000000000004</v>
      </c>
      <c r="F117" s="19">
        <v>6664</v>
      </c>
      <c r="G117" s="19">
        <f t="shared" si="66"/>
        <v>333</v>
      </c>
      <c r="H117" s="19">
        <f t="shared" si="67"/>
        <v>233</v>
      </c>
      <c r="I117" s="19">
        <f t="shared" si="68"/>
        <v>100</v>
      </c>
      <c r="J117" s="19">
        <f t="shared" si="69"/>
        <v>233</v>
      </c>
      <c r="K117" s="20" t="s">
        <v>191</v>
      </c>
    </row>
    <row r="118" spans="1:11" s="21" customFormat="1" ht="24" x14ac:dyDescent="0.15">
      <c r="A118" s="26"/>
      <c r="B118" s="22" t="s">
        <v>147</v>
      </c>
      <c r="C118" s="17" t="s">
        <v>145</v>
      </c>
      <c r="D118" s="18">
        <v>0.8</v>
      </c>
      <c r="E118" s="18">
        <f t="shared" si="65"/>
        <v>0.19999999999999996</v>
      </c>
      <c r="F118" s="19">
        <v>868</v>
      </c>
      <c r="G118" s="19">
        <f t="shared" si="66"/>
        <v>43</v>
      </c>
      <c r="H118" s="19">
        <f t="shared" si="67"/>
        <v>34</v>
      </c>
      <c r="I118" s="19">
        <f t="shared" si="68"/>
        <v>9</v>
      </c>
      <c r="J118" s="19">
        <f t="shared" si="69"/>
        <v>34</v>
      </c>
      <c r="K118" s="20" t="s">
        <v>191</v>
      </c>
    </row>
    <row r="119" spans="1:11" s="21" customFormat="1" ht="24" x14ac:dyDescent="0.15">
      <c r="A119" s="26"/>
      <c r="B119" s="22" t="s">
        <v>148</v>
      </c>
      <c r="C119" s="17" t="s">
        <v>145</v>
      </c>
      <c r="D119" s="18">
        <v>0.7</v>
      </c>
      <c r="E119" s="18">
        <f t="shared" si="65"/>
        <v>0.30000000000000004</v>
      </c>
      <c r="F119" s="19">
        <v>2153</v>
      </c>
      <c r="G119" s="19">
        <f t="shared" si="66"/>
        <v>108</v>
      </c>
      <c r="H119" s="19">
        <f t="shared" si="67"/>
        <v>76</v>
      </c>
      <c r="I119" s="19">
        <f t="shared" si="68"/>
        <v>32</v>
      </c>
      <c r="J119" s="19">
        <f t="shared" si="69"/>
        <v>76</v>
      </c>
      <c r="K119" s="20" t="s">
        <v>191</v>
      </c>
    </row>
    <row r="120" spans="1:11" s="21" customFormat="1" ht="24" x14ac:dyDescent="0.15">
      <c r="A120" s="26"/>
      <c r="B120" s="22" t="s">
        <v>149</v>
      </c>
      <c r="C120" s="17" t="s">
        <v>145</v>
      </c>
      <c r="D120" s="18">
        <v>0.8</v>
      </c>
      <c r="E120" s="18">
        <f t="shared" si="65"/>
        <v>0.19999999999999996</v>
      </c>
      <c r="F120" s="19">
        <v>3793</v>
      </c>
      <c r="G120" s="19">
        <f t="shared" si="66"/>
        <v>190</v>
      </c>
      <c r="H120" s="19">
        <f t="shared" si="67"/>
        <v>152</v>
      </c>
      <c r="I120" s="19">
        <f t="shared" si="68"/>
        <v>38</v>
      </c>
      <c r="J120" s="19">
        <f t="shared" si="69"/>
        <v>152</v>
      </c>
      <c r="K120" s="20" t="s">
        <v>191</v>
      </c>
    </row>
    <row r="121" spans="1:11" s="21" customFormat="1" ht="24" x14ac:dyDescent="0.15">
      <c r="A121" s="26"/>
      <c r="B121" s="22" t="s">
        <v>150</v>
      </c>
      <c r="C121" s="17" t="s">
        <v>145</v>
      </c>
      <c r="D121" s="18">
        <v>0.8</v>
      </c>
      <c r="E121" s="18">
        <f t="shared" si="65"/>
        <v>0.19999999999999996</v>
      </c>
      <c r="F121" s="19">
        <v>3872</v>
      </c>
      <c r="G121" s="19">
        <f t="shared" si="66"/>
        <v>194</v>
      </c>
      <c r="H121" s="19">
        <f t="shared" si="67"/>
        <v>155</v>
      </c>
      <c r="I121" s="19">
        <f t="shared" si="68"/>
        <v>39</v>
      </c>
      <c r="J121" s="19">
        <f t="shared" si="69"/>
        <v>155</v>
      </c>
      <c r="K121" s="20" t="s">
        <v>191</v>
      </c>
    </row>
    <row r="122" spans="1:11" s="21" customFormat="1" ht="24" x14ac:dyDescent="0.15">
      <c r="A122" s="26"/>
      <c r="B122" s="22" t="s">
        <v>151</v>
      </c>
      <c r="C122" s="17" t="s">
        <v>145</v>
      </c>
      <c r="D122" s="18">
        <v>0.7</v>
      </c>
      <c r="E122" s="18">
        <f t="shared" si="65"/>
        <v>0.30000000000000004</v>
      </c>
      <c r="F122" s="19">
        <v>2041</v>
      </c>
      <c r="G122" s="19">
        <f t="shared" si="66"/>
        <v>102</v>
      </c>
      <c r="H122" s="19">
        <f t="shared" si="67"/>
        <v>71</v>
      </c>
      <c r="I122" s="19">
        <f t="shared" si="68"/>
        <v>31</v>
      </c>
      <c r="J122" s="19">
        <f t="shared" si="69"/>
        <v>71</v>
      </c>
      <c r="K122" s="20" t="s">
        <v>191</v>
      </c>
    </row>
    <row r="123" spans="1:11" s="21" customFormat="1" ht="24" x14ac:dyDescent="0.15">
      <c r="A123" s="26"/>
      <c r="B123" s="22" t="s">
        <v>152</v>
      </c>
      <c r="C123" s="17" t="s">
        <v>145</v>
      </c>
      <c r="D123" s="18">
        <v>0.8</v>
      </c>
      <c r="E123" s="18">
        <f t="shared" si="65"/>
        <v>0.19999999999999996</v>
      </c>
      <c r="F123" s="19">
        <v>2947</v>
      </c>
      <c r="G123" s="19">
        <f t="shared" si="66"/>
        <v>147</v>
      </c>
      <c r="H123" s="19">
        <f t="shared" si="67"/>
        <v>118</v>
      </c>
      <c r="I123" s="19">
        <f t="shared" si="68"/>
        <v>29</v>
      </c>
      <c r="J123" s="19">
        <f t="shared" si="69"/>
        <v>118</v>
      </c>
      <c r="K123" s="20" t="s">
        <v>191</v>
      </c>
    </row>
    <row r="124" spans="1:11" s="21" customFormat="1" ht="24" x14ac:dyDescent="0.15">
      <c r="A124" s="27"/>
      <c r="B124" s="22" t="s">
        <v>153</v>
      </c>
      <c r="C124" s="17" t="s">
        <v>145</v>
      </c>
      <c r="D124" s="18">
        <v>0.8</v>
      </c>
      <c r="E124" s="18">
        <f t="shared" si="65"/>
        <v>0.19999999999999996</v>
      </c>
      <c r="F124" s="19">
        <v>6542</v>
      </c>
      <c r="G124" s="19">
        <f t="shared" si="66"/>
        <v>327</v>
      </c>
      <c r="H124" s="19">
        <f t="shared" si="67"/>
        <v>262</v>
      </c>
      <c r="I124" s="19">
        <f t="shared" si="68"/>
        <v>65</v>
      </c>
      <c r="J124" s="19">
        <f t="shared" si="69"/>
        <v>262</v>
      </c>
      <c r="K124" s="20" t="s">
        <v>191</v>
      </c>
    </row>
    <row r="125" spans="1:11" s="15" customFormat="1" ht="16.5" customHeight="1" x14ac:dyDescent="0.15">
      <c r="A125" s="25" t="s">
        <v>154</v>
      </c>
      <c r="B125" s="14" t="s">
        <v>155</v>
      </c>
      <c r="C125" s="14"/>
      <c r="D125" s="12"/>
      <c r="E125" s="12"/>
      <c r="F125" s="13">
        <f>SUM(F127:F138)</f>
        <v>51385</v>
      </c>
      <c r="G125" s="13">
        <f t="shared" ref="G125:J125" si="70">SUM(G127:G138)</f>
        <v>2568</v>
      </c>
      <c r="H125" s="13">
        <f t="shared" si="70"/>
        <v>2026</v>
      </c>
      <c r="I125" s="13">
        <f t="shared" si="70"/>
        <v>542</v>
      </c>
      <c r="J125" s="13">
        <f t="shared" si="70"/>
        <v>2026</v>
      </c>
      <c r="K125" s="14"/>
    </row>
    <row r="126" spans="1:11" s="15" customFormat="1" ht="20.25" customHeight="1" x14ac:dyDescent="0.15">
      <c r="A126" s="26"/>
      <c r="B126" s="16" t="s">
        <v>156</v>
      </c>
      <c r="C126" s="14"/>
      <c r="D126" s="12"/>
      <c r="E126" s="12"/>
      <c r="F126" s="13">
        <v>2917</v>
      </c>
      <c r="G126" s="13">
        <f t="shared" ref="G126:J126" si="71">G127</f>
        <v>146</v>
      </c>
      <c r="H126" s="13">
        <f t="shared" si="71"/>
        <v>88</v>
      </c>
      <c r="I126" s="13">
        <f t="shared" si="71"/>
        <v>58</v>
      </c>
      <c r="J126" s="13">
        <f t="shared" si="71"/>
        <v>88</v>
      </c>
      <c r="K126" s="14"/>
    </row>
    <row r="127" spans="1:11" s="21" customFormat="1" ht="24" x14ac:dyDescent="0.15">
      <c r="A127" s="26"/>
      <c r="B127" s="17" t="s">
        <v>157</v>
      </c>
      <c r="C127" s="17" t="s">
        <v>158</v>
      </c>
      <c r="D127" s="18">
        <v>0.6</v>
      </c>
      <c r="E127" s="18">
        <f t="shared" ref="E127:E138" si="72">1-D127</f>
        <v>0.4</v>
      </c>
      <c r="F127" s="19">
        <v>2917</v>
      </c>
      <c r="G127" s="19">
        <f t="shared" ref="G127:G138" si="73">ROUND(F127*500/10000,0)</f>
        <v>146</v>
      </c>
      <c r="H127" s="19">
        <f t="shared" ref="H127:H138" si="74">ROUND(G127*D127,0)</f>
        <v>88</v>
      </c>
      <c r="I127" s="19">
        <f t="shared" ref="I127:I138" si="75">G127-H127</f>
        <v>58</v>
      </c>
      <c r="J127" s="19">
        <f t="shared" ref="J127:J138" si="76">H127</f>
        <v>88</v>
      </c>
      <c r="K127" s="20" t="s">
        <v>191</v>
      </c>
    </row>
    <row r="128" spans="1:11" s="21" customFormat="1" ht="24" x14ac:dyDescent="0.15">
      <c r="A128" s="26"/>
      <c r="B128" s="22" t="s">
        <v>159</v>
      </c>
      <c r="C128" s="17" t="s">
        <v>160</v>
      </c>
      <c r="D128" s="18">
        <v>0.8</v>
      </c>
      <c r="E128" s="18">
        <f t="shared" si="72"/>
        <v>0.19999999999999996</v>
      </c>
      <c r="F128" s="19">
        <v>2407</v>
      </c>
      <c r="G128" s="19">
        <f t="shared" si="73"/>
        <v>120</v>
      </c>
      <c r="H128" s="19">
        <f t="shared" si="74"/>
        <v>96</v>
      </c>
      <c r="I128" s="19">
        <f t="shared" si="75"/>
        <v>24</v>
      </c>
      <c r="J128" s="19">
        <f t="shared" si="76"/>
        <v>96</v>
      </c>
      <c r="K128" s="20" t="s">
        <v>191</v>
      </c>
    </row>
    <row r="129" spans="1:11" s="21" customFormat="1" ht="24" x14ac:dyDescent="0.15">
      <c r="A129" s="26"/>
      <c r="B129" s="22" t="s">
        <v>161</v>
      </c>
      <c r="C129" s="17" t="s">
        <v>160</v>
      </c>
      <c r="D129" s="18">
        <v>0.8</v>
      </c>
      <c r="E129" s="18">
        <f t="shared" si="72"/>
        <v>0.19999999999999996</v>
      </c>
      <c r="F129" s="19">
        <v>5010</v>
      </c>
      <c r="G129" s="19">
        <f t="shared" si="73"/>
        <v>251</v>
      </c>
      <c r="H129" s="19">
        <f t="shared" si="74"/>
        <v>201</v>
      </c>
      <c r="I129" s="19">
        <f t="shared" si="75"/>
        <v>50</v>
      </c>
      <c r="J129" s="19">
        <f t="shared" si="76"/>
        <v>201</v>
      </c>
      <c r="K129" s="20" t="s">
        <v>191</v>
      </c>
    </row>
    <row r="130" spans="1:11" s="21" customFormat="1" ht="24" x14ac:dyDescent="0.15">
      <c r="A130" s="26"/>
      <c r="B130" s="22" t="s">
        <v>162</v>
      </c>
      <c r="C130" s="17" t="s">
        <v>160</v>
      </c>
      <c r="D130" s="18">
        <v>0.8</v>
      </c>
      <c r="E130" s="18">
        <f t="shared" si="72"/>
        <v>0.19999999999999996</v>
      </c>
      <c r="F130" s="19">
        <v>3745</v>
      </c>
      <c r="G130" s="19">
        <f t="shared" si="73"/>
        <v>187</v>
      </c>
      <c r="H130" s="19">
        <f t="shared" si="74"/>
        <v>150</v>
      </c>
      <c r="I130" s="19">
        <f t="shared" si="75"/>
        <v>37</v>
      </c>
      <c r="J130" s="19">
        <f t="shared" si="76"/>
        <v>150</v>
      </c>
      <c r="K130" s="20" t="s">
        <v>191</v>
      </c>
    </row>
    <row r="131" spans="1:11" s="21" customFormat="1" ht="24" x14ac:dyDescent="0.15">
      <c r="A131" s="26"/>
      <c r="B131" s="22" t="s">
        <v>163</v>
      </c>
      <c r="C131" s="17" t="s">
        <v>160</v>
      </c>
      <c r="D131" s="18">
        <v>0.8</v>
      </c>
      <c r="E131" s="18">
        <f t="shared" si="72"/>
        <v>0.19999999999999996</v>
      </c>
      <c r="F131" s="19">
        <v>7568</v>
      </c>
      <c r="G131" s="19">
        <f t="shared" si="73"/>
        <v>378</v>
      </c>
      <c r="H131" s="19">
        <f t="shared" si="74"/>
        <v>302</v>
      </c>
      <c r="I131" s="19">
        <f t="shared" si="75"/>
        <v>76</v>
      </c>
      <c r="J131" s="19">
        <f t="shared" si="76"/>
        <v>302</v>
      </c>
      <c r="K131" s="20" t="s">
        <v>191</v>
      </c>
    </row>
    <row r="132" spans="1:11" s="21" customFormat="1" ht="24" x14ac:dyDescent="0.15">
      <c r="A132" s="26"/>
      <c r="B132" s="22" t="s">
        <v>164</v>
      </c>
      <c r="C132" s="17" t="s">
        <v>160</v>
      </c>
      <c r="D132" s="18">
        <v>0.8</v>
      </c>
      <c r="E132" s="18">
        <f t="shared" si="72"/>
        <v>0.19999999999999996</v>
      </c>
      <c r="F132" s="19">
        <v>5045</v>
      </c>
      <c r="G132" s="19">
        <f t="shared" si="73"/>
        <v>252</v>
      </c>
      <c r="H132" s="19">
        <f t="shared" si="74"/>
        <v>202</v>
      </c>
      <c r="I132" s="19">
        <f t="shared" si="75"/>
        <v>50</v>
      </c>
      <c r="J132" s="19">
        <f t="shared" si="76"/>
        <v>202</v>
      </c>
      <c r="K132" s="20" t="s">
        <v>191</v>
      </c>
    </row>
    <row r="133" spans="1:11" s="21" customFormat="1" ht="24" x14ac:dyDescent="0.15">
      <c r="A133" s="26"/>
      <c r="B133" s="22" t="s">
        <v>165</v>
      </c>
      <c r="C133" s="17" t="s">
        <v>160</v>
      </c>
      <c r="D133" s="18">
        <v>0.8</v>
      </c>
      <c r="E133" s="18">
        <f t="shared" si="72"/>
        <v>0.19999999999999996</v>
      </c>
      <c r="F133" s="19">
        <v>3369</v>
      </c>
      <c r="G133" s="19">
        <f t="shared" si="73"/>
        <v>168</v>
      </c>
      <c r="H133" s="19">
        <f t="shared" si="74"/>
        <v>134</v>
      </c>
      <c r="I133" s="19">
        <f t="shared" si="75"/>
        <v>34</v>
      </c>
      <c r="J133" s="19">
        <f t="shared" si="76"/>
        <v>134</v>
      </c>
      <c r="K133" s="20" t="s">
        <v>191</v>
      </c>
    </row>
    <row r="134" spans="1:11" s="21" customFormat="1" ht="24" x14ac:dyDescent="0.15">
      <c r="A134" s="26"/>
      <c r="B134" s="22" t="s">
        <v>166</v>
      </c>
      <c r="C134" s="17" t="s">
        <v>160</v>
      </c>
      <c r="D134" s="18">
        <v>0.8</v>
      </c>
      <c r="E134" s="18">
        <f t="shared" si="72"/>
        <v>0.19999999999999996</v>
      </c>
      <c r="F134" s="19">
        <v>3791</v>
      </c>
      <c r="G134" s="19">
        <f t="shared" si="73"/>
        <v>190</v>
      </c>
      <c r="H134" s="19">
        <f t="shared" si="74"/>
        <v>152</v>
      </c>
      <c r="I134" s="19">
        <f t="shared" si="75"/>
        <v>38</v>
      </c>
      <c r="J134" s="19">
        <f t="shared" si="76"/>
        <v>152</v>
      </c>
      <c r="K134" s="20" t="s">
        <v>191</v>
      </c>
    </row>
    <row r="135" spans="1:11" s="21" customFormat="1" ht="24" x14ac:dyDescent="0.15">
      <c r="A135" s="26"/>
      <c r="B135" s="22" t="s">
        <v>167</v>
      </c>
      <c r="C135" s="17" t="s">
        <v>160</v>
      </c>
      <c r="D135" s="18">
        <v>0.8</v>
      </c>
      <c r="E135" s="18">
        <f t="shared" si="72"/>
        <v>0.19999999999999996</v>
      </c>
      <c r="F135" s="19">
        <v>5106</v>
      </c>
      <c r="G135" s="19">
        <f t="shared" si="73"/>
        <v>255</v>
      </c>
      <c r="H135" s="19">
        <f t="shared" si="74"/>
        <v>204</v>
      </c>
      <c r="I135" s="19">
        <f t="shared" si="75"/>
        <v>51</v>
      </c>
      <c r="J135" s="19">
        <f t="shared" si="76"/>
        <v>204</v>
      </c>
      <c r="K135" s="20" t="s">
        <v>191</v>
      </c>
    </row>
    <row r="136" spans="1:11" s="21" customFormat="1" ht="24" x14ac:dyDescent="0.15">
      <c r="A136" s="26"/>
      <c r="B136" s="22" t="s">
        <v>168</v>
      </c>
      <c r="C136" s="17" t="s">
        <v>160</v>
      </c>
      <c r="D136" s="18">
        <v>0.8</v>
      </c>
      <c r="E136" s="18">
        <f t="shared" si="72"/>
        <v>0.19999999999999996</v>
      </c>
      <c r="F136" s="19">
        <v>2127</v>
      </c>
      <c r="G136" s="19">
        <f t="shared" si="73"/>
        <v>106</v>
      </c>
      <c r="H136" s="19">
        <f t="shared" si="74"/>
        <v>85</v>
      </c>
      <c r="I136" s="19">
        <f t="shared" si="75"/>
        <v>21</v>
      </c>
      <c r="J136" s="19">
        <f t="shared" si="76"/>
        <v>85</v>
      </c>
      <c r="K136" s="20" t="s">
        <v>191</v>
      </c>
    </row>
    <row r="137" spans="1:11" s="21" customFormat="1" ht="24" x14ac:dyDescent="0.15">
      <c r="A137" s="26"/>
      <c r="B137" s="22" t="s">
        <v>169</v>
      </c>
      <c r="C137" s="17" t="s">
        <v>160</v>
      </c>
      <c r="D137" s="18">
        <v>0.8</v>
      </c>
      <c r="E137" s="18">
        <f t="shared" si="72"/>
        <v>0.19999999999999996</v>
      </c>
      <c r="F137" s="19">
        <v>4572</v>
      </c>
      <c r="G137" s="19">
        <f t="shared" si="73"/>
        <v>229</v>
      </c>
      <c r="H137" s="19">
        <f t="shared" si="74"/>
        <v>183</v>
      </c>
      <c r="I137" s="19">
        <f t="shared" si="75"/>
        <v>46</v>
      </c>
      <c r="J137" s="19">
        <f t="shared" si="76"/>
        <v>183</v>
      </c>
      <c r="K137" s="20" t="s">
        <v>191</v>
      </c>
    </row>
    <row r="138" spans="1:11" s="21" customFormat="1" ht="24" x14ac:dyDescent="0.15">
      <c r="A138" s="27"/>
      <c r="B138" s="22" t="s">
        <v>170</v>
      </c>
      <c r="C138" s="17" t="s">
        <v>160</v>
      </c>
      <c r="D138" s="18">
        <v>0.8</v>
      </c>
      <c r="E138" s="18">
        <f t="shared" si="72"/>
        <v>0.19999999999999996</v>
      </c>
      <c r="F138" s="19">
        <v>5728</v>
      </c>
      <c r="G138" s="19">
        <f t="shared" si="73"/>
        <v>286</v>
      </c>
      <c r="H138" s="19">
        <f t="shared" si="74"/>
        <v>229</v>
      </c>
      <c r="I138" s="19">
        <f t="shared" si="75"/>
        <v>57</v>
      </c>
      <c r="J138" s="19">
        <f t="shared" si="76"/>
        <v>229</v>
      </c>
      <c r="K138" s="20" t="s">
        <v>191</v>
      </c>
    </row>
    <row r="139" spans="1:11" s="15" customFormat="1" ht="16.5" customHeight="1" x14ac:dyDescent="0.15">
      <c r="A139" s="25" t="s">
        <v>171</v>
      </c>
      <c r="B139" s="14" t="s">
        <v>172</v>
      </c>
      <c r="C139" s="14"/>
      <c r="D139" s="12"/>
      <c r="E139" s="12"/>
      <c r="F139" s="13">
        <f>SUM(F141:F145)</f>
        <v>20539</v>
      </c>
      <c r="G139" s="13">
        <f t="shared" ref="G139:J139" si="77">SUM(G141:G145)</f>
        <v>1027</v>
      </c>
      <c r="H139" s="13">
        <f t="shared" si="77"/>
        <v>751</v>
      </c>
      <c r="I139" s="13">
        <f t="shared" si="77"/>
        <v>276</v>
      </c>
      <c r="J139" s="13">
        <f t="shared" si="77"/>
        <v>751</v>
      </c>
      <c r="K139" s="14"/>
    </row>
    <row r="140" spans="1:11" s="15" customFormat="1" ht="25.5" customHeight="1" x14ac:dyDescent="0.15">
      <c r="A140" s="26"/>
      <c r="B140" s="16" t="s">
        <v>173</v>
      </c>
      <c r="C140" s="14"/>
      <c r="D140" s="12"/>
      <c r="E140" s="12"/>
      <c r="F140" s="13">
        <v>2862</v>
      </c>
      <c r="G140" s="13">
        <f t="shared" ref="G140:J140" si="78">G141</f>
        <v>143</v>
      </c>
      <c r="H140" s="13">
        <f t="shared" si="78"/>
        <v>57</v>
      </c>
      <c r="I140" s="13">
        <f t="shared" si="78"/>
        <v>86</v>
      </c>
      <c r="J140" s="13">
        <f t="shared" si="78"/>
        <v>57</v>
      </c>
      <c r="K140" s="14"/>
    </row>
    <row r="141" spans="1:11" s="21" customFormat="1" ht="24" x14ac:dyDescent="0.15">
      <c r="A141" s="26"/>
      <c r="B141" s="17" t="s">
        <v>174</v>
      </c>
      <c r="C141" s="17" t="s">
        <v>175</v>
      </c>
      <c r="D141" s="18">
        <v>0.4</v>
      </c>
      <c r="E141" s="18">
        <f t="shared" ref="E141:E145" si="79">1-D141</f>
        <v>0.6</v>
      </c>
      <c r="F141" s="19">
        <v>2862</v>
      </c>
      <c r="G141" s="19">
        <f>ROUND(F141*500/10000,0)</f>
        <v>143</v>
      </c>
      <c r="H141" s="19">
        <f>ROUND(G141*D141,0)</f>
        <v>57</v>
      </c>
      <c r="I141" s="19">
        <f t="shared" ref="I141:I145" si="80">G141-H141</f>
        <v>86</v>
      </c>
      <c r="J141" s="19">
        <f t="shared" ref="J141:J145" si="81">H141</f>
        <v>57</v>
      </c>
      <c r="K141" s="20" t="s">
        <v>191</v>
      </c>
    </row>
    <row r="142" spans="1:11" s="21" customFormat="1" ht="24" x14ac:dyDescent="0.15">
      <c r="A142" s="26"/>
      <c r="B142" s="22" t="s">
        <v>176</v>
      </c>
      <c r="C142" s="17" t="s">
        <v>27</v>
      </c>
      <c r="D142" s="18">
        <v>0.8</v>
      </c>
      <c r="E142" s="18">
        <f t="shared" si="79"/>
        <v>0.19999999999999996</v>
      </c>
      <c r="F142" s="19">
        <v>3993</v>
      </c>
      <c r="G142" s="19">
        <f>ROUND(F142*500/10000,0)</f>
        <v>200</v>
      </c>
      <c r="H142" s="19">
        <f>ROUND(G142*D142,0)</f>
        <v>160</v>
      </c>
      <c r="I142" s="19">
        <f t="shared" si="80"/>
        <v>40</v>
      </c>
      <c r="J142" s="19">
        <f t="shared" si="81"/>
        <v>160</v>
      </c>
      <c r="K142" s="20" t="s">
        <v>191</v>
      </c>
    </row>
    <row r="143" spans="1:11" s="21" customFormat="1" ht="24" x14ac:dyDescent="0.15">
      <c r="A143" s="26"/>
      <c r="B143" s="22" t="s">
        <v>177</v>
      </c>
      <c r="C143" s="17" t="s">
        <v>27</v>
      </c>
      <c r="D143" s="18">
        <v>0.8</v>
      </c>
      <c r="E143" s="18">
        <f t="shared" si="79"/>
        <v>0.19999999999999996</v>
      </c>
      <c r="F143" s="19">
        <v>6592</v>
      </c>
      <c r="G143" s="19">
        <f>ROUND(F143*500/10000,0)</f>
        <v>330</v>
      </c>
      <c r="H143" s="19">
        <f>ROUND(G143*D143,0)</f>
        <v>264</v>
      </c>
      <c r="I143" s="19">
        <f t="shared" si="80"/>
        <v>66</v>
      </c>
      <c r="J143" s="19">
        <f t="shared" si="81"/>
        <v>264</v>
      </c>
      <c r="K143" s="20" t="s">
        <v>191</v>
      </c>
    </row>
    <row r="144" spans="1:11" s="21" customFormat="1" ht="24" x14ac:dyDescent="0.15">
      <c r="A144" s="26"/>
      <c r="B144" s="22" t="s">
        <v>178</v>
      </c>
      <c r="C144" s="17" t="s">
        <v>27</v>
      </c>
      <c r="D144" s="18">
        <v>0.7</v>
      </c>
      <c r="E144" s="18">
        <f t="shared" si="79"/>
        <v>0.30000000000000004</v>
      </c>
      <c r="F144" s="19">
        <v>2624</v>
      </c>
      <c r="G144" s="19">
        <f>ROUND(F144*500/10000,0)</f>
        <v>131</v>
      </c>
      <c r="H144" s="19">
        <f>ROUND(G144*D144,0)</f>
        <v>92</v>
      </c>
      <c r="I144" s="19">
        <f t="shared" si="80"/>
        <v>39</v>
      </c>
      <c r="J144" s="19">
        <f t="shared" si="81"/>
        <v>92</v>
      </c>
      <c r="K144" s="20" t="s">
        <v>191</v>
      </c>
    </row>
    <row r="145" spans="1:11" s="21" customFormat="1" ht="24" x14ac:dyDescent="0.15">
      <c r="A145" s="27"/>
      <c r="B145" s="22" t="s">
        <v>179</v>
      </c>
      <c r="C145" s="17" t="s">
        <v>27</v>
      </c>
      <c r="D145" s="18">
        <v>0.8</v>
      </c>
      <c r="E145" s="18">
        <f t="shared" si="79"/>
        <v>0.19999999999999996</v>
      </c>
      <c r="F145" s="19">
        <v>4468</v>
      </c>
      <c r="G145" s="19">
        <f>ROUND(F145*500/10000,0)</f>
        <v>223</v>
      </c>
      <c r="H145" s="19">
        <f>ROUND(G145*D145,0)</f>
        <v>178</v>
      </c>
      <c r="I145" s="19">
        <f t="shared" si="80"/>
        <v>45</v>
      </c>
      <c r="J145" s="19">
        <f t="shared" si="81"/>
        <v>178</v>
      </c>
      <c r="K145" s="20" t="s">
        <v>191</v>
      </c>
    </row>
    <row r="146" spans="1:11" s="15" customFormat="1" ht="16.5" customHeight="1" x14ac:dyDescent="0.15">
      <c r="A146" s="43" t="s">
        <v>180</v>
      </c>
      <c r="B146" s="14" t="s">
        <v>181</v>
      </c>
      <c r="C146" s="14"/>
      <c r="D146" s="12"/>
      <c r="E146" s="12"/>
      <c r="F146" s="13">
        <f>SUM(F147:F154)</f>
        <v>33263</v>
      </c>
      <c r="G146" s="13">
        <f t="shared" ref="G146:J146" si="82">SUM(G147:G154)</f>
        <v>1663</v>
      </c>
      <c r="H146" s="13">
        <f t="shared" si="82"/>
        <v>1331</v>
      </c>
      <c r="I146" s="13">
        <f t="shared" si="82"/>
        <v>332</v>
      </c>
      <c r="J146" s="13">
        <f t="shared" si="82"/>
        <v>1331</v>
      </c>
      <c r="K146" s="14"/>
    </row>
    <row r="147" spans="1:11" s="21" customFormat="1" ht="24" x14ac:dyDescent="0.15">
      <c r="A147" s="44"/>
      <c r="B147" s="22" t="s">
        <v>182</v>
      </c>
      <c r="C147" s="17" t="s">
        <v>27</v>
      </c>
      <c r="D147" s="18">
        <v>0.8</v>
      </c>
      <c r="E147" s="18">
        <f t="shared" ref="E147:E154" si="83">1-D147</f>
        <v>0.19999999999999996</v>
      </c>
      <c r="F147" s="19">
        <v>1979</v>
      </c>
      <c r="G147" s="19">
        <f t="shared" ref="G147:G154" si="84">ROUND(F147*500/10000,0)</f>
        <v>99</v>
      </c>
      <c r="H147" s="19">
        <f t="shared" ref="H147:H154" si="85">ROUND(G147*D147,0)</f>
        <v>79</v>
      </c>
      <c r="I147" s="19">
        <f t="shared" ref="I147:I154" si="86">G147-H147</f>
        <v>20</v>
      </c>
      <c r="J147" s="19">
        <f t="shared" ref="J147:J154" si="87">H147</f>
        <v>79</v>
      </c>
      <c r="K147" s="20" t="s">
        <v>191</v>
      </c>
    </row>
    <row r="148" spans="1:11" s="21" customFormat="1" ht="24" x14ac:dyDescent="0.15">
      <c r="A148" s="44"/>
      <c r="B148" s="22" t="s">
        <v>183</v>
      </c>
      <c r="C148" s="17" t="s">
        <v>48</v>
      </c>
      <c r="D148" s="18">
        <v>0.8</v>
      </c>
      <c r="E148" s="18">
        <f t="shared" si="83"/>
        <v>0.19999999999999996</v>
      </c>
      <c r="F148" s="19">
        <v>4482</v>
      </c>
      <c r="G148" s="19">
        <f t="shared" si="84"/>
        <v>224</v>
      </c>
      <c r="H148" s="19">
        <f t="shared" si="85"/>
        <v>179</v>
      </c>
      <c r="I148" s="19">
        <f t="shared" si="86"/>
        <v>45</v>
      </c>
      <c r="J148" s="19">
        <f t="shared" si="87"/>
        <v>179</v>
      </c>
      <c r="K148" s="20" t="s">
        <v>191</v>
      </c>
    </row>
    <row r="149" spans="1:11" s="21" customFormat="1" ht="24" x14ac:dyDescent="0.15">
      <c r="A149" s="44"/>
      <c r="B149" s="22" t="s">
        <v>184</v>
      </c>
      <c r="C149" s="17" t="s">
        <v>48</v>
      </c>
      <c r="D149" s="18">
        <v>0.8</v>
      </c>
      <c r="E149" s="18">
        <f t="shared" si="83"/>
        <v>0.19999999999999996</v>
      </c>
      <c r="F149" s="19">
        <v>6576</v>
      </c>
      <c r="G149" s="19">
        <f t="shared" si="84"/>
        <v>329</v>
      </c>
      <c r="H149" s="19">
        <f t="shared" si="85"/>
        <v>263</v>
      </c>
      <c r="I149" s="19">
        <f t="shared" si="86"/>
        <v>66</v>
      </c>
      <c r="J149" s="19">
        <f t="shared" si="87"/>
        <v>263</v>
      </c>
      <c r="K149" s="20" t="s">
        <v>191</v>
      </c>
    </row>
    <row r="150" spans="1:11" s="21" customFormat="1" ht="24" x14ac:dyDescent="0.15">
      <c r="A150" s="44"/>
      <c r="B150" s="22" t="s">
        <v>185</v>
      </c>
      <c r="C150" s="17" t="s">
        <v>48</v>
      </c>
      <c r="D150" s="18">
        <v>0.8</v>
      </c>
      <c r="E150" s="18">
        <f t="shared" si="83"/>
        <v>0.19999999999999996</v>
      </c>
      <c r="F150" s="19">
        <v>4506</v>
      </c>
      <c r="G150" s="19">
        <f t="shared" si="84"/>
        <v>225</v>
      </c>
      <c r="H150" s="19">
        <f t="shared" si="85"/>
        <v>180</v>
      </c>
      <c r="I150" s="19">
        <f t="shared" si="86"/>
        <v>45</v>
      </c>
      <c r="J150" s="19">
        <f t="shared" si="87"/>
        <v>180</v>
      </c>
      <c r="K150" s="20" t="s">
        <v>191</v>
      </c>
    </row>
    <row r="151" spans="1:11" s="21" customFormat="1" ht="24" x14ac:dyDescent="0.15">
      <c r="A151" s="44"/>
      <c r="B151" s="22" t="s">
        <v>186</v>
      </c>
      <c r="C151" s="17" t="s">
        <v>48</v>
      </c>
      <c r="D151" s="18">
        <v>0.8</v>
      </c>
      <c r="E151" s="18">
        <f t="shared" si="83"/>
        <v>0.19999999999999996</v>
      </c>
      <c r="F151" s="19">
        <v>3248</v>
      </c>
      <c r="G151" s="19">
        <f t="shared" si="84"/>
        <v>162</v>
      </c>
      <c r="H151" s="19">
        <f t="shared" si="85"/>
        <v>130</v>
      </c>
      <c r="I151" s="19">
        <f t="shared" si="86"/>
        <v>32</v>
      </c>
      <c r="J151" s="19">
        <f t="shared" si="87"/>
        <v>130</v>
      </c>
      <c r="K151" s="20" t="s">
        <v>191</v>
      </c>
    </row>
    <row r="152" spans="1:11" s="21" customFormat="1" ht="24" x14ac:dyDescent="0.15">
      <c r="A152" s="44"/>
      <c r="B152" s="22" t="s">
        <v>187</v>
      </c>
      <c r="C152" s="17" t="s">
        <v>48</v>
      </c>
      <c r="D152" s="18">
        <v>0.8</v>
      </c>
      <c r="E152" s="18">
        <f t="shared" si="83"/>
        <v>0.19999999999999996</v>
      </c>
      <c r="F152" s="19">
        <v>1036</v>
      </c>
      <c r="G152" s="19">
        <f t="shared" si="84"/>
        <v>52</v>
      </c>
      <c r="H152" s="19">
        <f t="shared" si="85"/>
        <v>42</v>
      </c>
      <c r="I152" s="19">
        <f t="shared" si="86"/>
        <v>10</v>
      </c>
      <c r="J152" s="19">
        <f t="shared" si="87"/>
        <v>42</v>
      </c>
      <c r="K152" s="20" t="s">
        <v>191</v>
      </c>
    </row>
    <row r="153" spans="1:11" s="21" customFormat="1" ht="24" x14ac:dyDescent="0.15">
      <c r="A153" s="44"/>
      <c r="B153" s="22" t="s">
        <v>188</v>
      </c>
      <c r="C153" s="17" t="s">
        <v>48</v>
      </c>
      <c r="D153" s="18">
        <v>0.8</v>
      </c>
      <c r="E153" s="18">
        <f t="shared" si="83"/>
        <v>0.19999999999999996</v>
      </c>
      <c r="F153" s="19">
        <v>6331</v>
      </c>
      <c r="G153" s="19">
        <f t="shared" si="84"/>
        <v>317</v>
      </c>
      <c r="H153" s="19">
        <f t="shared" si="85"/>
        <v>254</v>
      </c>
      <c r="I153" s="19">
        <f t="shared" si="86"/>
        <v>63</v>
      </c>
      <c r="J153" s="19">
        <f t="shared" si="87"/>
        <v>254</v>
      </c>
      <c r="K153" s="20" t="s">
        <v>191</v>
      </c>
    </row>
    <row r="154" spans="1:11" s="21" customFormat="1" ht="24" x14ac:dyDescent="0.15">
      <c r="A154" s="45"/>
      <c r="B154" s="22" t="s">
        <v>189</v>
      </c>
      <c r="C154" s="17" t="s">
        <v>48</v>
      </c>
      <c r="D154" s="18">
        <v>0.8</v>
      </c>
      <c r="E154" s="18">
        <f t="shared" si="83"/>
        <v>0.19999999999999996</v>
      </c>
      <c r="F154" s="19">
        <v>5105</v>
      </c>
      <c r="G154" s="19">
        <f t="shared" si="84"/>
        <v>255</v>
      </c>
      <c r="H154" s="19">
        <f t="shared" si="85"/>
        <v>204</v>
      </c>
      <c r="I154" s="19">
        <f t="shared" si="86"/>
        <v>51</v>
      </c>
      <c r="J154" s="19">
        <f t="shared" si="87"/>
        <v>204</v>
      </c>
      <c r="K154" s="20" t="s">
        <v>191</v>
      </c>
    </row>
  </sheetData>
  <autoFilter ref="A4:XEJ154">
    <filterColumn colId="0" showButton="0"/>
  </autoFilter>
  <mergeCells count="24">
    <mergeCell ref="A49:A62"/>
    <mergeCell ref="A139:A145"/>
    <mergeCell ref="A146:A154"/>
    <mergeCell ref="A74:A84"/>
    <mergeCell ref="A85:A90"/>
    <mergeCell ref="A91:A98"/>
    <mergeCell ref="A99:A111"/>
    <mergeCell ref="A112:A124"/>
    <mergeCell ref="A125:A138"/>
    <mergeCell ref="A63:A73"/>
    <mergeCell ref="K3:K4"/>
    <mergeCell ref="A1:B1"/>
    <mergeCell ref="A2:K2"/>
    <mergeCell ref="A3:B4"/>
    <mergeCell ref="C3:C4"/>
    <mergeCell ref="D3:D4"/>
    <mergeCell ref="E3:E4"/>
    <mergeCell ref="F3:F4"/>
    <mergeCell ref="G3:I3"/>
    <mergeCell ref="J3:J4"/>
    <mergeCell ref="A6:A16"/>
    <mergeCell ref="A17:A27"/>
    <mergeCell ref="A28:A34"/>
    <mergeCell ref="A35:A48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陈琳姿 10.104.98.20</dc:creator>
  <cp:lastModifiedBy>陈琳姿 10.104.98.30</cp:lastModifiedBy>
  <dcterms:created xsi:type="dcterms:W3CDTF">2019-09-22T07:50:48Z</dcterms:created>
  <dcterms:modified xsi:type="dcterms:W3CDTF">2019-10-15T09:30:20Z</dcterms:modified>
</cp:coreProperties>
</file>