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0" windowWidth="19440" windowHeight="1137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170" i="1" l="1"/>
  <c r="F170" i="1" s="1"/>
  <c r="D169" i="1"/>
  <c r="F169" i="1" s="1"/>
  <c r="D168" i="1"/>
  <c r="F168" i="1" s="1"/>
  <c r="D167" i="1"/>
  <c r="F167" i="1" s="1"/>
  <c r="D166" i="1"/>
  <c r="F166" i="1" s="1"/>
  <c r="D165" i="1"/>
  <c r="F165" i="1" s="1"/>
  <c r="D164" i="1"/>
  <c r="F164" i="1" s="1"/>
  <c r="D163" i="1"/>
  <c r="F163" i="1" s="1"/>
  <c r="D161" i="1"/>
  <c r="F161" i="1" s="1"/>
  <c r="D160" i="1"/>
  <c r="F160" i="1" s="1"/>
  <c r="D159" i="1"/>
  <c r="F159" i="1" s="1"/>
  <c r="D158" i="1"/>
  <c r="F158" i="1" s="1"/>
  <c r="D157" i="1"/>
  <c r="F157" i="1" s="1"/>
  <c r="D156" i="1"/>
  <c r="F156" i="1" s="1"/>
  <c r="D155" i="1"/>
  <c r="F155" i="1" s="1"/>
  <c r="D154" i="1"/>
  <c r="F154" i="1" s="1"/>
  <c r="D153" i="1"/>
  <c r="F153" i="1" s="1"/>
  <c r="D152" i="1"/>
  <c r="F152" i="1" s="1"/>
  <c r="D151" i="1"/>
  <c r="F151" i="1" s="1"/>
  <c r="D150" i="1"/>
  <c r="F150" i="1" s="1"/>
  <c r="D149" i="1"/>
  <c r="F149" i="1" s="1"/>
  <c r="D146" i="1"/>
  <c r="F146" i="1" s="1"/>
  <c r="D145" i="1"/>
  <c r="F145" i="1" s="1"/>
  <c r="D144" i="1"/>
  <c r="F144" i="1" s="1"/>
  <c r="D143" i="1"/>
  <c r="F143" i="1" s="1"/>
  <c r="D142" i="1"/>
  <c r="F142" i="1" s="1"/>
  <c r="D139" i="1"/>
  <c r="F139" i="1" s="1"/>
  <c r="D138" i="1"/>
  <c r="F138" i="1" s="1"/>
  <c r="D137" i="1"/>
  <c r="F137" i="1" s="1"/>
  <c r="D136" i="1"/>
  <c r="F136" i="1" s="1"/>
  <c r="D135" i="1"/>
  <c r="F135" i="1" s="1"/>
  <c r="D134" i="1"/>
  <c r="F134" i="1" s="1"/>
  <c r="D133" i="1"/>
  <c r="F133" i="1" s="1"/>
  <c r="D132" i="1"/>
  <c r="F132" i="1" s="1"/>
  <c r="D131" i="1"/>
  <c r="F131" i="1" s="1"/>
  <c r="D130" i="1"/>
  <c r="F130" i="1" s="1"/>
  <c r="D129" i="1"/>
  <c r="F129" i="1" s="1"/>
  <c r="D126" i="1"/>
  <c r="F126" i="1" s="1"/>
  <c r="D125" i="1"/>
  <c r="F125" i="1" s="1"/>
  <c r="D124" i="1"/>
  <c r="F124" i="1" s="1"/>
  <c r="D123" i="1"/>
  <c r="F123" i="1" s="1"/>
  <c r="D122" i="1"/>
  <c r="F122" i="1" s="1"/>
  <c r="D121" i="1"/>
  <c r="F121" i="1" s="1"/>
  <c r="D120" i="1"/>
  <c r="F120" i="1" s="1"/>
  <c r="D119" i="1"/>
  <c r="F119" i="1" s="1"/>
  <c r="D118" i="1"/>
  <c r="F118" i="1" s="1"/>
  <c r="D117" i="1"/>
  <c r="F117" i="1" s="1"/>
  <c r="D116" i="1"/>
  <c r="F116" i="1" s="1"/>
  <c r="D115" i="1"/>
  <c r="F115" i="1" s="1"/>
  <c r="D114" i="1"/>
  <c r="F114" i="1" s="1"/>
  <c r="D113" i="1"/>
  <c r="F113" i="1" s="1"/>
  <c r="D110" i="1"/>
  <c r="F110" i="1" s="1"/>
  <c r="D109" i="1"/>
  <c r="F109" i="1" s="1"/>
  <c r="D108" i="1"/>
  <c r="F108" i="1" s="1"/>
  <c r="D107" i="1"/>
  <c r="F107" i="1" s="1"/>
  <c r="D106" i="1"/>
  <c r="F106" i="1" s="1"/>
  <c r="D105" i="1"/>
  <c r="F105" i="1" s="1"/>
  <c r="D104" i="1"/>
  <c r="F104" i="1" s="1"/>
  <c r="D101" i="1"/>
  <c r="F101" i="1" s="1"/>
  <c r="D100" i="1"/>
  <c r="F100" i="1" s="1"/>
  <c r="D99" i="1"/>
  <c r="F99" i="1" s="1"/>
  <c r="D98" i="1"/>
  <c r="F98" i="1" s="1"/>
  <c r="D95" i="1"/>
  <c r="F95" i="1" s="1"/>
  <c r="D94" i="1"/>
  <c r="F94" i="1" s="1"/>
  <c r="D93" i="1"/>
  <c r="F93" i="1" s="1"/>
  <c r="D92" i="1"/>
  <c r="F92" i="1" s="1"/>
  <c r="D91" i="1"/>
  <c r="F91" i="1" s="1"/>
  <c r="D90" i="1"/>
  <c r="F90" i="1" s="1"/>
  <c r="D89" i="1"/>
  <c r="F89" i="1" s="1"/>
  <c r="D88" i="1"/>
  <c r="F88" i="1" s="1"/>
  <c r="D87" i="1"/>
  <c r="F87" i="1" s="1"/>
  <c r="D86" i="1"/>
  <c r="F86" i="1" s="1"/>
  <c r="D85" i="1"/>
  <c r="F85" i="1" s="1"/>
  <c r="D82" i="1"/>
  <c r="F82" i="1" s="1"/>
  <c r="D81" i="1"/>
  <c r="F81" i="1" s="1"/>
  <c r="D80" i="1"/>
  <c r="F80" i="1" s="1"/>
  <c r="D79" i="1"/>
  <c r="F79" i="1" s="1"/>
  <c r="D78" i="1"/>
  <c r="F78" i="1" s="1"/>
  <c r="D77" i="1"/>
  <c r="F77" i="1" s="1"/>
  <c r="D76" i="1"/>
  <c r="F76" i="1" s="1"/>
  <c r="D75" i="1"/>
  <c r="F75" i="1" s="1"/>
  <c r="D74" i="1"/>
  <c r="F74" i="1" s="1"/>
  <c r="D73" i="1"/>
  <c r="F73" i="1" s="1"/>
  <c r="D72" i="1"/>
  <c r="F72" i="1" s="1"/>
  <c r="D71" i="1"/>
  <c r="F71" i="1" s="1"/>
  <c r="D68" i="1"/>
  <c r="F68" i="1" s="1"/>
  <c r="D67" i="1"/>
  <c r="F67" i="1" s="1"/>
  <c r="D66" i="1"/>
  <c r="F66" i="1" s="1"/>
  <c r="D65" i="1"/>
  <c r="F65" i="1" s="1"/>
  <c r="D64" i="1"/>
  <c r="F64" i="1" s="1"/>
  <c r="D63" i="1"/>
  <c r="F63" i="1" s="1"/>
  <c r="D62" i="1"/>
  <c r="F62" i="1" s="1"/>
  <c r="D61" i="1"/>
  <c r="F61" i="1" s="1"/>
  <c r="D60" i="1"/>
  <c r="F60" i="1" s="1"/>
  <c r="D59" i="1"/>
  <c r="F59" i="1" s="1"/>
  <c r="D58" i="1"/>
  <c r="F58" i="1" s="1"/>
  <c r="D57" i="1"/>
  <c r="F57" i="1" s="1"/>
  <c r="D54" i="1"/>
  <c r="F54" i="1" s="1"/>
  <c r="D53" i="1"/>
  <c r="F53" i="1" s="1"/>
  <c r="D52" i="1"/>
  <c r="F52" i="1" s="1"/>
  <c r="D51" i="1"/>
  <c r="F51" i="1" s="1"/>
  <c r="D50" i="1"/>
  <c r="F50" i="1" s="1"/>
  <c r="D49" i="1"/>
  <c r="F49" i="1" s="1"/>
  <c r="D48" i="1"/>
  <c r="F48" i="1" s="1"/>
  <c r="D47" i="1"/>
  <c r="F47" i="1" s="1"/>
  <c r="D46" i="1"/>
  <c r="F46" i="1" s="1"/>
  <c r="D45" i="1"/>
  <c r="F45" i="1" s="1"/>
  <c r="D44" i="1"/>
  <c r="F44" i="1" s="1"/>
  <c r="D43" i="1"/>
  <c r="F43" i="1" s="1"/>
  <c r="D42" i="1"/>
  <c r="F42" i="1" s="1"/>
  <c r="D39" i="1"/>
  <c r="F39" i="1" s="1"/>
  <c r="D38" i="1"/>
  <c r="F38" i="1" s="1"/>
  <c r="D37" i="1"/>
  <c r="F37" i="1" s="1"/>
  <c r="D36" i="1"/>
  <c r="F36" i="1" s="1"/>
  <c r="D35" i="1"/>
  <c r="F35" i="1" s="1"/>
  <c r="D34" i="1"/>
  <c r="F34" i="1" s="1"/>
  <c r="D33" i="1"/>
  <c r="F33" i="1" s="1"/>
  <c r="D30" i="1"/>
  <c r="F30" i="1" s="1"/>
  <c r="D29" i="1"/>
  <c r="F29" i="1" s="1"/>
  <c r="D28" i="1"/>
  <c r="F28" i="1" s="1"/>
  <c r="D27" i="1"/>
  <c r="F27" i="1" s="1"/>
  <c r="D26" i="1"/>
  <c r="F26" i="1" s="1"/>
  <c r="D25" i="1"/>
  <c r="F25" i="1" s="1"/>
  <c r="D24" i="1"/>
  <c r="F24" i="1" s="1"/>
  <c r="D23" i="1"/>
  <c r="F23" i="1" s="1"/>
  <c r="D22" i="1"/>
  <c r="F22" i="1" s="1"/>
  <c r="D21" i="1"/>
  <c r="F21" i="1" s="1"/>
  <c r="D18" i="1"/>
  <c r="F18" i="1" s="1"/>
  <c r="D17" i="1"/>
  <c r="F17" i="1" s="1"/>
  <c r="D16" i="1"/>
  <c r="F16" i="1" s="1"/>
  <c r="D15" i="1"/>
  <c r="F15" i="1" s="1"/>
  <c r="D14" i="1"/>
  <c r="F14" i="1" s="1"/>
  <c r="D13" i="1"/>
  <c r="F13" i="1" s="1"/>
  <c r="D12" i="1"/>
  <c r="F12" i="1" s="1"/>
  <c r="D11" i="1"/>
  <c r="F11" i="1" s="1"/>
  <c r="D10" i="1"/>
  <c r="F10" i="1" s="1"/>
  <c r="D9" i="1"/>
  <c r="F9" i="1" s="1"/>
  <c r="N170" i="1" l="1"/>
  <c r="J170" i="1"/>
  <c r="N169" i="1"/>
  <c r="J169" i="1"/>
  <c r="N168" i="1"/>
  <c r="J168" i="1"/>
  <c r="N167" i="1"/>
  <c r="J167" i="1"/>
  <c r="N166" i="1"/>
  <c r="J166" i="1"/>
  <c r="N165" i="1"/>
  <c r="J165" i="1"/>
  <c r="N164" i="1"/>
  <c r="J164" i="1"/>
  <c r="N163" i="1"/>
  <c r="J163" i="1"/>
  <c r="N161" i="1"/>
  <c r="J161" i="1"/>
  <c r="N160" i="1"/>
  <c r="J160" i="1"/>
  <c r="N159" i="1"/>
  <c r="J159" i="1"/>
  <c r="N158" i="1"/>
  <c r="J158" i="1"/>
  <c r="N157" i="1"/>
  <c r="J157" i="1"/>
  <c r="N156" i="1"/>
  <c r="J156" i="1"/>
  <c r="N155" i="1"/>
  <c r="J155" i="1"/>
  <c r="N154" i="1"/>
  <c r="J154" i="1"/>
  <c r="N153" i="1"/>
  <c r="J153" i="1"/>
  <c r="N152" i="1"/>
  <c r="J152" i="1"/>
  <c r="N151" i="1"/>
  <c r="J151" i="1"/>
  <c r="N150" i="1"/>
  <c r="J150" i="1"/>
  <c r="N149" i="1"/>
  <c r="J149" i="1"/>
  <c r="N148" i="1"/>
  <c r="N147" i="1"/>
  <c r="N146" i="1"/>
  <c r="J146" i="1"/>
  <c r="N145" i="1"/>
  <c r="J145" i="1"/>
  <c r="N144" i="1"/>
  <c r="J144" i="1"/>
  <c r="N143" i="1"/>
  <c r="J143" i="1"/>
  <c r="N142" i="1"/>
  <c r="J142" i="1"/>
  <c r="N141" i="1"/>
  <c r="N140" i="1"/>
  <c r="N139" i="1"/>
  <c r="J139" i="1"/>
  <c r="N138" i="1"/>
  <c r="J138" i="1"/>
  <c r="N137" i="1"/>
  <c r="J137" i="1"/>
  <c r="N136" i="1"/>
  <c r="J136" i="1"/>
  <c r="N135" i="1"/>
  <c r="J135" i="1"/>
  <c r="N134" i="1"/>
  <c r="J134" i="1"/>
  <c r="N133" i="1"/>
  <c r="J133" i="1"/>
  <c r="N132" i="1"/>
  <c r="J132" i="1"/>
  <c r="N131" i="1"/>
  <c r="J131" i="1"/>
  <c r="N130" i="1"/>
  <c r="J130" i="1"/>
  <c r="N129" i="1"/>
  <c r="J129" i="1"/>
  <c r="N128" i="1"/>
  <c r="N127" i="1"/>
  <c r="N126" i="1"/>
  <c r="J126" i="1"/>
  <c r="N125" i="1"/>
  <c r="J125" i="1"/>
  <c r="N124" i="1"/>
  <c r="J124" i="1"/>
  <c r="N123" i="1"/>
  <c r="J123" i="1"/>
  <c r="N122" i="1"/>
  <c r="J122" i="1"/>
  <c r="N121" i="1"/>
  <c r="J121" i="1"/>
  <c r="N120" i="1"/>
  <c r="J120" i="1"/>
  <c r="N119" i="1"/>
  <c r="J119" i="1"/>
  <c r="N118" i="1"/>
  <c r="J118" i="1"/>
  <c r="N117" i="1"/>
  <c r="J117" i="1"/>
  <c r="N116" i="1"/>
  <c r="J116" i="1"/>
  <c r="N115" i="1"/>
  <c r="J115" i="1"/>
  <c r="N114" i="1"/>
  <c r="J114" i="1"/>
  <c r="N113" i="1"/>
  <c r="J113" i="1"/>
  <c r="N112" i="1"/>
  <c r="N111" i="1"/>
  <c r="N110" i="1"/>
  <c r="J110" i="1"/>
  <c r="N109" i="1"/>
  <c r="J109" i="1"/>
  <c r="N108" i="1"/>
  <c r="J108" i="1"/>
  <c r="N107" i="1"/>
  <c r="J107" i="1"/>
  <c r="N106" i="1"/>
  <c r="J106" i="1"/>
  <c r="N105" i="1"/>
  <c r="J105" i="1"/>
  <c r="N104" i="1"/>
  <c r="J104" i="1"/>
  <c r="N103" i="1"/>
  <c r="N102" i="1"/>
  <c r="N101" i="1"/>
  <c r="J101" i="1"/>
  <c r="N100" i="1"/>
  <c r="J100" i="1"/>
  <c r="N99" i="1"/>
  <c r="J99" i="1"/>
  <c r="N98" i="1"/>
  <c r="J98" i="1"/>
  <c r="F97" i="1"/>
  <c r="F96" i="1" s="1"/>
  <c r="N97" i="1"/>
  <c r="N96" i="1"/>
  <c r="N95" i="1"/>
  <c r="J95" i="1"/>
  <c r="N94" i="1"/>
  <c r="J94" i="1"/>
  <c r="N93" i="1"/>
  <c r="J93" i="1"/>
  <c r="N92" i="1"/>
  <c r="J92" i="1"/>
  <c r="N91" i="1"/>
  <c r="J91" i="1"/>
  <c r="N90" i="1"/>
  <c r="J90" i="1"/>
  <c r="N89" i="1"/>
  <c r="J89" i="1"/>
  <c r="N88" i="1"/>
  <c r="J88" i="1"/>
  <c r="N87" i="1"/>
  <c r="J87" i="1"/>
  <c r="N86" i="1"/>
  <c r="J86" i="1"/>
  <c r="N85" i="1"/>
  <c r="J85" i="1"/>
  <c r="F84" i="1"/>
  <c r="F83" i="1" s="1"/>
  <c r="N84" i="1"/>
  <c r="N83" i="1"/>
  <c r="N82" i="1"/>
  <c r="J82" i="1"/>
  <c r="N81" i="1"/>
  <c r="J81" i="1"/>
  <c r="N80" i="1"/>
  <c r="J80" i="1"/>
  <c r="N79" i="1"/>
  <c r="J79" i="1"/>
  <c r="N78" i="1"/>
  <c r="J78" i="1"/>
  <c r="N77" i="1"/>
  <c r="J77" i="1"/>
  <c r="N76" i="1"/>
  <c r="J76" i="1"/>
  <c r="N75" i="1"/>
  <c r="J75" i="1"/>
  <c r="N74" i="1"/>
  <c r="J74" i="1"/>
  <c r="N73" i="1"/>
  <c r="J73" i="1"/>
  <c r="N72" i="1"/>
  <c r="J72" i="1"/>
  <c r="N71" i="1"/>
  <c r="J71" i="1"/>
  <c r="F70" i="1"/>
  <c r="F69" i="1" s="1"/>
  <c r="N70" i="1"/>
  <c r="N69" i="1"/>
  <c r="N68" i="1"/>
  <c r="J68" i="1"/>
  <c r="N67" i="1"/>
  <c r="J67" i="1"/>
  <c r="N66" i="1"/>
  <c r="J66" i="1"/>
  <c r="N65" i="1"/>
  <c r="J65" i="1"/>
  <c r="N64" i="1"/>
  <c r="J64" i="1"/>
  <c r="N63" i="1"/>
  <c r="J63" i="1"/>
  <c r="N62" i="1"/>
  <c r="J62" i="1"/>
  <c r="N61" i="1"/>
  <c r="J61" i="1"/>
  <c r="N60" i="1"/>
  <c r="J60" i="1"/>
  <c r="N59" i="1"/>
  <c r="J59" i="1"/>
  <c r="N58" i="1"/>
  <c r="J58" i="1"/>
  <c r="N57" i="1"/>
  <c r="J57" i="1"/>
  <c r="F56" i="1"/>
  <c r="F55" i="1" s="1"/>
  <c r="N56" i="1"/>
  <c r="N55" i="1"/>
  <c r="N54" i="1"/>
  <c r="J54" i="1"/>
  <c r="N53" i="1"/>
  <c r="J53" i="1"/>
  <c r="N52" i="1"/>
  <c r="J52" i="1"/>
  <c r="N51" i="1"/>
  <c r="J51" i="1"/>
  <c r="N50" i="1"/>
  <c r="J50" i="1"/>
  <c r="N49" i="1"/>
  <c r="J49" i="1"/>
  <c r="N48" i="1"/>
  <c r="J48" i="1"/>
  <c r="N47" i="1"/>
  <c r="J47" i="1"/>
  <c r="N46" i="1"/>
  <c r="J46" i="1"/>
  <c r="N45" i="1"/>
  <c r="J45" i="1"/>
  <c r="N44" i="1"/>
  <c r="J44" i="1"/>
  <c r="N43" i="1"/>
  <c r="J43" i="1"/>
  <c r="N42" i="1"/>
  <c r="J42" i="1"/>
  <c r="F41" i="1"/>
  <c r="F40" i="1" s="1"/>
  <c r="N41" i="1"/>
  <c r="N40" i="1"/>
  <c r="N39" i="1"/>
  <c r="J39" i="1"/>
  <c r="N38" i="1"/>
  <c r="J38" i="1"/>
  <c r="N37" i="1"/>
  <c r="J37" i="1"/>
  <c r="N36" i="1"/>
  <c r="J36" i="1"/>
  <c r="N35" i="1"/>
  <c r="J35" i="1"/>
  <c r="N34" i="1"/>
  <c r="J34" i="1"/>
  <c r="N33" i="1"/>
  <c r="J33" i="1"/>
  <c r="F32" i="1"/>
  <c r="F31" i="1" s="1"/>
  <c r="N32" i="1"/>
  <c r="N31" i="1"/>
  <c r="N30" i="1"/>
  <c r="J30" i="1"/>
  <c r="N29" i="1"/>
  <c r="J29" i="1"/>
  <c r="N28" i="1"/>
  <c r="J28" i="1"/>
  <c r="N27" i="1"/>
  <c r="J27" i="1"/>
  <c r="N26" i="1"/>
  <c r="J26" i="1"/>
  <c r="N25" i="1"/>
  <c r="J25" i="1"/>
  <c r="N24" i="1"/>
  <c r="J24" i="1"/>
  <c r="N23" i="1"/>
  <c r="J23" i="1"/>
  <c r="N22" i="1"/>
  <c r="J22" i="1"/>
  <c r="N21" i="1"/>
  <c r="J21" i="1"/>
  <c r="F20" i="1"/>
  <c r="F19" i="1" s="1"/>
  <c r="N20" i="1"/>
  <c r="N19" i="1"/>
  <c r="N18" i="1"/>
  <c r="J18" i="1"/>
  <c r="N17" i="1"/>
  <c r="J17" i="1"/>
  <c r="N16" i="1"/>
  <c r="J16" i="1"/>
  <c r="N15" i="1"/>
  <c r="J15" i="1"/>
  <c r="N14" i="1"/>
  <c r="J14" i="1"/>
  <c r="N13" i="1"/>
  <c r="J13" i="1"/>
  <c r="N12" i="1"/>
  <c r="J12" i="1"/>
  <c r="N11" i="1"/>
  <c r="J11" i="1"/>
  <c r="N10" i="1"/>
  <c r="J10" i="1"/>
  <c r="N9" i="1"/>
  <c r="J9" i="1"/>
  <c r="F112" i="1" l="1"/>
  <c r="F111" i="1" s="1"/>
  <c r="F141" i="1"/>
  <c r="F140" i="1" s="1"/>
  <c r="F148" i="1"/>
  <c r="F147" i="1" s="1"/>
  <c r="F128" i="1"/>
  <c r="F127" i="1" s="1"/>
  <c r="F103" i="1"/>
  <c r="F102" i="1" s="1"/>
  <c r="F8" i="1"/>
  <c r="F7" i="1" s="1"/>
  <c r="F162" i="1"/>
  <c r="F6" i="1" l="1"/>
</calcChain>
</file>

<file path=xl/sharedStrings.xml><?xml version="1.0" encoding="utf-8"?>
<sst xmlns="http://schemas.openxmlformats.org/spreadsheetml/2006/main" count="190" uniqueCount="190">
  <si>
    <t>单位：万元</t>
    <phoneticPr fontId="5" type="noConversion"/>
  </si>
  <si>
    <t>市县名称</t>
  </si>
  <si>
    <t>申请结算金额（调整后）</t>
    <phoneticPr fontId="5" type="noConversion"/>
  </si>
  <si>
    <t>备注</t>
  </si>
  <si>
    <t>栏次</t>
  </si>
  <si>
    <t>市县合计</t>
  </si>
  <si>
    <t>长沙市</t>
  </si>
  <si>
    <t>长沙市小计</t>
  </si>
  <si>
    <t>长沙市本级及所辖区小计</t>
  </si>
  <si>
    <t>长沙县</t>
  </si>
  <si>
    <t>望城区</t>
  </si>
  <si>
    <t>雨花区</t>
  </si>
  <si>
    <t>芙蓉区</t>
  </si>
  <si>
    <t>天心区</t>
  </si>
  <si>
    <t>岳麓区</t>
  </si>
  <si>
    <t>开福区</t>
  </si>
  <si>
    <t>长沙高新区</t>
  </si>
  <si>
    <t>浏阳市</t>
  </si>
  <si>
    <t>宁乡市</t>
    <phoneticPr fontId="5" type="noConversion"/>
  </si>
  <si>
    <t>株洲市</t>
  </si>
  <si>
    <t>株洲市小计</t>
  </si>
  <si>
    <t>株洲市本级及所辖区小计</t>
  </si>
  <si>
    <t>天元区</t>
  </si>
  <si>
    <t>芦淞区</t>
  </si>
  <si>
    <t>荷塘区</t>
  </si>
  <si>
    <t>石峰区</t>
  </si>
  <si>
    <t>云龙示范区</t>
  </si>
  <si>
    <t>株洲县</t>
  </si>
  <si>
    <t>醴陵市</t>
  </si>
  <si>
    <t>攸县</t>
  </si>
  <si>
    <t>茶陵县</t>
  </si>
  <si>
    <t>炎陵县</t>
  </si>
  <si>
    <t>湘潭市</t>
  </si>
  <si>
    <t>湘潭市小计</t>
  </si>
  <si>
    <t>湘潭市本级及所辖区小计</t>
  </si>
  <si>
    <t>雨湖区</t>
  </si>
  <si>
    <t>九华区</t>
  </si>
  <si>
    <t>岳塘区</t>
  </si>
  <si>
    <t>湘潭高新区</t>
  </si>
  <si>
    <t>湘潭县</t>
  </si>
  <si>
    <t>湘乡市</t>
  </si>
  <si>
    <t>韶山市</t>
  </si>
  <si>
    <t>衡阳市</t>
    <phoneticPr fontId="5" type="noConversion"/>
  </si>
  <si>
    <t>衡阳市小计</t>
  </si>
  <si>
    <t>衡阳市本级及所辖区小计</t>
  </si>
  <si>
    <t>衡阳高开区</t>
  </si>
  <si>
    <t>南岳区</t>
  </si>
  <si>
    <t>珠晖区</t>
  </si>
  <si>
    <t>雁峰区</t>
  </si>
  <si>
    <t>石鼓区</t>
  </si>
  <si>
    <t>蒸湘区</t>
  </si>
  <si>
    <t>衡南县</t>
  </si>
  <si>
    <t>衡阳县</t>
  </si>
  <si>
    <t>衡山县</t>
  </si>
  <si>
    <t>衡东县</t>
  </si>
  <si>
    <t>常宁市</t>
  </si>
  <si>
    <t>祁东县</t>
  </si>
  <si>
    <t>耒阳市</t>
  </si>
  <si>
    <t>邵阳市</t>
  </si>
  <si>
    <t>邵阳市小计</t>
  </si>
  <si>
    <t>邵阳市本级及所辖区小计</t>
  </si>
  <si>
    <t>双清区</t>
  </si>
  <si>
    <t>大祥区</t>
  </si>
  <si>
    <t>北塔区</t>
  </si>
  <si>
    <t>邵东县</t>
  </si>
  <si>
    <t>新邵县</t>
  </si>
  <si>
    <t>隆回县</t>
  </si>
  <si>
    <t>武冈市</t>
  </si>
  <si>
    <t>洞口县</t>
  </si>
  <si>
    <t>新宁县</t>
  </si>
  <si>
    <t>邵阳县</t>
  </si>
  <si>
    <t>城步县</t>
  </si>
  <si>
    <t>绥宁县</t>
  </si>
  <si>
    <t>岳阳市</t>
  </si>
  <si>
    <t>岳阳市小计</t>
  </si>
  <si>
    <t>岳阳市本级及所辖区小计</t>
  </si>
  <si>
    <t>经济开发区</t>
  </si>
  <si>
    <t>南湖风景区</t>
  </si>
  <si>
    <t>岳阳楼区</t>
  </si>
  <si>
    <t>君山区</t>
  </si>
  <si>
    <t>云溪区</t>
  </si>
  <si>
    <t>屈原区</t>
  </si>
  <si>
    <t>汨罗市</t>
  </si>
  <si>
    <t>平江县</t>
  </si>
  <si>
    <t>湘阴县</t>
  </si>
  <si>
    <t>临湘市</t>
  </si>
  <si>
    <t>华容县</t>
  </si>
  <si>
    <t>岳阳县</t>
  </si>
  <si>
    <t>常德市</t>
    <phoneticPr fontId="5" type="noConversion"/>
  </si>
  <si>
    <t>常德市小计</t>
  </si>
  <si>
    <t>常德市本级及所辖区小计</t>
  </si>
  <si>
    <t>西洞庭区</t>
  </si>
  <si>
    <t>西湖管理区</t>
  </si>
  <si>
    <t>武陵区</t>
  </si>
  <si>
    <t>鼎城区</t>
  </si>
  <si>
    <t>津市市</t>
  </si>
  <si>
    <t>安乡县</t>
  </si>
  <si>
    <t>汉寿县</t>
  </si>
  <si>
    <t>澧县</t>
  </si>
  <si>
    <t>临澧县</t>
  </si>
  <si>
    <t>桃源县</t>
  </si>
  <si>
    <t>石门县</t>
  </si>
  <si>
    <t>张家界市</t>
  </si>
  <si>
    <t>张家界市小计</t>
  </si>
  <si>
    <t>张家界市本级及所辖区小计</t>
  </si>
  <si>
    <t>永定区</t>
  </si>
  <si>
    <t>武陵源区</t>
  </si>
  <si>
    <t>慈利县</t>
  </si>
  <si>
    <t>桑植县</t>
  </si>
  <si>
    <t>益阳市</t>
  </si>
  <si>
    <t>益阳市小计</t>
  </si>
  <si>
    <t>益阳市本级及所辖区小计</t>
  </si>
  <si>
    <t>资阳区</t>
  </si>
  <si>
    <t>赫山区</t>
  </si>
  <si>
    <t>大通湖区</t>
  </si>
  <si>
    <t>沅江市</t>
  </si>
  <si>
    <t>南县</t>
  </si>
  <si>
    <t>桃江县</t>
  </si>
  <si>
    <t>安化县</t>
  </si>
  <si>
    <t>永州市</t>
  </si>
  <si>
    <t>永州市小计</t>
  </si>
  <si>
    <t>永州市本级及所辖区小计</t>
  </si>
  <si>
    <t>零陵区</t>
  </si>
  <si>
    <t>冷水滩区</t>
  </si>
  <si>
    <t>凤凰园区</t>
  </si>
  <si>
    <t>金洞管理区</t>
  </si>
  <si>
    <t>回龙圩区</t>
  </si>
  <si>
    <t>东安县</t>
  </si>
  <si>
    <t>道县</t>
  </si>
  <si>
    <t>宁远县</t>
  </si>
  <si>
    <t>江永县</t>
  </si>
  <si>
    <t>江华县</t>
  </si>
  <si>
    <t>蓝山县</t>
  </si>
  <si>
    <t>新田县</t>
  </si>
  <si>
    <t>双牌县</t>
  </si>
  <si>
    <t>祁阳县</t>
  </si>
  <si>
    <t>郴州市</t>
    <phoneticPr fontId="5" type="noConversion"/>
  </si>
  <si>
    <t>郴州市小计</t>
  </si>
  <si>
    <t>郴州市本级及所辖区小计</t>
  </si>
  <si>
    <t>北湖区</t>
  </si>
  <si>
    <t>苏仙区</t>
  </si>
  <si>
    <t>资兴市</t>
  </si>
  <si>
    <t>桂阳县</t>
  </si>
  <si>
    <t>永兴县</t>
  </si>
  <si>
    <t>宜章县</t>
  </si>
  <si>
    <t>嘉禾县</t>
  </si>
  <si>
    <t>临武县</t>
  </si>
  <si>
    <t>汝城县</t>
  </si>
  <si>
    <t>桂东县</t>
  </si>
  <si>
    <t>安仁县</t>
  </si>
  <si>
    <t>娄底市</t>
  </si>
  <si>
    <t>娄底市小计</t>
  </si>
  <si>
    <t>娄底市本级及所辖区小计</t>
  </si>
  <si>
    <t>娄星区</t>
  </si>
  <si>
    <t>涟源市</t>
  </si>
  <si>
    <t>冷水江市</t>
  </si>
  <si>
    <t>双峰县</t>
  </si>
  <si>
    <t>新化县</t>
  </si>
  <si>
    <t>怀化市</t>
  </si>
  <si>
    <t>怀化市小计</t>
  </si>
  <si>
    <t>怀化市本级及所辖区小计</t>
  </si>
  <si>
    <t>鹤城区</t>
  </si>
  <si>
    <t>沅陵县</t>
  </si>
  <si>
    <t>辰溪县</t>
  </si>
  <si>
    <t>溆浦县</t>
  </si>
  <si>
    <t>麻阳县</t>
  </si>
  <si>
    <t>新晃县</t>
  </si>
  <si>
    <t>芷江县</t>
  </si>
  <si>
    <t>中方县</t>
  </si>
  <si>
    <t>洪江市</t>
  </si>
  <si>
    <t>洪江区</t>
  </si>
  <si>
    <t>会同县</t>
  </si>
  <si>
    <t>靖州县</t>
  </si>
  <si>
    <t>通道县</t>
  </si>
  <si>
    <t>湘西土家族苗族自治州</t>
  </si>
  <si>
    <t>湘西自治州小计</t>
  </si>
  <si>
    <t>吉首市</t>
  </si>
  <si>
    <t>泸溪县</t>
  </si>
  <si>
    <t>凤凰县</t>
  </si>
  <si>
    <t>花垣县</t>
  </si>
  <si>
    <t>保靖县</t>
  </si>
  <si>
    <t>古丈县</t>
  </si>
  <si>
    <t>永顺县</t>
  </si>
  <si>
    <t>龙山县</t>
  </si>
  <si>
    <t>省级财政负担比例</t>
    <phoneticPr fontId="4" type="noConversion"/>
  </si>
  <si>
    <t>中央基础养老金发放人次数（不含稽核退款）</t>
    <phoneticPr fontId="5" type="noConversion"/>
  </si>
  <si>
    <t>省级财政负担标准</t>
    <phoneticPr fontId="4" type="noConversion"/>
  </si>
  <si>
    <t>4=（2*3）/2</t>
    <phoneticPr fontId="5" type="noConversion"/>
  </si>
  <si>
    <t>附件</t>
    <phoneticPr fontId="5" type="noConversion"/>
  </si>
  <si>
    <t>2020年全省城乡居民基本养老保险基础养老金提标省财政补助资金分配表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</si>
</sst>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_ "/>
    <numFmt numFmtId="177" formatCode="0.0_);[Red]\(0.0\)"/>
    <numFmt numFmtId="178" formatCode="0.00_ "/>
    <numFmt numFmtId="179" formatCode="0_ "/>
    <numFmt numFmtId="180" formatCode="0.0000_ "/>
    <numFmt numFmtId="181" formatCode="0_);[Red]\(0\)"/>
  </numFmts>
  <fonts count="10" x14ac:knownFonts="1">
    <font>
      <sz val="11"/>
      <color theme="1"/>
      <name val="宋体"/>
      <family val="2"/>
      <charset val="134"/>
      <scheme val="minor"/>
    </font>
    <font>
      <sz val="11"/>
      <color theme="1"/>
      <name val="宋体"/>
      <family val="2"/>
      <charset val="134"/>
      <scheme val="minor"/>
    </font>
    <font>
      <sz val="12"/>
      <name val="宋体"/>
      <family val="3"/>
      <charset val="134"/>
    </font>
    <font>
      <sz val="10"/>
      <name val="宋体"/>
      <family val="3"/>
      <charset val="134"/>
      <scheme val="minor"/>
    </font>
    <font>
      <sz val="9"/>
      <name val="宋体"/>
      <family val="2"/>
      <charset val="134"/>
      <scheme val="minor"/>
    </font>
    <font>
      <sz val="9"/>
      <name val="宋体"/>
      <family val="3"/>
      <charset val="134"/>
      <scheme val="minor"/>
    </font>
    <font>
      <b/>
      <sz val="14"/>
      <name val="宋体"/>
      <family val="3"/>
      <charset val="134"/>
    </font>
    <font>
      <sz val="10"/>
      <color theme="1"/>
      <name val="宋体"/>
      <family val="3"/>
      <charset val="134"/>
      <scheme val="minor"/>
    </font>
    <font>
      <sz val="10"/>
      <name val="宋体"/>
      <family val="3"/>
      <charset val="134"/>
    </font>
    <font>
      <b/>
      <sz val="12"/>
      <name val="宋体"/>
      <family val="3"/>
      <charset val="134"/>
      <scheme val="minor"/>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s>
  <borders count="10">
    <border>
      <left/>
      <right/>
      <top/>
      <bottom/>
      <diagonal/>
    </border>
    <border>
      <left style="thin">
        <color auto="1"/>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alignment vertical="center"/>
    </xf>
    <xf numFmtId="9" fontId="1" fillId="0" borderId="0" applyFont="0" applyFill="0" applyBorder="0" applyAlignment="0" applyProtection="0">
      <alignment vertical="center"/>
    </xf>
    <xf numFmtId="0" fontId="2" fillId="0" borderId="0"/>
  </cellStyleXfs>
  <cellXfs count="57">
    <xf numFmtId="0" fontId="0" fillId="0" borderId="0" xfId="0">
      <alignment vertical="center"/>
    </xf>
    <xf numFmtId="176" fontId="3" fillId="0" borderId="0" xfId="2" applyNumberFormat="1" applyFont="1" applyAlignment="1">
      <alignment horizontal="left" vertical="center" wrapText="1"/>
    </xf>
    <xf numFmtId="9" fontId="3" fillId="0" borderId="0" xfId="1" applyFont="1" applyAlignment="1">
      <alignment horizontal="left" vertical="center" wrapText="1"/>
    </xf>
    <xf numFmtId="176" fontId="2" fillId="0" borderId="0" xfId="2" applyNumberFormat="1" applyFont="1" applyAlignment="1">
      <alignment horizontal="center" vertical="center" wrapText="1"/>
    </xf>
    <xf numFmtId="176" fontId="2" fillId="0" borderId="0" xfId="2" applyNumberFormat="1" applyAlignment="1">
      <alignment horizontal="center" vertical="center" wrapText="1"/>
    </xf>
    <xf numFmtId="176" fontId="2" fillId="0" borderId="0" xfId="2" applyNumberFormat="1" applyAlignment="1">
      <alignment wrapText="1"/>
    </xf>
    <xf numFmtId="176" fontId="2" fillId="0" borderId="0" xfId="2" applyNumberFormat="1" applyAlignment="1">
      <alignment vertical="center" wrapText="1"/>
    </xf>
    <xf numFmtId="9" fontId="2" fillId="0" borderId="0" xfId="1" applyFont="1" applyAlignment="1">
      <alignment wrapText="1"/>
    </xf>
    <xf numFmtId="177" fontId="7" fillId="0" borderId="0" xfId="0" applyNumberFormat="1" applyFont="1" applyAlignment="1">
      <alignment horizontal="right" vertical="center"/>
    </xf>
    <xf numFmtId="9" fontId="8" fillId="0" borderId="6" xfId="1" applyFont="1" applyFill="1" applyBorder="1" applyAlignment="1">
      <alignment horizontal="center" vertical="center" wrapText="1"/>
    </xf>
    <xf numFmtId="179" fontId="8" fillId="0" borderId="8" xfId="2" applyNumberFormat="1" applyFont="1" applyBorder="1" applyAlignment="1">
      <alignment horizontal="center" vertical="center" wrapText="1"/>
    </xf>
    <xf numFmtId="179" fontId="2" fillId="0" borderId="0" xfId="2" applyNumberFormat="1" applyAlignment="1">
      <alignment wrapText="1"/>
    </xf>
    <xf numFmtId="9" fontId="8" fillId="2" borderId="4" xfId="1" applyFont="1" applyFill="1" applyBorder="1" applyAlignment="1">
      <alignment horizontal="center" vertical="center" wrapText="1"/>
    </xf>
    <xf numFmtId="178" fontId="8" fillId="2" borderId="6" xfId="2" applyNumberFormat="1" applyFont="1" applyFill="1" applyBorder="1" applyAlignment="1">
      <alignment horizontal="center" vertical="center" wrapText="1"/>
    </xf>
    <xf numFmtId="176" fontId="8" fillId="2" borderId="6" xfId="2" applyNumberFormat="1" applyFont="1" applyFill="1" applyBorder="1" applyAlignment="1">
      <alignment horizontal="left" vertical="center" wrapText="1"/>
    </xf>
    <xf numFmtId="176" fontId="2" fillId="0" borderId="0" xfId="2" applyNumberFormat="1" applyFont="1" applyAlignment="1">
      <alignment wrapText="1"/>
    </xf>
    <xf numFmtId="176" fontId="8" fillId="2" borderId="6" xfId="2" applyNumberFormat="1" applyFont="1" applyFill="1" applyBorder="1" applyAlignment="1">
      <alignment vertical="center" wrapText="1"/>
    </xf>
    <xf numFmtId="9" fontId="8" fillId="2" borderId="6" xfId="1" applyFont="1" applyFill="1" applyBorder="1" applyAlignment="1">
      <alignment vertical="center" wrapText="1"/>
    </xf>
    <xf numFmtId="178" fontId="8" fillId="2" borderId="6" xfId="2" applyNumberFormat="1" applyFont="1" applyFill="1" applyBorder="1" applyAlignment="1">
      <alignment horizontal="center" vertical="center"/>
    </xf>
    <xf numFmtId="176" fontId="8" fillId="2" borderId="6" xfId="2" applyNumberFormat="1" applyFont="1" applyFill="1" applyBorder="1" applyAlignment="1">
      <alignment horizontal="center" vertical="center"/>
    </xf>
    <xf numFmtId="176" fontId="2" fillId="0" borderId="0" xfId="2" applyNumberFormat="1" applyFont="1"/>
    <xf numFmtId="176" fontId="8" fillId="3" borderId="6" xfId="2" applyNumberFormat="1" applyFont="1" applyFill="1" applyBorder="1" applyAlignment="1">
      <alignment vertical="center" wrapText="1"/>
    </xf>
    <xf numFmtId="9" fontId="8" fillId="3" borderId="6" xfId="1" applyFont="1" applyFill="1" applyBorder="1" applyAlignment="1">
      <alignment vertical="center" wrapText="1"/>
    </xf>
    <xf numFmtId="178" fontId="8" fillId="3" borderId="6" xfId="2" applyNumberFormat="1" applyFont="1" applyFill="1" applyBorder="1" applyAlignment="1">
      <alignment horizontal="center" vertical="center"/>
    </xf>
    <xf numFmtId="176" fontId="8" fillId="3" borderId="6" xfId="2" applyNumberFormat="1" applyFont="1" applyFill="1" applyBorder="1" applyAlignment="1">
      <alignment horizontal="center" vertical="center"/>
    </xf>
    <xf numFmtId="176" fontId="8" fillId="0" borderId="6" xfId="2" applyNumberFormat="1" applyFont="1" applyFill="1" applyBorder="1" applyAlignment="1">
      <alignment horizontal="center" vertical="center" wrapText="1"/>
    </xf>
    <xf numFmtId="178" fontId="8" fillId="0" borderId="6" xfId="2" applyNumberFormat="1" applyFont="1" applyFill="1" applyBorder="1" applyAlignment="1">
      <alignment horizontal="center" vertical="center" wrapText="1"/>
    </xf>
    <xf numFmtId="176" fontId="2" fillId="0" borderId="0" xfId="2" applyNumberFormat="1" applyFont="1" applyFill="1" applyAlignment="1">
      <alignment wrapText="1"/>
    </xf>
    <xf numFmtId="9" fontId="2" fillId="0" borderId="0" xfId="1" applyNumberFormat="1" applyFont="1" applyFill="1" applyAlignment="1">
      <alignment wrapText="1"/>
    </xf>
    <xf numFmtId="176" fontId="8" fillId="0" borderId="6" xfId="2" applyNumberFormat="1" applyFont="1" applyFill="1" applyBorder="1" applyAlignment="1">
      <alignment vertical="center" wrapText="1"/>
    </xf>
    <xf numFmtId="180" fontId="8" fillId="2" borderId="6" xfId="2" applyNumberFormat="1" applyFont="1" applyFill="1" applyBorder="1" applyAlignment="1">
      <alignment horizontal="center" vertical="center"/>
    </xf>
    <xf numFmtId="9" fontId="2" fillId="0" borderId="0" xfId="1" applyNumberFormat="1" applyFont="1" applyAlignment="1"/>
    <xf numFmtId="180" fontId="8" fillId="3" borderId="6" xfId="2" applyNumberFormat="1" applyFont="1" applyFill="1" applyBorder="1" applyAlignment="1">
      <alignment horizontal="center" vertical="center"/>
    </xf>
    <xf numFmtId="176" fontId="8" fillId="4" borderId="6" xfId="2" applyNumberFormat="1" applyFont="1" applyFill="1" applyBorder="1" applyAlignment="1">
      <alignment vertical="center" wrapText="1"/>
    </xf>
    <xf numFmtId="9" fontId="8" fillId="2" borderId="6" xfId="1" applyFont="1" applyFill="1" applyBorder="1" applyAlignment="1">
      <alignment horizontal="left" vertical="center" wrapText="1"/>
    </xf>
    <xf numFmtId="176" fontId="8" fillId="0" borderId="4" xfId="2" applyNumberFormat="1" applyFont="1" applyBorder="1" applyAlignment="1">
      <alignment horizontal="center" vertical="center" wrapText="1"/>
    </xf>
    <xf numFmtId="176" fontId="8" fillId="0" borderId="5" xfId="0" applyNumberFormat="1" applyFont="1" applyFill="1" applyBorder="1" applyAlignment="1">
      <alignment horizontal="center" vertical="center" wrapText="1"/>
    </xf>
    <xf numFmtId="176" fontId="8" fillId="0" borderId="5" xfId="2" applyNumberFormat="1" applyFont="1" applyBorder="1" applyAlignment="1">
      <alignment horizontal="center" vertical="center" wrapText="1"/>
    </xf>
    <xf numFmtId="181" fontId="8" fillId="2" borderId="6" xfId="2" applyNumberFormat="1" applyFont="1" applyFill="1" applyBorder="1" applyAlignment="1">
      <alignment horizontal="center" vertical="center" wrapText="1"/>
    </xf>
    <xf numFmtId="181" fontId="8" fillId="2" borderId="6" xfId="2" applyNumberFormat="1" applyFont="1" applyFill="1" applyBorder="1" applyAlignment="1">
      <alignment horizontal="center" vertical="center"/>
    </xf>
    <xf numFmtId="181" fontId="8" fillId="3" borderId="6" xfId="2" applyNumberFormat="1" applyFont="1" applyFill="1" applyBorder="1" applyAlignment="1">
      <alignment horizontal="center" vertical="center"/>
    </xf>
    <xf numFmtId="181" fontId="8" fillId="0" borderId="6" xfId="2" applyNumberFormat="1" applyFont="1" applyFill="1" applyBorder="1" applyAlignment="1">
      <alignment horizontal="center" vertical="center" wrapText="1"/>
    </xf>
    <xf numFmtId="178" fontId="8" fillId="0" borderId="6" xfId="1" applyNumberFormat="1" applyFont="1" applyFill="1" applyBorder="1" applyAlignment="1">
      <alignment horizontal="center" vertical="center" wrapText="1"/>
    </xf>
    <xf numFmtId="176" fontId="8" fillId="0" borderId="5" xfId="2" applyNumberFormat="1" applyFont="1" applyBorder="1" applyAlignment="1">
      <alignment horizontal="center" vertical="center"/>
    </xf>
    <xf numFmtId="176" fontId="8" fillId="0" borderId="9" xfId="2" applyNumberFormat="1" applyFont="1" applyBorder="1" applyAlignment="1">
      <alignment horizontal="center" vertical="center"/>
    </xf>
    <xf numFmtId="176" fontId="8" fillId="0" borderId="7" xfId="2" applyNumberFormat="1" applyFont="1" applyBorder="1" applyAlignment="1">
      <alignment horizontal="center" vertical="center"/>
    </xf>
    <xf numFmtId="176" fontId="6" fillId="0" borderId="0" xfId="2" applyNumberFormat="1" applyFont="1" applyAlignment="1">
      <alignment horizontal="center" vertical="center" wrapText="1"/>
    </xf>
    <xf numFmtId="176" fontId="8" fillId="0" borderId="1" xfId="2" applyNumberFormat="1" applyFont="1" applyBorder="1" applyAlignment="1">
      <alignment horizontal="center" vertical="center" wrapText="1"/>
    </xf>
    <xf numFmtId="176" fontId="8" fillId="0" borderId="2" xfId="2" applyNumberFormat="1" applyFont="1" applyBorder="1" applyAlignment="1">
      <alignment horizontal="center" vertical="center" wrapText="1"/>
    </xf>
    <xf numFmtId="179" fontId="8" fillId="0" borderId="3" xfId="2" applyNumberFormat="1" applyFont="1" applyBorder="1" applyAlignment="1">
      <alignment horizontal="center" vertical="center" wrapText="1"/>
    </xf>
    <xf numFmtId="179" fontId="8" fillId="0" borderId="8" xfId="2" applyNumberFormat="1" applyFont="1" applyBorder="1" applyAlignment="1">
      <alignment horizontal="center" vertical="center" wrapText="1"/>
    </xf>
    <xf numFmtId="176" fontId="8" fillId="2" borderId="3" xfId="2" applyNumberFormat="1" applyFont="1" applyFill="1" applyBorder="1" applyAlignment="1">
      <alignment horizontal="center" vertical="center" wrapText="1"/>
    </xf>
    <xf numFmtId="176" fontId="8" fillId="2" borderId="4" xfId="2" applyNumberFormat="1" applyFont="1" applyFill="1" applyBorder="1" applyAlignment="1">
      <alignment horizontal="center" vertical="center" wrapText="1"/>
    </xf>
    <xf numFmtId="176" fontId="8" fillId="0" borderId="5" xfId="2" applyNumberFormat="1" applyFont="1" applyBorder="1" applyAlignment="1">
      <alignment horizontal="center" vertical="center" wrapText="1"/>
    </xf>
    <xf numFmtId="176" fontId="8" fillId="0" borderId="9" xfId="2" applyNumberFormat="1" applyFont="1" applyBorder="1" applyAlignment="1">
      <alignment horizontal="center" vertical="center" wrapText="1"/>
    </xf>
    <xf numFmtId="176" fontId="8" fillId="0" borderId="7" xfId="2" applyNumberFormat="1" applyFont="1" applyBorder="1" applyAlignment="1">
      <alignment horizontal="center" vertical="center" wrapText="1"/>
    </xf>
    <xf numFmtId="176" fontId="9" fillId="0" borderId="0" xfId="2" applyNumberFormat="1" applyFont="1" applyAlignment="1">
      <alignment horizontal="left" vertical="center" wrapText="1"/>
    </xf>
  </cellXfs>
  <cellStyles count="3">
    <cellStyle name="百分比" xfId="1" builtinId="5"/>
    <cellStyle name="常规" xfId="0" builtinId="0"/>
    <cellStyle name="常规_预拨2013年新农保基础养老金补助资金分配表（定稿）"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0"/>
  <sheetViews>
    <sheetView tabSelected="1" workbookViewId="0">
      <selection activeCell="O4" sqref="O4"/>
    </sheetView>
  </sheetViews>
  <sheetFormatPr defaultColWidth="9.75" defaultRowHeight="14.25" x14ac:dyDescent="0.15"/>
  <cols>
    <col min="1" max="1" width="8.625" style="6" customWidth="1"/>
    <col min="2" max="2" width="20.375" style="5" customWidth="1"/>
    <col min="3" max="4" width="8.375" style="7" customWidth="1"/>
    <col min="5" max="5" width="12.25" style="3" customWidth="1"/>
    <col min="6" max="6" width="12.25" style="5" customWidth="1"/>
    <col min="7" max="7" width="18.625" style="4" customWidth="1"/>
    <col min="8" max="8" width="9.75" style="5"/>
    <col min="9" max="10" width="8.375" style="7" hidden="1" customWidth="1"/>
    <col min="11" max="14" width="9.75" style="5" hidden="1" customWidth="1"/>
    <col min="15" max="25" width="9.75" style="5"/>
    <col min="26" max="16384" width="9.75" style="6"/>
  </cols>
  <sheetData>
    <row r="1" spans="1:25" s="4" customFormat="1" ht="31.5" customHeight="1" x14ac:dyDescent="0.15">
      <c r="A1" s="56" t="s">
        <v>188</v>
      </c>
      <c r="B1" s="56"/>
      <c r="C1" s="2"/>
      <c r="D1" s="2"/>
      <c r="E1" s="3"/>
      <c r="F1" s="1"/>
      <c r="H1" s="5"/>
      <c r="I1" s="2"/>
      <c r="J1" s="2"/>
      <c r="K1" s="5"/>
      <c r="L1" s="5"/>
      <c r="M1" s="5"/>
      <c r="N1" s="5"/>
      <c r="O1" s="5"/>
      <c r="P1" s="5"/>
      <c r="Q1" s="5"/>
      <c r="R1" s="5"/>
      <c r="S1" s="5"/>
      <c r="T1" s="5"/>
      <c r="U1" s="5"/>
      <c r="V1" s="5"/>
      <c r="W1" s="5"/>
      <c r="X1" s="5"/>
      <c r="Y1" s="5"/>
    </row>
    <row r="2" spans="1:25" s="5" customFormat="1" ht="31.5" customHeight="1" x14ac:dyDescent="0.15">
      <c r="A2" s="46" t="s">
        <v>189</v>
      </c>
      <c r="B2" s="46"/>
      <c r="C2" s="46"/>
      <c r="D2" s="46"/>
      <c r="E2" s="46"/>
      <c r="F2" s="46"/>
      <c r="G2" s="46"/>
    </row>
    <row r="3" spans="1:25" s="5" customFormat="1" ht="25.5" customHeight="1" x14ac:dyDescent="0.15">
      <c r="A3" s="6"/>
      <c r="C3" s="7"/>
      <c r="D3" s="7"/>
      <c r="E3" s="3"/>
      <c r="G3" s="8" t="s">
        <v>0</v>
      </c>
      <c r="I3" s="7"/>
      <c r="J3" s="7"/>
    </row>
    <row r="4" spans="1:25" s="5" customFormat="1" ht="46.5" customHeight="1" x14ac:dyDescent="0.15">
      <c r="A4" s="47" t="s">
        <v>1</v>
      </c>
      <c r="B4" s="48"/>
      <c r="C4" s="35" t="s">
        <v>184</v>
      </c>
      <c r="D4" s="35" t="s">
        <v>186</v>
      </c>
      <c r="E4" s="36" t="s">
        <v>185</v>
      </c>
      <c r="F4" s="37" t="s">
        <v>2</v>
      </c>
      <c r="G4" s="36" t="s">
        <v>3</v>
      </c>
    </row>
    <row r="5" spans="1:25" s="11" customFormat="1" ht="18.2" customHeight="1" x14ac:dyDescent="0.15">
      <c r="A5" s="49" t="s">
        <v>4</v>
      </c>
      <c r="B5" s="50"/>
      <c r="C5" s="10">
        <v>1</v>
      </c>
      <c r="D5" s="10">
        <v>2</v>
      </c>
      <c r="E5" s="10">
        <v>3</v>
      </c>
      <c r="F5" s="10" t="s">
        <v>187</v>
      </c>
      <c r="G5" s="10">
        <v>5</v>
      </c>
      <c r="I5" s="10"/>
      <c r="J5" s="10"/>
    </row>
    <row r="6" spans="1:25" s="15" customFormat="1" ht="18.2" customHeight="1" x14ac:dyDescent="0.15">
      <c r="A6" s="51" t="s">
        <v>5</v>
      </c>
      <c r="B6" s="52"/>
      <c r="C6" s="12"/>
      <c r="D6" s="12"/>
      <c r="E6" s="38">
        <v>111565704.97761364</v>
      </c>
      <c r="F6" s="13">
        <f>SUM(F7,F19,F31,F40,F55,F69,F83,F96,F102,F111,F127,F140,F147,F162)</f>
        <v>19638.7</v>
      </c>
      <c r="G6" s="14"/>
      <c r="I6" s="12"/>
      <c r="J6" s="12"/>
    </row>
    <row r="7" spans="1:25" s="20" customFormat="1" ht="15.75" customHeight="1" x14ac:dyDescent="0.15">
      <c r="A7" s="43" t="s">
        <v>6</v>
      </c>
      <c r="B7" s="16" t="s">
        <v>7</v>
      </c>
      <c r="C7" s="17"/>
      <c r="D7" s="17"/>
      <c r="E7" s="39">
        <v>8799324.8057954535</v>
      </c>
      <c r="F7" s="18">
        <f>SUM(F8,F17,F18)</f>
        <v>970.7</v>
      </c>
      <c r="G7" s="19"/>
      <c r="I7" s="17"/>
      <c r="J7" s="17"/>
    </row>
    <row r="8" spans="1:25" s="20" customFormat="1" ht="15.75" customHeight="1" x14ac:dyDescent="0.15">
      <c r="A8" s="44"/>
      <c r="B8" s="21" t="s">
        <v>8</v>
      </c>
      <c r="C8" s="22"/>
      <c r="D8" s="22"/>
      <c r="E8" s="40">
        <v>3492279.2578409086</v>
      </c>
      <c r="F8" s="23">
        <f>SUM(F9:F16)</f>
        <v>174.70000000000002</v>
      </c>
      <c r="G8" s="24"/>
      <c r="I8" s="22"/>
      <c r="J8" s="22"/>
    </row>
    <row r="9" spans="1:25" s="27" customFormat="1" ht="15.75" customHeight="1" x14ac:dyDescent="0.15">
      <c r="A9" s="44"/>
      <c r="B9" s="25" t="s">
        <v>9</v>
      </c>
      <c r="C9" s="9">
        <v>0.2</v>
      </c>
      <c r="D9" s="42">
        <f>C9*5</f>
        <v>1</v>
      </c>
      <c r="E9" s="41">
        <v>1448255.2780681818</v>
      </c>
      <c r="F9" s="26">
        <f>ROUND(D9*E9/2/10000,1)</f>
        <v>72.400000000000006</v>
      </c>
      <c r="G9" s="9"/>
      <c r="I9" s="9">
        <v>0.3</v>
      </c>
      <c r="J9" s="9" t="e">
        <f>#REF!-I9</f>
        <v>#REF!</v>
      </c>
      <c r="L9" s="28">
        <v>0.3</v>
      </c>
      <c r="N9" s="27" t="e">
        <f>#REF!-L9</f>
        <v>#REF!</v>
      </c>
    </row>
    <row r="10" spans="1:25" s="27" customFormat="1" ht="15.75" customHeight="1" x14ac:dyDescent="0.15">
      <c r="A10" s="44"/>
      <c r="B10" s="25" t="s">
        <v>10</v>
      </c>
      <c r="C10" s="9">
        <v>0.2</v>
      </c>
      <c r="D10" s="42">
        <f t="shared" ref="D10:D18" si="0">C10*5</f>
        <v>1</v>
      </c>
      <c r="E10" s="41">
        <v>925930.12749999994</v>
      </c>
      <c r="F10" s="26">
        <f t="shared" ref="F10:F18" si="1">ROUND(D10*E10/2/10000,1)</f>
        <v>46.3</v>
      </c>
      <c r="G10" s="9"/>
      <c r="I10" s="9">
        <v>0.4</v>
      </c>
      <c r="J10" s="9" t="e">
        <f>#REF!-I10</f>
        <v>#REF!</v>
      </c>
      <c r="L10" s="28">
        <v>0.4</v>
      </c>
      <c r="N10" s="27" t="e">
        <f>#REF!-L10</f>
        <v>#REF!</v>
      </c>
    </row>
    <row r="11" spans="1:25" s="27" customFormat="1" ht="15.75" customHeight="1" x14ac:dyDescent="0.15">
      <c r="A11" s="44"/>
      <c r="B11" s="25" t="s">
        <v>11</v>
      </c>
      <c r="C11" s="9">
        <v>0.2</v>
      </c>
      <c r="D11" s="42">
        <f t="shared" si="0"/>
        <v>1</v>
      </c>
      <c r="E11" s="41">
        <v>231370.07954545456</v>
      </c>
      <c r="F11" s="26">
        <f t="shared" si="1"/>
        <v>11.6</v>
      </c>
      <c r="G11" s="9"/>
      <c r="I11" s="9">
        <v>0.1</v>
      </c>
      <c r="J11" s="9" t="e">
        <f>#REF!-I11</f>
        <v>#REF!</v>
      </c>
      <c r="L11" s="28">
        <v>0.1</v>
      </c>
      <c r="N11" s="27" t="e">
        <f>#REF!-L11</f>
        <v>#REF!</v>
      </c>
    </row>
    <row r="12" spans="1:25" s="27" customFormat="1" ht="15.75" customHeight="1" x14ac:dyDescent="0.15">
      <c r="A12" s="44"/>
      <c r="B12" s="25" t="s">
        <v>12</v>
      </c>
      <c r="C12" s="9">
        <v>0.2</v>
      </c>
      <c r="D12" s="42">
        <f t="shared" si="0"/>
        <v>1</v>
      </c>
      <c r="E12" s="41">
        <v>46135.931818181816</v>
      </c>
      <c r="F12" s="26">
        <f t="shared" si="1"/>
        <v>2.2999999999999998</v>
      </c>
      <c r="G12" s="9"/>
      <c r="I12" s="9">
        <v>0.1</v>
      </c>
      <c r="J12" s="9" t="e">
        <f>#REF!-I12</f>
        <v>#REF!</v>
      </c>
      <c r="L12" s="28">
        <v>0.1</v>
      </c>
      <c r="N12" s="27" t="e">
        <f>#REF!-L12</f>
        <v>#REF!</v>
      </c>
    </row>
    <row r="13" spans="1:25" s="27" customFormat="1" ht="15.75" customHeight="1" x14ac:dyDescent="0.15">
      <c r="A13" s="44"/>
      <c r="B13" s="25" t="s">
        <v>13</v>
      </c>
      <c r="C13" s="9">
        <v>0.2</v>
      </c>
      <c r="D13" s="42">
        <f t="shared" si="0"/>
        <v>1</v>
      </c>
      <c r="E13" s="41">
        <v>143023.81818181818</v>
      </c>
      <c r="F13" s="26">
        <f t="shared" si="1"/>
        <v>7.2</v>
      </c>
      <c r="G13" s="9"/>
      <c r="I13" s="9">
        <v>0.1</v>
      </c>
      <c r="J13" s="9" t="e">
        <f>#REF!-I13</f>
        <v>#REF!</v>
      </c>
      <c r="L13" s="28">
        <v>0.1</v>
      </c>
      <c r="N13" s="27" t="e">
        <f>#REF!-L13</f>
        <v>#REF!</v>
      </c>
    </row>
    <row r="14" spans="1:25" s="27" customFormat="1" ht="15.75" customHeight="1" x14ac:dyDescent="0.15">
      <c r="A14" s="44"/>
      <c r="B14" s="25" t="s">
        <v>14</v>
      </c>
      <c r="C14" s="9">
        <v>0.2</v>
      </c>
      <c r="D14" s="42">
        <f t="shared" si="0"/>
        <v>1</v>
      </c>
      <c r="E14" s="41">
        <v>444195.84090909088</v>
      </c>
      <c r="F14" s="26">
        <f t="shared" si="1"/>
        <v>22.2</v>
      </c>
      <c r="G14" s="9"/>
      <c r="I14" s="9">
        <v>0.4</v>
      </c>
      <c r="J14" s="9" t="e">
        <f>#REF!-I14</f>
        <v>#REF!</v>
      </c>
      <c r="L14" s="28">
        <v>0.4</v>
      </c>
      <c r="N14" s="27" t="e">
        <f>#REF!-L14</f>
        <v>#REF!</v>
      </c>
    </row>
    <row r="15" spans="1:25" s="27" customFormat="1" ht="15.75" customHeight="1" x14ac:dyDescent="0.15">
      <c r="A15" s="44"/>
      <c r="B15" s="25" t="s">
        <v>15</v>
      </c>
      <c r="C15" s="9">
        <v>0.2</v>
      </c>
      <c r="D15" s="42">
        <f t="shared" si="0"/>
        <v>1</v>
      </c>
      <c r="E15" s="41">
        <v>185712.75000000003</v>
      </c>
      <c r="F15" s="26">
        <f t="shared" si="1"/>
        <v>9.3000000000000007</v>
      </c>
      <c r="G15" s="9"/>
      <c r="I15" s="9">
        <v>0.1</v>
      </c>
      <c r="J15" s="9" t="e">
        <f>#REF!-I15</f>
        <v>#REF!</v>
      </c>
      <c r="L15" s="28">
        <v>0.1</v>
      </c>
      <c r="N15" s="27" t="e">
        <f>#REF!-L15</f>
        <v>#REF!</v>
      </c>
    </row>
    <row r="16" spans="1:25" s="27" customFormat="1" x14ac:dyDescent="0.15">
      <c r="A16" s="44"/>
      <c r="B16" s="25" t="s">
        <v>16</v>
      </c>
      <c r="C16" s="9">
        <v>0.2</v>
      </c>
      <c r="D16" s="42">
        <f t="shared" si="0"/>
        <v>1</v>
      </c>
      <c r="E16" s="41">
        <v>67655.431818181823</v>
      </c>
      <c r="F16" s="26">
        <f t="shared" si="1"/>
        <v>3.4</v>
      </c>
      <c r="G16" s="9"/>
      <c r="I16" s="9">
        <v>0.2</v>
      </c>
      <c r="J16" s="9" t="e">
        <f>#REF!-I16</f>
        <v>#REF!</v>
      </c>
      <c r="L16" s="28">
        <v>0.2</v>
      </c>
      <c r="N16" s="27" t="e">
        <f>#REF!-L16</f>
        <v>#REF!</v>
      </c>
    </row>
    <row r="17" spans="1:15" s="27" customFormat="1" x14ac:dyDescent="0.15">
      <c r="A17" s="44"/>
      <c r="B17" s="29" t="s">
        <v>17</v>
      </c>
      <c r="C17" s="9">
        <v>0.6</v>
      </c>
      <c r="D17" s="42">
        <f t="shared" si="0"/>
        <v>3</v>
      </c>
      <c r="E17" s="41">
        <v>2750923.8863636362</v>
      </c>
      <c r="F17" s="26">
        <f t="shared" si="1"/>
        <v>412.6</v>
      </c>
      <c r="G17" s="9"/>
      <c r="I17" s="9">
        <v>0.5</v>
      </c>
      <c r="J17" s="9" t="e">
        <f>#REF!-I17</f>
        <v>#REF!</v>
      </c>
      <c r="L17" s="28">
        <v>0.5</v>
      </c>
      <c r="N17" s="27" t="e">
        <f>#REF!-L17</f>
        <v>#REF!</v>
      </c>
    </row>
    <row r="18" spans="1:15" s="27" customFormat="1" x14ac:dyDescent="0.15">
      <c r="A18" s="45"/>
      <c r="B18" s="29" t="s">
        <v>18</v>
      </c>
      <c r="C18" s="9">
        <v>0.6</v>
      </c>
      <c r="D18" s="42">
        <f t="shared" si="0"/>
        <v>3</v>
      </c>
      <c r="E18" s="41">
        <v>2556121.6615909091</v>
      </c>
      <c r="F18" s="26">
        <f t="shared" si="1"/>
        <v>383.4</v>
      </c>
      <c r="G18" s="9"/>
      <c r="I18" s="9">
        <v>0.7</v>
      </c>
      <c r="J18" s="9" t="e">
        <f>#REF!-I18</f>
        <v>#REF!</v>
      </c>
      <c r="L18" s="28">
        <v>0.7</v>
      </c>
      <c r="N18" s="27" t="e">
        <f>#REF!-L18</f>
        <v>#REF!</v>
      </c>
    </row>
    <row r="19" spans="1:15" s="20" customFormat="1" x14ac:dyDescent="0.15">
      <c r="A19" s="43" t="s">
        <v>19</v>
      </c>
      <c r="B19" s="16" t="s">
        <v>20</v>
      </c>
      <c r="C19" s="17"/>
      <c r="D19" s="17"/>
      <c r="E19" s="39">
        <v>5339336.1025</v>
      </c>
      <c r="F19" s="18">
        <f>SUM(F20,F26:F30)</f>
        <v>896.9</v>
      </c>
      <c r="G19" s="30"/>
      <c r="I19" s="17"/>
      <c r="J19" s="17"/>
      <c r="L19" s="31">
        <v>0</v>
      </c>
      <c r="N19" s="20" t="e">
        <f>#REF!-L19</f>
        <v>#REF!</v>
      </c>
      <c r="O19" s="27"/>
    </row>
    <row r="20" spans="1:15" s="20" customFormat="1" x14ac:dyDescent="0.15">
      <c r="A20" s="44"/>
      <c r="B20" s="21" t="s">
        <v>21</v>
      </c>
      <c r="C20" s="22"/>
      <c r="D20" s="22"/>
      <c r="E20" s="40">
        <v>177952.47727272726</v>
      </c>
      <c r="F20" s="23">
        <f>SUM(F21:F25)</f>
        <v>11.2</v>
      </c>
      <c r="G20" s="32"/>
      <c r="I20" s="22"/>
      <c r="J20" s="22"/>
      <c r="L20" s="31">
        <v>0</v>
      </c>
      <c r="N20" s="20" t="e">
        <f>#REF!-L20</f>
        <v>#REF!</v>
      </c>
      <c r="O20" s="27"/>
    </row>
    <row r="21" spans="1:15" s="27" customFormat="1" x14ac:dyDescent="0.15">
      <c r="A21" s="44"/>
      <c r="B21" s="25" t="s">
        <v>22</v>
      </c>
      <c r="C21" s="9">
        <v>0.25</v>
      </c>
      <c r="D21" s="42">
        <f t="shared" ref="D21:D30" si="2">C21*5</f>
        <v>1.25</v>
      </c>
      <c r="E21" s="41">
        <v>110266.56818181818</v>
      </c>
      <c r="F21" s="26">
        <f t="shared" ref="F21:F30" si="3">ROUND(D21*E21/2/10000,1)</f>
        <v>6.9</v>
      </c>
      <c r="G21" s="9"/>
      <c r="I21" s="9">
        <v>0.1</v>
      </c>
      <c r="J21" s="9" t="e">
        <f>#REF!-I21</f>
        <v>#REF!</v>
      </c>
      <c r="L21" s="28">
        <v>0.1</v>
      </c>
      <c r="N21" s="27" t="e">
        <f>#REF!-L21</f>
        <v>#REF!</v>
      </c>
    </row>
    <row r="22" spans="1:15" s="27" customFormat="1" x14ac:dyDescent="0.15">
      <c r="A22" s="44"/>
      <c r="B22" s="25" t="s">
        <v>23</v>
      </c>
      <c r="C22" s="9">
        <v>0.25</v>
      </c>
      <c r="D22" s="42">
        <f t="shared" si="2"/>
        <v>1.25</v>
      </c>
      <c r="E22" s="41">
        <v>15386.21590909091</v>
      </c>
      <c r="F22" s="26">
        <f t="shared" si="3"/>
        <v>1</v>
      </c>
      <c r="G22" s="9"/>
      <c r="I22" s="9">
        <v>0.2</v>
      </c>
      <c r="J22" s="9" t="e">
        <f>#REF!-I22</f>
        <v>#REF!</v>
      </c>
      <c r="L22" s="28">
        <v>0.2</v>
      </c>
      <c r="N22" s="27" t="e">
        <f>#REF!-L22</f>
        <v>#REF!</v>
      </c>
    </row>
    <row r="23" spans="1:15" s="27" customFormat="1" x14ac:dyDescent="0.15">
      <c r="A23" s="44"/>
      <c r="B23" s="25" t="s">
        <v>24</v>
      </c>
      <c r="C23" s="9">
        <v>0.25</v>
      </c>
      <c r="D23" s="42">
        <f t="shared" si="2"/>
        <v>1.25</v>
      </c>
      <c r="E23" s="41">
        <v>37428.443181818184</v>
      </c>
      <c r="F23" s="26">
        <f t="shared" si="3"/>
        <v>2.2999999999999998</v>
      </c>
      <c r="G23" s="9"/>
      <c r="I23" s="9">
        <v>0.4</v>
      </c>
      <c r="J23" s="9" t="e">
        <f>#REF!-I23</f>
        <v>#REF!</v>
      </c>
      <c r="L23" s="28">
        <v>0.4</v>
      </c>
      <c r="N23" s="27" t="e">
        <f>#REF!-L23</f>
        <v>#REF!</v>
      </c>
    </row>
    <row r="24" spans="1:15" s="27" customFormat="1" x14ac:dyDescent="0.15">
      <c r="A24" s="44"/>
      <c r="B24" s="25" t="s">
        <v>25</v>
      </c>
      <c r="C24" s="9">
        <v>0.25</v>
      </c>
      <c r="D24" s="42">
        <f t="shared" si="2"/>
        <v>1.25</v>
      </c>
      <c r="E24" s="41">
        <v>9041.4772727272721</v>
      </c>
      <c r="F24" s="26">
        <f t="shared" si="3"/>
        <v>0.6</v>
      </c>
      <c r="G24" s="9"/>
      <c r="I24" s="9">
        <v>0.3</v>
      </c>
      <c r="J24" s="9" t="e">
        <f>#REF!-I24</f>
        <v>#REF!</v>
      </c>
      <c r="L24" s="28">
        <v>0.3</v>
      </c>
      <c r="N24" s="27" t="e">
        <f>#REF!-L24</f>
        <v>#REF!</v>
      </c>
    </row>
    <row r="25" spans="1:15" s="27" customFormat="1" x14ac:dyDescent="0.15">
      <c r="A25" s="44"/>
      <c r="B25" s="25" t="s">
        <v>26</v>
      </c>
      <c r="C25" s="9">
        <v>0.25</v>
      </c>
      <c r="D25" s="42">
        <f t="shared" si="2"/>
        <v>1.25</v>
      </c>
      <c r="E25" s="41">
        <v>5829.772727272727</v>
      </c>
      <c r="F25" s="26">
        <f t="shared" si="3"/>
        <v>0.4</v>
      </c>
      <c r="G25" s="9"/>
      <c r="I25" s="9">
        <v>0.3</v>
      </c>
      <c r="J25" s="9" t="e">
        <f>#REF!-I25</f>
        <v>#REF!</v>
      </c>
      <c r="L25" s="28">
        <v>0.3</v>
      </c>
      <c r="N25" s="27" t="e">
        <f>#REF!-L25</f>
        <v>#REF!</v>
      </c>
    </row>
    <row r="26" spans="1:15" s="27" customFormat="1" x14ac:dyDescent="0.15">
      <c r="A26" s="44"/>
      <c r="B26" s="29" t="s">
        <v>27</v>
      </c>
      <c r="C26" s="9">
        <v>0.65</v>
      </c>
      <c r="D26" s="42">
        <f t="shared" si="2"/>
        <v>3.25</v>
      </c>
      <c r="E26" s="41">
        <v>623798.40522727265</v>
      </c>
      <c r="F26" s="26">
        <f t="shared" si="3"/>
        <v>101.4</v>
      </c>
      <c r="G26" s="9"/>
      <c r="I26" s="9">
        <v>0.6</v>
      </c>
      <c r="J26" s="9" t="e">
        <f>#REF!-I26</f>
        <v>#REF!</v>
      </c>
      <c r="L26" s="28">
        <v>0.6</v>
      </c>
      <c r="N26" s="27" t="e">
        <f>#REF!-L26</f>
        <v>#REF!</v>
      </c>
    </row>
    <row r="27" spans="1:15" s="27" customFormat="1" x14ac:dyDescent="0.15">
      <c r="A27" s="44"/>
      <c r="B27" s="29" t="s">
        <v>28</v>
      </c>
      <c r="C27" s="9">
        <v>0.65</v>
      </c>
      <c r="D27" s="42">
        <f t="shared" si="2"/>
        <v>3.25</v>
      </c>
      <c r="E27" s="41">
        <v>1767244.0570454546</v>
      </c>
      <c r="F27" s="26">
        <f t="shared" si="3"/>
        <v>287.2</v>
      </c>
      <c r="G27" s="9"/>
      <c r="I27" s="9">
        <v>0.6</v>
      </c>
      <c r="J27" s="9" t="e">
        <f>#REF!-I27</f>
        <v>#REF!</v>
      </c>
      <c r="L27" s="28">
        <v>0.6</v>
      </c>
      <c r="N27" s="27" t="e">
        <f>#REF!-L27</f>
        <v>#REF!</v>
      </c>
    </row>
    <row r="28" spans="1:15" s="27" customFormat="1" x14ac:dyDescent="0.15">
      <c r="A28" s="44"/>
      <c r="B28" s="29" t="s">
        <v>29</v>
      </c>
      <c r="C28" s="9">
        <v>0.65</v>
      </c>
      <c r="D28" s="42">
        <f t="shared" si="2"/>
        <v>3.25</v>
      </c>
      <c r="E28" s="41">
        <v>1517809.4707954547</v>
      </c>
      <c r="F28" s="26">
        <f t="shared" si="3"/>
        <v>246.6</v>
      </c>
      <c r="G28" s="9"/>
      <c r="I28" s="9">
        <v>0.6</v>
      </c>
      <c r="J28" s="9" t="e">
        <f>#REF!-I28</f>
        <v>#REF!</v>
      </c>
      <c r="L28" s="28">
        <v>0.6</v>
      </c>
      <c r="N28" s="27" t="e">
        <f>#REF!-L28</f>
        <v>#REF!</v>
      </c>
    </row>
    <row r="29" spans="1:15" s="27" customFormat="1" x14ac:dyDescent="0.15">
      <c r="A29" s="44"/>
      <c r="B29" s="29" t="s">
        <v>30</v>
      </c>
      <c r="C29" s="9">
        <v>0.8</v>
      </c>
      <c r="D29" s="42">
        <f t="shared" si="2"/>
        <v>4</v>
      </c>
      <c r="E29" s="41">
        <v>930068.19215909089</v>
      </c>
      <c r="F29" s="26">
        <f t="shared" si="3"/>
        <v>186</v>
      </c>
      <c r="G29" s="9"/>
      <c r="I29" s="9">
        <v>0.6</v>
      </c>
      <c r="J29" s="9" t="e">
        <f>#REF!-I29</f>
        <v>#REF!</v>
      </c>
      <c r="L29" s="28">
        <v>0.6</v>
      </c>
      <c r="N29" s="27" t="e">
        <f>#REF!-L29</f>
        <v>#REF!</v>
      </c>
    </row>
    <row r="30" spans="1:15" s="27" customFormat="1" x14ac:dyDescent="0.15">
      <c r="A30" s="45"/>
      <c r="B30" s="33" t="s">
        <v>31</v>
      </c>
      <c r="C30" s="9">
        <v>0.8</v>
      </c>
      <c r="D30" s="42">
        <f t="shared" si="2"/>
        <v>4</v>
      </c>
      <c r="E30" s="41">
        <v>322463.5</v>
      </c>
      <c r="F30" s="26">
        <f t="shared" si="3"/>
        <v>64.5</v>
      </c>
      <c r="G30" s="9"/>
      <c r="I30" s="9">
        <v>0.5</v>
      </c>
      <c r="J30" s="9" t="e">
        <f>#REF!-I30</f>
        <v>#REF!</v>
      </c>
      <c r="L30" s="28">
        <v>0.7</v>
      </c>
      <c r="N30" s="27" t="e">
        <f>#REF!-L30</f>
        <v>#REF!</v>
      </c>
    </row>
    <row r="31" spans="1:15" s="20" customFormat="1" x14ac:dyDescent="0.15">
      <c r="A31" s="43" t="s">
        <v>32</v>
      </c>
      <c r="B31" s="16" t="s">
        <v>33</v>
      </c>
      <c r="C31" s="17"/>
      <c r="D31" s="17"/>
      <c r="E31" s="39">
        <v>4286394.7868181821</v>
      </c>
      <c r="F31" s="18">
        <f>SUM(F32,F37:F39)</f>
        <v>766.8</v>
      </c>
      <c r="G31" s="30"/>
      <c r="I31" s="17"/>
      <c r="J31" s="17"/>
      <c r="L31" s="31">
        <v>0</v>
      </c>
      <c r="N31" s="20" t="e">
        <f>#REF!-L31</f>
        <v>#REF!</v>
      </c>
      <c r="O31" s="27"/>
    </row>
    <row r="32" spans="1:15" s="20" customFormat="1" x14ac:dyDescent="0.15">
      <c r="A32" s="44"/>
      <c r="B32" s="21" t="s">
        <v>34</v>
      </c>
      <c r="C32" s="22"/>
      <c r="D32" s="22"/>
      <c r="E32" s="40">
        <v>391896.28409090906</v>
      </c>
      <c r="F32" s="23">
        <f>SUM(F33:F36)</f>
        <v>39.199999999999996</v>
      </c>
      <c r="G32" s="32"/>
      <c r="I32" s="22"/>
      <c r="J32" s="22"/>
      <c r="L32" s="31">
        <v>0</v>
      </c>
      <c r="N32" s="20" t="e">
        <f>#REF!-L32</f>
        <v>#REF!</v>
      </c>
      <c r="O32" s="27"/>
    </row>
    <row r="33" spans="1:15" s="27" customFormat="1" x14ac:dyDescent="0.15">
      <c r="A33" s="44"/>
      <c r="B33" s="25" t="s">
        <v>35</v>
      </c>
      <c r="C33" s="9">
        <v>0.4</v>
      </c>
      <c r="D33" s="42">
        <f t="shared" ref="D33:D39" si="4">C33*5</f>
        <v>2</v>
      </c>
      <c r="E33" s="41">
        <v>284223.01136363635</v>
      </c>
      <c r="F33" s="26">
        <f t="shared" ref="F33:F39" si="5">ROUND(D33*E33/2/10000,1)</f>
        <v>28.4</v>
      </c>
      <c r="G33" s="9"/>
      <c r="I33" s="9">
        <v>0.5</v>
      </c>
      <c r="J33" s="9" t="e">
        <f>#REF!-I33</f>
        <v>#REF!</v>
      </c>
      <c r="L33" s="28">
        <v>0.5</v>
      </c>
      <c r="N33" s="27" t="e">
        <f>#REF!-L33</f>
        <v>#REF!</v>
      </c>
    </row>
    <row r="34" spans="1:15" s="27" customFormat="1" x14ac:dyDescent="0.15">
      <c r="A34" s="44"/>
      <c r="B34" s="25" t="s">
        <v>36</v>
      </c>
      <c r="C34" s="9">
        <v>0.4</v>
      </c>
      <c r="D34" s="42">
        <f t="shared" si="4"/>
        <v>2</v>
      </c>
      <c r="E34" s="41">
        <v>62808.647727272728</v>
      </c>
      <c r="F34" s="26">
        <f t="shared" si="5"/>
        <v>6.3</v>
      </c>
      <c r="G34" s="9"/>
      <c r="I34" s="9">
        <v>0.5</v>
      </c>
      <c r="J34" s="9" t="e">
        <f>#REF!-I34</f>
        <v>#REF!</v>
      </c>
      <c r="L34" s="28">
        <v>0.5</v>
      </c>
      <c r="N34" s="27" t="e">
        <f>#REF!-L34</f>
        <v>#REF!</v>
      </c>
    </row>
    <row r="35" spans="1:15" s="27" customFormat="1" x14ac:dyDescent="0.15">
      <c r="A35" s="44"/>
      <c r="B35" s="25" t="s">
        <v>37</v>
      </c>
      <c r="C35" s="9">
        <v>0.4</v>
      </c>
      <c r="D35" s="42">
        <f t="shared" si="4"/>
        <v>2</v>
      </c>
      <c r="E35" s="41">
        <v>37645.625</v>
      </c>
      <c r="F35" s="26">
        <f t="shared" si="5"/>
        <v>3.8</v>
      </c>
      <c r="G35" s="9"/>
      <c r="I35" s="9">
        <v>0.5</v>
      </c>
      <c r="J35" s="9" t="e">
        <f>#REF!-I35</f>
        <v>#REF!</v>
      </c>
      <c r="L35" s="28">
        <v>0.5</v>
      </c>
      <c r="N35" s="27" t="e">
        <f>#REF!-L35</f>
        <v>#REF!</v>
      </c>
    </row>
    <row r="36" spans="1:15" s="27" customFormat="1" x14ac:dyDescent="0.15">
      <c r="A36" s="44"/>
      <c r="B36" s="25" t="s">
        <v>38</v>
      </c>
      <c r="C36" s="9">
        <v>0.4</v>
      </c>
      <c r="D36" s="42">
        <f t="shared" si="4"/>
        <v>2</v>
      </c>
      <c r="E36" s="41">
        <v>7219</v>
      </c>
      <c r="F36" s="26">
        <f t="shared" si="5"/>
        <v>0.7</v>
      </c>
      <c r="G36" s="9"/>
      <c r="I36" s="9">
        <v>0.5</v>
      </c>
      <c r="J36" s="9" t="e">
        <f>#REF!-I36</f>
        <v>#REF!</v>
      </c>
      <c r="L36" s="28">
        <v>0.5</v>
      </c>
      <c r="N36" s="27" t="e">
        <f>#REF!-L36</f>
        <v>#REF!</v>
      </c>
    </row>
    <row r="37" spans="1:15" s="27" customFormat="1" x14ac:dyDescent="0.15">
      <c r="A37" s="44"/>
      <c r="B37" s="29" t="s">
        <v>39</v>
      </c>
      <c r="C37" s="9">
        <v>0.75</v>
      </c>
      <c r="D37" s="42">
        <f t="shared" si="4"/>
        <v>3.75</v>
      </c>
      <c r="E37" s="41">
        <v>1997471.8201136363</v>
      </c>
      <c r="F37" s="26">
        <f t="shared" si="5"/>
        <v>374.5</v>
      </c>
      <c r="G37" s="9"/>
      <c r="I37" s="9">
        <v>0.7</v>
      </c>
      <c r="J37" s="9" t="e">
        <f>#REF!-I37</f>
        <v>#REF!</v>
      </c>
      <c r="L37" s="28">
        <v>0.7</v>
      </c>
      <c r="N37" s="27" t="e">
        <f>#REF!-L37</f>
        <v>#REF!</v>
      </c>
    </row>
    <row r="38" spans="1:15" s="27" customFormat="1" x14ac:dyDescent="0.15">
      <c r="A38" s="44"/>
      <c r="B38" s="29" t="s">
        <v>40</v>
      </c>
      <c r="C38" s="9">
        <v>0.75</v>
      </c>
      <c r="D38" s="42">
        <f t="shared" si="4"/>
        <v>3.75</v>
      </c>
      <c r="E38" s="41">
        <v>1694651.2247727273</v>
      </c>
      <c r="F38" s="26">
        <f t="shared" si="5"/>
        <v>317.7</v>
      </c>
      <c r="G38" s="9"/>
      <c r="I38" s="9">
        <v>0.7</v>
      </c>
      <c r="J38" s="9" t="e">
        <f>#REF!-I38</f>
        <v>#REF!</v>
      </c>
      <c r="L38" s="28">
        <v>0.7</v>
      </c>
      <c r="N38" s="27" t="e">
        <f>#REF!-L38</f>
        <v>#REF!</v>
      </c>
    </row>
    <row r="39" spans="1:15" s="27" customFormat="1" x14ac:dyDescent="0.15">
      <c r="A39" s="45"/>
      <c r="B39" s="33" t="s">
        <v>41</v>
      </c>
      <c r="C39" s="9">
        <v>0.7</v>
      </c>
      <c r="D39" s="42">
        <f t="shared" si="4"/>
        <v>3.5</v>
      </c>
      <c r="E39" s="41">
        <v>202375.45784090908</v>
      </c>
      <c r="F39" s="26">
        <f t="shared" si="5"/>
        <v>35.4</v>
      </c>
      <c r="G39" s="9"/>
      <c r="I39" s="9">
        <v>0.6</v>
      </c>
      <c r="J39" s="9" t="e">
        <f>#REF!-I39</f>
        <v>#REF!</v>
      </c>
      <c r="L39" s="28">
        <v>0.6</v>
      </c>
      <c r="N39" s="27" t="e">
        <f>#REF!-L39</f>
        <v>#REF!</v>
      </c>
    </row>
    <row r="40" spans="1:15" s="20" customFormat="1" x14ac:dyDescent="0.15">
      <c r="A40" s="43" t="s">
        <v>42</v>
      </c>
      <c r="B40" s="16" t="s">
        <v>43</v>
      </c>
      <c r="C40" s="17"/>
      <c r="D40" s="17"/>
      <c r="E40" s="39">
        <v>11431917.329545455</v>
      </c>
      <c r="F40" s="18">
        <f>SUM(F41,F48:F54)</f>
        <v>2081.7000000000003</v>
      </c>
      <c r="G40" s="30"/>
      <c r="I40" s="17"/>
      <c r="J40" s="17"/>
      <c r="L40" s="31">
        <v>0</v>
      </c>
      <c r="N40" s="20" t="e">
        <f>#REF!-L40</f>
        <v>#REF!</v>
      </c>
      <c r="O40" s="27"/>
    </row>
    <row r="41" spans="1:15" s="20" customFormat="1" x14ac:dyDescent="0.15">
      <c r="A41" s="44"/>
      <c r="B41" s="21" t="s">
        <v>44</v>
      </c>
      <c r="C41" s="22"/>
      <c r="D41" s="22"/>
      <c r="E41" s="40">
        <v>442123.12340909091</v>
      </c>
      <c r="F41" s="23">
        <f>SUM(F42:F47)</f>
        <v>44.199999999999996</v>
      </c>
      <c r="G41" s="32"/>
      <c r="I41" s="22"/>
      <c r="J41" s="22"/>
      <c r="L41" s="31">
        <v>0</v>
      </c>
      <c r="N41" s="20" t="e">
        <f>#REF!-L41</f>
        <v>#REF!</v>
      </c>
      <c r="O41" s="27"/>
    </row>
    <row r="42" spans="1:15" s="27" customFormat="1" x14ac:dyDescent="0.15">
      <c r="A42" s="44"/>
      <c r="B42" s="25" t="s">
        <v>45</v>
      </c>
      <c r="C42" s="9">
        <v>0.4</v>
      </c>
      <c r="D42" s="42">
        <f t="shared" ref="D42:D54" si="6">C42*5</f>
        <v>2</v>
      </c>
      <c r="E42" s="41">
        <v>14186.863636363636</v>
      </c>
      <c r="F42" s="26">
        <f t="shared" ref="F42:F54" si="7">ROUND(D42*E42/2/10000,1)</f>
        <v>1.4</v>
      </c>
      <c r="G42" s="9"/>
      <c r="I42" s="9">
        <v>0.5</v>
      </c>
      <c r="J42" s="9" t="e">
        <f>#REF!-I42</f>
        <v>#REF!</v>
      </c>
      <c r="L42" s="28">
        <v>0.5</v>
      </c>
      <c r="N42" s="27" t="e">
        <f>#REF!-L42</f>
        <v>#REF!</v>
      </c>
    </row>
    <row r="43" spans="1:15" s="27" customFormat="1" x14ac:dyDescent="0.15">
      <c r="A43" s="44"/>
      <c r="B43" s="25" t="s">
        <v>46</v>
      </c>
      <c r="C43" s="9">
        <v>0.4</v>
      </c>
      <c r="D43" s="42">
        <f t="shared" si="6"/>
        <v>2</v>
      </c>
      <c r="E43" s="41">
        <v>64884.485681818187</v>
      </c>
      <c r="F43" s="26">
        <f t="shared" si="7"/>
        <v>6.5</v>
      </c>
      <c r="G43" s="9"/>
      <c r="I43" s="9">
        <v>0.3</v>
      </c>
      <c r="J43" s="9" t="e">
        <f>#REF!-I43</f>
        <v>#REF!</v>
      </c>
      <c r="L43" s="28">
        <v>0.3</v>
      </c>
      <c r="N43" s="27" t="e">
        <f>#REF!-L43</f>
        <v>#REF!</v>
      </c>
    </row>
    <row r="44" spans="1:15" s="27" customFormat="1" x14ac:dyDescent="0.15">
      <c r="A44" s="44"/>
      <c r="B44" s="25" t="s">
        <v>47</v>
      </c>
      <c r="C44" s="9">
        <v>0.4</v>
      </c>
      <c r="D44" s="42">
        <f t="shared" si="6"/>
        <v>2</v>
      </c>
      <c r="E44" s="41">
        <v>166104.125</v>
      </c>
      <c r="F44" s="26">
        <f t="shared" si="7"/>
        <v>16.600000000000001</v>
      </c>
      <c r="G44" s="9"/>
      <c r="I44" s="9">
        <v>0.5</v>
      </c>
      <c r="J44" s="9" t="e">
        <f>#REF!-I44</f>
        <v>#REF!</v>
      </c>
      <c r="L44" s="28">
        <v>0.5</v>
      </c>
      <c r="N44" s="27" t="e">
        <f>#REF!-L44</f>
        <v>#REF!</v>
      </c>
    </row>
    <row r="45" spans="1:15" s="27" customFormat="1" x14ac:dyDescent="0.15">
      <c r="A45" s="44"/>
      <c r="B45" s="25" t="s">
        <v>48</v>
      </c>
      <c r="C45" s="9">
        <v>0.4</v>
      </c>
      <c r="D45" s="42">
        <f t="shared" si="6"/>
        <v>2</v>
      </c>
      <c r="E45" s="41">
        <v>33055.977272727272</v>
      </c>
      <c r="F45" s="26">
        <f t="shared" si="7"/>
        <v>3.3</v>
      </c>
      <c r="G45" s="9"/>
      <c r="I45" s="9">
        <v>0.5</v>
      </c>
      <c r="J45" s="9" t="e">
        <f>#REF!-I45</f>
        <v>#REF!</v>
      </c>
      <c r="L45" s="28">
        <v>0.5</v>
      </c>
      <c r="N45" s="27" t="e">
        <f>#REF!-L45</f>
        <v>#REF!</v>
      </c>
    </row>
    <row r="46" spans="1:15" s="27" customFormat="1" x14ac:dyDescent="0.15">
      <c r="A46" s="44"/>
      <c r="B46" s="25" t="s">
        <v>49</v>
      </c>
      <c r="C46" s="9">
        <v>0.4</v>
      </c>
      <c r="D46" s="42">
        <f t="shared" si="6"/>
        <v>2</v>
      </c>
      <c r="E46" s="41">
        <v>65325.897727272728</v>
      </c>
      <c r="F46" s="26">
        <f t="shared" si="7"/>
        <v>6.5</v>
      </c>
      <c r="G46" s="9"/>
      <c r="I46" s="9">
        <v>0.5</v>
      </c>
      <c r="J46" s="9" t="e">
        <f>#REF!-I46</f>
        <v>#REF!</v>
      </c>
      <c r="L46" s="28">
        <v>0.5</v>
      </c>
      <c r="N46" s="27" t="e">
        <f>#REF!-L46</f>
        <v>#REF!</v>
      </c>
    </row>
    <row r="47" spans="1:15" s="27" customFormat="1" x14ac:dyDescent="0.15">
      <c r="A47" s="44"/>
      <c r="B47" s="25" t="s">
        <v>50</v>
      </c>
      <c r="C47" s="9">
        <v>0.4</v>
      </c>
      <c r="D47" s="42">
        <f t="shared" si="6"/>
        <v>2</v>
      </c>
      <c r="E47" s="41">
        <v>98565.774090909079</v>
      </c>
      <c r="F47" s="26">
        <f t="shared" si="7"/>
        <v>9.9</v>
      </c>
      <c r="G47" s="9"/>
      <c r="I47" s="9">
        <v>0.5</v>
      </c>
      <c r="J47" s="9" t="e">
        <f>#REF!-I47</f>
        <v>#REF!</v>
      </c>
      <c r="L47" s="28">
        <v>0.5</v>
      </c>
      <c r="N47" s="27" t="e">
        <f>#REF!-L47</f>
        <v>#REF!</v>
      </c>
    </row>
    <row r="48" spans="1:15" s="27" customFormat="1" x14ac:dyDescent="0.15">
      <c r="A48" s="44"/>
      <c r="B48" s="29" t="s">
        <v>51</v>
      </c>
      <c r="C48" s="9">
        <v>0.75</v>
      </c>
      <c r="D48" s="42">
        <f t="shared" si="6"/>
        <v>3.75</v>
      </c>
      <c r="E48" s="41">
        <v>1700356.8582954546</v>
      </c>
      <c r="F48" s="26">
        <f t="shared" si="7"/>
        <v>318.8</v>
      </c>
      <c r="G48" s="9"/>
      <c r="I48" s="9">
        <v>0.7</v>
      </c>
      <c r="J48" s="9" t="e">
        <f>#REF!-I48</f>
        <v>#REF!</v>
      </c>
      <c r="L48" s="28">
        <v>0.7</v>
      </c>
      <c r="N48" s="27" t="e">
        <f>#REF!-L48</f>
        <v>#REF!</v>
      </c>
    </row>
    <row r="49" spans="1:15" s="27" customFormat="1" x14ac:dyDescent="0.15">
      <c r="A49" s="44"/>
      <c r="B49" s="29" t="s">
        <v>52</v>
      </c>
      <c r="C49" s="9">
        <v>0.75</v>
      </c>
      <c r="D49" s="42">
        <f t="shared" si="6"/>
        <v>3.75</v>
      </c>
      <c r="E49" s="41">
        <v>2107556.1734090908</v>
      </c>
      <c r="F49" s="26">
        <f t="shared" si="7"/>
        <v>395.2</v>
      </c>
      <c r="G49" s="9"/>
      <c r="I49" s="9">
        <v>0.8</v>
      </c>
      <c r="J49" s="9" t="e">
        <f>#REF!-I49</f>
        <v>#REF!</v>
      </c>
      <c r="L49" s="28">
        <v>0.8</v>
      </c>
      <c r="N49" s="27" t="e">
        <f>#REF!-L49</f>
        <v>#REF!</v>
      </c>
    </row>
    <row r="50" spans="1:15" s="27" customFormat="1" x14ac:dyDescent="0.15">
      <c r="A50" s="44"/>
      <c r="B50" s="29" t="s">
        <v>53</v>
      </c>
      <c r="C50" s="9">
        <v>0.7</v>
      </c>
      <c r="D50" s="42">
        <f t="shared" si="6"/>
        <v>3.5</v>
      </c>
      <c r="E50" s="41">
        <v>781675.98590909096</v>
      </c>
      <c r="F50" s="26">
        <f t="shared" si="7"/>
        <v>136.80000000000001</v>
      </c>
      <c r="G50" s="9"/>
      <c r="I50" s="9">
        <v>0.6</v>
      </c>
      <c r="J50" s="9" t="e">
        <f>#REF!-I50</f>
        <v>#REF!</v>
      </c>
      <c r="L50" s="28">
        <v>0.6</v>
      </c>
      <c r="N50" s="27" t="e">
        <f>#REF!-L50</f>
        <v>#REF!</v>
      </c>
    </row>
    <row r="51" spans="1:15" s="27" customFormat="1" x14ac:dyDescent="0.15">
      <c r="A51" s="44"/>
      <c r="B51" s="29" t="s">
        <v>54</v>
      </c>
      <c r="C51" s="9">
        <v>0.7</v>
      </c>
      <c r="D51" s="42">
        <f t="shared" si="6"/>
        <v>3.5</v>
      </c>
      <c r="E51" s="41">
        <v>1336329.8918181821</v>
      </c>
      <c r="F51" s="26">
        <f t="shared" si="7"/>
        <v>233.9</v>
      </c>
      <c r="G51" s="9"/>
      <c r="I51" s="9">
        <v>0.7</v>
      </c>
      <c r="J51" s="9" t="e">
        <f>#REF!-I51</f>
        <v>#REF!</v>
      </c>
      <c r="L51" s="28">
        <v>0.7</v>
      </c>
      <c r="N51" s="27" t="e">
        <f>#REF!-L51</f>
        <v>#REF!</v>
      </c>
    </row>
    <row r="52" spans="1:15" s="27" customFormat="1" x14ac:dyDescent="0.15">
      <c r="A52" s="44"/>
      <c r="B52" s="29" t="s">
        <v>55</v>
      </c>
      <c r="C52" s="9">
        <v>0.7</v>
      </c>
      <c r="D52" s="42">
        <f t="shared" si="6"/>
        <v>3.5</v>
      </c>
      <c r="E52" s="41">
        <v>1347064.0290909091</v>
      </c>
      <c r="F52" s="26">
        <f t="shared" si="7"/>
        <v>235.7</v>
      </c>
      <c r="G52" s="9"/>
      <c r="I52" s="9">
        <v>0.7</v>
      </c>
      <c r="J52" s="9" t="e">
        <f>#REF!-I52</f>
        <v>#REF!</v>
      </c>
      <c r="L52" s="28">
        <v>0.7</v>
      </c>
      <c r="N52" s="27" t="e">
        <f>#REF!-L52</f>
        <v>#REF!</v>
      </c>
    </row>
    <row r="53" spans="1:15" s="27" customFormat="1" x14ac:dyDescent="0.15">
      <c r="A53" s="44"/>
      <c r="B53" s="29" t="s">
        <v>56</v>
      </c>
      <c r="C53" s="9">
        <v>0.8</v>
      </c>
      <c r="D53" s="42">
        <f t="shared" si="6"/>
        <v>4</v>
      </c>
      <c r="E53" s="41">
        <v>1615585.6842045456</v>
      </c>
      <c r="F53" s="26">
        <f t="shared" si="7"/>
        <v>323.10000000000002</v>
      </c>
      <c r="G53" s="9"/>
      <c r="I53" s="9">
        <v>0.8</v>
      </c>
      <c r="J53" s="9" t="e">
        <f>#REF!-I53</f>
        <v>#REF!</v>
      </c>
      <c r="L53" s="28">
        <v>0.8</v>
      </c>
      <c r="N53" s="27" t="e">
        <f>#REF!-L53</f>
        <v>#REF!</v>
      </c>
    </row>
    <row r="54" spans="1:15" s="27" customFormat="1" x14ac:dyDescent="0.15">
      <c r="A54" s="45"/>
      <c r="B54" s="29" t="s">
        <v>57</v>
      </c>
      <c r="C54" s="9">
        <v>0.75</v>
      </c>
      <c r="D54" s="42">
        <f t="shared" si="6"/>
        <v>3.75</v>
      </c>
      <c r="E54" s="41">
        <v>2101225.583409091</v>
      </c>
      <c r="F54" s="26">
        <f t="shared" si="7"/>
        <v>394</v>
      </c>
      <c r="G54" s="9"/>
      <c r="I54" s="9">
        <v>0.7</v>
      </c>
      <c r="J54" s="9" t="e">
        <f>#REF!-I54</f>
        <v>#REF!</v>
      </c>
      <c r="L54" s="28">
        <v>0.7</v>
      </c>
      <c r="N54" s="27" t="e">
        <f>#REF!-L54</f>
        <v>#REF!</v>
      </c>
    </row>
    <row r="55" spans="1:15" s="20" customFormat="1" x14ac:dyDescent="0.15">
      <c r="A55" s="43" t="s">
        <v>58</v>
      </c>
      <c r="B55" s="16" t="s">
        <v>59</v>
      </c>
      <c r="C55" s="17"/>
      <c r="D55" s="17"/>
      <c r="E55" s="39">
        <v>13618522.055681817</v>
      </c>
      <c r="F55" s="18">
        <f>SUM(F56,F60:F68)</f>
        <v>2644.2000000000003</v>
      </c>
      <c r="G55" s="30"/>
      <c r="I55" s="17"/>
      <c r="J55" s="17"/>
      <c r="L55" s="31">
        <v>0</v>
      </c>
      <c r="N55" s="20" t="e">
        <f>#REF!-L55</f>
        <v>#REF!</v>
      </c>
      <c r="O55" s="27"/>
    </row>
    <row r="56" spans="1:15" s="20" customFormat="1" x14ac:dyDescent="0.15">
      <c r="A56" s="44"/>
      <c r="B56" s="21" t="s">
        <v>60</v>
      </c>
      <c r="C56" s="22"/>
      <c r="D56" s="22"/>
      <c r="E56" s="40">
        <v>494629.79636363633</v>
      </c>
      <c r="F56" s="23">
        <f>SUM(F57:F59)</f>
        <v>49.5</v>
      </c>
      <c r="G56" s="32"/>
      <c r="I56" s="22"/>
      <c r="J56" s="22"/>
      <c r="L56" s="31">
        <v>0</v>
      </c>
      <c r="N56" s="20" t="e">
        <f>#REF!-L56</f>
        <v>#REF!</v>
      </c>
      <c r="O56" s="27"/>
    </row>
    <row r="57" spans="1:15" s="27" customFormat="1" x14ac:dyDescent="0.15">
      <c r="A57" s="44"/>
      <c r="B57" s="25" t="s">
        <v>61</v>
      </c>
      <c r="C57" s="9">
        <v>0.4</v>
      </c>
      <c r="D57" s="42">
        <f t="shared" ref="D57:D68" si="8">C57*5</f>
        <v>2</v>
      </c>
      <c r="E57" s="41">
        <v>164071.13113636363</v>
      </c>
      <c r="F57" s="26">
        <f t="shared" ref="F57:F68" si="9">ROUND(D57*E57/2/10000,1)</f>
        <v>16.399999999999999</v>
      </c>
      <c r="G57" s="9"/>
      <c r="I57" s="9">
        <v>0.4</v>
      </c>
      <c r="J57" s="9" t="e">
        <f>#REF!-I57</f>
        <v>#REF!</v>
      </c>
      <c r="L57" s="28">
        <v>0.4</v>
      </c>
      <c r="N57" s="27" t="e">
        <f>#REF!-L57</f>
        <v>#REF!</v>
      </c>
    </row>
    <row r="58" spans="1:15" s="27" customFormat="1" x14ac:dyDescent="0.15">
      <c r="A58" s="44"/>
      <c r="B58" s="25" t="s">
        <v>62</v>
      </c>
      <c r="C58" s="9">
        <v>0.4</v>
      </c>
      <c r="D58" s="42">
        <f t="shared" si="8"/>
        <v>2</v>
      </c>
      <c r="E58" s="41">
        <v>228726.11977272725</v>
      </c>
      <c r="F58" s="26">
        <f t="shared" si="9"/>
        <v>22.9</v>
      </c>
      <c r="G58" s="9"/>
      <c r="I58" s="9">
        <v>0.5</v>
      </c>
      <c r="J58" s="9" t="e">
        <f>#REF!-I58</f>
        <v>#REF!</v>
      </c>
      <c r="L58" s="28">
        <v>0.5</v>
      </c>
      <c r="N58" s="27" t="e">
        <f>#REF!-L58</f>
        <v>#REF!</v>
      </c>
    </row>
    <row r="59" spans="1:15" s="27" customFormat="1" x14ac:dyDescent="0.15">
      <c r="A59" s="44"/>
      <c r="B59" s="25" t="s">
        <v>63</v>
      </c>
      <c r="C59" s="9">
        <v>0.4</v>
      </c>
      <c r="D59" s="42">
        <f t="shared" si="8"/>
        <v>2</v>
      </c>
      <c r="E59" s="41">
        <v>101832.54545454546</v>
      </c>
      <c r="F59" s="26">
        <f t="shared" si="9"/>
        <v>10.199999999999999</v>
      </c>
      <c r="G59" s="9"/>
      <c r="I59" s="9">
        <v>0.6</v>
      </c>
      <c r="J59" s="9" t="e">
        <f>#REF!-I59</f>
        <v>#REF!</v>
      </c>
      <c r="L59" s="28">
        <v>0.6</v>
      </c>
      <c r="N59" s="27" t="e">
        <f>#REF!-L59</f>
        <v>#REF!</v>
      </c>
    </row>
    <row r="60" spans="1:15" s="27" customFormat="1" x14ac:dyDescent="0.15">
      <c r="A60" s="44"/>
      <c r="B60" s="29" t="s">
        <v>64</v>
      </c>
      <c r="C60" s="9">
        <v>0.75</v>
      </c>
      <c r="D60" s="42">
        <f t="shared" si="8"/>
        <v>3.75</v>
      </c>
      <c r="E60" s="41">
        <v>2411280.3386363639</v>
      </c>
      <c r="F60" s="26">
        <f t="shared" si="9"/>
        <v>452.1</v>
      </c>
      <c r="G60" s="9"/>
      <c r="I60" s="9">
        <v>0.8</v>
      </c>
      <c r="J60" s="9" t="e">
        <f>#REF!-I60</f>
        <v>#REF!</v>
      </c>
      <c r="L60" s="28">
        <v>0.8</v>
      </c>
      <c r="N60" s="27" t="e">
        <f>#REF!-L60</f>
        <v>#REF!</v>
      </c>
    </row>
    <row r="61" spans="1:15" s="27" customFormat="1" x14ac:dyDescent="0.15">
      <c r="A61" s="44"/>
      <c r="B61" s="29" t="s">
        <v>65</v>
      </c>
      <c r="C61" s="9">
        <v>0.8</v>
      </c>
      <c r="D61" s="42">
        <f t="shared" si="8"/>
        <v>4</v>
      </c>
      <c r="E61" s="41">
        <v>1395402.4936363639</v>
      </c>
      <c r="F61" s="26">
        <f t="shared" si="9"/>
        <v>279.10000000000002</v>
      </c>
      <c r="G61" s="9"/>
      <c r="I61" s="9">
        <v>0.8</v>
      </c>
      <c r="J61" s="9" t="e">
        <f>#REF!-I61</f>
        <v>#REF!</v>
      </c>
      <c r="L61" s="28">
        <v>0.8</v>
      </c>
      <c r="N61" s="27" t="e">
        <f>#REF!-L61</f>
        <v>#REF!</v>
      </c>
    </row>
    <row r="62" spans="1:15" s="27" customFormat="1" x14ac:dyDescent="0.15">
      <c r="A62" s="44"/>
      <c r="B62" s="29" t="s">
        <v>66</v>
      </c>
      <c r="C62" s="9">
        <v>0.8</v>
      </c>
      <c r="D62" s="42">
        <f t="shared" si="8"/>
        <v>4</v>
      </c>
      <c r="E62" s="41">
        <v>2259227.7396590915</v>
      </c>
      <c r="F62" s="26">
        <f t="shared" si="9"/>
        <v>451.8</v>
      </c>
      <c r="G62" s="9"/>
      <c r="I62" s="9">
        <v>0.8</v>
      </c>
      <c r="J62" s="9" t="e">
        <f>#REF!-I62</f>
        <v>#REF!</v>
      </c>
      <c r="L62" s="28">
        <v>0.8</v>
      </c>
      <c r="N62" s="27" t="e">
        <f>#REF!-L62</f>
        <v>#REF!</v>
      </c>
    </row>
    <row r="63" spans="1:15" s="27" customFormat="1" x14ac:dyDescent="0.15">
      <c r="A63" s="44"/>
      <c r="B63" s="29" t="s">
        <v>67</v>
      </c>
      <c r="C63" s="9">
        <v>0.8</v>
      </c>
      <c r="D63" s="42">
        <f t="shared" si="8"/>
        <v>4</v>
      </c>
      <c r="E63" s="41">
        <v>1405431.2595454548</v>
      </c>
      <c r="F63" s="26">
        <f t="shared" si="9"/>
        <v>281.10000000000002</v>
      </c>
      <c r="G63" s="9"/>
      <c r="I63" s="9">
        <v>0.7</v>
      </c>
      <c r="J63" s="9" t="e">
        <f>#REF!-I63</f>
        <v>#REF!</v>
      </c>
      <c r="L63" s="28">
        <v>0.7</v>
      </c>
      <c r="N63" s="27" t="e">
        <f>#REF!-L63</f>
        <v>#REF!</v>
      </c>
    </row>
    <row r="64" spans="1:15" s="27" customFormat="1" x14ac:dyDescent="0.15">
      <c r="A64" s="44"/>
      <c r="B64" s="29" t="s">
        <v>68</v>
      </c>
      <c r="C64" s="9">
        <v>0.8</v>
      </c>
      <c r="D64" s="42">
        <f t="shared" si="8"/>
        <v>4</v>
      </c>
      <c r="E64" s="41">
        <v>1601883.3223863638</v>
      </c>
      <c r="F64" s="26">
        <f t="shared" si="9"/>
        <v>320.39999999999998</v>
      </c>
      <c r="G64" s="9"/>
      <c r="I64" s="9">
        <v>0.8</v>
      </c>
      <c r="J64" s="9" t="e">
        <f>#REF!-I64</f>
        <v>#REF!</v>
      </c>
      <c r="L64" s="28">
        <v>0.8</v>
      </c>
      <c r="N64" s="27" t="e">
        <f>#REF!-L64</f>
        <v>#REF!</v>
      </c>
    </row>
    <row r="65" spans="1:15" s="27" customFormat="1" x14ac:dyDescent="0.15">
      <c r="A65" s="44"/>
      <c r="B65" s="29" t="s">
        <v>69</v>
      </c>
      <c r="C65" s="9">
        <v>0.8</v>
      </c>
      <c r="D65" s="42">
        <f t="shared" si="8"/>
        <v>4</v>
      </c>
      <c r="E65" s="41">
        <v>1101537.5642045455</v>
      </c>
      <c r="F65" s="26">
        <f t="shared" si="9"/>
        <v>220.3</v>
      </c>
      <c r="G65" s="9"/>
      <c r="I65" s="9">
        <v>0.7</v>
      </c>
      <c r="J65" s="9" t="e">
        <f>#REF!-I65</f>
        <v>#REF!</v>
      </c>
      <c r="L65" s="28">
        <v>0.7</v>
      </c>
      <c r="N65" s="27" t="e">
        <f>#REF!-L65</f>
        <v>#REF!</v>
      </c>
    </row>
    <row r="66" spans="1:15" s="27" customFormat="1" x14ac:dyDescent="0.15">
      <c r="A66" s="44"/>
      <c r="B66" s="29" t="s">
        <v>70</v>
      </c>
      <c r="C66" s="9">
        <v>0.8</v>
      </c>
      <c r="D66" s="42">
        <f t="shared" si="8"/>
        <v>4</v>
      </c>
      <c r="E66" s="41">
        <v>1918784.1767045455</v>
      </c>
      <c r="F66" s="26">
        <f t="shared" si="9"/>
        <v>383.8</v>
      </c>
      <c r="G66" s="9"/>
      <c r="I66" s="9">
        <v>0.8</v>
      </c>
      <c r="J66" s="9" t="e">
        <f>#REF!-I66</f>
        <v>#REF!</v>
      </c>
      <c r="L66" s="28">
        <v>0.8</v>
      </c>
      <c r="N66" s="27" t="e">
        <f>#REF!-L66</f>
        <v>#REF!</v>
      </c>
    </row>
    <row r="67" spans="1:15" s="27" customFormat="1" x14ac:dyDescent="0.15">
      <c r="A67" s="44"/>
      <c r="B67" s="33" t="s">
        <v>71</v>
      </c>
      <c r="C67" s="9">
        <v>0.8</v>
      </c>
      <c r="D67" s="42">
        <f t="shared" si="8"/>
        <v>4</v>
      </c>
      <c r="E67" s="41">
        <v>408575.23863636365</v>
      </c>
      <c r="F67" s="26">
        <f t="shared" si="9"/>
        <v>81.7</v>
      </c>
      <c r="G67" s="9"/>
      <c r="I67" s="9">
        <v>0.6</v>
      </c>
      <c r="J67" s="9" t="e">
        <f>#REF!-I67</f>
        <v>#REF!</v>
      </c>
      <c r="L67" s="28">
        <v>0.8</v>
      </c>
      <c r="N67" s="27" t="e">
        <f>#REF!-L67</f>
        <v>#REF!</v>
      </c>
    </row>
    <row r="68" spans="1:15" s="27" customFormat="1" x14ac:dyDescent="0.15">
      <c r="A68" s="45"/>
      <c r="B68" s="29" t="s">
        <v>72</v>
      </c>
      <c r="C68" s="9">
        <v>0.8</v>
      </c>
      <c r="D68" s="42">
        <f t="shared" si="8"/>
        <v>4</v>
      </c>
      <c r="E68" s="41">
        <v>621770.12590909086</v>
      </c>
      <c r="F68" s="26">
        <f t="shared" si="9"/>
        <v>124.4</v>
      </c>
      <c r="G68" s="9"/>
      <c r="I68" s="9">
        <v>0.6</v>
      </c>
      <c r="J68" s="9" t="e">
        <f>#REF!-I68</f>
        <v>#REF!</v>
      </c>
      <c r="L68" s="28">
        <v>0.6</v>
      </c>
      <c r="N68" s="27" t="e">
        <f>#REF!-L68</f>
        <v>#REF!</v>
      </c>
    </row>
    <row r="69" spans="1:15" s="20" customFormat="1" x14ac:dyDescent="0.15">
      <c r="A69" s="43" t="s">
        <v>73</v>
      </c>
      <c r="B69" s="16" t="s">
        <v>74</v>
      </c>
      <c r="C69" s="17"/>
      <c r="D69" s="17"/>
      <c r="E69" s="39">
        <v>7743737.2767045461</v>
      </c>
      <c r="F69" s="18">
        <f>SUM(F70,F77:F82)</f>
        <v>1364.7</v>
      </c>
      <c r="G69" s="30"/>
      <c r="I69" s="17"/>
      <c r="J69" s="17"/>
      <c r="L69" s="31">
        <v>0</v>
      </c>
      <c r="N69" s="20" t="e">
        <f>#REF!-L69</f>
        <v>#REF!</v>
      </c>
      <c r="O69" s="27"/>
    </row>
    <row r="70" spans="1:15" s="20" customFormat="1" x14ac:dyDescent="0.15">
      <c r="A70" s="44"/>
      <c r="B70" s="21" t="s">
        <v>75</v>
      </c>
      <c r="C70" s="22"/>
      <c r="D70" s="22"/>
      <c r="E70" s="40">
        <v>516620.70102272724</v>
      </c>
      <c r="F70" s="23">
        <f>SUM(F71:F76)</f>
        <v>51.9</v>
      </c>
      <c r="G70" s="32"/>
      <c r="I70" s="22"/>
      <c r="J70" s="22"/>
      <c r="L70" s="31">
        <v>0</v>
      </c>
      <c r="N70" s="20" t="e">
        <f>#REF!-L70</f>
        <v>#REF!</v>
      </c>
      <c r="O70" s="27"/>
    </row>
    <row r="71" spans="1:15" s="27" customFormat="1" x14ac:dyDescent="0.15">
      <c r="A71" s="44"/>
      <c r="B71" s="25" t="s">
        <v>76</v>
      </c>
      <c r="C71" s="9">
        <v>0.4</v>
      </c>
      <c r="D71" s="42">
        <f t="shared" ref="D71:D82" si="10">C71*5</f>
        <v>2</v>
      </c>
      <c r="E71" s="41">
        <v>166303.06806818183</v>
      </c>
      <c r="F71" s="26">
        <f t="shared" ref="F71:F82" si="11">ROUND(D71*E71/2/10000,1)</f>
        <v>16.600000000000001</v>
      </c>
      <c r="G71" s="9"/>
      <c r="I71" s="9">
        <v>0.5</v>
      </c>
      <c r="J71" s="9" t="e">
        <f>#REF!-I71</f>
        <v>#REF!</v>
      </c>
      <c r="L71" s="28">
        <v>0.5</v>
      </c>
      <c r="N71" s="27" t="e">
        <f>#REF!-L71</f>
        <v>#REF!</v>
      </c>
    </row>
    <row r="72" spans="1:15" s="27" customFormat="1" x14ac:dyDescent="0.15">
      <c r="A72" s="44"/>
      <c r="B72" s="25" t="s">
        <v>77</v>
      </c>
      <c r="C72" s="9">
        <v>0.4</v>
      </c>
      <c r="D72" s="42">
        <f t="shared" si="10"/>
        <v>2</v>
      </c>
      <c r="E72" s="41">
        <v>4270.125</v>
      </c>
      <c r="F72" s="26">
        <f t="shared" si="11"/>
        <v>0.4</v>
      </c>
      <c r="G72" s="9"/>
      <c r="I72" s="9">
        <v>0.5</v>
      </c>
      <c r="J72" s="9" t="e">
        <f>#REF!-I72</f>
        <v>#REF!</v>
      </c>
      <c r="L72" s="28">
        <v>0.5</v>
      </c>
      <c r="N72" s="27" t="e">
        <f>#REF!-L72</f>
        <v>#REF!</v>
      </c>
    </row>
    <row r="73" spans="1:15" s="27" customFormat="1" x14ac:dyDescent="0.15">
      <c r="A73" s="44"/>
      <c r="B73" s="25" t="s">
        <v>78</v>
      </c>
      <c r="C73" s="9">
        <v>0.4</v>
      </c>
      <c r="D73" s="42">
        <f t="shared" si="10"/>
        <v>2</v>
      </c>
      <c r="E73" s="41">
        <v>86164.659090909088</v>
      </c>
      <c r="F73" s="26">
        <f t="shared" si="11"/>
        <v>8.6</v>
      </c>
      <c r="G73" s="9"/>
      <c r="I73" s="9">
        <v>0.5</v>
      </c>
      <c r="J73" s="9" t="e">
        <f>#REF!-I73</f>
        <v>#REF!</v>
      </c>
      <c r="L73" s="28">
        <v>0.5</v>
      </c>
      <c r="N73" s="27" t="e">
        <f>#REF!-L73</f>
        <v>#REF!</v>
      </c>
    </row>
    <row r="74" spans="1:15" s="27" customFormat="1" x14ac:dyDescent="0.15">
      <c r="A74" s="44"/>
      <c r="B74" s="25" t="s">
        <v>79</v>
      </c>
      <c r="C74" s="9">
        <v>0.4</v>
      </c>
      <c r="D74" s="42">
        <f t="shared" si="10"/>
        <v>2</v>
      </c>
      <c r="E74" s="41">
        <v>106335.82056818182</v>
      </c>
      <c r="F74" s="26">
        <f t="shared" si="11"/>
        <v>10.6</v>
      </c>
      <c r="G74" s="9"/>
      <c r="I74" s="9">
        <v>0.7</v>
      </c>
      <c r="J74" s="9" t="e">
        <f>#REF!-I74</f>
        <v>#REF!</v>
      </c>
      <c r="L74" s="28">
        <v>0.7</v>
      </c>
      <c r="N74" s="27" t="e">
        <f>#REF!-L74</f>
        <v>#REF!</v>
      </c>
    </row>
    <row r="75" spans="1:15" s="27" customFormat="1" x14ac:dyDescent="0.15">
      <c r="A75" s="44"/>
      <c r="B75" s="25" t="s">
        <v>80</v>
      </c>
      <c r="C75" s="9">
        <v>0.4</v>
      </c>
      <c r="D75" s="42">
        <f t="shared" si="10"/>
        <v>2</v>
      </c>
      <c r="E75" s="41">
        <v>148754.71011363636</v>
      </c>
      <c r="F75" s="26">
        <f t="shared" si="11"/>
        <v>14.9</v>
      </c>
      <c r="G75" s="9"/>
      <c r="I75" s="9">
        <v>0.5</v>
      </c>
      <c r="J75" s="9" t="e">
        <f>#REF!-I75</f>
        <v>#REF!</v>
      </c>
      <c r="L75" s="28">
        <v>0.5</v>
      </c>
      <c r="N75" s="27" t="e">
        <f>#REF!-L75</f>
        <v>#REF!</v>
      </c>
    </row>
    <row r="76" spans="1:15" s="27" customFormat="1" x14ac:dyDescent="0.15">
      <c r="A76" s="44"/>
      <c r="B76" s="25" t="s">
        <v>81</v>
      </c>
      <c r="C76" s="9">
        <v>0.7</v>
      </c>
      <c r="D76" s="42">
        <f t="shared" si="10"/>
        <v>3.5</v>
      </c>
      <c r="E76" s="41">
        <v>4792.3181818181829</v>
      </c>
      <c r="F76" s="26">
        <f t="shared" si="11"/>
        <v>0.8</v>
      </c>
      <c r="G76" s="9"/>
      <c r="I76" s="9">
        <v>0.7</v>
      </c>
      <c r="J76" s="9" t="e">
        <f>#REF!-I76</f>
        <v>#REF!</v>
      </c>
      <c r="L76" s="28">
        <v>0.7</v>
      </c>
      <c r="N76" s="27" t="e">
        <f>#REF!-L76</f>
        <v>#REF!</v>
      </c>
    </row>
    <row r="77" spans="1:15" s="27" customFormat="1" x14ac:dyDescent="0.15">
      <c r="A77" s="44"/>
      <c r="B77" s="29" t="s">
        <v>82</v>
      </c>
      <c r="C77" s="9">
        <v>0.7</v>
      </c>
      <c r="D77" s="42">
        <f t="shared" si="10"/>
        <v>3.5</v>
      </c>
      <c r="E77" s="41">
        <v>1138523.5164772728</v>
      </c>
      <c r="F77" s="26">
        <f t="shared" si="11"/>
        <v>199.2</v>
      </c>
      <c r="G77" s="9"/>
      <c r="I77" s="9">
        <v>0.7</v>
      </c>
      <c r="J77" s="9" t="e">
        <f>#REF!-I77</f>
        <v>#REF!</v>
      </c>
      <c r="L77" s="28">
        <v>0.6</v>
      </c>
      <c r="N77" s="27" t="e">
        <f>#REF!-L77</f>
        <v>#REF!</v>
      </c>
    </row>
    <row r="78" spans="1:15" s="27" customFormat="1" x14ac:dyDescent="0.15">
      <c r="A78" s="44"/>
      <c r="B78" s="29" t="s">
        <v>83</v>
      </c>
      <c r="C78" s="9">
        <v>0.8</v>
      </c>
      <c r="D78" s="42">
        <f t="shared" si="10"/>
        <v>4</v>
      </c>
      <c r="E78" s="41">
        <v>1921947.8706818183</v>
      </c>
      <c r="F78" s="26">
        <f t="shared" si="11"/>
        <v>384.4</v>
      </c>
      <c r="G78" s="9"/>
      <c r="I78" s="9">
        <v>0.8</v>
      </c>
      <c r="J78" s="9" t="e">
        <f>#REF!-I78</f>
        <v>#REF!</v>
      </c>
      <c r="L78" s="28">
        <v>0.8</v>
      </c>
      <c r="N78" s="27" t="e">
        <f>#REF!-L78</f>
        <v>#REF!</v>
      </c>
    </row>
    <row r="79" spans="1:15" s="27" customFormat="1" x14ac:dyDescent="0.15">
      <c r="A79" s="44"/>
      <c r="B79" s="29" t="s">
        <v>84</v>
      </c>
      <c r="C79" s="9">
        <v>0.7</v>
      </c>
      <c r="D79" s="42">
        <f t="shared" si="10"/>
        <v>3.5</v>
      </c>
      <c r="E79" s="41">
        <v>1096952.7670454546</v>
      </c>
      <c r="F79" s="26">
        <f t="shared" si="11"/>
        <v>192</v>
      </c>
      <c r="G79" s="9"/>
      <c r="I79" s="9">
        <v>0.7</v>
      </c>
      <c r="J79" s="9" t="e">
        <f>#REF!-I79</f>
        <v>#REF!</v>
      </c>
      <c r="L79" s="28">
        <v>0.7</v>
      </c>
      <c r="N79" s="27" t="e">
        <f>#REF!-L79</f>
        <v>#REF!</v>
      </c>
    </row>
    <row r="80" spans="1:15" s="27" customFormat="1" x14ac:dyDescent="0.15">
      <c r="A80" s="44"/>
      <c r="B80" s="29" t="s">
        <v>85</v>
      </c>
      <c r="C80" s="9">
        <v>0.7</v>
      </c>
      <c r="D80" s="42">
        <f t="shared" si="10"/>
        <v>3.5</v>
      </c>
      <c r="E80" s="41">
        <v>718185.93340909097</v>
      </c>
      <c r="F80" s="26">
        <f t="shared" si="11"/>
        <v>125.7</v>
      </c>
      <c r="G80" s="9"/>
      <c r="I80" s="9">
        <v>0.6</v>
      </c>
      <c r="J80" s="9" t="e">
        <f>#REF!-I80</f>
        <v>#REF!</v>
      </c>
      <c r="L80" s="28">
        <v>0.6</v>
      </c>
      <c r="N80" s="27" t="e">
        <f>#REF!-L80</f>
        <v>#REF!</v>
      </c>
    </row>
    <row r="81" spans="1:15" s="27" customFormat="1" x14ac:dyDescent="0.15">
      <c r="A81" s="44"/>
      <c r="B81" s="29" t="s">
        <v>86</v>
      </c>
      <c r="C81" s="9">
        <v>0.7</v>
      </c>
      <c r="D81" s="42">
        <f t="shared" si="10"/>
        <v>3.5</v>
      </c>
      <c r="E81" s="41">
        <v>1164589.4753409091</v>
      </c>
      <c r="F81" s="26">
        <f t="shared" si="11"/>
        <v>203.8</v>
      </c>
      <c r="G81" s="9"/>
      <c r="I81" s="9">
        <v>0.7</v>
      </c>
      <c r="J81" s="9" t="e">
        <f>#REF!-I81</f>
        <v>#REF!</v>
      </c>
      <c r="L81" s="28">
        <v>0.7</v>
      </c>
      <c r="N81" s="27" t="e">
        <f>#REF!-L81</f>
        <v>#REF!</v>
      </c>
    </row>
    <row r="82" spans="1:15" s="27" customFormat="1" x14ac:dyDescent="0.15">
      <c r="A82" s="45"/>
      <c r="B82" s="29" t="s">
        <v>87</v>
      </c>
      <c r="C82" s="9">
        <v>0.7</v>
      </c>
      <c r="D82" s="42">
        <f t="shared" si="10"/>
        <v>3.5</v>
      </c>
      <c r="E82" s="41">
        <v>1186917.0127272727</v>
      </c>
      <c r="F82" s="26">
        <f t="shared" si="11"/>
        <v>207.7</v>
      </c>
      <c r="G82" s="9"/>
      <c r="I82" s="9">
        <v>0.7</v>
      </c>
      <c r="J82" s="9" t="e">
        <f>#REF!-I82</f>
        <v>#REF!</v>
      </c>
      <c r="L82" s="28">
        <v>0.7</v>
      </c>
      <c r="N82" s="27" t="e">
        <f>#REF!-L82</f>
        <v>#REF!</v>
      </c>
    </row>
    <row r="83" spans="1:15" s="20" customFormat="1" x14ac:dyDescent="0.15">
      <c r="A83" s="43" t="s">
        <v>88</v>
      </c>
      <c r="B83" s="16" t="s">
        <v>89</v>
      </c>
      <c r="C83" s="17"/>
      <c r="D83" s="17"/>
      <c r="E83" s="39">
        <v>11138032.347272728</v>
      </c>
      <c r="F83" s="18">
        <f>SUM(F84,F89:F95)</f>
        <v>1887.5</v>
      </c>
      <c r="G83" s="30"/>
      <c r="I83" s="17"/>
      <c r="J83" s="17"/>
      <c r="L83" s="31">
        <v>0</v>
      </c>
      <c r="N83" s="20" t="e">
        <f>#REF!-L83</f>
        <v>#REF!</v>
      </c>
      <c r="O83" s="27"/>
    </row>
    <row r="84" spans="1:15" s="20" customFormat="1" x14ac:dyDescent="0.15">
      <c r="A84" s="44"/>
      <c r="B84" s="21" t="s">
        <v>90</v>
      </c>
      <c r="C84" s="22"/>
      <c r="D84" s="22"/>
      <c r="E84" s="40">
        <v>1868840.0045454544</v>
      </c>
      <c r="F84" s="23">
        <f>SUM(F85:F88)</f>
        <v>227.70000000000002</v>
      </c>
      <c r="G84" s="32"/>
      <c r="I84" s="22"/>
      <c r="J84" s="22"/>
      <c r="L84" s="31">
        <v>0</v>
      </c>
      <c r="N84" s="20" t="e">
        <f>#REF!-L84</f>
        <v>#REF!</v>
      </c>
      <c r="O84" s="27"/>
    </row>
    <row r="85" spans="1:15" s="27" customFormat="1" x14ac:dyDescent="0.15">
      <c r="A85" s="44"/>
      <c r="B85" s="25" t="s">
        <v>91</v>
      </c>
      <c r="C85" s="9">
        <v>0.5</v>
      </c>
      <c r="D85" s="42">
        <f t="shared" ref="D85:D95" si="12">C85*5</f>
        <v>2.5</v>
      </c>
      <c r="E85" s="41">
        <v>3762.034090909091</v>
      </c>
      <c r="F85" s="26">
        <f t="shared" ref="F85:F95" si="13">ROUND(D85*E85/2/10000,1)</f>
        <v>0.5</v>
      </c>
      <c r="G85" s="9"/>
      <c r="I85" s="9">
        <v>0.7</v>
      </c>
      <c r="J85" s="9" t="e">
        <f>#REF!-I85</f>
        <v>#REF!</v>
      </c>
      <c r="L85" s="28">
        <v>0.7</v>
      </c>
      <c r="N85" s="27" t="e">
        <f>#REF!-L85</f>
        <v>#REF!</v>
      </c>
    </row>
    <row r="86" spans="1:15" s="27" customFormat="1" x14ac:dyDescent="0.15">
      <c r="A86" s="44"/>
      <c r="B86" s="25" t="s">
        <v>92</v>
      </c>
      <c r="C86" s="9">
        <v>0.7</v>
      </c>
      <c r="D86" s="42">
        <f t="shared" si="12"/>
        <v>3.5</v>
      </c>
      <c r="E86" s="41">
        <v>2204.7500000000005</v>
      </c>
      <c r="F86" s="26">
        <f t="shared" si="13"/>
        <v>0.4</v>
      </c>
      <c r="G86" s="9"/>
      <c r="I86" s="9">
        <v>0.7</v>
      </c>
      <c r="J86" s="9" t="e">
        <f>#REF!-I86</f>
        <v>#REF!</v>
      </c>
      <c r="L86" s="28">
        <v>0.7</v>
      </c>
      <c r="N86" s="27" t="e">
        <f>#REF!-L86</f>
        <v>#REF!</v>
      </c>
    </row>
    <row r="87" spans="1:15" s="27" customFormat="1" x14ac:dyDescent="0.15">
      <c r="A87" s="44"/>
      <c r="B87" s="25" t="s">
        <v>93</v>
      </c>
      <c r="C87" s="9">
        <v>0.4</v>
      </c>
      <c r="D87" s="42">
        <f t="shared" si="12"/>
        <v>2</v>
      </c>
      <c r="E87" s="41">
        <v>244710.43090909094</v>
      </c>
      <c r="F87" s="26">
        <f t="shared" si="13"/>
        <v>24.5</v>
      </c>
      <c r="G87" s="9"/>
      <c r="I87" s="9">
        <v>0.4</v>
      </c>
      <c r="J87" s="9" t="e">
        <f>#REF!-I87</f>
        <v>#REF!</v>
      </c>
      <c r="L87" s="28">
        <v>0.4</v>
      </c>
      <c r="N87" s="27" t="e">
        <f>#REF!-L87</f>
        <v>#REF!</v>
      </c>
    </row>
    <row r="88" spans="1:15" s="27" customFormat="1" x14ac:dyDescent="0.15">
      <c r="A88" s="44"/>
      <c r="B88" s="25" t="s">
        <v>94</v>
      </c>
      <c r="C88" s="9">
        <v>0.5</v>
      </c>
      <c r="D88" s="42">
        <f t="shared" si="12"/>
        <v>2.5</v>
      </c>
      <c r="E88" s="41">
        <v>1618162.7895454543</v>
      </c>
      <c r="F88" s="26">
        <f t="shared" si="13"/>
        <v>202.3</v>
      </c>
      <c r="G88" s="9"/>
      <c r="I88" s="9">
        <v>0.7</v>
      </c>
      <c r="J88" s="9" t="e">
        <f>#REF!-I88</f>
        <v>#REF!</v>
      </c>
      <c r="L88" s="28">
        <v>0.7</v>
      </c>
      <c r="N88" s="27" t="e">
        <f>#REF!-L88</f>
        <v>#REF!</v>
      </c>
    </row>
    <row r="89" spans="1:15" s="27" customFormat="1" x14ac:dyDescent="0.15">
      <c r="A89" s="44"/>
      <c r="B89" s="33" t="s">
        <v>95</v>
      </c>
      <c r="C89" s="9">
        <v>0.7</v>
      </c>
      <c r="D89" s="42">
        <f t="shared" si="12"/>
        <v>3.5</v>
      </c>
      <c r="E89" s="41">
        <v>299173.98749999999</v>
      </c>
      <c r="F89" s="26">
        <f t="shared" si="13"/>
        <v>52.4</v>
      </c>
      <c r="G89" s="9"/>
      <c r="I89" s="9">
        <v>0.8</v>
      </c>
      <c r="J89" s="9" t="e">
        <f>#REF!-I89</f>
        <v>#REF!</v>
      </c>
      <c r="L89" s="28">
        <v>0.8</v>
      </c>
      <c r="N89" s="27" t="e">
        <f>#REF!-L89</f>
        <v>#REF!</v>
      </c>
    </row>
    <row r="90" spans="1:15" s="27" customFormat="1" x14ac:dyDescent="0.15">
      <c r="A90" s="44"/>
      <c r="B90" s="29" t="s">
        <v>96</v>
      </c>
      <c r="C90" s="9">
        <v>0.7</v>
      </c>
      <c r="D90" s="42">
        <f t="shared" si="12"/>
        <v>3.5</v>
      </c>
      <c r="E90" s="41">
        <v>1054064.5887500001</v>
      </c>
      <c r="F90" s="26">
        <f t="shared" si="13"/>
        <v>184.5</v>
      </c>
      <c r="G90" s="9"/>
      <c r="I90" s="9">
        <v>0.7</v>
      </c>
      <c r="J90" s="9" t="e">
        <f>#REF!-I90</f>
        <v>#REF!</v>
      </c>
      <c r="L90" s="28">
        <v>0.7</v>
      </c>
      <c r="N90" s="27" t="e">
        <f>#REF!-L90</f>
        <v>#REF!</v>
      </c>
    </row>
    <row r="91" spans="1:15" s="27" customFormat="1" x14ac:dyDescent="0.15">
      <c r="A91" s="44"/>
      <c r="B91" s="29" t="s">
        <v>97</v>
      </c>
      <c r="C91" s="9">
        <v>0.7</v>
      </c>
      <c r="D91" s="42">
        <f t="shared" si="12"/>
        <v>3.5</v>
      </c>
      <c r="E91" s="41">
        <v>1493391.9389772727</v>
      </c>
      <c r="F91" s="26">
        <f t="shared" si="13"/>
        <v>261.3</v>
      </c>
      <c r="G91" s="9"/>
      <c r="I91" s="9">
        <v>0.7</v>
      </c>
      <c r="J91" s="9" t="e">
        <f>#REF!-I91</f>
        <v>#REF!</v>
      </c>
      <c r="L91" s="28">
        <v>0.7</v>
      </c>
      <c r="N91" s="27" t="e">
        <f>#REF!-L91</f>
        <v>#REF!</v>
      </c>
    </row>
    <row r="92" spans="1:15" s="27" customFormat="1" x14ac:dyDescent="0.15">
      <c r="A92" s="44"/>
      <c r="B92" s="29" t="s">
        <v>98</v>
      </c>
      <c r="C92" s="9">
        <v>0.7</v>
      </c>
      <c r="D92" s="42">
        <f t="shared" si="12"/>
        <v>3.5</v>
      </c>
      <c r="E92" s="41">
        <v>1814741.6204545454</v>
      </c>
      <c r="F92" s="26">
        <f t="shared" si="13"/>
        <v>317.60000000000002</v>
      </c>
      <c r="G92" s="9"/>
      <c r="I92" s="9">
        <v>0.8</v>
      </c>
      <c r="J92" s="9" t="e">
        <f>#REF!-I92</f>
        <v>#REF!</v>
      </c>
      <c r="L92" s="28">
        <v>0.8</v>
      </c>
      <c r="N92" s="27" t="e">
        <f>#REF!-L92</f>
        <v>#REF!</v>
      </c>
    </row>
    <row r="93" spans="1:15" s="27" customFormat="1" x14ac:dyDescent="0.15">
      <c r="A93" s="44"/>
      <c r="B93" s="29" t="s">
        <v>99</v>
      </c>
      <c r="C93" s="9">
        <v>0.7</v>
      </c>
      <c r="D93" s="42">
        <f t="shared" si="12"/>
        <v>3.5</v>
      </c>
      <c r="E93" s="41">
        <v>894568.14113636361</v>
      </c>
      <c r="F93" s="26">
        <f t="shared" si="13"/>
        <v>156.5</v>
      </c>
      <c r="G93" s="9"/>
      <c r="I93" s="9">
        <v>0.7</v>
      </c>
      <c r="J93" s="9" t="e">
        <f>#REF!-I93</f>
        <v>#REF!</v>
      </c>
      <c r="L93" s="28">
        <v>0.7</v>
      </c>
      <c r="N93" s="27" t="e">
        <f>#REF!-L93</f>
        <v>#REF!</v>
      </c>
    </row>
    <row r="94" spans="1:15" s="27" customFormat="1" x14ac:dyDescent="0.15">
      <c r="A94" s="44"/>
      <c r="B94" s="29" t="s">
        <v>100</v>
      </c>
      <c r="C94" s="9">
        <v>0.7</v>
      </c>
      <c r="D94" s="42">
        <f t="shared" si="12"/>
        <v>3.5</v>
      </c>
      <c r="E94" s="41">
        <v>2206282.2963636364</v>
      </c>
      <c r="F94" s="26">
        <f t="shared" si="13"/>
        <v>386.1</v>
      </c>
      <c r="G94" s="9"/>
      <c r="I94" s="9">
        <v>0.7</v>
      </c>
      <c r="J94" s="9" t="e">
        <f>#REF!-I94</f>
        <v>#REF!</v>
      </c>
      <c r="L94" s="28">
        <v>0.7</v>
      </c>
      <c r="N94" s="27" t="e">
        <f>#REF!-L94</f>
        <v>#REF!</v>
      </c>
    </row>
    <row r="95" spans="1:15" s="27" customFormat="1" x14ac:dyDescent="0.15">
      <c r="A95" s="45"/>
      <c r="B95" s="29" t="s">
        <v>101</v>
      </c>
      <c r="C95" s="9">
        <v>0.8</v>
      </c>
      <c r="D95" s="42">
        <f t="shared" si="12"/>
        <v>4</v>
      </c>
      <c r="E95" s="41">
        <v>1506969.7695454545</v>
      </c>
      <c r="F95" s="26">
        <f t="shared" si="13"/>
        <v>301.39999999999998</v>
      </c>
      <c r="G95" s="9"/>
      <c r="I95" s="9">
        <v>0.7</v>
      </c>
      <c r="J95" s="9" t="e">
        <f>#REF!-I95</f>
        <v>#REF!</v>
      </c>
      <c r="L95" s="28">
        <v>0.7</v>
      </c>
      <c r="N95" s="27" t="e">
        <f>#REF!-L95</f>
        <v>#REF!</v>
      </c>
    </row>
    <row r="96" spans="1:15" s="20" customFormat="1" x14ac:dyDescent="0.15">
      <c r="A96" s="43" t="s">
        <v>102</v>
      </c>
      <c r="B96" s="16" t="s">
        <v>103</v>
      </c>
      <c r="C96" s="17"/>
      <c r="D96" s="17"/>
      <c r="E96" s="39">
        <v>3468171.1311363634</v>
      </c>
      <c r="F96" s="18">
        <f>SUM(F97,F100:F101)</f>
        <v>647.70000000000005</v>
      </c>
      <c r="G96" s="30"/>
      <c r="I96" s="17"/>
      <c r="J96" s="17"/>
      <c r="L96" s="31">
        <v>0</v>
      </c>
      <c r="N96" s="20" t="e">
        <f>#REF!-L96</f>
        <v>#REF!</v>
      </c>
      <c r="O96" s="27"/>
    </row>
    <row r="97" spans="1:15" s="20" customFormat="1" x14ac:dyDescent="0.15">
      <c r="A97" s="44"/>
      <c r="B97" s="21" t="s">
        <v>104</v>
      </c>
      <c r="C97" s="22"/>
      <c r="D97" s="22"/>
      <c r="E97" s="40">
        <v>918251.42045454541</v>
      </c>
      <c r="F97" s="23">
        <f>SUM(F98:F99)</f>
        <v>137.69999999999999</v>
      </c>
      <c r="G97" s="32"/>
      <c r="I97" s="22"/>
      <c r="J97" s="22"/>
      <c r="L97" s="31">
        <v>0</v>
      </c>
      <c r="N97" s="20" t="e">
        <f>#REF!-L97</f>
        <v>#REF!</v>
      </c>
      <c r="O97" s="27"/>
    </row>
    <row r="98" spans="1:15" s="27" customFormat="1" x14ac:dyDescent="0.15">
      <c r="A98" s="44"/>
      <c r="B98" s="25" t="s">
        <v>105</v>
      </c>
      <c r="C98" s="9">
        <v>0.6</v>
      </c>
      <c r="D98" s="42">
        <f t="shared" ref="D98:D101" si="14">C98*5</f>
        <v>3</v>
      </c>
      <c r="E98" s="41">
        <v>828596.51136363635</v>
      </c>
      <c r="F98" s="26">
        <f t="shared" ref="F98:F101" si="15">ROUND(D98*E98/2/10000,1)</f>
        <v>124.3</v>
      </c>
      <c r="G98" s="9"/>
      <c r="I98" s="9">
        <v>0.6</v>
      </c>
      <c r="J98" s="9" t="e">
        <f>#REF!-I98</f>
        <v>#REF!</v>
      </c>
      <c r="L98" s="28">
        <v>0.6</v>
      </c>
      <c r="N98" s="27" t="e">
        <f>#REF!-L98</f>
        <v>#REF!</v>
      </c>
    </row>
    <row r="99" spans="1:15" s="27" customFormat="1" x14ac:dyDescent="0.15">
      <c r="A99" s="44"/>
      <c r="B99" s="25" t="s">
        <v>106</v>
      </c>
      <c r="C99" s="9">
        <v>0.6</v>
      </c>
      <c r="D99" s="42">
        <f t="shared" si="14"/>
        <v>3</v>
      </c>
      <c r="E99" s="41">
        <v>89654.909090909088</v>
      </c>
      <c r="F99" s="26">
        <f t="shared" si="15"/>
        <v>13.4</v>
      </c>
      <c r="G99" s="9"/>
      <c r="I99" s="9">
        <v>0.3</v>
      </c>
      <c r="J99" s="9" t="e">
        <f>#REF!-I99</f>
        <v>#REF!</v>
      </c>
      <c r="L99" s="28">
        <v>0.3</v>
      </c>
      <c r="N99" s="27" t="e">
        <f>#REF!-L99</f>
        <v>#REF!</v>
      </c>
    </row>
    <row r="100" spans="1:15" s="27" customFormat="1" x14ac:dyDescent="0.15">
      <c r="A100" s="44"/>
      <c r="B100" s="29" t="s">
        <v>107</v>
      </c>
      <c r="C100" s="9">
        <v>0.8</v>
      </c>
      <c r="D100" s="42">
        <f t="shared" si="14"/>
        <v>4</v>
      </c>
      <c r="E100" s="41">
        <v>1615103.4137500001</v>
      </c>
      <c r="F100" s="26">
        <f t="shared" si="15"/>
        <v>323</v>
      </c>
      <c r="G100" s="9"/>
      <c r="I100" s="9">
        <v>0.7</v>
      </c>
      <c r="J100" s="9" t="e">
        <f>#REF!-I100</f>
        <v>#REF!</v>
      </c>
      <c r="L100" s="28">
        <v>0.7</v>
      </c>
      <c r="N100" s="27" t="e">
        <f>#REF!-L100</f>
        <v>#REF!</v>
      </c>
    </row>
    <row r="101" spans="1:15" s="27" customFormat="1" x14ac:dyDescent="0.15">
      <c r="A101" s="45"/>
      <c r="B101" s="29" t="s">
        <v>108</v>
      </c>
      <c r="C101" s="9">
        <v>0.8</v>
      </c>
      <c r="D101" s="42">
        <f t="shared" si="14"/>
        <v>4</v>
      </c>
      <c r="E101" s="41">
        <v>934816.29693181813</v>
      </c>
      <c r="F101" s="26">
        <f t="shared" si="15"/>
        <v>187</v>
      </c>
      <c r="G101" s="9"/>
      <c r="I101" s="9">
        <v>0.6</v>
      </c>
      <c r="J101" s="9" t="e">
        <f>#REF!-I101</f>
        <v>#REF!</v>
      </c>
      <c r="L101" s="28">
        <v>0.6</v>
      </c>
      <c r="N101" s="27" t="e">
        <f>#REF!-L101</f>
        <v>#REF!</v>
      </c>
    </row>
    <row r="102" spans="1:15" s="20" customFormat="1" x14ac:dyDescent="0.15">
      <c r="A102" s="43" t="s">
        <v>109</v>
      </c>
      <c r="B102" s="16" t="s">
        <v>110</v>
      </c>
      <c r="C102" s="17"/>
      <c r="D102" s="17"/>
      <c r="E102" s="39">
        <v>7659479.8360227272</v>
      </c>
      <c r="F102" s="18">
        <f>SUM(F103,F107:F110)</f>
        <v>1284.0999999999999</v>
      </c>
      <c r="G102" s="30"/>
      <c r="I102" s="17"/>
      <c r="J102" s="17"/>
      <c r="L102" s="31">
        <v>0</v>
      </c>
      <c r="N102" s="20" t="e">
        <f>#REF!-L102</f>
        <v>#REF!</v>
      </c>
      <c r="O102" s="27"/>
    </row>
    <row r="103" spans="1:15" s="20" customFormat="1" x14ac:dyDescent="0.15">
      <c r="A103" s="44"/>
      <c r="B103" s="21" t="s">
        <v>111</v>
      </c>
      <c r="C103" s="22"/>
      <c r="D103" s="22"/>
      <c r="E103" s="40">
        <v>2060961.7085227272</v>
      </c>
      <c r="F103" s="23">
        <f>SUM(F104:F106)</f>
        <v>259.5</v>
      </c>
      <c r="G103" s="32"/>
      <c r="I103" s="22"/>
      <c r="J103" s="22"/>
      <c r="L103" s="31">
        <v>0</v>
      </c>
      <c r="N103" s="20" t="e">
        <f>#REF!-L103</f>
        <v>#REF!</v>
      </c>
      <c r="O103" s="27"/>
    </row>
    <row r="104" spans="1:15" s="27" customFormat="1" x14ac:dyDescent="0.15">
      <c r="A104" s="44"/>
      <c r="B104" s="25" t="s">
        <v>112</v>
      </c>
      <c r="C104" s="9">
        <v>0.5</v>
      </c>
      <c r="D104" s="42">
        <f t="shared" ref="D104:D110" si="16">C104*5</f>
        <v>2.5</v>
      </c>
      <c r="E104" s="41">
        <v>655409.52272727271</v>
      </c>
      <c r="F104" s="26">
        <f t="shared" ref="F104:F110" si="17">ROUND(D104*E104/2/10000,1)</f>
        <v>81.900000000000006</v>
      </c>
      <c r="G104" s="9"/>
      <c r="I104" s="9">
        <v>0.6</v>
      </c>
      <c r="J104" s="9" t="e">
        <f>#REF!-I104</f>
        <v>#REF!</v>
      </c>
      <c r="L104" s="28">
        <v>0.6</v>
      </c>
      <c r="N104" s="27" t="e">
        <f>#REF!-L104</f>
        <v>#REF!</v>
      </c>
    </row>
    <row r="105" spans="1:15" s="27" customFormat="1" x14ac:dyDescent="0.15">
      <c r="A105" s="44"/>
      <c r="B105" s="25" t="s">
        <v>113</v>
      </c>
      <c r="C105" s="9">
        <v>0.5</v>
      </c>
      <c r="D105" s="42">
        <f t="shared" si="16"/>
        <v>2.5</v>
      </c>
      <c r="E105" s="41">
        <v>1367235.5267045454</v>
      </c>
      <c r="F105" s="26">
        <f t="shared" si="17"/>
        <v>170.9</v>
      </c>
      <c r="G105" s="9"/>
      <c r="I105" s="9">
        <v>0.7</v>
      </c>
      <c r="J105" s="9" t="e">
        <f>#REF!-I105</f>
        <v>#REF!</v>
      </c>
      <c r="L105" s="28">
        <v>0.7</v>
      </c>
      <c r="N105" s="27" t="e">
        <f>#REF!-L105</f>
        <v>#REF!</v>
      </c>
    </row>
    <row r="106" spans="1:15" s="27" customFormat="1" x14ac:dyDescent="0.15">
      <c r="A106" s="44"/>
      <c r="B106" s="25" t="s">
        <v>114</v>
      </c>
      <c r="C106" s="9">
        <v>0.7</v>
      </c>
      <c r="D106" s="42">
        <f t="shared" si="16"/>
        <v>3.5</v>
      </c>
      <c r="E106" s="41">
        <v>38316.659090909088</v>
      </c>
      <c r="F106" s="26">
        <f t="shared" si="17"/>
        <v>6.7</v>
      </c>
      <c r="G106" s="9"/>
      <c r="I106" s="9">
        <v>0.7</v>
      </c>
      <c r="J106" s="9" t="e">
        <f>#REF!-I106</f>
        <v>#REF!</v>
      </c>
      <c r="L106" s="28">
        <v>0.7</v>
      </c>
      <c r="N106" s="27" t="e">
        <f>#REF!-L106</f>
        <v>#REF!</v>
      </c>
    </row>
    <row r="107" spans="1:15" s="27" customFormat="1" x14ac:dyDescent="0.15">
      <c r="A107" s="44"/>
      <c r="B107" s="29" t="s">
        <v>115</v>
      </c>
      <c r="C107" s="9">
        <v>0.7</v>
      </c>
      <c r="D107" s="42">
        <f t="shared" si="16"/>
        <v>3.5</v>
      </c>
      <c r="E107" s="41">
        <v>1110762.5942045457</v>
      </c>
      <c r="F107" s="26">
        <f t="shared" si="17"/>
        <v>194.4</v>
      </c>
      <c r="G107" s="9"/>
      <c r="I107" s="9">
        <v>0.7</v>
      </c>
      <c r="J107" s="9" t="e">
        <f>#REF!-I107</f>
        <v>#REF!</v>
      </c>
      <c r="L107" s="28">
        <v>0.7</v>
      </c>
      <c r="N107" s="27" t="e">
        <f>#REF!-L107</f>
        <v>#REF!</v>
      </c>
    </row>
    <row r="108" spans="1:15" s="27" customFormat="1" x14ac:dyDescent="0.15">
      <c r="A108" s="44"/>
      <c r="B108" s="29" t="s">
        <v>116</v>
      </c>
      <c r="C108" s="9">
        <v>0.7</v>
      </c>
      <c r="D108" s="42">
        <f t="shared" si="16"/>
        <v>3.5</v>
      </c>
      <c r="E108" s="41">
        <v>1146240.0988636364</v>
      </c>
      <c r="F108" s="26">
        <f t="shared" si="17"/>
        <v>200.6</v>
      </c>
      <c r="G108" s="9"/>
      <c r="I108" s="9">
        <v>0.7</v>
      </c>
      <c r="J108" s="9" t="e">
        <f>#REF!-I108</f>
        <v>#REF!</v>
      </c>
      <c r="L108" s="28">
        <v>0.7</v>
      </c>
      <c r="N108" s="27" t="e">
        <f>#REF!-L108</f>
        <v>#REF!</v>
      </c>
    </row>
    <row r="109" spans="1:15" s="27" customFormat="1" x14ac:dyDescent="0.15">
      <c r="A109" s="44"/>
      <c r="B109" s="29" t="s">
        <v>117</v>
      </c>
      <c r="C109" s="9">
        <v>0.7</v>
      </c>
      <c r="D109" s="42">
        <f t="shared" si="16"/>
        <v>3.5</v>
      </c>
      <c r="E109" s="41">
        <v>1547557.0398863635</v>
      </c>
      <c r="F109" s="26">
        <f t="shared" si="17"/>
        <v>270.8</v>
      </c>
      <c r="G109" s="9"/>
      <c r="I109" s="9">
        <v>0.7</v>
      </c>
      <c r="J109" s="9" t="e">
        <f>#REF!-I109</f>
        <v>#REF!</v>
      </c>
      <c r="L109" s="28">
        <v>0.7</v>
      </c>
      <c r="N109" s="27" t="e">
        <f>#REF!-L109</f>
        <v>#REF!</v>
      </c>
    </row>
    <row r="110" spans="1:15" s="27" customFormat="1" x14ac:dyDescent="0.15">
      <c r="A110" s="45"/>
      <c r="B110" s="29" t="s">
        <v>118</v>
      </c>
      <c r="C110" s="9">
        <v>0.8</v>
      </c>
      <c r="D110" s="42">
        <f t="shared" si="16"/>
        <v>4</v>
      </c>
      <c r="E110" s="41">
        <v>1793958.3945454545</v>
      </c>
      <c r="F110" s="26">
        <f t="shared" si="17"/>
        <v>358.8</v>
      </c>
      <c r="G110" s="9"/>
      <c r="I110" s="9">
        <v>0.8</v>
      </c>
      <c r="J110" s="9" t="e">
        <f>#REF!-I110</f>
        <v>#REF!</v>
      </c>
      <c r="L110" s="28">
        <v>0.8</v>
      </c>
      <c r="N110" s="27" t="e">
        <f>#REF!-L110</f>
        <v>#REF!</v>
      </c>
    </row>
    <row r="111" spans="1:15" s="20" customFormat="1" x14ac:dyDescent="0.15">
      <c r="A111" s="43" t="s">
        <v>119</v>
      </c>
      <c r="B111" s="16" t="s">
        <v>120</v>
      </c>
      <c r="C111" s="17"/>
      <c r="D111" s="17"/>
      <c r="E111" s="39">
        <v>10254968.37943182</v>
      </c>
      <c r="F111" s="18">
        <f>SUM(F112,F118:F126)</f>
        <v>1776.9</v>
      </c>
      <c r="G111" s="30"/>
      <c r="I111" s="17"/>
      <c r="J111" s="17"/>
      <c r="L111" s="31">
        <v>0</v>
      </c>
      <c r="N111" s="20" t="e">
        <f>#REF!-L111</f>
        <v>#REF!</v>
      </c>
      <c r="O111" s="27"/>
    </row>
    <row r="112" spans="1:15" s="20" customFormat="1" x14ac:dyDescent="0.15">
      <c r="A112" s="44"/>
      <c r="B112" s="21" t="s">
        <v>121</v>
      </c>
      <c r="C112" s="22"/>
      <c r="D112" s="22"/>
      <c r="E112" s="40">
        <v>1911630.6552272732</v>
      </c>
      <c r="F112" s="23">
        <f>SUM(F113:F117)</f>
        <v>225.60000000000002</v>
      </c>
      <c r="G112" s="32"/>
      <c r="I112" s="22"/>
      <c r="J112" s="22"/>
      <c r="L112" s="31">
        <v>0</v>
      </c>
      <c r="N112" s="20" t="e">
        <f>#REF!-L112</f>
        <v>#REF!</v>
      </c>
      <c r="O112" s="27"/>
    </row>
    <row r="113" spans="1:15" s="27" customFormat="1" x14ac:dyDescent="0.15">
      <c r="A113" s="44"/>
      <c r="B113" s="25" t="s">
        <v>122</v>
      </c>
      <c r="C113" s="9">
        <v>0.5</v>
      </c>
      <c r="D113" s="42">
        <f t="shared" ref="D113:D126" si="18">C113*5</f>
        <v>2.5</v>
      </c>
      <c r="E113" s="41">
        <v>1065686.3068181819</v>
      </c>
      <c r="F113" s="26">
        <f t="shared" ref="F113:F126" si="19">ROUND(D113*E113/2/10000,1)</f>
        <v>133.19999999999999</v>
      </c>
      <c r="G113" s="9"/>
      <c r="I113" s="9">
        <v>0.7</v>
      </c>
      <c r="J113" s="9" t="e">
        <f>#REF!-I113</f>
        <v>#REF!</v>
      </c>
      <c r="L113" s="28">
        <v>0.7</v>
      </c>
      <c r="N113" s="27" t="e">
        <f>#REF!-L113</f>
        <v>#REF!</v>
      </c>
    </row>
    <row r="114" spans="1:15" s="27" customFormat="1" x14ac:dyDescent="0.15">
      <c r="A114" s="44"/>
      <c r="B114" s="25" t="s">
        <v>123</v>
      </c>
      <c r="C114" s="9">
        <v>0.4</v>
      </c>
      <c r="D114" s="42">
        <f t="shared" si="18"/>
        <v>2</v>
      </c>
      <c r="E114" s="41">
        <v>698079.34965909098</v>
      </c>
      <c r="F114" s="26">
        <f t="shared" si="19"/>
        <v>69.8</v>
      </c>
      <c r="G114" s="9"/>
      <c r="I114" s="9">
        <v>0.6</v>
      </c>
      <c r="J114" s="9" t="e">
        <f>#REF!-I114</f>
        <v>#REF!</v>
      </c>
      <c r="L114" s="28">
        <v>0.6</v>
      </c>
      <c r="N114" s="27" t="e">
        <f>#REF!-L114</f>
        <v>#REF!</v>
      </c>
    </row>
    <row r="115" spans="1:15" s="27" customFormat="1" x14ac:dyDescent="0.15">
      <c r="A115" s="44"/>
      <c r="B115" s="25" t="s">
        <v>124</v>
      </c>
      <c r="C115" s="9">
        <v>0.4</v>
      </c>
      <c r="D115" s="42">
        <f t="shared" si="18"/>
        <v>2</v>
      </c>
      <c r="E115" s="41">
        <v>44323.409090909088</v>
      </c>
      <c r="F115" s="26">
        <f t="shared" si="19"/>
        <v>4.4000000000000004</v>
      </c>
      <c r="G115" s="9"/>
      <c r="I115" s="9">
        <v>0.6</v>
      </c>
      <c r="J115" s="9" t="e">
        <f>#REF!-I115</f>
        <v>#REF!</v>
      </c>
      <c r="L115" s="28">
        <v>0.6</v>
      </c>
      <c r="N115" s="27" t="e">
        <f>#REF!-L115</f>
        <v>#REF!</v>
      </c>
    </row>
    <row r="116" spans="1:15" s="27" customFormat="1" x14ac:dyDescent="0.15">
      <c r="A116" s="44"/>
      <c r="B116" s="25" t="s">
        <v>125</v>
      </c>
      <c r="C116" s="9">
        <v>0.7</v>
      </c>
      <c r="D116" s="42">
        <f t="shared" si="18"/>
        <v>3.5</v>
      </c>
      <c r="E116" s="41">
        <v>101744.43056818182</v>
      </c>
      <c r="F116" s="26">
        <f t="shared" si="19"/>
        <v>17.8</v>
      </c>
      <c r="G116" s="9"/>
      <c r="I116" s="9">
        <v>0.8</v>
      </c>
      <c r="J116" s="9" t="e">
        <f>#REF!-I116</f>
        <v>#REF!</v>
      </c>
      <c r="L116" s="28">
        <v>0.8</v>
      </c>
      <c r="N116" s="27" t="e">
        <f>#REF!-L116</f>
        <v>#REF!</v>
      </c>
    </row>
    <row r="117" spans="1:15" s="27" customFormat="1" x14ac:dyDescent="0.15">
      <c r="A117" s="44"/>
      <c r="B117" s="25" t="s">
        <v>126</v>
      </c>
      <c r="C117" s="9">
        <v>0.8</v>
      </c>
      <c r="D117" s="42">
        <f t="shared" si="18"/>
        <v>4</v>
      </c>
      <c r="E117" s="41">
        <v>1797.159090909091</v>
      </c>
      <c r="F117" s="26">
        <f t="shared" si="19"/>
        <v>0.4</v>
      </c>
      <c r="G117" s="9"/>
      <c r="I117" s="9">
        <v>0.7</v>
      </c>
      <c r="J117" s="9" t="e">
        <f>#REF!-I117</f>
        <v>#REF!</v>
      </c>
      <c r="L117" s="28">
        <v>0.7</v>
      </c>
      <c r="N117" s="27" t="e">
        <f>#REF!-L117</f>
        <v>#REF!</v>
      </c>
    </row>
    <row r="118" spans="1:15" s="27" customFormat="1" x14ac:dyDescent="0.15">
      <c r="A118" s="44"/>
      <c r="B118" s="29" t="s">
        <v>127</v>
      </c>
      <c r="C118" s="9">
        <v>0.7</v>
      </c>
      <c r="D118" s="42">
        <f t="shared" si="18"/>
        <v>3.5</v>
      </c>
      <c r="E118" s="41">
        <v>1167644.1597727274</v>
      </c>
      <c r="F118" s="26">
        <f t="shared" si="19"/>
        <v>204.3</v>
      </c>
      <c r="G118" s="9"/>
      <c r="I118" s="9">
        <v>0.7</v>
      </c>
      <c r="J118" s="9" t="e">
        <f>#REF!-I118</f>
        <v>#REF!</v>
      </c>
      <c r="L118" s="28">
        <v>0.7</v>
      </c>
      <c r="N118" s="27" t="e">
        <f>#REF!-L118</f>
        <v>#REF!</v>
      </c>
    </row>
    <row r="119" spans="1:15" s="27" customFormat="1" x14ac:dyDescent="0.15">
      <c r="A119" s="44"/>
      <c r="B119" s="29" t="s">
        <v>128</v>
      </c>
      <c r="C119" s="9">
        <v>0.7</v>
      </c>
      <c r="D119" s="42">
        <f t="shared" si="18"/>
        <v>3.5</v>
      </c>
      <c r="E119" s="41">
        <v>1198270.04</v>
      </c>
      <c r="F119" s="26">
        <f t="shared" si="19"/>
        <v>209.7</v>
      </c>
      <c r="G119" s="9"/>
      <c r="I119" s="9">
        <v>0.7</v>
      </c>
      <c r="J119" s="9" t="e">
        <f>#REF!-I119</f>
        <v>#REF!</v>
      </c>
      <c r="L119" s="28">
        <v>0.7</v>
      </c>
      <c r="N119" s="27" t="e">
        <f>#REF!-L119</f>
        <v>#REF!</v>
      </c>
    </row>
    <row r="120" spans="1:15" s="27" customFormat="1" x14ac:dyDescent="0.15">
      <c r="A120" s="44"/>
      <c r="B120" s="29" t="s">
        <v>129</v>
      </c>
      <c r="C120" s="9">
        <v>0.8</v>
      </c>
      <c r="D120" s="42">
        <f t="shared" si="18"/>
        <v>4</v>
      </c>
      <c r="E120" s="41">
        <v>1493252.8335227272</v>
      </c>
      <c r="F120" s="26">
        <f t="shared" si="19"/>
        <v>298.7</v>
      </c>
      <c r="G120" s="9"/>
      <c r="I120" s="9">
        <v>0.8</v>
      </c>
      <c r="J120" s="9" t="e">
        <f>#REF!-I120</f>
        <v>#REF!</v>
      </c>
      <c r="L120" s="28">
        <v>0.8</v>
      </c>
      <c r="N120" s="27" t="e">
        <f>#REF!-L120</f>
        <v>#REF!</v>
      </c>
    </row>
    <row r="121" spans="1:15" s="27" customFormat="1" x14ac:dyDescent="0.15">
      <c r="A121" s="44"/>
      <c r="B121" s="33" t="s">
        <v>130</v>
      </c>
      <c r="C121" s="9">
        <v>0.8</v>
      </c>
      <c r="D121" s="42">
        <f t="shared" si="18"/>
        <v>4</v>
      </c>
      <c r="E121" s="41">
        <v>424388.26943181822</v>
      </c>
      <c r="F121" s="26">
        <f t="shared" si="19"/>
        <v>84.9</v>
      </c>
      <c r="G121" s="9"/>
      <c r="I121" s="9">
        <v>0.8</v>
      </c>
      <c r="J121" s="9" t="e">
        <f>#REF!-I121</f>
        <v>#REF!</v>
      </c>
      <c r="L121" s="28">
        <v>0.8</v>
      </c>
      <c r="N121" s="27" t="e">
        <f>#REF!-L121</f>
        <v>#REF!</v>
      </c>
    </row>
    <row r="122" spans="1:15" s="27" customFormat="1" x14ac:dyDescent="0.15">
      <c r="A122" s="44"/>
      <c r="B122" s="33" t="s">
        <v>131</v>
      </c>
      <c r="C122" s="9">
        <v>0.8</v>
      </c>
      <c r="D122" s="42">
        <f t="shared" si="18"/>
        <v>4</v>
      </c>
      <c r="E122" s="41">
        <v>811573.68818181823</v>
      </c>
      <c r="F122" s="26">
        <f t="shared" si="19"/>
        <v>162.30000000000001</v>
      </c>
      <c r="G122" s="9"/>
      <c r="I122" s="9">
        <v>0.7</v>
      </c>
      <c r="J122" s="9" t="e">
        <f>#REF!-I122</f>
        <v>#REF!</v>
      </c>
      <c r="L122" s="28">
        <v>0.7</v>
      </c>
      <c r="N122" s="27" t="e">
        <f>#REF!-L122</f>
        <v>#REF!</v>
      </c>
    </row>
    <row r="123" spans="1:15" s="27" customFormat="1" x14ac:dyDescent="0.15">
      <c r="A123" s="44"/>
      <c r="B123" s="33" t="s">
        <v>132</v>
      </c>
      <c r="C123" s="9">
        <v>0.7</v>
      </c>
      <c r="D123" s="42">
        <f t="shared" si="18"/>
        <v>3.5</v>
      </c>
      <c r="E123" s="41">
        <v>608078.92670454539</v>
      </c>
      <c r="F123" s="26">
        <f t="shared" si="19"/>
        <v>106.4</v>
      </c>
      <c r="G123" s="9"/>
      <c r="I123" s="9">
        <v>0.7</v>
      </c>
      <c r="J123" s="9" t="e">
        <f>#REF!-I123</f>
        <v>#REF!</v>
      </c>
      <c r="L123" s="28">
        <v>0.7</v>
      </c>
      <c r="N123" s="27" t="e">
        <f>#REF!-L123</f>
        <v>#REF!</v>
      </c>
    </row>
    <row r="124" spans="1:15" s="27" customFormat="1" x14ac:dyDescent="0.15">
      <c r="A124" s="44"/>
      <c r="B124" s="33" t="s">
        <v>133</v>
      </c>
      <c r="C124" s="9">
        <v>0.8</v>
      </c>
      <c r="D124" s="42">
        <f t="shared" si="18"/>
        <v>4</v>
      </c>
      <c r="E124" s="41">
        <v>637358.44306818186</v>
      </c>
      <c r="F124" s="26">
        <f t="shared" si="19"/>
        <v>127.5</v>
      </c>
      <c r="G124" s="9"/>
      <c r="I124" s="9">
        <v>0.7</v>
      </c>
      <c r="J124" s="9" t="e">
        <f>#REF!-I124</f>
        <v>#REF!</v>
      </c>
      <c r="L124" s="28">
        <v>0.7</v>
      </c>
      <c r="N124" s="27" t="e">
        <f>#REF!-L124</f>
        <v>#REF!</v>
      </c>
    </row>
    <row r="125" spans="1:15" s="27" customFormat="1" x14ac:dyDescent="0.15">
      <c r="A125" s="44"/>
      <c r="B125" s="33" t="s">
        <v>134</v>
      </c>
      <c r="C125" s="9">
        <v>0.8</v>
      </c>
      <c r="D125" s="42">
        <f t="shared" si="18"/>
        <v>4</v>
      </c>
      <c r="E125" s="41">
        <v>283155.17045454547</v>
      </c>
      <c r="F125" s="26">
        <f t="shared" si="19"/>
        <v>56.6</v>
      </c>
      <c r="G125" s="9"/>
      <c r="I125" s="9">
        <v>0.5</v>
      </c>
      <c r="J125" s="9" t="e">
        <f>#REF!-I125</f>
        <v>#REF!</v>
      </c>
      <c r="L125" s="28">
        <v>0.7</v>
      </c>
      <c r="N125" s="27" t="e">
        <f>#REF!-L125</f>
        <v>#REF!</v>
      </c>
    </row>
    <row r="126" spans="1:15" s="27" customFormat="1" x14ac:dyDescent="0.15">
      <c r="A126" s="45"/>
      <c r="B126" s="29" t="s">
        <v>135</v>
      </c>
      <c r="C126" s="9">
        <v>0.7</v>
      </c>
      <c r="D126" s="42">
        <f t="shared" si="18"/>
        <v>3.5</v>
      </c>
      <c r="E126" s="41">
        <v>1719616.1930681819</v>
      </c>
      <c r="F126" s="26">
        <f t="shared" si="19"/>
        <v>300.89999999999998</v>
      </c>
      <c r="G126" s="9"/>
      <c r="I126" s="9">
        <v>0.8</v>
      </c>
      <c r="J126" s="9" t="e">
        <f>#REF!-I126</f>
        <v>#REF!</v>
      </c>
      <c r="L126" s="28">
        <v>0.8</v>
      </c>
      <c r="N126" s="27" t="e">
        <f>#REF!-L126</f>
        <v>#REF!</v>
      </c>
    </row>
    <row r="127" spans="1:15" s="20" customFormat="1" x14ac:dyDescent="0.15">
      <c r="A127" s="43" t="s">
        <v>136</v>
      </c>
      <c r="B127" s="16" t="s">
        <v>137</v>
      </c>
      <c r="C127" s="17"/>
      <c r="D127" s="17"/>
      <c r="E127" s="39">
        <v>7532847.8127272716</v>
      </c>
      <c r="F127" s="18">
        <f>SUM(F128,F131:F139)</f>
        <v>1325.6999999999998</v>
      </c>
      <c r="G127" s="30"/>
      <c r="I127" s="17"/>
      <c r="J127" s="17"/>
      <c r="L127" s="31">
        <v>0</v>
      </c>
      <c r="N127" s="20" t="e">
        <f>#REF!-L127</f>
        <v>#REF!</v>
      </c>
      <c r="O127" s="27"/>
    </row>
    <row r="128" spans="1:15" s="20" customFormat="1" x14ac:dyDescent="0.15">
      <c r="A128" s="44"/>
      <c r="B128" s="21" t="s">
        <v>138</v>
      </c>
      <c r="C128" s="22"/>
      <c r="D128" s="22"/>
      <c r="E128" s="40">
        <v>784466.2831818182</v>
      </c>
      <c r="F128" s="23">
        <f>SUM(F129:F130)</f>
        <v>78.5</v>
      </c>
      <c r="G128" s="32"/>
      <c r="I128" s="22"/>
      <c r="J128" s="22"/>
      <c r="L128" s="31">
        <v>0</v>
      </c>
      <c r="N128" s="20" t="e">
        <f>#REF!-L128</f>
        <v>#REF!</v>
      </c>
      <c r="O128" s="27"/>
    </row>
    <row r="129" spans="1:15" s="27" customFormat="1" x14ac:dyDescent="0.15">
      <c r="A129" s="44"/>
      <c r="B129" s="25" t="s">
        <v>139</v>
      </c>
      <c r="C129" s="9">
        <v>0.4</v>
      </c>
      <c r="D129" s="42">
        <f t="shared" ref="D129:D139" si="20">C129*5</f>
        <v>2</v>
      </c>
      <c r="E129" s="41">
        <v>304814.49965909088</v>
      </c>
      <c r="F129" s="26">
        <f t="shared" ref="F129:F139" si="21">ROUND(D129*E129/2/10000,1)</f>
        <v>30.5</v>
      </c>
      <c r="G129" s="9"/>
      <c r="I129" s="9">
        <v>0.3</v>
      </c>
      <c r="J129" s="9" t="e">
        <f>#REF!-I129</f>
        <v>#REF!</v>
      </c>
      <c r="L129" s="28">
        <v>0.3</v>
      </c>
      <c r="N129" s="27" t="e">
        <f>#REF!-L129</f>
        <v>#REF!</v>
      </c>
    </row>
    <row r="130" spans="1:15" s="27" customFormat="1" x14ac:dyDescent="0.15">
      <c r="A130" s="44"/>
      <c r="B130" s="25" t="s">
        <v>140</v>
      </c>
      <c r="C130" s="9">
        <v>0.4</v>
      </c>
      <c r="D130" s="42">
        <f t="shared" si="20"/>
        <v>2</v>
      </c>
      <c r="E130" s="41">
        <v>479651.78352272732</v>
      </c>
      <c r="F130" s="26">
        <f t="shared" si="21"/>
        <v>48</v>
      </c>
      <c r="G130" s="9"/>
      <c r="I130" s="9">
        <v>0.5</v>
      </c>
      <c r="J130" s="9" t="e">
        <f>#REF!-I130</f>
        <v>#REF!</v>
      </c>
      <c r="L130" s="28">
        <v>0.5</v>
      </c>
      <c r="N130" s="27" t="e">
        <f>#REF!-L130</f>
        <v>#REF!</v>
      </c>
    </row>
    <row r="131" spans="1:15" s="27" customFormat="1" x14ac:dyDescent="0.15">
      <c r="A131" s="44"/>
      <c r="B131" s="29" t="s">
        <v>141</v>
      </c>
      <c r="C131" s="9">
        <v>0.7</v>
      </c>
      <c r="D131" s="42">
        <f t="shared" si="20"/>
        <v>3.5</v>
      </c>
      <c r="E131" s="41">
        <v>554305.40909090906</v>
      </c>
      <c r="F131" s="26">
        <f t="shared" si="21"/>
        <v>97</v>
      </c>
      <c r="G131" s="9"/>
      <c r="I131" s="9">
        <v>0.4</v>
      </c>
      <c r="J131" s="9" t="e">
        <f>#REF!-I131</f>
        <v>#REF!</v>
      </c>
      <c r="L131" s="28">
        <v>0.4</v>
      </c>
      <c r="N131" s="27" t="e">
        <f>#REF!-L131</f>
        <v>#REF!</v>
      </c>
    </row>
    <row r="132" spans="1:15" s="27" customFormat="1" x14ac:dyDescent="0.15">
      <c r="A132" s="44"/>
      <c r="B132" s="29" t="s">
        <v>142</v>
      </c>
      <c r="C132" s="9">
        <v>0.7</v>
      </c>
      <c r="D132" s="42">
        <f t="shared" si="20"/>
        <v>3.5</v>
      </c>
      <c r="E132" s="41">
        <v>1315680.3709090909</v>
      </c>
      <c r="F132" s="26">
        <f t="shared" si="21"/>
        <v>230.2</v>
      </c>
      <c r="G132" s="9"/>
      <c r="I132" s="9">
        <v>0.7</v>
      </c>
      <c r="J132" s="9" t="e">
        <f>#REF!-I132</f>
        <v>#REF!</v>
      </c>
      <c r="L132" s="28">
        <v>0.7</v>
      </c>
      <c r="N132" s="27" t="e">
        <f>#REF!-L132</f>
        <v>#REF!</v>
      </c>
    </row>
    <row r="133" spans="1:15" s="27" customFormat="1" x14ac:dyDescent="0.15">
      <c r="A133" s="44"/>
      <c r="B133" s="29" t="s">
        <v>143</v>
      </c>
      <c r="C133" s="9">
        <v>0.7</v>
      </c>
      <c r="D133" s="42">
        <f t="shared" si="20"/>
        <v>3.5</v>
      </c>
      <c r="E133" s="41">
        <v>1064472.1477272727</v>
      </c>
      <c r="F133" s="26">
        <f t="shared" si="21"/>
        <v>186.3</v>
      </c>
      <c r="G133" s="9"/>
      <c r="I133" s="9">
        <v>0.6</v>
      </c>
      <c r="J133" s="9" t="e">
        <f>#REF!-I133</f>
        <v>#REF!</v>
      </c>
      <c r="L133" s="28">
        <v>0.6</v>
      </c>
      <c r="N133" s="27" t="e">
        <f>#REF!-L133</f>
        <v>#REF!</v>
      </c>
    </row>
    <row r="134" spans="1:15" s="27" customFormat="1" x14ac:dyDescent="0.15">
      <c r="A134" s="44"/>
      <c r="B134" s="29" t="s">
        <v>144</v>
      </c>
      <c r="C134" s="9">
        <v>0.8</v>
      </c>
      <c r="D134" s="42">
        <f t="shared" si="20"/>
        <v>4</v>
      </c>
      <c r="E134" s="41">
        <v>911599.42284090898</v>
      </c>
      <c r="F134" s="26">
        <f t="shared" si="21"/>
        <v>182.3</v>
      </c>
      <c r="G134" s="9"/>
      <c r="I134" s="9">
        <v>0.7</v>
      </c>
      <c r="J134" s="9" t="e">
        <f>#REF!-I134</f>
        <v>#REF!</v>
      </c>
      <c r="L134" s="28">
        <v>0.7</v>
      </c>
      <c r="N134" s="27" t="e">
        <f>#REF!-L134</f>
        <v>#REF!</v>
      </c>
    </row>
    <row r="135" spans="1:15" s="27" customFormat="1" x14ac:dyDescent="0.15">
      <c r="A135" s="44"/>
      <c r="B135" s="29" t="s">
        <v>145</v>
      </c>
      <c r="C135" s="9">
        <v>0.7</v>
      </c>
      <c r="D135" s="42">
        <f t="shared" si="20"/>
        <v>3.5</v>
      </c>
      <c r="E135" s="41">
        <v>608338.34306818177</v>
      </c>
      <c r="F135" s="26">
        <f t="shared" si="21"/>
        <v>106.5</v>
      </c>
      <c r="G135" s="9"/>
      <c r="I135" s="9">
        <v>0.6</v>
      </c>
      <c r="J135" s="9" t="e">
        <f>#REF!-I135</f>
        <v>#REF!</v>
      </c>
      <c r="L135" s="28">
        <v>0.6</v>
      </c>
      <c r="N135" s="27" t="e">
        <f>#REF!-L135</f>
        <v>#REF!</v>
      </c>
    </row>
    <row r="136" spans="1:15" s="27" customFormat="1" x14ac:dyDescent="0.15">
      <c r="A136" s="44"/>
      <c r="B136" s="29" t="s">
        <v>146</v>
      </c>
      <c r="C136" s="9">
        <v>0.7</v>
      </c>
      <c r="D136" s="42">
        <f t="shared" si="20"/>
        <v>3.5</v>
      </c>
      <c r="E136" s="41">
        <v>554494.1554545454</v>
      </c>
      <c r="F136" s="26">
        <f t="shared" si="21"/>
        <v>97</v>
      </c>
      <c r="G136" s="9"/>
      <c r="I136" s="9">
        <v>0.6</v>
      </c>
      <c r="J136" s="9" t="e">
        <f>#REF!-I136</f>
        <v>#REF!</v>
      </c>
      <c r="L136" s="28">
        <v>0.6</v>
      </c>
      <c r="N136" s="27" t="e">
        <f>#REF!-L136</f>
        <v>#REF!</v>
      </c>
    </row>
    <row r="137" spans="1:15" s="27" customFormat="1" x14ac:dyDescent="0.15">
      <c r="A137" s="44"/>
      <c r="B137" s="29" t="s">
        <v>147</v>
      </c>
      <c r="C137" s="9">
        <v>0.8</v>
      </c>
      <c r="D137" s="42">
        <f t="shared" si="20"/>
        <v>4</v>
      </c>
      <c r="E137" s="41">
        <v>688640.32954545459</v>
      </c>
      <c r="F137" s="26">
        <f t="shared" si="21"/>
        <v>137.69999999999999</v>
      </c>
      <c r="G137" s="9"/>
      <c r="I137" s="9">
        <v>0.7</v>
      </c>
      <c r="J137" s="9" t="e">
        <f>#REF!-I137</f>
        <v>#REF!</v>
      </c>
      <c r="L137" s="28">
        <v>0.7</v>
      </c>
      <c r="N137" s="27" t="e">
        <f>#REF!-L137</f>
        <v>#REF!</v>
      </c>
    </row>
    <row r="138" spans="1:15" s="27" customFormat="1" x14ac:dyDescent="0.15">
      <c r="A138" s="44"/>
      <c r="B138" s="33" t="s">
        <v>148</v>
      </c>
      <c r="C138" s="9">
        <v>0.8</v>
      </c>
      <c r="D138" s="42">
        <f t="shared" si="20"/>
        <v>4</v>
      </c>
      <c r="E138" s="41">
        <v>315409.80681818182</v>
      </c>
      <c r="F138" s="26">
        <f t="shared" si="21"/>
        <v>63.1</v>
      </c>
      <c r="G138" s="9"/>
      <c r="I138" s="9">
        <v>0.6</v>
      </c>
      <c r="J138" s="9" t="e">
        <f>#REF!-I138</f>
        <v>#REF!</v>
      </c>
      <c r="L138" s="28">
        <v>0.8</v>
      </c>
      <c r="N138" s="27" t="e">
        <f>#REF!-L138</f>
        <v>#REF!</v>
      </c>
    </row>
    <row r="139" spans="1:15" s="27" customFormat="1" x14ac:dyDescent="0.15">
      <c r="A139" s="45"/>
      <c r="B139" s="29" t="s">
        <v>149</v>
      </c>
      <c r="C139" s="9">
        <v>0.8</v>
      </c>
      <c r="D139" s="42">
        <f t="shared" si="20"/>
        <v>4</v>
      </c>
      <c r="E139" s="41">
        <v>735441.54409090907</v>
      </c>
      <c r="F139" s="26">
        <f t="shared" si="21"/>
        <v>147.1</v>
      </c>
      <c r="G139" s="9"/>
      <c r="I139" s="9">
        <v>0.7</v>
      </c>
      <c r="J139" s="9" t="e">
        <f>#REF!-I139</f>
        <v>#REF!</v>
      </c>
      <c r="L139" s="28">
        <v>0.7</v>
      </c>
      <c r="N139" s="27" t="e">
        <f>#REF!-L139</f>
        <v>#REF!</v>
      </c>
    </row>
    <row r="140" spans="1:15" s="20" customFormat="1" x14ac:dyDescent="0.15">
      <c r="A140" s="43" t="s">
        <v>150</v>
      </c>
      <c r="B140" s="16" t="s">
        <v>151</v>
      </c>
      <c r="C140" s="17"/>
      <c r="D140" s="17"/>
      <c r="E140" s="39">
        <v>6294468.4674999993</v>
      </c>
      <c r="F140" s="18">
        <f>SUM(F141,F143:F146)</f>
        <v>1206.3</v>
      </c>
      <c r="G140" s="30"/>
      <c r="I140" s="17"/>
      <c r="J140" s="17"/>
      <c r="L140" s="31">
        <v>0</v>
      </c>
      <c r="N140" s="20" t="e">
        <f>#REF!-L140</f>
        <v>#REF!</v>
      </c>
      <c r="O140" s="27"/>
    </row>
    <row r="141" spans="1:15" s="20" customFormat="1" x14ac:dyDescent="0.15">
      <c r="A141" s="44"/>
      <c r="B141" s="21" t="s">
        <v>152</v>
      </c>
      <c r="C141" s="22"/>
      <c r="D141" s="22"/>
      <c r="E141" s="40">
        <v>453020.91034090909</v>
      </c>
      <c r="F141" s="23">
        <f>SUM(F142:F142)</f>
        <v>45.3</v>
      </c>
      <c r="G141" s="32"/>
      <c r="I141" s="22"/>
      <c r="J141" s="22"/>
      <c r="L141" s="31">
        <v>0</v>
      </c>
      <c r="N141" s="20" t="e">
        <f>#REF!-L141</f>
        <v>#REF!</v>
      </c>
      <c r="O141" s="27"/>
    </row>
    <row r="142" spans="1:15" s="27" customFormat="1" x14ac:dyDescent="0.15">
      <c r="A142" s="44"/>
      <c r="B142" s="25" t="s">
        <v>153</v>
      </c>
      <c r="C142" s="9">
        <v>0.4</v>
      </c>
      <c r="D142" s="42">
        <f t="shared" ref="D142:D146" si="22">C142*5</f>
        <v>2</v>
      </c>
      <c r="E142" s="41">
        <v>453020.91034090909</v>
      </c>
      <c r="F142" s="26">
        <f t="shared" ref="F142:F146" si="23">ROUND(D142*E142/2/10000,1)</f>
        <v>45.3</v>
      </c>
      <c r="G142" s="9"/>
      <c r="I142" s="9">
        <v>0.4</v>
      </c>
      <c r="J142" s="9" t="e">
        <f>#REF!-I142</f>
        <v>#REF!</v>
      </c>
      <c r="L142" s="28">
        <v>0.4</v>
      </c>
      <c r="N142" s="27" t="e">
        <f>#REF!-L142</f>
        <v>#REF!</v>
      </c>
    </row>
    <row r="143" spans="1:15" s="27" customFormat="1" x14ac:dyDescent="0.15">
      <c r="A143" s="44"/>
      <c r="B143" s="29" t="s">
        <v>154</v>
      </c>
      <c r="C143" s="9">
        <v>0.8</v>
      </c>
      <c r="D143" s="42">
        <f t="shared" si="22"/>
        <v>4</v>
      </c>
      <c r="E143" s="41">
        <v>1810929.5528409092</v>
      </c>
      <c r="F143" s="26">
        <f t="shared" si="23"/>
        <v>362.2</v>
      </c>
      <c r="G143" s="9"/>
      <c r="I143" s="9">
        <v>0.8</v>
      </c>
      <c r="J143" s="9" t="e">
        <f>#REF!-I143</f>
        <v>#REF!</v>
      </c>
      <c r="L143" s="28">
        <v>0.8</v>
      </c>
      <c r="N143" s="27" t="e">
        <f>#REF!-L143</f>
        <v>#REF!</v>
      </c>
    </row>
    <row r="144" spans="1:15" s="27" customFormat="1" x14ac:dyDescent="0.15">
      <c r="A144" s="44"/>
      <c r="B144" s="29" t="s">
        <v>155</v>
      </c>
      <c r="C144" s="9">
        <v>0.7</v>
      </c>
      <c r="D144" s="42">
        <f t="shared" si="22"/>
        <v>3.5</v>
      </c>
      <c r="E144" s="41">
        <v>291944.16318181815</v>
      </c>
      <c r="F144" s="26">
        <f t="shared" si="23"/>
        <v>51.1</v>
      </c>
      <c r="G144" s="9"/>
      <c r="I144" s="9">
        <v>0.4</v>
      </c>
      <c r="J144" s="9" t="e">
        <f>#REF!-I144</f>
        <v>#REF!</v>
      </c>
      <c r="L144" s="28">
        <v>0.4</v>
      </c>
      <c r="N144" s="27" t="e">
        <f>#REF!-L144</f>
        <v>#REF!</v>
      </c>
    </row>
    <row r="145" spans="1:15" s="27" customFormat="1" x14ac:dyDescent="0.15">
      <c r="A145" s="44"/>
      <c r="B145" s="29" t="s">
        <v>156</v>
      </c>
      <c r="C145" s="9">
        <v>0.8</v>
      </c>
      <c r="D145" s="42">
        <f t="shared" si="22"/>
        <v>4</v>
      </c>
      <c r="E145" s="41">
        <v>1466076.1404545454</v>
      </c>
      <c r="F145" s="26">
        <f t="shared" si="23"/>
        <v>293.2</v>
      </c>
      <c r="G145" s="9"/>
      <c r="I145" s="9">
        <v>0.8</v>
      </c>
      <c r="J145" s="9" t="e">
        <f>#REF!-I145</f>
        <v>#REF!</v>
      </c>
      <c r="L145" s="28">
        <v>0.8</v>
      </c>
      <c r="N145" s="27" t="e">
        <f>#REF!-L145</f>
        <v>#REF!</v>
      </c>
    </row>
    <row r="146" spans="1:15" s="27" customFormat="1" x14ac:dyDescent="0.15">
      <c r="A146" s="45"/>
      <c r="B146" s="29" t="s">
        <v>157</v>
      </c>
      <c r="C146" s="9">
        <v>0.8</v>
      </c>
      <c r="D146" s="42">
        <f t="shared" si="22"/>
        <v>4</v>
      </c>
      <c r="E146" s="41">
        <v>2272497.7006818182</v>
      </c>
      <c r="F146" s="26">
        <f t="shared" si="23"/>
        <v>454.5</v>
      </c>
      <c r="G146" s="9"/>
      <c r="I146" s="9">
        <v>0.8</v>
      </c>
      <c r="J146" s="9" t="e">
        <f>#REF!-I146</f>
        <v>#REF!</v>
      </c>
      <c r="L146" s="28">
        <v>0.8</v>
      </c>
      <c r="N146" s="27" t="e">
        <f>#REF!-L146</f>
        <v>#REF!</v>
      </c>
    </row>
    <row r="147" spans="1:15" s="20" customFormat="1" x14ac:dyDescent="0.15">
      <c r="A147" s="43" t="s">
        <v>158</v>
      </c>
      <c r="B147" s="16" t="s">
        <v>159</v>
      </c>
      <c r="C147" s="17"/>
      <c r="D147" s="17"/>
      <c r="E147" s="39">
        <v>9407131.038636364</v>
      </c>
      <c r="F147" s="18">
        <f>SUM(F148,F150:F161)</f>
        <v>1867.3000000000002</v>
      </c>
      <c r="G147" s="30"/>
      <c r="I147" s="17"/>
      <c r="J147" s="17"/>
      <c r="L147" s="31">
        <v>0</v>
      </c>
      <c r="N147" s="20" t="e">
        <f>#REF!-L147</f>
        <v>#REF!</v>
      </c>
      <c r="O147" s="27"/>
    </row>
    <row r="148" spans="1:15" s="20" customFormat="1" x14ac:dyDescent="0.15">
      <c r="A148" s="44"/>
      <c r="B148" s="21" t="s">
        <v>160</v>
      </c>
      <c r="C148" s="22"/>
      <c r="D148" s="22"/>
      <c r="E148" s="40">
        <v>281739.01136363635</v>
      </c>
      <c r="F148" s="23">
        <f>SUM(F149:F149)</f>
        <v>42.3</v>
      </c>
      <c r="G148" s="32"/>
      <c r="I148" s="22"/>
      <c r="J148" s="22"/>
      <c r="L148" s="31">
        <v>0</v>
      </c>
      <c r="N148" s="20" t="e">
        <f>#REF!-L148</f>
        <v>#REF!</v>
      </c>
      <c r="O148" s="27"/>
    </row>
    <row r="149" spans="1:15" s="27" customFormat="1" x14ac:dyDescent="0.15">
      <c r="A149" s="44"/>
      <c r="B149" s="25" t="s">
        <v>161</v>
      </c>
      <c r="C149" s="9">
        <v>0.6</v>
      </c>
      <c r="D149" s="42">
        <f t="shared" ref="D149:D161" si="24">C149*5</f>
        <v>3</v>
      </c>
      <c r="E149" s="41">
        <v>281739.01136363635</v>
      </c>
      <c r="F149" s="26">
        <f t="shared" ref="F149:F161" si="25">ROUND(D149*E149/2/10000,1)</f>
        <v>42.3</v>
      </c>
      <c r="G149" s="9"/>
      <c r="I149" s="9">
        <v>0.3</v>
      </c>
      <c r="J149" s="9" t="e">
        <f>#REF!-I149</f>
        <v>#REF!</v>
      </c>
      <c r="L149" s="28">
        <v>0.3</v>
      </c>
      <c r="N149" s="27" t="e">
        <f>#REF!-L149</f>
        <v>#REF!</v>
      </c>
    </row>
    <row r="150" spans="1:15" s="27" customFormat="1" x14ac:dyDescent="0.15">
      <c r="A150" s="44"/>
      <c r="B150" s="29" t="s">
        <v>162</v>
      </c>
      <c r="C150" s="9">
        <v>0.8</v>
      </c>
      <c r="D150" s="42">
        <f t="shared" si="24"/>
        <v>4</v>
      </c>
      <c r="E150" s="41">
        <v>1262506.8293181818</v>
      </c>
      <c r="F150" s="26">
        <f t="shared" si="25"/>
        <v>252.5</v>
      </c>
      <c r="G150" s="9"/>
      <c r="I150" s="9">
        <v>0.7</v>
      </c>
      <c r="J150" s="9" t="e">
        <f>#REF!-I150</f>
        <v>#REF!</v>
      </c>
      <c r="L150" s="28">
        <v>0.7</v>
      </c>
      <c r="N150" s="27" t="e">
        <f>#REF!-L150</f>
        <v>#REF!</v>
      </c>
    </row>
    <row r="151" spans="1:15" s="27" customFormat="1" x14ac:dyDescent="0.15">
      <c r="A151" s="44"/>
      <c r="B151" s="29" t="s">
        <v>163</v>
      </c>
      <c r="C151" s="9">
        <v>0.8</v>
      </c>
      <c r="D151" s="42">
        <f t="shared" si="24"/>
        <v>4</v>
      </c>
      <c r="E151" s="41">
        <v>996649.77579545451</v>
      </c>
      <c r="F151" s="26">
        <f t="shared" si="25"/>
        <v>199.3</v>
      </c>
      <c r="G151" s="9"/>
      <c r="I151" s="9">
        <v>0.7</v>
      </c>
      <c r="J151" s="9" t="e">
        <f>#REF!-I151</f>
        <v>#REF!</v>
      </c>
      <c r="L151" s="28">
        <v>0.7</v>
      </c>
      <c r="N151" s="27" t="e">
        <f>#REF!-L151</f>
        <v>#REF!</v>
      </c>
    </row>
    <row r="152" spans="1:15" s="27" customFormat="1" x14ac:dyDescent="0.15">
      <c r="A152" s="44"/>
      <c r="B152" s="29" t="s">
        <v>164</v>
      </c>
      <c r="C152" s="9">
        <v>0.8</v>
      </c>
      <c r="D152" s="42">
        <f t="shared" si="24"/>
        <v>4</v>
      </c>
      <c r="E152" s="41">
        <v>1832713.0687500001</v>
      </c>
      <c r="F152" s="26">
        <f t="shared" si="25"/>
        <v>366.5</v>
      </c>
      <c r="G152" s="9"/>
      <c r="I152" s="9">
        <v>0.8</v>
      </c>
      <c r="J152" s="9" t="e">
        <f>#REF!-I152</f>
        <v>#REF!</v>
      </c>
      <c r="L152" s="28">
        <v>0.8</v>
      </c>
      <c r="N152" s="27" t="e">
        <f>#REF!-L152</f>
        <v>#REF!</v>
      </c>
    </row>
    <row r="153" spans="1:15" s="27" customFormat="1" x14ac:dyDescent="0.15">
      <c r="A153" s="44"/>
      <c r="B153" s="29" t="s">
        <v>165</v>
      </c>
      <c r="C153" s="9">
        <v>0.8</v>
      </c>
      <c r="D153" s="42">
        <f t="shared" si="24"/>
        <v>4</v>
      </c>
      <c r="E153" s="41">
        <v>636080.61318181816</v>
      </c>
      <c r="F153" s="26">
        <f t="shared" si="25"/>
        <v>127.2</v>
      </c>
      <c r="G153" s="9"/>
      <c r="I153" s="9">
        <v>0.6</v>
      </c>
      <c r="J153" s="9" t="e">
        <f>#REF!-I153</f>
        <v>#REF!</v>
      </c>
      <c r="L153" s="28">
        <v>0.6</v>
      </c>
      <c r="N153" s="27" t="e">
        <f>#REF!-L153</f>
        <v>#REF!</v>
      </c>
    </row>
    <row r="154" spans="1:15" s="27" customFormat="1" x14ac:dyDescent="0.15">
      <c r="A154" s="44"/>
      <c r="B154" s="33" t="s">
        <v>166</v>
      </c>
      <c r="C154" s="9">
        <v>0.8</v>
      </c>
      <c r="D154" s="42">
        <f t="shared" si="24"/>
        <v>4</v>
      </c>
      <c r="E154" s="41">
        <v>501867.80613636359</v>
      </c>
      <c r="F154" s="26">
        <f t="shared" si="25"/>
        <v>100.4</v>
      </c>
      <c r="G154" s="9"/>
      <c r="I154" s="9">
        <v>0.6</v>
      </c>
      <c r="J154" s="9" t="e">
        <f>#REF!-I154</f>
        <v>#REF!</v>
      </c>
      <c r="L154" s="28">
        <v>0.8</v>
      </c>
      <c r="N154" s="27" t="e">
        <f>#REF!-L154</f>
        <v>#REF!</v>
      </c>
    </row>
    <row r="155" spans="1:15" s="27" customFormat="1" x14ac:dyDescent="0.15">
      <c r="A155" s="44"/>
      <c r="B155" s="33" t="s">
        <v>167</v>
      </c>
      <c r="C155" s="9">
        <v>0.8</v>
      </c>
      <c r="D155" s="42">
        <f t="shared" si="24"/>
        <v>4</v>
      </c>
      <c r="E155" s="41">
        <v>740184.72488636361</v>
      </c>
      <c r="F155" s="26">
        <f t="shared" si="25"/>
        <v>148</v>
      </c>
      <c r="G155" s="9"/>
      <c r="I155" s="9">
        <v>0.6</v>
      </c>
      <c r="J155" s="9" t="e">
        <f>#REF!-I155</f>
        <v>#REF!</v>
      </c>
      <c r="L155" s="28">
        <v>0.6</v>
      </c>
      <c r="N155" s="27" t="e">
        <f>#REF!-L155</f>
        <v>#REF!</v>
      </c>
    </row>
    <row r="156" spans="1:15" s="27" customFormat="1" x14ac:dyDescent="0.15">
      <c r="A156" s="44"/>
      <c r="B156" s="33" t="s">
        <v>168</v>
      </c>
      <c r="C156" s="9">
        <v>0.8</v>
      </c>
      <c r="D156" s="42">
        <f t="shared" si="24"/>
        <v>4</v>
      </c>
      <c r="E156" s="41">
        <v>619615.45727272728</v>
      </c>
      <c r="F156" s="26">
        <f t="shared" si="25"/>
        <v>123.9</v>
      </c>
      <c r="G156" s="9"/>
      <c r="I156" s="9">
        <v>0.6</v>
      </c>
      <c r="J156" s="9" t="e">
        <f>#REF!-I156</f>
        <v>#REF!</v>
      </c>
      <c r="L156" s="28">
        <v>0.8</v>
      </c>
      <c r="N156" s="27" t="e">
        <f>#REF!-L156</f>
        <v>#REF!</v>
      </c>
    </row>
    <row r="157" spans="1:15" s="27" customFormat="1" x14ac:dyDescent="0.15">
      <c r="A157" s="44"/>
      <c r="B157" s="33" t="s">
        <v>169</v>
      </c>
      <c r="C157" s="9">
        <v>0.8</v>
      </c>
      <c r="D157" s="42">
        <f t="shared" si="24"/>
        <v>4</v>
      </c>
      <c r="E157" s="41">
        <v>932487.10227272729</v>
      </c>
      <c r="F157" s="26">
        <f t="shared" si="25"/>
        <v>186.5</v>
      </c>
      <c r="G157" s="9"/>
      <c r="I157" s="9">
        <v>0.6</v>
      </c>
      <c r="J157" s="9" t="e">
        <f>#REF!-I157</f>
        <v>#REF!</v>
      </c>
      <c r="L157" s="28">
        <v>0.6</v>
      </c>
      <c r="N157" s="27" t="e">
        <f>#REF!-L157</f>
        <v>#REF!</v>
      </c>
    </row>
    <row r="158" spans="1:15" s="27" customFormat="1" x14ac:dyDescent="0.15">
      <c r="A158" s="44"/>
      <c r="B158" s="33" t="s">
        <v>170</v>
      </c>
      <c r="C158" s="9">
        <v>0.8</v>
      </c>
      <c r="D158" s="42">
        <f t="shared" si="24"/>
        <v>4</v>
      </c>
      <c r="E158" s="41">
        <v>47269.227272727272</v>
      </c>
      <c r="F158" s="26">
        <f t="shared" si="25"/>
        <v>9.5</v>
      </c>
      <c r="G158" s="9"/>
      <c r="I158" s="9">
        <v>0.8</v>
      </c>
      <c r="J158" s="9" t="e">
        <f>#REF!-I158</f>
        <v>#REF!</v>
      </c>
      <c r="L158" s="28">
        <v>0.5</v>
      </c>
      <c r="N158" s="27" t="e">
        <f>#REF!-L158</f>
        <v>#REF!</v>
      </c>
    </row>
    <row r="159" spans="1:15" s="27" customFormat="1" x14ac:dyDescent="0.15">
      <c r="A159" s="44"/>
      <c r="B159" s="33" t="s">
        <v>171</v>
      </c>
      <c r="C159" s="9">
        <v>0.8</v>
      </c>
      <c r="D159" s="42">
        <f t="shared" si="24"/>
        <v>4</v>
      </c>
      <c r="E159" s="41">
        <v>702980.06909090909</v>
      </c>
      <c r="F159" s="26">
        <f t="shared" si="25"/>
        <v>140.6</v>
      </c>
      <c r="G159" s="9"/>
      <c r="I159" s="9">
        <v>0.6</v>
      </c>
      <c r="J159" s="9" t="e">
        <f>#REF!-I159</f>
        <v>#REF!</v>
      </c>
      <c r="L159" s="28">
        <v>0.6</v>
      </c>
      <c r="N159" s="27" t="e">
        <f>#REF!-L159</f>
        <v>#REF!</v>
      </c>
    </row>
    <row r="160" spans="1:15" s="27" customFormat="1" x14ac:dyDescent="0.15">
      <c r="A160" s="44"/>
      <c r="B160" s="33" t="s">
        <v>172</v>
      </c>
      <c r="C160" s="9">
        <v>0.8</v>
      </c>
      <c r="D160" s="42">
        <f t="shared" si="24"/>
        <v>4</v>
      </c>
      <c r="E160" s="41">
        <v>427064.98965909093</v>
      </c>
      <c r="F160" s="26">
        <f t="shared" si="25"/>
        <v>85.4</v>
      </c>
      <c r="G160" s="9"/>
      <c r="I160" s="9">
        <v>0.6</v>
      </c>
      <c r="J160" s="9" t="e">
        <f>#REF!-I160</f>
        <v>#REF!</v>
      </c>
      <c r="L160" s="28">
        <v>0.8</v>
      </c>
      <c r="N160" s="27" t="e">
        <f>#REF!-L160</f>
        <v>#REF!</v>
      </c>
    </row>
    <row r="161" spans="1:15" s="27" customFormat="1" x14ac:dyDescent="0.15">
      <c r="A161" s="45"/>
      <c r="B161" s="33" t="s">
        <v>173</v>
      </c>
      <c r="C161" s="9">
        <v>0.8</v>
      </c>
      <c r="D161" s="42">
        <f t="shared" si="24"/>
        <v>4</v>
      </c>
      <c r="E161" s="41">
        <v>425972.36363636365</v>
      </c>
      <c r="F161" s="26">
        <f t="shared" si="25"/>
        <v>85.2</v>
      </c>
      <c r="G161" s="9"/>
      <c r="I161" s="9">
        <v>0.6</v>
      </c>
      <c r="J161" s="9" t="e">
        <f>#REF!-I161</f>
        <v>#REF!</v>
      </c>
      <c r="L161" s="28">
        <v>0.8</v>
      </c>
      <c r="N161" s="27" t="e">
        <f>#REF!-L161</f>
        <v>#REF!</v>
      </c>
    </row>
    <row r="162" spans="1:15" s="20" customFormat="1" x14ac:dyDescent="0.15">
      <c r="A162" s="53" t="s">
        <v>174</v>
      </c>
      <c r="B162" s="14" t="s">
        <v>175</v>
      </c>
      <c r="C162" s="34"/>
      <c r="D162" s="34"/>
      <c r="E162" s="39">
        <v>4591373.6078409096</v>
      </c>
      <c r="F162" s="18">
        <f>SUM(F163:F170)</f>
        <v>918.19999999999993</v>
      </c>
      <c r="G162" s="30"/>
      <c r="I162" s="34"/>
      <c r="J162" s="34"/>
      <c r="L162" s="31"/>
      <c r="O162" s="27"/>
    </row>
    <row r="163" spans="1:15" s="27" customFormat="1" x14ac:dyDescent="0.15">
      <c r="A163" s="54"/>
      <c r="B163" s="29" t="s">
        <v>176</v>
      </c>
      <c r="C163" s="9">
        <v>0.8</v>
      </c>
      <c r="D163" s="42">
        <f t="shared" ref="D163:D170" si="26">C163*5</f>
        <v>4</v>
      </c>
      <c r="E163" s="41">
        <v>321127.36749999999</v>
      </c>
      <c r="F163" s="26">
        <f t="shared" ref="F163:F170" si="27">ROUND(D163*E163/2/10000,1)</f>
        <v>64.2</v>
      </c>
      <c r="G163" s="9"/>
      <c r="I163" s="9">
        <v>0.8</v>
      </c>
      <c r="J163" s="9" t="e">
        <f>#REF!-I163</f>
        <v>#REF!</v>
      </c>
      <c r="L163" s="28">
        <v>0.4</v>
      </c>
      <c r="N163" s="27" t="e">
        <f>#REF!-L163</f>
        <v>#REF!</v>
      </c>
    </row>
    <row r="164" spans="1:15" s="27" customFormat="1" x14ac:dyDescent="0.15">
      <c r="A164" s="54"/>
      <c r="B164" s="29" t="s">
        <v>177</v>
      </c>
      <c r="C164" s="9">
        <v>0.8</v>
      </c>
      <c r="D164" s="42">
        <f t="shared" si="26"/>
        <v>4</v>
      </c>
      <c r="E164" s="41">
        <v>525430.53761363635</v>
      </c>
      <c r="F164" s="26">
        <f t="shared" si="27"/>
        <v>105.1</v>
      </c>
      <c r="G164" s="9"/>
      <c r="I164" s="9">
        <v>0.5</v>
      </c>
      <c r="J164" s="9" t="e">
        <f>#REF!-I164</f>
        <v>#REF!</v>
      </c>
      <c r="L164" s="28">
        <v>0.5</v>
      </c>
      <c r="N164" s="27" t="e">
        <f>#REF!-L164</f>
        <v>#REF!</v>
      </c>
    </row>
    <row r="165" spans="1:15" s="27" customFormat="1" x14ac:dyDescent="0.15">
      <c r="A165" s="54"/>
      <c r="B165" s="29" t="s">
        <v>178</v>
      </c>
      <c r="C165" s="9">
        <v>0.8</v>
      </c>
      <c r="D165" s="42">
        <f t="shared" si="26"/>
        <v>4</v>
      </c>
      <c r="E165" s="41">
        <v>670195.98863636365</v>
      </c>
      <c r="F165" s="26">
        <f t="shared" si="27"/>
        <v>134</v>
      </c>
      <c r="G165" s="9"/>
      <c r="I165" s="9">
        <v>0.6</v>
      </c>
      <c r="J165" s="9" t="e">
        <f>#REF!-I165</f>
        <v>#REF!</v>
      </c>
      <c r="L165" s="28">
        <v>0.6</v>
      </c>
      <c r="N165" s="27" t="e">
        <f>#REF!-L165</f>
        <v>#REF!</v>
      </c>
    </row>
    <row r="166" spans="1:15" s="27" customFormat="1" x14ac:dyDescent="0.15">
      <c r="A166" s="54"/>
      <c r="B166" s="29" t="s">
        <v>179</v>
      </c>
      <c r="C166" s="9">
        <v>0.8</v>
      </c>
      <c r="D166" s="42">
        <f t="shared" si="26"/>
        <v>4</v>
      </c>
      <c r="E166" s="41">
        <v>462689.21920454543</v>
      </c>
      <c r="F166" s="26">
        <f t="shared" si="27"/>
        <v>92.5</v>
      </c>
      <c r="G166" s="9"/>
      <c r="I166" s="9">
        <v>0.4</v>
      </c>
      <c r="J166" s="9" t="e">
        <f>#REF!-I166</f>
        <v>#REF!</v>
      </c>
      <c r="L166" s="28">
        <v>0.4</v>
      </c>
      <c r="N166" s="27" t="e">
        <f>#REF!-L166</f>
        <v>#REF!</v>
      </c>
    </row>
    <row r="167" spans="1:15" s="27" customFormat="1" x14ac:dyDescent="0.15">
      <c r="A167" s="54"/>
      <c r="B167" s="29" t="s">
        <v>180</v>
      </c>
      <c r="C167" s="9">
        <v>0.8</v>
      </c>
      <c r="D167" s="42">
        <f t="shared" si="26"/>
        <v>4</v>
      </c>
      <c r="E167" s="41">
        <v>551057.96011363645</v>
      </c>
      <c r="F167" s="26">
        <f t="shared" si="27"/>
        <v>110.2</v>
      </c>
      <c r="G167" s="9"/>
      <c r="I167" s="9">
        <v>0.6</v>
      </c>
      <c r="J167" s="9" t="e">
        <f>#REF!-I167</f>
        <v>#REF!</v>
      </c>
      <c r="L167" s="28">
        <v>0.6</v>
      </c>
      <c r="N167" s="27" t="e">
        <f>#REF!-L167</f>
        <v>#REF!</v>
      </c>
    </row>
    <row r="168" spans="1:15" s="27" customFormat="1" x14ac:dyDescent="0.15">
      <c r="A168" s="54"/>
      <c r="B168" s="33" t="s">
        <v>181</v>
      </c>
      <c r="C168" s="9">
        <v>0.8</v>
      </c>
      <c r="D168" s="42">
        <f t="shared" si="26"/>
        <v>4</v>
      </c>
      <c r="E168" s="41">
        <v>227773.12681818183</v>
      </c>
      <c r="F168" s="26">
        <f t="shared" si="27"/>
        <v>45.6</v>
      </c>
      <c r="G168" s="9"/>
      <c r="I168" s="9">
        <v>0.5</v>
      </c>
      <c r="J168" s="9" t="e">
        <f>#REF!-I168</f>
        <v>#REF!</v>
      </c>
      <c r="L168" s="28">
        <v>0.7</v>
      </c>
      <c r="N168" s="27" t="e">
        <f>#REF!-L168</f>
        <v>#REF!</v>
      </c>
    </row>
    <row r="169" spans="1:15" s="27" customFormat="1" x14ac:dyDescent="0.15">
      <c r="A169" s="54"/>
      <c r="B169" s="29" t="s">
        <v>182</v>
      </c>
      <c r="C169" s="9">
        <v>0.8</v>
      </c>
      <c r="D169" s="42">
        <f t="shared" si="26"/>
        <v>4</v>
      </c>
      <c r="E169" s="41">
        <v>890882.96250000002</v>
      </c>
      <c r="F169" s="26">
        <f t="shared" si="27"/>
        <v>178.2</v>
      </c>
      <c r="G169" s="9"/>
      <c r="I169" s="9">
        <v>0.7</v>
      </c>
      <c r="J169" s="9" t="e">
        <f>#REF!-I169</f>
        <v>#REF!</v>
      </c>
      <c r="L169" s="28">
        <v>0.7</v>
      </c>
      <c r="N169" s="27" t="e">
        <f>#REF!-L169</f>
        <v>#REF!</v>
      </c>
    </row>
    <row r="170" spans="1:15" s="27" customFormat="1" x14ac:dyDescent="0.15">
      <c r="A170" s="55"/>
      <c r="B170" s="29" t="s">
        <v>183</v>
      </c>
      <c r="C170" s="9">
        <v>0.8</v>
      </c>
      <c r="D170" s="42">
        <f t="shared" si="26"/>
        <v>4</v>
      </c>
      <c r="E170" s="41">
        <v>942216.44545454544</v>
      </c>
      <c r="F170" s="26">
        <f t="shared" si="27"/>
        <v>188.4</v>
      </c>
      <c r="G170" s="9"/>
      <c r="I170" s="9">
        <v>0.7</v>
      </c>
      <c r="J170" s="9" t="e">
        <f>#REF!-I170</f>
        <v>#REF!</v>
      </c>
      <c r="L170" s="28">
        <v>0.7</v>
      </c>
      <c r="N170" s="27" t="e">
        <f>#REF!-L170</f>
        <v>#REF!</v>
      </c>
    </row>
  </sheetData>
  <mergeCells count="19">
    <mergeCell ref="A127:A139"/>
    <mergeCell ref="A140:A146"/>
    <mergeCell ref="A147:A161"/>
    <mergeCell ref="A162:A170"/>
    <mergeCell ref="A55:A68"/>
    <mergeCell ref="A69:A82"/>
    <mergeCell ref="A83:A95"/>
    <mergeCell ref="A96:A101"/>
    <mergeCell ref="A102:A110"/>
    <mergeCell ref="A111:A126"/>
    <mergeCell ref="A40:A54"/>
    <mergeCell ref="A1:B1"/>
    <mergeCell ref="A2:G2"/>
    <mergeCell ref="A4:B4"/>
    <mergeCell ref="A5:B5"/>
    <mergeCell ref="A6:B6"/>
    <mergeCell ref="A7:A18"/>
    <mergeCell ref="A19:A30"/>
    <mergeCell ref="A31:A39"/>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liuling</cp:lastModifiedBy>
  <dcterms:created xsi:type="dcterms:W3CDTF">2020-11-18T00:48:54Z</dcterms:created>
  <dcterms:modified xsi:type="dcterms:W3CDTF">2020-12-04T03:07:18Z</dcterms:modified>
</cp:coreProperties>
</file>