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70" i="1" l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E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E148" i="1"/>
  <c r="F147" i="1"/>
  <c r="E147" i="1"/>
  <c r="F146" i="1"/>
  <c r="D146" i="1"/>
  <c r="F145" i="1"/>
  <c r="D145" i="1"/>
  <c r="F144" i="1"/>
  <c r="D144" i="1"/>
  <c r="F143" i="1"/>
  <c r="D143" i="1"/>
  <c r="F142" i="1"/>
  <c r="D142" i="1"/>
  <c r="F141" i="1"/>
  <c r="E141" i="1"/>
  <c r="F140" i="1"/>
  <c r="E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E128" i="1"/>
  <c r="F127" i="1"/>
  <c r="E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E112" i="1"/>
  <c r="F111" i="1"/>
  <c r="E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E103" i="1"/>
  <c r="F102" i="1"/>
  <c r="E102" i="1"/>
  <c r="F101" i="1"/>
  <c r="D101" i="1"/>
  <c r="F100" i="1"/>
  <c r="D100" i="1"/>
  <c r="F99" i="1"/>
  <c r="D99" i="1"/>
  <c r="F98" i="1"/>
  <c r="D98" i="1"/>
  <c r="F97" i="1"/>
  <c r="E97" i="1"/>
  <c r="F96" i="1"/>
  <c r="E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F84" i="1" s="1"/>
  <c r="F83" i="1" s="1"/>
  <c r="D85" i="1"/>
  <c r="E84" i="1"/>
  <c r="E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E70" i="1"/>
  <c r="F69" i="1"/>
  <c r="E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F56" i="1" s="1"/>
  <c r="F55" i="1" s="1"/>
  <c r="D57" i="1"/>
  <c r="E56" i="1"/>
  <c r="E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F41" i="1" s="1"/>
  <c r="F40" i="1" s="1"/>
  <c r="D42" i="1"/>
  <c r="E41" i="1"/>
  <c r="E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F32" i="1" s="1"/>
  <c r="F31" i="1" s="1"/>
  <c r="D33" i="1"/>
  <c r="E32" i="1"/>
  <c r="E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E20" i="1"/>
  <c r="F19" i="1"/>
  <c r="E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E8" i="1"/>
  <c r="F7" i="1"/>
  <c r="E7" i="1"/>
  <c r="E6" i="1"/>
  <c r="F6" i="1" l="1"/>
  <c r="F162" i="1"/>
</calcChain>
</file>

<file path=xl/sharedStrings.xml><?xml version="1.0" encoding="utf-8"?>
<sst xmlns="http://schemas.openxmlformats.org/spreadsheetml/2006/main" count="193" uniqueCount="192">
  <si>
    <t>附件2</t>
    <phoneticPr fontId="4" type="noConversion"/>
  </si>
  <si>
    <t>单位：万元</t>
    <phoneticPr fontId="4" type="noConversion"/>
  </si>
  <si>
    <t>市县名称</t>
  </si>
  <si>
    <t>省级财政负担比例</t>
    <phoneticPr fontId="8" type="noConversion"/>
  </si>
  <si>
    <t>省级财政负担标准</t>
    <phoneticPr fontId="8" type="noConversion"/>
  </si>
  <si>
    <t>基础养老金实际发放人次数（不含稽核退款）</t>
    <phoneticPr fontId="4" type="noConversion"/>
  </si>
  <si>
    <t>备注</t>
  </si>
  <si>
    <t>栏次</t>
  </si>
  <si>
    <t>4=2*3</t>
    <phoneticPr fontId="4" type="noConversion"/>
  </si>
  <si>
    <t>市县合计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</si>
  <si>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</si>
  <si>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</si>
  <si>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</si>
  <si>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</si>
  <si>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</si>
  <si>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</si>
  <si>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</si>
  <si>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</si>
  <si>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</si>
  <si>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</si>
  <si>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</si>
  <si>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</si>
  <si>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宁乡市</t>
    <phoneticPr fontId="4" type="noConversion"/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</si>
  <si>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</si>
  <si>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</si>
  <si>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</si>
  <si>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</si>
  <si>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</si>
  <si>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</si>
  <si>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</si>
  <si>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云龙示范区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</si>
  <si>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</si>
  <si>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</si>
  <si>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</si>
  <si>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</si>
  <si>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</si>
  <si>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</si>
  <si>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</si>
  <si>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</si>
  <si>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</si>
  <si>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九华区</t>
  </si>
  <si>
    <t>岳塘区</t>
  </si>
  <si>
    <t>湘潭高新区</t>
  </si>
  <si>
    <t>湘潭县</t>
  </si>
  <si>
    <t>湘乡市</t>
  </si>
  <si>
    <t>韶山市</t>
  </si>
  <si>
    <t>衡阳市</t>
    <phoneticPr fontId="4" type="noConversion"/>
  </si>
  <si>
    <t>衡阳市小计</t>
  </si>
  <si>
    <t>衡阳市本级及所辖区小计</t>
  </si>
  <si>
    <t>市本级</t>
    <phoneticPr fontId="4" type="noConversion"/>
  </si>
  <si>
    <t>南岳区</t>
  </si>
  <si>
    <t>珠晖区</t>
  </si>
  <si>
    <t>雁峰区</t>
  </si>
  <si>
    <t>石鼓区</t>
  </si>
  <si>
    <t>衡阳市</t>
    <phoneticPr fontId="4" type="noConversion"/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</si>
  <si>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</si>
  <si>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</si>
  <si>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</si>
  <si>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</si>
  <si>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</si>
  <si>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</si>
  <si>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</si>
  <si>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</si>
  <si>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</si>
  <si>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</si>
  <si>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</si>
  <si>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</si>
  <si>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</si>
  <si>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</si>
  <si>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</si>
  <si>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</si>
  <si>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</si>
  <si>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</si>
  <si>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</si>
  <si>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</si>
  <si>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</si>
  <si>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</si>
  <si>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</si>
  <si>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</si>
  <si>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</si>
  <si>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岳阳市本级及所辖区小计</t>
  </si>
  <si>
    <t>经济开发区</t>
  </si>
  <si>
    <t>南湖风景区</t>
  </si>
  <si>
    <t>岳阳楼区</t>
  </si>
  <si>
    <t>君山区</t>
  </si>
  <si>
    <t>云溪区</t>
  </si>
  <si>
    <t>屈原区</t>
  </si>
  <si>
    <t>汨罗市</t>
  </si>
  <si>
    <t>平江县</t>
  </si>
  <si>
    <t>湘阴县</t>
  </si>
  <si>
    <t>临湘市</t>
  </si>
  <si>
    <t>华容县</t>
  </si>
  <si>
    <t>岳阳县</t>
  </si>
  <si>
    <t>常德市</t>
    <phoneticPr fontId="4" type="noConversion"/>
  </si>
  <si>
    <t>常德市小计</t>
  </si>
  <si>
    <t>常德市本级及所辖区小计</t>
  </si>
  <si>
    <t>西洞庭区</t>
  </si>
  <si>
    <t>西湖管理区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</si>
  <si>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</si>
  <si>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</si>
  <si>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</si>
  <si>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</si>
  <si>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</si>
  <si>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</si>
  <si>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</si>
  <si>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常德市</t>
  </si>
  <si>
    <t>桃源县</t>
  </si>
  <si>
    <t>石门县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</si>
  <si>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</si>
  <si>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</si>
  <si>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</si>
  <si>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</si>
  <si>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</si>
  <si>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</si>
  <si>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</si>
  <si>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</si>
  <si>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</si>
  <si>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</si>
  <si>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</si>
  <si>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</si>
  <si>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</si>
  <si>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</si>
  <si>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</si>
  <si>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</si>
  <si>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</si>
  <si>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</t>
  </si>
  <si>
    <t>永州市小计</t>
  </si>
  <si>
    <t>永州市本级及所辖区小计</t>
  </si>
  <si>
    <t>零陵区</t>
  </si>
  <si>
    <t>冷水滩区</t>
  </si>
  <si>
    <t>凤凰园区</t>
  </si>
  <si>
    <t>金洞管理区</t>
  </si>
  <si>
    <t>回龙圩区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</si>
  <si>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</si>
  <si>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</si>
  <si>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</si>
  <si>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</si>
  <si>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</si>
  <si>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</si>
  <si>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</si>
  <si>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</si>
  <si>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</si>
  <si>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  <phoneticPr fontId="4" type="noConversion"/>
  </si>
  <si>
    <t>郴州市小计</t>
  </si>
  <si>
    <t>郴州市本级及所辖区小计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</si>
  <si>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</si>
  <si>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</si>
  <si>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</si>
  <si>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</si>
  <si>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</si>
  <si>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</si>
  <si>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</si>
  <si>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</si>
  <si>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</si>
  <si>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</si>
  <si>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</si>
  <si>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</si>
  <si>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</si>
  <si>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</si>
  <si>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</si>
  <si>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</si>
  <si>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</si>
  <si>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</si>
  <si>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</si>
  <si>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</si>
  <si>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</si>
  <si>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</si>
  <si>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</si>
  <si>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</si>
  <si>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</si>
  <si>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</si>
  <si>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</si>
  <si>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</si>
  <si>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</si>
  <si>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</si>
  <si>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</si>
  <si>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</si>
  <si>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</si>
  <si>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</si>
  <si>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</si>
  <si>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</si>
  <si>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</si>
  <si>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</si>
  <si>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</si>
  <si>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</si>
  <si>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</si>
  <si>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</si>
  <si>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</si>
  <si>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</si>
  <si>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</si>
  <si>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 xml:space="preserve">提前下达2021年全省城乡居民基本养老保险基础养老金省级补助金额表  </t>
    <phoneticPr fontId="4" type="noConversion"/>
  </si>
  <si>
    <t>申请预拨金额（调整后）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</si>
</sst>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 "/>
    <numFmt numFmtId="177" formatCode="0.0_);[Red]\(0.0\)"/>
    <numFmt numFmtId="178" formatCode="0_ "/>
    <numFmt numFmtId="179" formatCode="0.00_ "/>
    <numFmt numFmtId="180" formatCode="0.0000_ "/>
  </numFmts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53">
    <xf numFmtId="0" fontId="0" fillId="0" borderId="0" xfId="0"/>
    <xf numFmtId="9" fontId="3" fillId="0" borderId="0" xfId="1" applyFont="1" applyAlignment="1">
      <alignment horizontal="left" vertical="center" wrapText="1"/>
    </xf>
    <xf numFmtId="176" fontId="2" fillId="0" borderId="0" xfId="2" applyNumberFormat="1" applyFont="1" applyAlignment="1">
      <alignment horizontal="center" vertical="center" wrapText="1"/>
    </xf>
    <xf numFmtId="176" fontId="3" fillId="0" borderId="0" xfId="2" applyNumberFormat="1" applyFont="1" applyAlignment="1">
      <alignment horizontal="left" vertical="center" wrapText="1"/>
    </xf>
    <xf numFmtId="176" fontId="2" fillId="0" borderId="0" xfId="2" applyNumberFormat="1" applyAlignment="1">
      <alignment horizontal="center" vertical="center" wrapText="1"/>
    </xf>
    <xf numFmtId="176" fontId="2" fillId="0" borderId="0" xfId="2" applyNumberFormat="1" applyAlignment="1">
      <alignment vertical="center" wrapText="1"/>
    </xf>
    <xf numFmtId="176" fontId="2" fillId="0" borderId="0" xfId="2" applyNumberFormat="1" applyAlignment="1">
      <alignment wrapText="1"/>
    </xf>
    <xf numFmtId="9" fontId="2" fillId="0" borderId="0" xfId="1" applyFont="1" applyAlignment="1">
      <alignment wrapText="1"/>
    </xf>
    <xf numFmtId="177" fontId="6" fillId="0" borderId="0" xfId="0" applyNumberFormat="1" applyFont="1" applyAlignment="1">
      <alignment horizontal="right" vertical="center"/>
    </xf>
    <xf numFmtId="176" fontId="7" fillId="0" borderId="3" xfId="2" applyNumberFormat="1" applyFont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4" xfId="2" applyNumberFormat="1" applyFont="1" applyBorder="1" applyAlignment="1">
      <alignment horizontal="center" vertical="center" wrapText="1"/>
    </xf>
    <xf numFmtId="178" fontId="7" fillId="0" borderId="6" xfId="2" applyNumberFormat="1" applyFont="1" applyBorder="1" applyAlignment="1">
      <alignment horizontal="center" vertical="center" wrapText="1"/>
    </xf>
    <xf numFmtId="9" fontId="7" fillId="2" borderId="3" xfId="1" applyFont="1" applyFill="1" applyBorder="1" applyAlignment="1">
      <alignment horizontal="center" vertical="center" wrapText="1"/>
    </xf>
    <xf numFmtId="178" fontId="7" fillId="2" borderId="7" xfId="2" applyNumberFormat="1" applyFont="1" applyFill="1" applyBorder="1" applyAlignment="1">
      <alignment horizontal="center" vertical="center" wrapText="1"/>
    </xf>
    <xf numFmtId="179" fontId="7" fillId="2" borderId="7" xfId="2" applyNumberFormat="1" applyFont="1" applyFill="1" applyBorder="1" applyAlignment="1">
      <alignment horizontal="center" vertical="center" wrapText="1"/>
    </xf>
    <xf numFmtId="176" fontId="7" fillId="2" borderId="7" xfId="2" applyNumberFormat="1" applyFont="1" applyFill="1" applyBorder="1" applyAlignment="1">
      <alignment horizontal="left" vertical="center" wrapText="1"/>
    </xf>
    <xf numFmtId="176" fontId="7" fillId="2" borderId="7" xfId="2" applyNumberFormat="1" applyFont="1" applyFill="1" applyBorder="1" applyAlignment="1">
      <alignment vertical="center" wrapText="1"/>
    </xf>
    <xf numFmtId="9" fontId="7" fillId="2" borderId="7" xfId="1" applyFont="1" applyFill="1" applyBorder="1" applyAlignment="1">
      <alignment vertical="center" wrapText="1"/>
    </xf>
    <xf numFmtId="178" fontId="7" fillId="2" borderId="7" xfId="2" applyNumberFormat="1" applyFont="1" applyFill="1" applyBorder="1" applyAlignment="1">
      <alignment horizontal="center" vertical="center"/>
    </xf>
    <xf numFmtId="179" fontId="7" fillId="2" borderId="7" xfId="2" applyNumberFormat="1" applyFont="1" applyFill="1" applyBorder="1" applyAlignment="1">
      <alignment horizontal="center" vertical="center"/>
    </xf>
    <xf numFmtId="176" fontId="7" fillId="2" borderId="7" xfId="2" applyNumberFormat="1" applyFont="1" applyFill="1" applyBorder="1" applyAlignment="1">
      <alignment horizontal="center" vertical="center"/>
    </xf>
    <xf numFmtId="176" fontId="7" fillId="3" borderId="7" xfId="2" applyNumberFormat="1" applyFont="1" applyFill="1" applyBorder="1" applyAlignment="1">
      <alignment vertical="center" wrapText="1"/>
    </xf>
    <xf numFmtId="9" fontId="7" fillId="3" borderId="7" xfId="1" applyFont="1" applyFill="1" applyBorder="1" applyAlignment="1">
      <alignment vertical="center" wrapText="1"/>
    </xf>
    <xf numFmtId="178" fontId="7" fillId="3" borderId="7" xfId="2" applyNumberFormat="1" applyFont="1" applyFill="1" applyBorder="1" applyAlignment="1">
      <alignment horizontal="center" vertical="center"/>
    </xf>
    <xf numFmtId="179" fontId="7" fillId="3" borderId="7" xfId="2" applyNumberFormat="1" applyFont="1" applyFill="1" applyBorder="1" applyAlignment="1">
      <alignment horizontal="center" vertical="center"/>
    </xf>
    <xf numFmtId="176" fontId="7" fillId="3" borderId="7" xfId="2" applyNumberFormat="1" applyFont="1" applyFill="1" applyBorder="1" applyAlignment="1">
      <alignment horizontal="center" vertical="center"/>
    </xf>
    <xf numFmtId="176" fontId="7" fillId="0" borderId="7" xfId="2" applyNumberFormat="1" applyFont="1" applyFill="1" applyBorder="1" applyAlignment="1">
      <alignment horizontal="center" vertical="center" wrapText="1"/>
    </xf>
    <xf numFmtId="9" fontId="7" fillId="0" borderId="7" xfId="1" applyFont="1" applyFill="1" applyBorder="1" applyAlignment="1">
      <alignment horizontal="center" vertical="center" wrapText="1"/>
    </xf>
    <xf numFmtId="179" fontId="7" fillId="0" borderId="7" xfId="1" applyNumberFormat="1" applyFont="1" applyFill="1" applyBorder="1" applyAlignment="1">
      <alignment horizontal="center" vertical="center" wrapText="1"/>
    </xf>
    <xf numFmtId="178" fontId="7" fillId="0" borderId="7" xfId="2" applyNumberFormat="1" applyFont="1" applyFill="1" applyBorder="1" applyAlignment="1">
      <alignment horizontal="center" vertical="center" wrapText="1"/>
    </xf>
    <xf numFmtId="179" fontId="7" fillId="0" borderId="7" xfId="2" applyNumberFormat="1" applyFont="1" applyFill="1" applyBorder="1" applyAlignment="1">
      <alignment horizontal="center" vertical="center" wrapText="1"/>
    </xf>
    <xf numFmtId="176" fontId="7" fillId="0" borderId="7" xfId="2" applyNumberFormat="1" applyFont="1" applyFill="1" applyBorder="1" applyAlignment="1">
      <alignment vertical="center" wrapText="1"/>
    </xf>
    <xf numFmtId="180" fontId="7" fillId="2" borderId="7" xfId="2" applyNumberFormat="1" applyFont="1" applyFill="1" applyBorder="1" applyAlignment="1">
      <alignment horizontal="center" vertical="center"/>
    </xf>
    <xf numFmtId="180" fontId="7" fillId="3" borderId="7" xfId="2" applyNumberFormat="1" applyFont="1" applyFill="1" applyBorder="1" applyAlignment="1">
      <alignment horizontal="center" vertical="center"/>
    </xf>
    <xf numFmtId="176" fontId="7" fillId="4" borderId="7" xfId="2" applyNumberFormat="1" applyFont="1" applyFill="1" applyBorder="1" applyAlignment="1">
      <alignment vertical="center" wrapText="1"/>
    </xf>
    <xf numFmtId="176" fontId="7" fillId="0" borderId="4" xfId="2" applyNumberFormat="1" applyFont="1" applyBorder="1" applyAlignment="1">
      <alignment horizontal="center" vertical="center"/>
    </xf>
    <xf numFmtId="9" fontId="7" fillId="2" borderId="7" xfId="1" applyFont="1" applyFill="1" applyBorder="1" applyAlignment="1">
      <alignment horizontal="left" vertical="center" wrapText="1"/>
    </xf>
    <xf numFmtId="176" fontId="7" fillId="0" borderId="4" xfId="2" applyNumberFormat="1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/>
    </xf>
    <xf numFmtId="176" fontId="7" fillId="0" borderId="9" xfId="2" applyNumberFormat="1" applyFont="1" applyBorder="1" applyAlignment="1">
      <alignment horizontal="center" vertical="center"/>
    </xf>
    <xf numFmtId="176" fontId="3" fillId="0" borderId="0" xfId="2" applyNumberFormat="1" applyFont="1" applyAlignment="1">
      <alignment horizontal="left" vertical="center" wrapText="1"/>
    </xf>
    <xf numFmtId="176" fontId="5" fillId="0" borderId="0" xfId="2" applyNumberFormat="1" applyFont="1" applyAlignment="1">
      <alignment horizontal="center" vertical="center" wrapText="1"/>
    </xf>
    <xf numFmtId="176" fontId="7" fillId="0" borderId="1" xfId="2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178" fontId="7" fillId="0" borderId="5" xfId="2" applyNumberFormat="1" applyFont="1" applyBorder="1" applyAlignment="1">
      <alignment horizontal="center" vertical="center" wrapText="1"/>
    </xf>
    <xf numFmtId="178" fontId="7" fillId="0" borderId="6" xfId="2" applyNumberFormat="1" applyFont="1" applyBorder="1" applyAlignment="1">
      <alignment horizontal="center" vertical="center" wrapText="1"/>
    </xf>
    <xf numFmtId="176" fontId="7" fillId="2" borderId="5" xfId="2" applyNumberFormat="1" applyFont="1" applyFill="1" applyBorder="1" applyAlignment="1">
      <alignment horizontal="center" vertical="center" wrapText="1"/>
    </xf>
    <xf numFmtId="176" fontId="7" fillId="2" borderId="3" xfId="2" applyNumberFormat="1" applyFont="1" applyFill="1" applyBorder="1" applyAlignment="1">
      <alignment horizontal="center" vertical="center" wrapText="1"/>
    </xf>
    <xf numFmtId="176" fontId="7" fillId="0" borderId="7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 wrapText="1"/>
    </xf>
    <xf numFmtId="176" fontId="7" fillId="0" borderId="8" xfId="2" applyNumberFormat="1" applyFont="1" applyBorder="1" applyAlignment="1">
      <alignment horizontal="center" vertical="center" wrapText="1"/>
    </xf>
    <xf numFmtId="176" fontId="7" fillId="0" borderId="9" xfId="2" applyNumberFormat="1" applyFont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_预拨2013年新农保基础养老金补助资金分配表（定稿）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zoomScale="120" zoomScaleNormal="120" workbookViewId="0">
      <selection activeCell="F4" sqref="F4"/>
    </sheetView>
  </sheetViews>
  <sheetFormatPr defaultRowHeight="13.5" x14ac:dyDescent="0.15"/>
  <cols>
    <col min="1" max="7" width="13.875" customWidth="1"/>
  </cols>
  <sheetData>
    <row r="1" spans="1:7" ht="14.25" x14ac:dyDescent="0.15">
      <c r="A1" s="41" t="s">
        <v>0</v>
      </c>
      <c r="B1" s="41"/>
      <c r="C1" s="1"/>
      <c r="D1" s="1"/>
      <c r="E1" s="2"/>
      <c r="F1" s="3"/>
      <c r="G1" s="4"/>
    </row>
    <row r="2" spans="1:7" ht="43.5" customHeight="1" x14ac:dyDescent="0.15">
      <c r="A2" s="42" t="s">
        <v>190</v>
      </c>
      <c r="B2" s="42"/>
      <c r="C2" s="42"/>
      <c r="D2" s="42"/>
      <c r="E2" s="42"/>
      <c r="F2" s="42"/>
      <c r="G2" s="42"/>
    </row>
    <row r="3" spans="1:7" ht="14.25" x14ac:dyDescent="0.15">
      <c r="A3" s="5"/>
      <c r="B3" s="6"/>
      <c r="C3" s="7"/>
      <c r="D3" s="7"/>
      <c r="E3" s="2"/>
      <c r="F3" s="6"/>
      <c r="G3" s="8" t="s">
        <v>1</v>
      </c>
    </row>
    <row r="4" spans="1:7" ht="36" x14ac:dyDescent="0.15">
      <c r="A4" s="43" t="s">
        <v>2</v>
      </c>
      <c r="B4" s="44"/>
      <c r="C4" s="9" t="s">
        <v>3</v>
      </c>
      <c r="D4" s="9" t="s">
        <v>4</v>
      </c>
      <c r="E4" s="10" t="s">
        <v>5</v>
      </c>
      <c r="F4" s="11" t="s">
        <v>191</v>
      </c>
      <c r="G4" s="10" t="s">
        <v>6</v>
      </c>
    </row>
    <row r="5" spans="1:7" x14ac:dyDescent="0.15">
      <c r="A5" s="45" t="s">
        <v>7</v>
      </c>
      <c r="B5" s="46"/>
      <c r="C5" s="12">
        <v>1</v>
      </c>
      <c r="D5" s="12">
        <v>2</v>
      </c>
      <c r="E5" s="12">
        <v>3</v>
      </c>
      <c r="F5" s="12" t="s">
        <v>8</v>
      </c>
      <c r="G5" s="12">
        <v>5</v>
      </c>
    </row>
    <row r="6" spans="1:7" x14ac:dyDescent="0.15">
      <c r="A6" s="47" t="s">
        <v>9</v>
      </c>
      <c r="B6" s="48"/>
      <c r="C6" s="13"/>
      <c r="D6" s="13"/>
      <c r="E6" s="14">
        <f t="shared" ref="E6" si="0">SUM(E7,E19,E31,E40,E55,E69,E83,E96,E102,E111,E127,E140,E147,E162)</f>
        <v>110838850</v>
      </c>
      <c r="F6" s="15">
        <f>SUM(F7,F19,F31,F40,F55,F69,F83,F96,F102,F111,F127,F140,F147,F162)</f>
        <v>156205.4</v>
      </c>
      <c r="G6" s="16"/>
    </row>
    <row r="7" spans="1:7" x14ac:dyDescent="0.15">
      <c r="A7" s="38" t="s">
        <v>10</v>
      </c>
      <c r="B7" s="17" t="s">
        <v>11</v>
      </c>
      <c r="C7" s="18"/>
      <c r="D7" s="18"/>
      <c r="E7" s="19">
        <f t="shared" ref="E7" si="1">SUM(E8,E17,E18)</f>
        <v>8411708</v>
      </c>
      <c r="F7" s="20">
        <f>SUM(F8,F17,F18)</f>
        <v>7334.8</v>
      </c>
      <c r="G7" s="21"/>
    </row>
    <row r="8" spans="1:7" ht="24" x14ac:dyDescent="0.15">
      <c r="A8" s="39"/>
      <c r="B8" s="22" t="s">
        <v>12</v>
      </c>
      <c r="C8" s="23"/>
      <c r="D8" s="23"/>
      <c r="E8" s="24">
        <f t="shared" ref="E8" si="2">SUM(E9:E16)</f>
        <v>3449319</v>
      </c>
      <c r="F8" s="25">
        <f>SUM(F9:F16)</f>
        <v>1379.9</v>
      </c>
      <c r="G8" s="26"/>
    </row>
    <row r="9" spans="1:7" x14ac:dyDescent="0.15">
      <c r="A9" s="39"/>
      <c r="B9" s="27" t="s">
        <v>13</v>
      </c>
      <c r="C9" s="28">
        <v>0.2</v>
      </c>
      <c r="D9" s="29">
        <f>C9*20</f>
        <v>4</v>
      </c>
      <c r="E9" s="30">
        <v>1433153</v>
      </c>
      <c r="F9" s="31">
        <f>ROUND(D9*E9/10000,1)</f>
        <v>573.29999999999995</v>
      </c>
      <c r="G9" s="28"/>
    </row>
    <row r="10" spans="1:7" x14ac:dyDescent="0.15">
      <c r="A10" s="39"/>
      <c r="B10" s="27" t="s">
        <v>14</v>
      </c>
      <c r="C10" s="28">
        <v>0.2</v>
      </c>
      <c r="D10" s="29">
        <f t="shared" ref="D10:D18" si="3">C10*20</f>
        <v>4</v>
      </c>
      <c r="E10" s="30">
        <v>912188</v>
      </c>
      <c r="F10" s="31">
        <f t="shared" ref="F10:F18" si="4">ROUND(D10*E10/10000,1)</f>
        <v>364.9</v>
      </c>
      <c r="G10" s="28"/>
    </row>
    <row r="11" spans="1:7" x14ac:dyDescent="0.15">
      <c r="A11" s="39"/>
      <c r="B11" s="27" t="s">
        <v>15</v>
      </c>
      <c r="C11" s="28">
        <v>0.2</v>
      </c>
      <c r="D11" s="29">
        <f t="shared" si="3"/>
        <v>4</v>
      </c>
      <c r="E11" s="30">
        <v>223409</v>
      </c>
      <c r="F11" s="31">
        <f t="shared" si="4"/>
        <v>89.4</v>
      </c>
      <c r="G11" s="28"/>
    </row>
    <row r="12" spans="1:7" x14ac:dyDescent="0.15">
      <c r="A12" s="39"/>
      <c r="B12" s="27" t="s">
        <v>16</v>
      </c>
      <c r="C12" s="28">
        <v>0.2</v>
      </c>
      <c r="D12" s="29">
        <f t="shared" si="3"/>
        <v>4</v>
      </c>
      <c r="E12" s="30">
        <v>45665</v>
      </c>
      <c r="F12" s="31">
        <f t="shared" si="4"/>
        <v>18.3</v>
      </c>
      <c r="G12" s="28"/>
    </row>
    <row r="13" spans="1:7" x14ac:dyDescent="0.15">
      <c r="A13" s="39"/>
      <c r="B13" s="27" t="s">
        <v>17</v>
      </c>
      <c r="C13" s="28">
        <v>0.2</v>
      </c>
      <c r="D13" s="29">
        <f t="shared" si="3"/>
        <v>4</v>
      </c>
      <c r="E13" s="30">
        <v>141105</v>
      </c>
      <c r="F13" s="31">
        <f t="shared" si="4"/>
        <v>56.4</v>
      </c>
      <c r="G13" s="28"/>
    </row>
    <row r="14" spans="1:7" x14ac:dyDescent="0.15">
      <c r="A14" s="39"/>
      <c r="B14" s="27" t="s">
        <v>18</v>
      </c>
      <c r="C14" s="28">
        <v>0.2</v>
      </c>
      <c r="D14" s="29">
        <f t="shared" si="3"/>
        <v>4</v>
      </c>
      <c r="E14" s="30">
        <v>442227</v>
      </c>
      <c r="F14" s="31">
        <f t="shared" si="4"/>
        <v>176.9</v>
      </c>
      <c r="G14" s="28"/>
    </row>
    <row r="15" spans="1:7" x14ac:dyDescent="0.15">
      <c r="A15" s="39"/>
      <c r="B15" s="27" t="s">
        <v>19</v>
      </c>
      <c r="C15" s="28">
        <v>0.2</v>
      </c>
      <c r="D15" s="29">
        <f t="shared" si="3"/>
        <v>4</v>
      </c>
      <c r="E15" s="30">
        <v>184142</v>
      </c>
      <c r="F15" s="31">
        <f t="shared" si="4"/>
        <v>73.7</v>
      </c>
      <c r="G15" s="28"/>
    </row>
    <row r="16" spans="1:7" x14ac:dyDescent="0.15">
      <c r="A16" s="39"/>
      <c r="B16" s="27" t="s">
        <v>20</v>
      </c>
      <c r="C16" s="28">
        <v>0.2</v>
      </c>
      <c r="D16" s="29">
        <f t="shared" si="3"/>
        <v>4</v>
      </c>
      <c r="E16" s="30">
        <v>67430</v>
      </c>
      <c r="F16" s="31">
        <f t="shared" si="4"/>
        <v>27</v>
      </c>
      <c r="G16" s="28"/>
    </row>
    <row r="17" spans="1:7" x14ac:dyDescent="0.15">
      <c r="A17" s="39"/>
      <c r="B17" s="32" t="s">
        <v>21</v>
      </c>
      <c r="C17" s="28">
        <v>0.6</v>
      </c>
      <c r="D17" s="29">
        <f t="shared" si="3"/>
        <v>12</v>
      </c>
      <c r="E17" s="30">
        <v>2726178</v>
      </c>
      <c r="F17" s="31">
        <f t="shared" si="4"/>
        <v>3271.4</v>
      </c>
      <c r="G17" s="28"/>
    </row>
    <row r="18" spans="1:7" x14ac:dyDescent="0.15">
      <c r="A18" s="40"/>
      <c r="B18" s="32" t="s">
        <v>22</v>
      </c>
      <c r="C18" s="28">
        <v>0.6</v>
      </c>
      <c r="D18" s="29">
        <f t="shared" si="3"/>
        <v>12</v>
      </c>
      <c r="E18" s="30">
        <v>2236211</v>
      </c>
      <c r="F18" s="31">
        <f t="shared" si="4"/>
        <v>2683.5</v>
      </c>
      <c r="G18" s="28"/>
    </row>
    <row r="19" spans="1:7" x14ac:dyDescent="0.15">
      <c r="A19" s="38" t="s">
        <v>23</v>
      </c>
      <c r="B19" s="17" t="s">
        <v>24</v>
      </c>
      <c r="C19" s="18"/>
      <c r="D19" s="18"/>
      <c r="E19" s="19">
        <f t="shared" ref="E19" si="5">SUM(E20,E26:E30)</f>
        <v>5318088</v>
      </c>
      <c r="F19" s="20">
        <f>SUM(F20,F26:F30)</f>
        <v>7158.0999999999995</v>
      </c>
      <c r="G19" s="33"/>
    </row>
    <row r="20" spans="1:7" ht="24" x14ac:dyDescent="0.15">
      <c r="A20" s="39"/>
      <c r="B20" s="22" t="s">
        <v>25</v>
      </c>
      <c r="C20" s="23"/>
      <c r="D20" s="23"/>
      <c r="E20" s="24">
        <f t="shared" ref="E20" si="6">SUM(E21:E25)</f>
        <v>163512</v>
      </c>
      <c r="F20" s="25">
        <f>SUM(F21:F25)</f>
        <v>81.800000000000011</v>
      </c>
      <c r="G20" s="34"/>
    </row>
    <row r="21" spans="1:7" x14ac:dyDescent="0.15">
      <c r="A21" s="39"/>
      <c r="B21" s="27" t="s">
        <v>26</v>
      </c>
      <c r="C21" s="28">
        <v>0.25</v>
      </c>
      <c r="D21" s="29">
        <f t="shared" ref="D21:D30" si="7">C21*20</f>
        <v>5</v>
      </c>
      <c r="E21" s="30">
        <v>109700</v>
      </c>
      <c r="F21" s="31">
        <f t="shared" ref="F21:F30" si="8">ROUND(D21*E21/10000,1)</f>
        <v>54.9</v>
      </c>
      <c r="G21" s="28"/>
    </row>
    <row r="22" spans="1:7" x14ac:dyDescent="0.15">
      <c r="A22" s="39"/>
      <c r="B22" s="27" t="s">
        <v>27</v>
      </c>
      <c r="C22" s="28">
        <v>0.25</v>
      </c>
      <c r="D22" s="29">
        <f t="shared" si="7"/>
        <v>5</v>
      </c>
      <c r="E22" s="30">
        <v>2066</v>
      </c>
      <c r="F22" s="31">
        <f t="shared" si="8"/>
        <v>1</v>
      </c>
      <c r="G22" s="28"/>
    </row>
    <row r="23" spans="1:7" x14ac:dyDescent="0.15">
      <c r="A23" s="39"/>
      <c r="B23" s="27" t="s">
        <v>28</v>
      </c>
      <c r="C23" s="28">
        <v>0.25</v>
      </c>
      <c r="D23" s="29">
        <f t="shared" si="7"/>
        <v>5</v>
      </c>
      <c r="E23" s="30">
        <v>36963</v>
      </c>
      <c r="F23" s="31">
        <f t="shared" si="8"/>
        <v>18.5</v>
      </c>
      <c r="G23" s="28"/>
    </row>
    <row r="24" spans="1:7" x14ac:dyDescent="0.15">
      <c r="A24" s="39"/>
      <c r="B24" s="27" t="s">
        <v>29</v>
      </c>
      <c r="C24" s="28">
        <v>0.25</v>
      </c>
      <c r="D24" s="29">
        <f t="shared" si="7"/>
        <v>5</v>
      </c>
      <c r="E24" s="30">
        <v>8978</v>
      </c>
      <c r="F24" s="31">
        <f t="shared" si="8"/>
        <v>4.5</v>
      </c>
      <c r="G24" s="28"/>
    </row>
    <row r="25" spans="1:7" x14ac:dyDescent="0.15">
      <c r="A25" s="39"/>
      <c r="B25" s="27" t="s">
        <v>30</v>
      </c>
      <c r="C25" s="28">
        <v>0.25</v>
      </c>
      <c r="D25" s="29">
        <f t="shared" si="7"/>
        <v>5</v>
      </c>
      <c r="E25" s="30">
        <v>5805</v>
      </c>
      <c r="F25" s="31">
        <f t="shared" si="8"/>
        <v>2.9</v>
      </c>
      <c r="G25" s="28"/>
    </row>
    <row r="26" spans="1:7" x14ac:dyDescent="0.15">
      <c r="A26" s="39"/>
      <c r="B26" s="32" t="s">
        <v>31</v>
      </c>
      <c r="C26" s="28">
        <v>0.65</v>
      </c>
      <c r="D26" s="29">
        <f t="shared" si="7"/>
        <v>13</v>
      </c>
      <c r="E26" s="30">
        <v>621250</v>
      </c>
      <c r="F26" s="31">
        <f t="shared" si="8"/>
        <v>807.6</v>
      </c>
      <c r="G26" s="28"/>
    </row>
    <row r="27" spans="1:7" x14ac:dyDescent="0.15">
      <c r="A27" s="39"/>
      <c r="B27" s="32" t="s">
        <v>32</v>
      </c>
      <c r="C27" s="28">
        <v>0.65</v>
      </c>
      <c r="D27" s="29">
        <f t="shared" si="7"/>
        <v>13</v>
      </c>
      <c r="E27" s="30">
        <v>1765428</v>
      </c>
      <c r="F27" s="31">
        <f t="shared" si="8"/>
        <v>2295.1</v>
      </c>
      <c r="G27" s="28"/>
    </row>
    <row r="28" spans="1:7" x14ac:dyDescent="0.15">
      <c r="A28" s="39"/>
      <c r="B28" s="32" t="s">
        <v>33</v>
      </c>
      <c r="C28" s="28">
        <v>0.65</v>
      </c>
      <c r="D28" s="29">
        <f t="shared" si="7"/>
        <v>13</v>
      </c>
      <c r="E28" s="30">
        <v>1516566</v>
      </c>
      <c r="F28" s="31">
        <f t="shared" si="8"/>
        <v>1971.5</v>
      </c>
      <c r="G28" s="28"/>
    </row>
    <row r="29" spans="1:7" x14ac:dyDescent="0.15">
      <c r="A29" s="39"/>
      <c r="B29" s="32" t="s">
        <v>34</v>
      </c>
      <c r="C29" s="28">
        <v>0.8</v>
      </c>
      <c r="D29" s="29">
        <f t="shared" si="7"/>
        <v>16</v>
      </c>
      <c r="E29" s="30">
        <v>929007</v>
      </c>
      <c r="F29" s="31">
        <f t="shared" si="8"/>
        <v>1486.4</v>
      </c>
      <c r="G29" s="28"/>
    </row>
    <row r="30" spans="1:7" x14ac:dyDescent="0.15">
      <c r="A30" s="40"/>
      <c r="B30" s="35" t="s">
        <v>35</v>
      </c>
      <c r="C30" s="28">
        <v>0.8</v>
      </c>
      <c r="D30" s="29">
        <f t="shared" si="7"/>
        <v>16</v>
      </c>
      <c r="E30" s="30">
        <v>322325</v>
      </c>
      <c r="F30" s="31">
        <f t="shared" si="8"/>
        <v>515.70000000000005</v>
      </c>
      <c r="G30" s="28"/>
    </row>
    <row r="31" spans="1:7" x14ac:dyDescent="0.15">
      <c r="A31" s="38" t="s">
        <v>36</v>
      </c>
      <c r="B31" s="17" t="s">
        <v>37</v>
      </c>
      <c r="C31" s="18"/>
      <c r="D31" s="18"/>
      <c r="E31" s="19">
        <f t="shared" ref="E31" si="9">SUM(E32,E37:E39)</f>
        <v>4282769</v>
      </c>
      <c r="F31" s="20">
        <f>SUM(F32,F37:F39)</f>
        <v>6130.3</v>
      </c>
      <c r="G31" s="33"/>
    </row>
    <row r="32" spans="1:7" ht="24" x14ac:dyDescent="0.15">
      <c r="A32" s="39"/>
      <c r="B32" s="22" t="s">
        <v>38</v>
      </c>
      <c r="C32" s="23"/>
      <c r="D32" s="23"/>
      <c r="E32" s="24">
        <f t="shared" ref="E32" si="10">SUM(E33:E36)</f>
        <v>390838</v>
      </c>
      <c r="F32" s="25">
        <f>SUM(F33:F36)</f>
        <v>312.7</v>
      </c>
      <c r="G32" s="34"/>
    </row>
    <row r="33" spans="1:7" x14ac:dyDescent="0.15">
      <c r="A33" s="39"/>
      <c r="B33" s="27" t="s">
        <v>39</v>
      </c>
      <c r="C33" s="28">
        <v>0.4</v>
      </c>
      <c r="D33" s="29">
        <f t="shared" ref="D33:D39" si="11">C33*20</f>
        <v>8</v>
      </c>
      <c r="E33" s="30">
        <v>283780</v>
      </c>
      <c r="F33" s="31">
        <f t="shared" ref="F33:F39" si="12">ROUND(D33*E33/10000,1)</f>
        <v>227</v>
      </c>
      <c r="G33" s="28"/>
    </row>
    <row r="34" spans="1:7" x14ac:dyDescent="0.15">
      <c r="A34" s="39"/>
      <c r="B34" s="27" t="s">
        <v>40</v>
      </c>
      <c r="C34" s="28">
        <v>0.4</v>
      </c>
      <c r="D34" s="29">
        <f t="shared" si="11"/>
        <v>8</v>
      </c>
      <c r="E34" s="30">
        <v>62700</v>
      </c>
      <c r="F34" s="31">
        <f t="shared" si="12"/>
        <v>50.2</v>
      </c>
      <c r="G34" s="28"/>
    </row>
    <row r="35" spans="1:7" x14ac:dyDescent="0.15">
      <c r="A35" s="39"/>
      <c r="B35" s="27" t="s">
        <v>41</v>
      </c>
      <c r="C35" s="28">
        <v>0.4</v>
      </c>
      <c r="D35" s="29">
        <f t="shared" si="11"/>
        <v>8</v>
      </c>
      <c r="E35" s="30">
        <v>37144</v>
      </c>
      <c r="F35" s="31">
        <f t="shared" si="12"/>
        <v>29.7</v>
      </c>
      <c r="G35" s="28"/>
    </row>
    <row r="36" spans="1:7" x14ac:dyDescent="0.15">
      <c r="A36" s="39"/>
      <c r="B36" s="27" t="s">
        <v>42</v>
      </c>
      <c r="C36" s="28">
        <v>0.4</v>
      </c>
      <c r="D36" s="29">
        <f t="shared" si="11"/>
        <v>8</v>
      </c>
      <c r="E36" s="30">
        <v>7214</v>
      </c>
      <c r="F36" s="31">
        <f t="shared" si="12"/>
        <v>5.8</v>
      </c>
      <c r="G36" s="28"/>
    </row>
    <row r="37" spans="1:7" x14ac:dyDescent="0.15">
      <c r="A37" s="39"/>
      <c r="B37" s="32" t="s">
        <v>43</v>
      </c>
      <c r="C37" s="28">
        <v>0.75</v>
      </c>
      <c r="D37" s="29">
        <f t="shared" si="11"/>
        <v>15</v>
      </c>
      <c r="E37" s="30">
        <v>1996226</v>
      </c>
      <c r="F37" s="31">
        <f t="shared" si="12"/>
        <v>2994.3</v>
      </c>
      <c r="G37" s="28"/>
    </row>
    <row r="38" spans="1:7" x14ac:dyDescent="0.15">
      <c r="A38" s="39"/>
      <c r="B38" s="32" t="s">
        <v>44</v>
      </c>
      <c r="C38" s="28">
        <v>0.75</v>
      </c>
      <c r="D38" s="29">
        <f t="shared" si="11"/>
        <v>15</v>
      </c>
      <c r="E38" s="30">
        <v>1693499</v>
      </c>
      <c r="F38" s="31">
        <f t="shared" si="12"/>
        <v>2540.1999999999998</v>
      </c>
      <c r="G38" s="28"/>
    </row>
    <row r="39" spans="1:7" x14ac:dyDescent="0.15">
      <c r="A39" s="40"/>
      <c r="B39" s="35" t="s">
        <v>45</v>
      </c>
      <c r="C39" s="28">
        <v>0.7</v>
      </c>
      <c r="D39" s="29">
        <f t="shared" si="11"/>
        <v>14</v>
      </c>
      <c r="E39" s="30">
        <v>202206</v>
      </c>
      <c r="F39" s="31">
        <f t="shared" si="12"/>
        <v>283.10000000000002</v>
      </c>
      <c r="G39" s="28"/>
    </row>
    <row r="40" spans="1:7" x14ac:dyDescent="0.15">
      <c r="A40" s="49" t="s">
        <v>46</v>
      </c>
      <c r="B40" s="17" t="s">
        <v>47</v>
      </c>
      <c r="C40" s="18"/>
      <c r="D40" s="18"/>
      <c r="E40" s="19">
        <f t="shared" ref="E40" si="13">SUM(E41,E48:E54)</f>
        <v>11321880</v>
      </c>
      <c r="F40" s="20">
        <f>SUM(F41,F48:F54)</f>
        <v>16491.8</v>
      </c>
      <c r="G40" s="33"/>
    </row>
    <row r="41" spans="1:7" ht="24" x14ac:dyDescent="0.15">
      <c r="A41" s="49"/>
      <c r="B41" s="22" t="s">
        <v>48</v>
      </c>
      <c r="C41" s="23"/>
      <c r="D41" s="23"/>
      <c r="E41" s="24">
        <f t="shared" ref="E41" si="14">SUM(E42:E47)</f>
        <v>440257</v>
      </c>
      <c r="F41" s="25">
        <f>SUM(F42:F47)</f>
        <v>352.1</v>
      </c>
      <c r="G41" s="34"/>
    </row>
    <row r="42" spans="1:7" x14ac:dyDescent="0.15">
      <c r="A42" s="49"/>
      <c r="B42" s="27" t="s">
        <v>49</v>
      </c>
      <c r="C42" s="28">
        <v>0.4</v>
      </c>
      <c r="D42" s="29">
        <f t="shared" ref="D42:D54" si="15">C42*20</f>
        <v>8</v>
      </c>
      <c r="E42" s="30">
        <v>14167</v>
      </c>
      <c r="F42" s="31">
        <f t="shared" ref="F42:F54" si="16">ROUND(D42*E42/10000,1)</f>
        <v>11.3</v>
      </c>
      <c r="G42" s="28"/>
    </row>
    <row r="43" spans="1:7" x14ac:dyDescent="0.15">
      <c r="A43" s="49"/>
      <c r="B43" s="27" t="s">
        <v>50</v>
      </c>
      <c r="C43" s="28">
        <v>0.4</v>
      </c>
      <c r="D43" s="29">
        <f t="shared" si="15"/>
        <v>8</v>
      </c>
      <c r="E43" s="30">
        <v>64664</v>
      </c>
      <c r="F43" s="31">
        <f t="shared" si="16"/>
        <v>51.7</v>
      </c>
      <c r="G43" s="28"/>
    </row>
    <row r="44" spans="1:7" x14ac:dyDescent="0.15">
      <c r="A44" s="49"/>
      <c r="B44" s="27" t="s">
        <v>51</v>
      </c>
      <c r="C44" s="28">
        <v>0.4</v>
      </c>
      <c r="D44" s="29">
        <f t="shared" si="15"/>
        <v>8</v>
      </c>
      <c r="E44" s="30">
        <v>165734</v>
      </c>
      <c r="F44" s="31">
        <f t="shared" si="16"/>
        <v>132.6</v>
      </c>
      <c r="G44" s="28"/>
    </row>
    <row r="45" spans="1:7" x14ac:dyDescent="0.15">
      <c r="A45" s="49"/>
      <c r="B45" s="27" t="s">
        <v>52</v>
      </c>
      <c r="C45" s="28">
        <v>0.4</v>
      </c>
      <c r="D45" s="29">
        <f t="shared" si="15"/>
        <v>8</v>
      </c>
      <c r="E45" s="30">
        <v>32869</v>
      </c>
      <c r="F45" s="31">
        <f t="shared" si="16"/>
        <v>26.3</v>
      </c>
      <c r="G45" s="28"/>
    </row>
    <row r="46" spans="1:7" x14ac:dyDescent="0.15">
      <c r="A46" s="49"/>
      <c r="B46" s="27" t="s">
        <v>53</v>
      </c>
      <c r="C46" s="28">
        <v>0.4</v>
      </c>
      <c r="D46" s="29">
        <f t="shared" si="15"/>
        <v>8</v>
      </c>
      <c r="E46" s="30">
        <v>64808</v>
      </c>
      <c r="F46" s="31">
        <f t="shared" si="16"/>
        <v>51.8</v>
      </c>
      <c r="G46" s="28"/>
    </row>
    <row r="47" spans="1:7" x14ac:dyDescent="0.15">
      <c r="A47" s="49" t="s">
        <v>54</v>
      </c>
      <c r="B47" s="27" t="s">
        <v>55</v>
      </c>
      <c r="C47" s="28">
        <v>0.4</v>
      </c>
      <c r="D47" s="29">
        <f t="shared" si="15"/>
        <v>8</v>
      </c>
      <c r="E47" s="30">
        <v>98015</v>
      </c>
      <c r="F47" s="31">
        <f t="shared" si="16"/>
        <v>78.400000000000006</v>
      </c>
      <c r="G47" s="28"/>
    </row>
    <row r="48" spans="1:7" x14ac:dyDescent="0.15">
      <c r="A48" s="49"/>
      <c r="B48" s="32" t="s">
        <v>56</v>
      </c>
      <c r="C48" s="28">
        <v>0.75</v>
      </c>
      <c r="D48" s="29">
        <f t="shared" si="15"/>
        <v>15</v>
      </c>
      <c r="E48" s="30">
        <v>1677949</v>
      </c>
      <c r="F48" s="31">
        <f t="shared" si="16"/>
        <v>2516.9</v>
      </c>
      <c r="G48" s="28"/>
    </row>
    <row r="49" spans="1:7" x14ac:dyDescent="0.15">
      <c r="A49" s="49"/>
      <c r="B49" s="32" t="s">
        <v>57</v>
      </c>
      <c r="C49" s="28">
        <v>0.75</v>
      </c>
      <c r="D49" s="29">
        <f t="shared" si="15"/>
        <v>15</v>
      </c>
      <c r="E49" s="30">
        <v>2094984</v>
      </c>
      <c r="F49" s="31">
        <f t="shared" si="16"/>
        <v>3142.5</v>
      </c>
      <c r="G49" s="28"/>
    </row>
    <row r="50" spans="1:7" x14ac:dyDescent="0.15">
      <c r="A50" s="49"/>
      <c r="B50" s="32" t="s">
        <v>58</v>
      </c>
      <c r="C50" s="28">
        <v>0.7</v>
      </c>
      <c r="D50" s="29">
        <f t="shared" si="15"/>
        <v>14</v>
      </c>
      <c r="E50" s="30">
        <v>780856</v>
      </c>
      <c r="F50" s="31">
        <f t="shared" si="16"/>
        <v>1093.2</v>
      </c>
      <c r="G50" s="28"/>
    </row>
    <row r="51" spans="1:7" x14ac:dyDescent="0.15">
      <c r="A51" s="49"/>
      <c r="B51" s="32" t="s">
        <v>59</v>
      </c>
      <c r="C51" s="28">
        <v>0.7</v>
      </c>
      <c r="D51" s="29">
        <f t="shared" si="15"/>
        <v>14</v>
      </c>
      <c r="E51" s="30">
        <v>1326923</v>
      </c>
      <c r="F51" s="31">
        <f t="shared" si="16"/>
        <v>1857.7</v>
      </c>
      <c r="G51" s="28"/>
    </row>
    <row r="52" spans="1:7" x14ac:dyDescent="0.15">
      <c r="A52" s="49"/>
      <c r="B52" s="32" t="s">
        <v>60</v>
      </c>
      <c r="C52" s="28">
        <v>0.7</v>
      </c>
      <c r="D52" s="29">
        <f t="shared" si="15"/>
        <v>14</v>
      </c>
      <c r="E52" s="30">
        <v>1332443</v>
      </c>
      <c r="F52" s="31">
        <f t="shared" si="16"/>
        <v>1865.4</v>
      </c>
      <c r="G52" s="28"/>
    </row>
    <row r="53" spans="1:7" x14ac:dyDescent="0.15">
      <c r="A53" s="49"/>
      <c r="B53" s="32" t="s">
        <v>61</v>
      </c>
      <c r="C53" s="28">
        <v>0.8</v>
      </c>
      <c r="D53" s="29">
        <f t="shared" si="15"/>
        <v>16</v>
      </c>
      <c r="E53" s="30">
        <v>1613842</v>
      </c>
      <c r="F53" s="31">
        <f t="shared" si="16"/>
        <v>2582.1</v>
      </c>
      <c r="G53" s="28"/>
    </row>
    <row r="54" spans="1:7" x14ac:dyDescent="0.15">
      <c r="A54" s="49"/>
      <c r="B54" s="32" t="s">
        <v>62</v>
      </c>
      <c r="C54" s="28">
        <v>0.75</v>
      </c>
      <c r="D54" s="29">
        <f t="shared" si="15"/>
        <v>15</v>
      </c>
      <c r="E54" s="30">
        <v>2054626</v>
      </c>
      <c r="F54" s="31">
        <f t="shared" si="16"/>
        <v>3081.9</v>
      </c>
      <c r="G54" s="28"/>
    </row>
    <row r="55" spans="1:7" x14ac:dyDescent="0.15">
      <c r="A55" s="38" t="s">
        <v>63</v>
      </c>
      <c r="B55" s="17" t="s">
        <v>64</v>
      </c>
      <c r="C55" s="18"/>
      <c r="D55" s="18"/>
      <c r="E55" s="19">
        <f t="shared" ref="E55" si="17">SUM(E56,E60:E68)</f>
        <v>13600904</v>
      </c>
      <c r="F55" s="20">
        <f>SUM(F56,F60:F68)</f>
        <v>21128</v>
      </c>
      <c r="G55" s="33"/>
    </row>
    <row r="56" spans="1:7" ht="24" x14ac:dyDescent="0.15">
      <c r="A56" s="39"/>
      <c r="B56" s="22" t="s">
        <v>65</v>
      </c>
      <c r="C56" s="23"/>
      <c r="D56" s="23"/>
      <c r="E56" s="24">
        <f t="shared" ref="E56" si="18">SUM(E57:E59)</f>
        <v>490593</v>
      </c>
      <c r="F56" s="25">
        <f>SUM(F57:F59)</f>
        <v>392.5</v>
      </c>
      <c r="G56" s="34"/>
    </row>
    <row r="57" spans="1:7" x14ac:dyDescent="0.15">
      <c r="A57" s="39"/>
      <c r="B57" s="27" t="s">
        <v>66</v>
      </c>
      <c r="C57" s="28">
        <v>0.4</v>
      </c>
      <c r="D57" s="29">
        <f t="shared" ref="D57:D68" si="19">C57*20</f>
        <v>8</v>
      </c>
      <c r="E57" s="30">
        <v>162608</v>
      </c>
      <c r="F57" s="31">
        <f t="shared" ref="F57:F68" si="20">ROUND(D57*E57/10000,1)</f>
        <v>130.1</v>
      </c>
      <c r="G57" s="28"/>
    </row>
    <row r="58" spans="1:7" x14ac:dyDescent="0.15">
      <c r="A58" s="39"/>
      <c r="B58" s="27" t="s">
        <v>67</v>
      </c>
      <c r="C58" s="28">
        <v>0.4</v>
      </c>
      <c r="D58" s="29">
        <f t="shared" si="19"/>
        <v>8</v>
      </c>
      <c r="E58" s="30">
        <v>228655</v>
      </c>
      <c r="F58" s="31">
        <f t="shared" si="20"/>
        <v>182.9</v>
      </c>
      <c r="G58" s="28"/>
    </row>
    <row r="59" spans="1:7" x14ac:dyDescent="0.15">
      <c r="A59" s="39"/>
      <c r="B59" s="27" t="s">
        <v>68</v>
      </c>
      <c r="C59" s="28">
        <v>0.4</v>
      </c>
      <c r="D59" s="29">
        <f t="shared" si="19"/>
        <v>8</v>
      </c>
      <c r="E59" s="30">
        <v>99330</v>
      </c>
      <c r="F59" s="31">
        <f t="shared" si="20"/>
        <v>79.5</v>
      </c>
      <c r="G59" s="28"/>
    </row>
    <row r="60" spans="1:7" x14ac:dyDescent="0.15">
      <c r="A60" s="39"/>
      <c r="B60" s="32" t="s">
        <v>69</v>
      </c>
      <c r="C60" s="28">
        <v>0.75</v>
      </c>
      <c r="D60" s="29">
        <f t="shared" si="19"/>
        <v>15</v>
      </c>
      <c r="E60" s="30">
        <v>2409541</v>
      </c>
      <c r="F60" s="31">
        <f t="shared" si="20"/>
        <v>3614.3</v>
      </c>
      <c r="G60" s="28"/>
    </row>
    <row r="61" spans="1:7" x14ac:dyDescent="0.15">
      <c r="A61" s="39"/>
      <c r="B61" s="32" t="s">
        <v>70</v>
      </c>
      <c r="C61" s="28">
        <v>0.8</v>
      </c>
      <c r="D61" s="29">
        <f t="shared" si="19"/>
        <v>16</v>
      </c>
      <c r="E61" s="30">
        <v>1393268</v>
      </c>
      <c r="F61" s="31">
        <f t="shared" si="20"/>
        <v>2229.1999999999998</v>
      </c>
      <c r="G61" s="28"/>
    </row>
    <row r="62" spans="1:7" x14ac:dyDescent="0.15">
      <c r="A62" s="39"/>
      <c r="B62" s="32" t="s">
        <v>71</v>
      </c>
      <c r="C62" s="28">
        <v>0.8</v>
      </c>
      <c r="D62" s="29">
        <f t="shared" si="19"/>
        <v>16</v>
      </c>
      <c r="E62" s="30">
        <v>2257997</v>
      </c>
      <c r="F62" s="31">
        <f t="shared" si="20"/>
        <v>3612.8</v>
      </c>
      <c r="G62" s="28"/>
    </row>
    <row r="63" spans="1:7" x14ac:dyDescent="0.15">
      <c r="A63" s="39"/>
      <c r="B63" s="32" t="s">
        <v>72</v>
      </c>
      <c r="C63" s="28">
        <v>0.8</v>
      </c>
      <c r="D63" s="29">
        <f t="shared" si="19"/>
        <v>16</v>
      </c>
      <c r="E63" s="30">
        <v>1403455</v>
      </c>
      <c r="F63" s="31">
        <f t="shared" si="20"/>
        <v>2245.5</v>
      </c>
      <c r="G63" s="28"/>
    </row>
    <row r="64" spans="1:7" x14ac:dyDescent="0.15">
      <c r="A64" s="39"/>
      <c r="B64" s="32" t="s">
        <v>73</v>
      </c>
      <c r="C64" s="28">
        <v>0.8</v>
      </c>
      <c r="D64" s="29">
        <f t="shared" si="19"/>
        <v>16</v>
      </c>
      <c r="E64" s="30">
        <v>1599972</v>
      </c>
      <c r="F64" s="31">
        <f t="shared" si="20"/>
        <v>2560</v>
      </c>
      <c r="G64" s="28"/>
    </row>
    <row r="65" spans="1:7" x14ac:dyDescent="0.15">
      <c r="A65" s="39"/>
      <c r="B65" s="32" t="s">
        <v>74</v>
      </c>
      <c r="C65" s="28">
        <v>0.8</v>
      </c>
      <c r="D65" s="29">
        <f t="shared" si="19"/>
        <v>16</v>
      </c>
      <c r="E65" s="30">
        <v>1100945</v>
      </c>
      <c r="F65" s="31">
        <f t="shared" si="20"/>
        <v>1761.5</v>
      </c>
      <c r="G65" s="28"/>
    </row>
    <row r="66" spans="1:7" x14ac:dyDescent="0.15">
      <c r="A66" s="39"/>
      <c r="B66" s="32" t="s">
        <v>75</v>
      </c>
      <c r="C66" s="28">
        <v>0.8</v>
      </c>
      <c r="D66" s="29">
        <f t="shared" si="19"/>
        <v>16</v>
      </c>
      <c r="E66" s="30">
        <v>1916520</v>
      </c>
      <c r="F66" s="31">
        <f t="shared" si="20"/>
        <v>3066.4</v>
      </c>
      <c r="G66" s="28"/>
    </row>
    <row r="67" spans="1:7" x14ac:dyDescent="0.15">
      <c r="A67" s="39"/>
      <c r="B67" s="35" t="s">
        <v>76</v>
      </c>
      <c r="C67" s="28">
        <v>0.8</v>
      </c>
      <c r="D67" s="29">
        <f t="shared" si="19"/>
        <v>16</v>
      </c>
      <c r="E67" s="30">
        <v>408200</v>
      </c>
      <c r="F67" s="31">
        <f t="shared" si="20"/>
        <v>653.1</v>
      </c>
      <c r="G67" s="28"/>
    </row>
    <row r="68" spans="1:7" x14ac:dyDescent="0.15">
      <c r="A68" s="40"/>
      <c r="B68" s="32" t="s">
        <v>77</v>
      </c>
      <c r="C68" s="28">
        <v>0.8</v>
      </c>
      <c r="D68" s="29">
        <f t="shared" si="19"/>
        <v>16</v>
      </c>
      <c r="E68" s="30">
        <v>620413</v>
      </c>
      <c r="F68" s="31">
        <f t="shared" si="20"/>
        <v>992.7</v>
      </c>
      <c r="G68" s="28"/>
    </row>
    <row r="69" spans="1:7" x14ac:dyDescent="0.15">
      <c r="A69" s="38" t="s">
        <v>78</v>
      </c>
      <c r="B69" s="17" t="s">
        <v>79</v>
      </c>
      <c r="C69" s="18"/>
      <c r="D69" s="18"/>
      <c r="E69" s="19">
        <f t="shared" ref="E69" si="21">SUM(E70,E77:E82)</f>
        <v>7729809</v>
      </c>
      <c r="F69" s="20">
        <f>SUM(F70,F77:F82)</f>
        <v>10900.300000000001</v>
      </c>
      <c r="G69" s="33"/>
    </row>
    <row r="70" spans="1:7" ht="24" x14ac:dyDescent="0.15">
      <c r="A70" s="39"/>
      <c r="B70" s="22" t="s">
        <v>80</v>
      </c>
      <c r="C70" s="23"/>
      <c r="D70" s="23"/>
      <c r="E70" s="24">
        <f t="shared" ref="E70" si="22">SUM(E71:E76)</f>
        <v>513646</v>
      </c>
      <c r="F70" s="25">
        <f>SUM(F71:F76)</f>
        <v>413.8</v>
      </c>
      <c r="G70" s="34"/>
    </row>
    <row r="71" spans="1:7" x14ac:dyDescent="0.15">
      <c r="A71" s="39"/>
      <c r="B71" s="27" t="s">
        <v>81</v>
      </c>
      <c r="C71" s="28">
        <v>0.4</v>
      </c>
      <c r="D71" s="29">
        <f t="shared" ref="D71:D82" si="23">C71*20</f>
        <v>8</v>
      </c>
      <c r="E71" s="30">
        <v>165391</v>
      </c>
      <c r="F71" s="31">
        <f t="shared" ref="F71:F82" si="24">ROUND(D71*E71/10000,1)</f>
        <v>132.30000000000001</v>
      </c>
      <c r="G71" s="28"/>
    </row>
    <row r="72" spans="1:7" x14ac:dyDescent="0.15">
      <c r="A72" s="39"/>
      <c r="B72" s="27" t="s">
        <v>82</v>
      </c>
      <c r="C72" s="28">
        <v>0.4</v>
      </c>
      <c r="D72" s="29">
        <f t="shared" si="23"/>
        <v>8</v>
      </c>
      <c r="E72" s="30">
        <v>4270</v>
      </c>
      <c r="F72" s="31">
        <f t="shared" si="24"/>
        <v>3.4</v>
      </c>
      <c r="G72" s="28"/>
    </row>
    <row r="73" spans="1:7" x14ac:dyDescent="0.15">
      <c r="A73" s="39"/>
      <c r="B73" s="27" t="s">
        <v>83</v>
      </c>
      <c r="C73" s="28">
        <v>0.4</v>
      </c>
      <c r="D73" s="29">
        <f t="shared" si="23"/>
        <v>8</v>
      </c>
      <c r="E73" s="30">
        <v>85467</v>
      </c>
      <c r="F73" s="31">
        <f t="shared" si="24"/>
        <v>68.400000000000006</v>
      </c>
      <c r="G73" s="28"/>
    </row>
    <row r="74" spans="1:7" x14ac:dyDescent="0.15">
      <c r="A74" s="39"/>
      <c r="B74" s="27" t="s">
        <v>84</v>
      </c>
      <c r="C74" s="28">
        <v>0.4</v>
      </c>
      <c r="D74" s="29">
        <f t="shared" si="23"/>
        <v>8</v>
      </c>
      <c r="E74" s="30">
        <v>105670</v>
      </c>
      <c r="F74" s="31">
        <f t="shared" si="24"/>
        <v>84.5</v>
      </c>
      <c r="G74" s="28"/>
    </row>
    <row r="75" spans="1:7" x14ac:dyDescent="0.15">
      <c r="A75" s="39"/>
      <c r="B75" s="27" t="s">
        <v>85</v>
      </c>
      <c r="C75" s="28">
        <v>0.4</v>
      </c>
      <c r="D75" s="29">
        <f t="shared" si="23"/>
        <v>8</v>
      </c>
      <c r="E75" s="30">
        <v>148066</v>
      </c>
      <c r="F75" s="31">
        <f t="shared" si="24"/>
        <v>118.5</v>
      </c>
      <c r="G75" s="28"/>
    </row>
    <row r="76" spans="1:7" x14ac:dyDescent="0.15">
      <c r="A76" s="39"/>
      <c r="B76" s="27" t="s">
        <v>86</v>
      </c>
      <c r="C76" s="28">
        <v>0.7</v>
      </c>
      <c r="D76" s="29">
        <f t="shared" si="23"/>
        <v>14</v>
      </c>
      <c r="E76" s="30">
        <v>4782</v>
      </c>
      <c r="F76" s="31">
        <f t="shared" si="24"/>
        <v>6.7</v>
      </c>
      <c r="G76" s="28"/>
    </row>
    <row r="77" spans="1:7" x14ac:dyDescent="0.15">
      <c r="A77" s="39"/>
      <c r="B77" s="32" t="s">
        <v>87</v>
      </c>
      <c r="C77" s="28">
        <v>0.7</v>
      </c>
      <c r="D77" s="29">
        <f t="shared" si="23"/>
        <v>14</v>
      </c>
      <c r="E77" s="30">
        <v>1138220</v>
      </c>
      <c r="F77" s="31">
        <f t="shared" si="24"/>
        <v>1593.5</v>
      </c>
      <c r="G77" s="28"/>
    </row>
    <row r="78" spans="1:7" x14ac:dyDescent="0.15">
      <c r="A78" s="39"/>
      <c r="B78" s="32" t="s">
        <v>88</v>
      </c>
      <c r="C78" s="28">
        <v>0.8</v>
      </c>
      <c r="D78" s="29">
        <f t="shared" si="23"/>
        <v>16</v>
      </c>
      <c r="E78" s="30">
        <v>1919842</v>
      </c>
      <c r="F78" s="31">
        <f t="shared" si="24"/>
        <v>3071.7</v>
      </c>
      <c r="G78" s="28"/>
    </row>
    <row r="79" spans="1:7" x14ac:dyDescent="0.15">
      <c r="A79" s="39"/>
      <c r="B79" s="32" t="s">
        <v>89</v>
      </c>
      <c r="C79" s="28">
        <v>0.7</v>
      </c>
      <c r="D79" s="29">
        <f t="shared" si="23"/>
        <v>14</v>
      </c>
      <c r="E79" s="30">
        <v>1095368</v>
      </c>
      <c r="F79" s="31">
        <f t="shared" si="24"/>
        <v>1533.5</v>
      </c>
      <c r="G79" s="28"/>
    </row>
    <row r="80" spans="1:7" x14ac:dyDescent="0.15">
      <c r="A80" s="39"/>
      <c r="B80" s="32" t="s">
        <v>90</v>
      </c>
      <c r="C80" s="28">
        <v>0.7</v>
      </c>
      <c r="D80" s="29">
        <f t="shared" si="23"/>
        <v>14</v>
      </c>
      <c r="E80" s="30">
        <v>718845</v>
      </c>
      <c r="F80" s="31">
        <f t="shared" si="24"/>
        <v>1006.4</v>
      </c>
      <c r="G80" s="28"/>
    </row>
    <row r="81" spans="1:7" x14ac:dyDescent="0.15">
      <c r="A81" s="39"/>
      <c r="B81" s="32" t="s">
        <v>91</v>
      </c>
      <c r="C81" s="28">
        <v>0.7</v>
      </c>
      <c r="D81" s="29">
        <f t="shared" si="23"/>
        <v>14</v>
      </c>
      <c r="E81" s="30">
        <v>1160858</v>
      </c>
      <c r="F81" s="31">
        <f t="shared" si="24"/>
        <v>1625.2</v>
      </c>
      <c r="G81" s="28"/>
    </row>
    <row r="82" spans="1:7" x14ac:dyDescent="0.15">
      <c r="A82" s="40"/>
      <c r="B82" s="32" t="s">
        <v>92</v>
      </c>
      <c r="C82" s="28">
        <v>0.7</v>
      </c>
      <c r="D82" s="29">
        <f t="shared" si="23"/>
        <v>14</v>
      </c>
      <c r="E82" s="30">
        <v>1183030</v>
      </c>
      <c r="F82" s="31">
        <f t="shared" si="24"/>
        <v>1656.2</v>
      </c>
      <c r="G82" s="28"/>
    </row>
    <row r="83" spans="1:7" x14ac:dyDescent="0.15">
      <c r="A83" s="49" t="s">
        <v>93</v>
      </c>
      <c r="B83" s="17" t="s">
        <v>94</v>
      </c>
      <c r="C83" s="18"/>
      <c r="D83" s="18"/>
      <c r="E83" s="19">
        <f t="shared" ref="E83" si="25">SUM(E84,E89:E95)</f>
        <v>11112737</v>
      </c>
      <c r="F83" s="20">
        <f>SUM(F84,F89:F95)</f>
        <v>15064.8</v>
      </c>
      <c r="G83" s="33"/>
    </row>
    <row r="84" spans="1:7" ht="24" x14ac:dyDescent="0.15">
      <c r="A84" s="49"/>
      <c r="B84" s="22" t="s">
        <v>95</v>
      </c>
      <c r="C84" s="23"/>
      <c r="D84" s="23"/>
      <c r="E84" s="24">
        <f t="shared" ref="E84" si="26">SUM(E85:E88)</f>
        <v>1864811</v>
      </c>
      <c r="F84" s="25">
        <f>SUM(F85:F88)</f>
        <v>1816.8</v>
      </c>
      <c r="G84" s="34"/>
    </row>
    <row r="85" spans="1:7" x14ac:dyDescent="0.15">
      <c r="A85" s="49"/>
      <c r="B85" s="27" t="s">
        <v>96</v>
      </c>
      <c r="C85" s="28">
        <v>0.5</v>
      </c>
      <c r="D85" s="29">
        <f t="shared" ref="D85:D95" si="27">C85*20</f>
        <v>10</v>
      </c>
      <c r="E85" s="30">
        <v>3726</v>
      </c>
      <c r="F85" s="31">
        <f t="shared" ref="F85:F95" si="28">ROUND(D85*E85/10000,1)</f>
        <v>3.7</v>
      </c>
      <c r="G85" s="28"/>
    </row>
    <row r="86" spans="1:7" x14ac:dyDescent="0.15">
      <c r="A86" s="49"/>
      <c r="B86" s="27" t="s">
        <v>97</v>
      </c>
      <c r="C86" s="28">
        <v>0.7</v>
      </c>
      <c r="D86" s="29">
        <f t="shared" si="27"/>
        <v>14</v>
      </c>
      <c r="E86" s="30">
        <v>2205</v>
      </c>
      <c r="F86" s="31">
        <f t="shared" si="28"/>
        <v>3.1</v>
      </c>
      <c r="G86" s="28"/>
    </row>
    <row r="87" spans="1:7" x14ac:dyDescent="0.15">
      <c r="A87" s="49"/>
      <c r="B87" s="27" t="s">
        <v>98</v>
      </c>
      <c r="C87" s="28">
        <v>0.4</v>
      </c>
      <c r="D87" s="29">
        <f t="shared" si="27"/>
        <v>8</v>
      </c>
      <c r="E87" s="30">
        <v>244417</v>
      </c>
      <c r="F87" s="31">
        <f t="shared" si="28"/>
        <v>195.5</v>
      </c>
      <c r="G87" s="28"/>
    </row>
    <row r="88" spans="1:7" x14ac:dyDescent="0.15">
      <c r="A88" s="49"/>
      <c r="B88" s="27" t="s">
        <v>99</v>
      </c>
      <c r="C88" s="28">
        <v>0.5</v>
      </c>
      <c r="D88" s="29">
        <f t="shared" si="27"/>
        <v>10</v>
      </c>
      <c r="E88" s="30">
        <v>1614463</v>
      </c>
      <c r="F88" s="31">
        <f t="shared" si="28"/>
        <v>1614.5</v>
      </c>
      <c r="G88" s="28"/>
    </row>
    <row r="89" spans="1:7" x14ac:dyDescent="0.15">
      <c r="A89" s="49"/>
      <c r="B89" s="35" t="s">
        <v>100</v>
      </c>
      <c r="C89" s="28">
        <v>0.7</v>
      </c>
      <c r="D89" s="29">
        <f t="shared" si="27"/>
        <v>14</v>
      </c>
      <c r="E89" s="30">
        <v>298015</v>
      </c>
      <c r="F89" s="31">
        <f t="shared" si="28"/>
        <v>417.2</v>
      </c>
      <c r="G89" s="28"/>
    </row>
    <row r="90" spans="1:7" x14ac:dyDescent="0.15">
      <c r="A90" s="49"/>
      <c r="B90" s="32" t="s">
        <v>101</v>
      </c>
      <c r="C90" s="28">
        <v>0.7</v>
      </c>
      <c r="D90" s="29">
        <f t="shared" si="27"/>
        <v>14</v>
      </c>
      <c r="E90" s="30">
        <v>1052259</v>
      </c>
      <c r="F90" s="31">
        <f t="shared" si="28"/>
        <v>1473.2</v>
      </c>
      <c r="G90" s="28"/>
    </row>
    <row r="91" spans="1:7" x14ac:dyDescent="0.15">
      <c r="A91" s="49"/>
      <c r="B91" s="32" t="s">
        <v>102</v>
      </c>
      <c r="C91" s="28">
        <v>0.7</v>
      </c>
      <c r="D91" s="29">
        <f t="shared" si="27"/>
        <v>14</v>
      </c>
      <c r="E91" s="30">
        <v>1491807</v>
      </c>
      <c r="F91" s="31">
        <f t="shared" si="28"/>
        <v>2088.5</v>
      </c>
      <c r="G91" s="28"/>
    </row>
    <row r="92" spans="1:7" x14ac:dyDescent="0.15">
      <c r="A92" s="49"/>
      <c r="B92" s="32" t="s">
        <v>103</v>
      </c>
      <c r="C92" s="28">
        <v>0.7</v>
      </c>
      <c r="D92" s="29">
        <f t="shared" si="27"/>
        <v>14</v>
      </c>
      <c r="E92" s="30">
        <v>1809867</v>
      </c>
      <c r="F92" s="31">
        <f t="shared" si="28"/>
        <v>2533.8000000000002</v>
      </c>
      <c r="G92" s="28"/>
    </row>
    <row r="93" spans="1:7" x14ac:dyDescent="0.15">
      <c r="A93" s="49"/>
      <c r="B93" s="32" t="s">
        <v>104</v>
      </c>
      <c r="C93" s="28">
        <v>0.7</v>
      </c>
      <c r="D93" s="29">
        <f t="shared" si="27"/>
        <v>14</v>
      </c>
      <c r="E93" s="30">
        <v>885243</v>
      </c>
      <c r="F93" s="31">
        <f t="shared" si="28"/>
        <v>1239.3</v>
      </c>
      <c r="G93" s="28"/>
    </row>
    <row r="94" spans="1:7" x14ac:dyDescent="0.15">
      <c r="A94" s="49" t="s">
        <v>105</v>
      </c>
      <c r="B94" s="32" t="s">
        <v>106</v>
      </c>
      <c r="C94" s="28">
        <v>0.7</v>
      </c>
      <c r="D94" s="29">
        <f t="shared" si="27"/>
        <v>14</v>
      </c>
      <c r="E94" s="30">
        <v>2205582</v>
      </c>
      <c r="F94" s="31">
        <f t="shared" si="28"/>
        <v>3087.8</v>
      </c>
      <c r="G94" s="28"/>
    </row>
    <row r="95" spans="1:7" x14ac:dyDescent="0.15">
      <c r="A95" s="49"/>
      <c r="B95" s="32" t="s">
        <v>107</v>
      </c>
      <c r="C95" s="28">
        <v>0.8</v>
      </c>
      <c r="D95" s="29">
        <f t="shared" si="27"/>
        <v>16</v>
      </c>
      <c r="E95" s="30">
        <v>1505153</v>
      </c>
      <c r="F95" s="31">
        <f t="shared" si="28"/>
        <v>2408.1999999999998</v>
      </c>
      <c r="G95" s="28"/>
    </row>
    <row r="96" spans="1:7" x14ac:dyDescent="0.15">
      <c r="A96" s="38" t="s">
        <v>108</v>
      </c>
      <c r="B96" s="17" t="s">
        <v>109</v>
      </c>
      <c r="C96" s="18"/>
      <c r="D96" s="18"/>
      <c r="E96" s="19">
        <f t="shared" ref="E96" si="29">SUM(E97,E100:E101)</f>
        <v>3462089</v>
      </c>
      <c r="F96" s="20">
        <f>SUM(F97,F100:F101)</f>
        <v>5172.7000000000007</v>
      </c>
      <c r="G96" s="33"/>
    </row>
    <row r="97" spans="1:7" ht="24" x14ac:dyDescent="0.15">
      <c r="A97" s="39"/>
      <c r="B97" s="22" t="s">
        <v>110</v>
      </c>
      <c r="C97" s="23"/>
      <c r="D97" s="23"/>
      <c r="E97" s="24">
        <f t="shared" ref="E97" si="30">SUM(E98:E99)</f>
        <v>916815</v>
      </c>
      <c r="F97" s="25">
        <f>SUM(F98:F99)</f>
        <v>1100.2</v>
      </c>
      <c r="G97" s="34"/>
    </row>
    <row r="98" spans="1:7" x14ac:dyDescent="0.15">
      <c r="A98" s="39"/>
      <c r="B98" s="27" t="s">
        <v>111</v>
      </c>
      <c r="C98" s="28">
        <v>0.6</v>
      </c>
      <c r="D98" s="29">
        <f t="shared" ref="D98:D101" si="31">C98*20</f>
        <v>12</v>
      </c>
      <c r="E98" s="30">
        <v>827398</v>
      </c>
      <c r="F98" s="31">
        <f t="shared" ref="F98:F101" si="32">ROUND(D98*E98/10000,1)</f>
        <v>992.9</v>
      </c>
      <c r="G98" s="28"/>
    </row>
    <row r="99" spans="1:7" x14ac:dyDescent="0.15">
      <c r="A99" s="39"/>
      <c r="B99" s="27" t="s">
        <v>112</v>
      </c>
      <c r="C99" s="28">
        <v>0.6</v>
      </c>
      <c r="D99" s="29">
        <f t="shared" si="31"/>
        <v>12</v>
      </c>
      <c r="E99" s="30">
        <v>89417</v>
      </c>
      <c r="F99" s="31">
        <f t="shared" si="32"/>
        <v>107.3</v>
      </c>
      <c r="G99" s="28"/>
    </row>
    <row r="100" spans="1:7" x14ac:dyDescent="0.15">
      <c r="A100" s="39"/>
      <c r="B100" s="32" t="s">
        <v>113</v>
      </c>
      <c r="C100" s="28">
        <v>0.8</v>
      </c>
      <c r="D100" s="29">
        <f t="shared" si="31"/>
        <v>16</v>
      </c>
      <c r="E100" s="30">
        <v>1613486</v>
      </c>
      <c r="F100" s="31">
        <f t="shared" si="32"/>
        <v>2581.6</v>
      </c>
      <c r="G100" s="28"/>
    </row>
    <row r="101" spans="1:7" x14ac:dyDescent="0.15">
      <c r="A101" s="40"/>
      <c r="B101" s="32" t="s">
        <v>114</v>
      </c>
      <c r="C101" s="28">
        <v>0.8</v>
      </c>
      <c r="D101" s="29">
        <f t="shared" si="31"/>
        <v>16</v>
      </c>
      <c r="E101" s="30">
        <v>931788</v>
      </c>
      <c r="F101" s="31">
        <f t="shared" si="32"/>
        <v>1490.9</v>
      </c>
      <c r="G101" s="28"/>
    </row>
    <row r="102" spans="1:7" x14ac:dyDescent="0.15">
      <c r="A102" s="38" t="s">
        <v>115</v>
      </c>
      <c r="B102" s="17" t="s">
        <v>116</v>
      </c>
      <c r="C102" s="18"/>
      <c r="D102" s="18"/>
      <c r="E102" s="19">
        <f t="shared" ref="E102" si="33">SUM(E103,E107:E110)</f>
        <v>7618905</v>
      </c>
      <c r="F102" s="20">
        <f>SUM(F103,F107:F110)</f>
        <v>10220.599999999999</v>
      </c>
      <c r="G102" s="33"/>
    </row>
    <row r="103" spans="1:7" ht="24" x14ac:dyDescent="0.15">
      <c r="A103" s="39"/>
      <c r="B103" s="22" t="s">
        <v>117</v>
      </c>
      <c r="C103" s="23"/>
      <c r="D103" s="23"/>
      <c r="E103" s="24">
        <f t="shared" ref="E103" si="34">SUM(E104:E106)</f>
        <v>2048556</v>
      </c>
      <c r="F103" s="25">
        <f>SUM(F104:F106)</f>
        <v>2063.6</v>
      </c>
      <c r="G103" s="34"/>
    </row>
    <row r="104" spans="1:7" x14ac:dyDescent="0.15">
      <c r="A104" s="39"/>
      <c r="B104" s="27" t="s">
        <v>118</v>
      </c>
      <c r="C104" s="28">
        <v>0.5</v>
      </c>
      <c r="D104" s="29">
        <f t="shared" ref="D104:D110" si="35">C104*20</f>
        <v>10</v>
      </c>
      <c r="E104" s="30">
        <v>650242</v>
      </c>
      <c r="F104" s="31">
        <f t="shared" ref="F104:F110" si="36">ROUND(D104*E104/10000,1)</f>
        <v>650.20000000000005</v>
      </c>
      <c r="G104" s="28"/>
    </row>
    <row r="105" spans="1:7" x14ac:dyDescent="0.15">
      <c r="A105" s="39"/>
      <c r="B105" s="27" t="s">
        <v>119</v>
      </c>
      <c r="C105" s="28">
        <v>0.5</v>
      </c>
      <c r="D105" s="29">
        <f t="shared" si="35"/>
        <v>10</v>
      </c>
      <c r="E105" s="30">
        <v>1360507</v>
      </c>
      <c r="F105" s="31">
        <f t="shared" si="36"/>
        <v>1360.5</v>
      </c>
      <c r="G105" s="28"/>
    </row>
    <row r="106" spans="1:7" x14ac:dyDescent="0.15">
      <c r="A106" s="39"/>
      <c r="B106" s="27" t="s">
        <v>120</v>
      </c>
      <c r="C106" s="28">
        <v>0.7</v>
      </c>
      <c r="D106" s="29">
        <f t="shared" si="35"/>
        <v>14</v>
      </c>
      <c r="E106" s="30">
        <v>37807</v>
      </c>
      <c r="F106" s="31">
        <f t="shared" si="36"/>
        <v>52.9</v>
      </c>
      <c r="G106" s="28"/>
    </row>
    <row r="107" spans="1:7" x14ac:dyDescent="0.15">
      <c r="A107" s="39"/>
      <c r="B107" s="32" t="s">
        <v>121</v>
      </c>
      <c r="C107" s="28">
        <v>0.7</v>
      </c>
      <c r="D107" s="29">
        <f t="shared" si="35"/>
        <v>14</v>
      </c>
      <c r="E107" s="30">
        <v>1101036</v>
      </c>
      <c r="F107" s="31">
        <f t="shared" si="36"/>
        <v>1541.5</v>
      </c>
      <c r="G107" s="28"/>
    </row>
    <row r="108" spans="1:7" x14ac:dyDescent="0.15">
      <c r="A108" s="39"/>
      <c r="B108" s="32" t="s">
        <v>122</v>
      </c>
      <c r="C108" s="28">
        <v>0.7</v>
      </c>
      <c r="D108" s="29">
        <f t="shared" si="35"/>
        <v>14</v>
      </c>
      <c r="E108" s="30">
        <v>1142814</v>
      </c>
      <c r="F108" s="31">
        <f t="shared" si="36"/>
        <v>1599.9</v>
      </c>
      <c r="G108" s="28"/>
    </row>
    <row r="109" spans="1:7" x14ac:dyDescent="0.15">
      <c r="A109" s="39"/>
      <c r="B109" s="32" t="s">
        <v>123</v>
      </c>
      <c r="C109" s="28">
        <v>0.7</v>
      </c>
      <c r="D109" s="29">
        <f t="shared" si="35"/>
        <v>14</v>
      </c>
      <c r="E109" s="30">
        <v>1534182</v>
      </c>
      <c r="F109" s="31">
        <f t="shared" si="36"/>
        <v>2147.9</v>
      </c>
      <c r="G109" s="28"/>
    </row>
    <row r="110" spans="1:7" x14ac:dyDescent="0.15">
      <c r="A110" s="40"/>
      <c r="B110" s="32" t="s">
        <v>124</v>
      </c>
      <c r="C110" s="28">
        <v>0.8</v>
      </c>
      <c r="D110" s="29">
        <f t="shared" si="35"/>
        <v>16</v>
      </c>
      <c r="E110" s="30">
        <v>1792317</v>
      </c>
      <c r="F110" s="31">
        <f t="shared" si="36"/>
        <v>2867.7</v>
      </c>
      <c r="G110" s="28"/>
    </row>
    <row r="111" spans="1:7" x14ac:dyDescent="0.15">
      <c r="A111" s="38" t="s">
        <v>125</v>
      </c>
      <c r="B111" s="17" t="s">
        <v>126</v>
      </c>
      <c r="C111" s="18"/>
      <c r="D111" s="18"/>
      <c r="E111" s="19">
        <f t="shared" ref="E111" si="37">SUM(E112,E118:E126)</f>
        <v>10234907</v>
      </c>
      <c r="F111" s="20">
        <f>SUM(F112,F118:F126)</f>
        <v>14187.000000000002</v>
      </c>
      <c r="G111" s="33"/>
    </row>
    <row r="112" spans="1:7" ht="24" x14ac:dyDescent="0.15">
      <c r="A112" s="39"/>
      <c r="B112" s="22" t="s">
        <v>127</v>
      </c>
      <c r="C112" s="23"/>
      <c r="D112" s="23"/>
      <c r="E112" s="24">
        <f t="shared" ref="E112" si="38">SUM(E113:E117)</f>
        <v>1907939</v>
      </c>
      <c r="F112" s="25">
        <f>SUM(F113:F117)</f>
        <v>1801.4</v>
      </c>
      <c r="G112" s="34"/>
    </row>
    <row r="113" spans="1:7" x14ac:dyDescent="0.15">
      <c r="A113" s="39"/>
      <c r="B113" s="27" t="s">
        <v>128</v>
      </c>
      <c r="C113" s="28">
        <v>0.5</v>
      </c>
      <c r="D113" s="29">
        <f t="shared" ref="D113:D126" si="39">C113*20</f>
        <v>10</v>
      </c>
      <c r="E113" s="30">
        <v>1062783</v>
      </c>
      <c r="F113" s="31">
        <f t="shared" ref="F113:F126" si="40">ROUND(D113*E113/10000,1)</f>
        <v>1062.8</v>
      </c>
      <c r="G113" s="28"/>
    </row>
    <row r="114" spans="1:7" x14ac:dyDescent="0.15">
      <c r="A114" s="39"/>
      <c r="B114" s="27" t="s">
        <v>129</v>
      </c>
      <c r="C114" s="28">
        <v>0.4</v>
      </c>
      <c r="D114" s="29">
        <f t="shared" si="39"/>
        <v>8</v>
      </c>
      <c r="E114" s="30">
        <v>697519</v>
      </c>
      <c r="F114" s="31">
        <f t="shared" si="40"/>
        <v>558</v>
      </c>
      <c r="G114" s="28"/>
    </row>
    <row r="115" spans="1:7" x14ac:dyDescent="0.15">
      <c r="A115" s="39"/>
      <c r="B115" s="27" t="s">
        <v>130</v>
      </c>
      <c r="C115" s="28">
        <v>0.4</v>
      </c>
      <c r="D115" s="29">
        <f t="shared" si="39"/>
        <v>8</v>
      </c>
      <c r="E115" s="30">
        <v>44151</v>
      </c>
      <c r="F115" s="31">
        <f t="shared" si="40"/>
        <v>35.299999999999997</v>
      </c>
      <c r="G115" s="28"/>
    </row>
    <row r="116" spans="1:7" x14ac:dyDescent="0.15">
      <c r="A116" s="39"/>
      <c r="B116" s="27" t="s">
        <v>131</v>
      </c>
      <c r="C116" s="28">
        <v>0.7</v>
      </c>
      <c r="D116" s="29">
        <f t="shared" si="39"/>
        <v>14</v>
      </c>
      <c r="E116" s="30">
        <v>101693</v>
      </c>
      <c r="F116" s="31">
        <f t="shared" si="40"/>
        <v>142.4</v>
      </c>
      <c r="G116" s="28"/>
    </row>
    <row r="117" spans="1:7" x14ac:dyDescent="0.15">
      <c r="A117" s="39"/>
      <c r="B117" s="27" t="s">
        <v>132</v>
      </c>
      <c r="C117" s="28">
        <v>0.8</v>
      </c>
      <c r="D117" s="29">
        <f t="shared" si="39"/>
        <v>16</v>
      </c>
      <c r="E117" s="30">
        <v>1793</v>
      </c>
      <c r="F117" s="31">
        <f t="shared" si="40"/>
        <v>2.9</v>
      </c>
      <c r="G117" s="28"/>
    </row>
    <row r="118" spans="1:7" x14ac:dyDescent="0.15">
      <c r="A118" s="39"/>
      <c r="B118" s="32" t="s">
        <v>133</v>
      </c>
      <c r="C118" s="28">
        <v>0.7</v>
      </c>
      <c r="D118" s="29">
        <f t="shared" si="39"/>
        <v>14</v>
      </c>
      <c r="E118" s="30">
        <v>1167410</v>
      </c>
      <c r="F118" s="31">
        <f t="shared" si="40"/>
        <v>1634.4</v>
      </c>
      <c r="G118" s="28"/>
    </row>
    <row r="119" spans="1:7" x14ac:dyDescent="0.15">
      <c r="A119" s="39"/>
      <c r="B119" s="32" t="s">
        <v>134</v>
      </c>
      <c r="C119" s="28">
        <v>0.7</v>
      </c>
      <c r="D119" s="29">
        <f t="shared" si="39"/>
        <v>14</v>
      </c>
      <c r="E119" s="30">
        <v>1197124</v>
      </c>
      <c r="F119" s="31">
        <f t="shared" si="40"/>
        <v>1676</v>
      </c>
      <c r="G119" s="28"/>
    </row>
    <row r="120" spans="1:7" x14ac:dyDescent="0.15">
      <c r="A120" s="39"/>
      <c r="B120" s="32" t="s">
        <v>135</v>
      </c>
      <c r="C120" s="28">
        <v>0.8</v>
      </c>
      <c r="D120" s="29">
        <f t="shared" si="39"/>
        <v>16</v>
      </c>
      <c r="E120" s="30">
        <v>1492294</v>
      </c>
      <c r="F120" s="31">
        <f t="shared" si="40"/>
        <v>2387.6999999999998</v>
      </c>
      <c r="G120" s="28"/>
    </row>
    <row r="121" spans="1:7" x14ac:dyDescent="0.15">
      <c r="A121" s="39"/>
      <c r="B121" s="35" t="s">
        <v>136</v>
      </c>
      <c r="C121" s="28">
        <v>0.8</v>
      </c>
      <c r="D121" s="29">
        <f t="shared" si="39"/>
        <v>16</v>
      </c>
      <c r="E121" s="30">
        <v>423825</v>
      </c>
      <c r="F121" s="31">
        <f t="shared" si="40"/>
        <v>678.1</v>
      </c>
      <c r="G121" s="28"/>
    </row>
    <row r="122" spans="1:7" x14ac:dyDescent="0.15">
      <c r="A122" s="39"/>
      <c r="B122" s="35" t="s">
        <v>137</v>
      </c>
      <c r="C122" s="28">
        <v>0.8</v>
      </c>
      <c r="D122" s="29">
        <f t="shared" si="39"/>
        <v>16</v>
      </c>
      <c r="E122" s="30">
        <v>803251</v>
      </c>
      <c r="F122" s="31">
        <f t="shared" si="40"/>
        <v>1285.2</v>
      </c>
      <c r="G122" s="28"/>
    </row>
    <row r="123" spans="1:7" x14ac:dyDescent="0.15">
      <c r="A123" s="39"/>
      <c r="B123" s="35" t="s">
        <v>138</v>
      </c>
      <c r="C123" s="28">
        <v>0.7</v>
      </c>
      <c r="D123" s="29">
        <f t="shared" si="39"/>
        <v>14</v>
      </c>
      <c r="E123" s="30">
        <v>607539</v>
      </c>
      <c r="F123" s="31">
        <f t="shared" si="40"/>
        <v>850.6</v>
      </c>
      <c r="G123" s="28"/>
    </row>
    <row r="124" spans="1:7" x14ac:dyDescent="0.15">
      <c r="A124" s="39"/>
      <c r="B124" s="35" t="s">
        <v>139</v>
      </c>
      <c r="C124" s="28">
        <v>0.8</v>
      </c>
      <c r="D124" s="29">
        <f t="shared" si="39"/>
        <v>16</v>
      </c>
      <c r="E124" s="30">
        <v>636845</v>
      </c>
      <c r="F124" s="31">
        <f t="shared" si="40"/>
        <v>1019</v>
      </c>
      <c r="G124" s="28"/>
    </row>
    <row r="125" spans="1:7" x14ac:dyDescent="0.15">
      <c r="A125" s="39"/>
      <c r="B125" s="35" t="s">
        <v>140</v>
      </c>
      <c r="C125" s="28">
        <v>0.8</v>
      </c>
      <c r="D125" s="29">
        <f t="shared" si="39"/>
        <v>16</v>
      </c>
      <c r="E125" s="30">
        <v>282161</v>
      </c>
      <c r="F125" s="31">
        <f t="shared" si="40"/>
        <v>451.5</v>
      </c>
      <c r="G125" s="28"/>
    </row>
    <row r="126" spans="1:7" x14ac:dyDescent="0.15">
      <c r="A126" s="40"/>
      <c r="B126" s="32" t="s">
        <v>141</v>
      </c>
      <c r="C126" s="28">
        <v>0.7</v>
      </c>
      <c r="D126" s="29">
        <f t="shared" si="39"/>
        <v>14</v>
      </c>
      <c r="E126" s="30">
        <v>1716519</v>
      </c>
      <c r="F126" s="31">
        <f t="shared" si="40"/>
        <v>2403.1</v>
      </c>
      <c r="G126" s="28"/>
    </row>
    <row r="127" spans="1:7" x14ac:dyDescent="0.15">
      <c r="A127" s="38" t="s">
        <v>142</v>
      </c>
      <c r="B127" s="17" t="s">
        <v>143</v>
      </c>
      <c r="C127" s="18"/>
      <c r="D127" s="18"/>
      <c r="E127" s="19">
        <f t="shared" ref="E127" si="41">SUM(E128,E131:E139)</f>
        <v>7514806</v>
      </c>
      <c r="F127" s="20">
        <f>SUM(F128,F131:F139)</f>
        <v>10579.7</v>
      </c>
      <c r="G127" s="33"/>
    </row>
    <row r="128" spans="1:7" ht="24" x14ac:dyDescent="0.15">
      <c r="A128" s="39"/>
      <c r="B128" s="22" t="s">
        <v>144</v>
      </c>
      <c r="C128" s="23"/>
      <c r="D128" s="23"/>
      <c r="E128" s="24">
        <f t="shared" ref="E128" si="42">SUM(E129:E130)</f>
        <v>783627</v>
      </c>
      <c r="F128" s="25">
        <f>SUM(F129:F130)</f>
        <v>626.9</v>
      </c>
      <c r="G128" s="34"/>
    </row>
    <row r="129" spans="1:7" x14ac:dyDescent="0.15">
      <c r="A129" s="39"/>
      <c r="B129" s="27" t="s">
        <v>145</v>
      </c>
      <c r="C129" s="28">
        <v>0.4</v>
      </c>
      <c r="D129" s="29">
        <f t="shared" ref="D129:D139" si="43">C129*20</f>
        <v>8</v>
      </c>
      <c r="E129" s="30">
        <v>304533</v>
      </c>
      <c r="F129" s="31">
        <f t="shared" ref="F129:F139" si="44">ROUND(D129*E129/10000,1)</f>
        <v>243.6</v>
      </c>
      <c r="G129" s="28"/>
    </row>
    <row r="130" spans="1:7" x14ac:dyDescent="0.15">
      <c r="A130" s="39"/>
      <c r="B130" s="27" t="s">
        <v>146</v>
      </c>
      <c r="C130" s="28">
        <v>0.4</v>
      </c>
      <c r="D130" s="29">
        <f t="shared" si="43"/>
        <v>8</v>
      </c>
      <c r="E130" s="30">
        <v>479094</v>
      </c>
      <c r="F130" s="31">
        <f t="shared" si="44"/>
        <v>383.3</v>
      </c>
      <c r="G130" s="28"/>
    </row>
    <row r="131" spans="1:7" x14ac:dyDescent="0.15">
      <c r="A131" s="39"/>
      <c r="B131" s="32" t="s">
        <v>147</v>
      </c>
      <c r="C131" s="28">
        <v>0.7</v>
      </c>
      <c r="D131" s="29">
        <f t="shared" si="43"/>
        <v>14</v>
      </c>
      <c r="E131" s="30">
        <v>552998</v>
      </c>
      <c r="F131" s="31">
        <f t="shared" si="44"/>
        <v>774.2</v>
      </c>
      <c r="G131" s="28"/>
    </row>
    <row r="132" spans="1:7" x14ac:dyDescent="0.15">
      <c r="A132" s="39"/>
      <c r="B132" s="32" t="s">
        <v>148</v>
      </c>
      <c r="C132" s="28">
        <v>0.7</v>
      </c>
      <c r="D132" s="29">
        <f t="shared" si="43"/>
        <v>14</v>
      </c>
      <c r="E132" s="30">
        <v>1313143</v>
      </c>
      <c r="F132" s="31">
        <f t="shared" si="44"/>
        <v>1838.4</v>
      </c>
      <c r="G132" s="28"/>
    </row>
    <row r="133" spans="1:7" x14ac:dyDescent="0.15">
      <c r="A133" s="39"/>
      <c r="B133" s="32" t="s">
        <v>149</v>
      </c>
      <c r="C133" s="28">
        <v>0.7</v>
      </c>
      <c r="D133" s="29">
        <f t="shared" si="43"/>
        <v>14</v>
      </c>
      <c r="E133" s="30">
        <v>1059550</v>
      </c>
      <c r="F133" s="31">
        <f t="shared" si="44"/>
        <v>1483.4</v>
      </c>
      <c r="G133" s="28"/>
    </row>
    <row r="134" spans="1:7" x14ac:dyDescent="0.15">
      <c r="A134" s="39"/>
      <c r="B134" s="32" t="s">
        <v>150</v>
      </c>
      <c r="C134" s="28">
        <v>0.8</v>
      </c>
      <c r="D134" s="29">
        <f t="shared" si="43"/>
        <v>16</v>
      </c>
      <c r="E134" s="30">
        <v>908219</v>
      </c>
      <c r="F134" s="31">
        <f t="shared" si="44"/>
        <v>1453.2</v>
      </c>
      <c r="G134" s="28"/>
    </row>
    <row r="135" spans="1:7" x14ac:dyDescent="0.15">
      <c r="A135" s="39"/>
      <c r="B135" s="32" t="s">
        <v>151</v>
      </c>
      <c r="C135" s="28">
        <v>0.7</v>
      </c>
      <c r="D135" s="29">
        <f t="shared" si="43"/>
        <v>14</v>
      </c>
      <c r="E135" s="30">
        <v>606114</v>
      </c>
      <c r="F135" s="31">
        <f t="shared" si="44"/>
        <v>848.6</v>
      </c>
      <c r="G135" s="28"/>
    </row>
    <row r="136" spans="1:7" x14ac:dyDescent="0.15">
      <c r="A136" s="39"/>
      <c r="B136" s="32" t="s">
        <v>152</v>
      </c>
      <c r="C136" s="28">
        <v>0.7</v>
      </c>
      <c r="D136" s="29">
        <f t="shared" si="43"/>
        <v>14</v>
      </c>
      <c r="E136" s="30">
        <v>554169</v>
      </c>
      <c r="F136" s="31">
        <f t="shared" si="44"/>
        <v>775.8</v>
      </c>
      <c r="G136" s="28"/>
    </row>
    <row r="137" spans="1:7" x14ac:dyDescent="0.15">
      <c r="A137" s="39"/>
      <c r="B137" s="32" t="s">
        <v>153</v>
      </c>
      <c r="C137" s="28">
        <v>0.8</v>
      </c>
      <c r="D137" s="29">
        <f t="shared" si="43"/>
        <v>16</v>
      </c>
      <c r="E137" s="30">
        <v>687251</v>
      </c>
      <c r="F137" s="31">
        <f t="shared" si="44"/>
        <v>1099.5999999999999</v>
      </c>
      <c r="G137" s="28"/>
    </row>
    <row r="138" spans="1:7" x14ac:dyDescent="0.15">
      <c r="A138" s="39"/>
      <c r="B138" s="35" t="s">
        <v>154</v>
      </c>
      <c r="C138" s="28">
        <v>0.8</v>
      </c>
      <c r="D138" s="29">
        <f t="shared" si="43"/>
        <v>16</v>
      </c>
      <c r="E138" s="30">
        <v>314726</v>
      </c>
      <c r="F138" s="31">
        <f t="shared" si="44"/>
        <v>503.6</v>
      </c>
      <c r="G138" s="28"/>
    </row>
    <row r="139" spans="1:7" x14ac:dyDescent="0.15">
      <c r="A139" s="40"/>
      <c r="B139" s="32" t="s">
        <v>155</v>
      </c>
      <c r="C139" s="28">
        <v>0.8</v>
      </c>
      <c r="D139" s="29">
        <f t="shared" si="43"/>
        <v>16</v>
      </c>
      <c r="E139" s="30">
        <v>735009</v>
      </c>
      <c r="F139" s="31">
        <f t="shared" si="44"/>
        <v>1176</v>
      </c>
      <c r="G139" s="28"/>
    </row>
    <row r="140" spans="1:7" x14ac:dyDescent="0.15">
      <c r="A140" s="36" t="s">
        <v>156</v>
      </c>
      <c r="B140" s="17" t="s">
        <v>157</v>
      </c>
      <c r="C140" s="18"/>
      <c r="D140" s="18"/>
      <c r="E140" s="19">
        <f t="shared" ref="E140" si="45">SUM(E141,E143:E146)</f>
        <v>6287104</v>
      </c>
      <c r="F140" s="20">
        <f>SUM(F141,F143:F146)</f>
        <v>9639.7000000000007</v>
      </c>
      <c r="G140" s="33"/>
    </row>
    <row r="141" spans="1:7" ht="24" x14ac:dyDescent="0.15">
      <c r="A141" s="38" t="s">
        <v>156</v>
      </c>
      <c r="B141" s="22" t="s">
        <v>158</v>
      </c>
      <c r="C141" s="23"/>
      <c r="D141" s="23"/>
      <c r="E141" s="24">
        <f t="shared" ref="E141" si="46">SUM(E142:E142)</f>
        <v>451841</v>
      </c>
      <c r="F141" s="25">
        <f>SUM(F142:F142)</f>
        <v>361.5</v>
      </c>
      <c r="G141" s="34"/>
    </row>
    <row r="142" spans="1:7" x14ac:dyDescent="0.15">
      <c r="A142" s="39"/>
      <c r="B142" s="27" t="s">
        <v>159</v>
      </c>
      <c r="C142" s="28">
        <v>0.4</v>
      </c>
      <c r="D142" s="29">
        <f t="shared" ref="D142:D146" si="47">C142*20</f>
        <v>8</v>
      </c>
      <c r="E142" s="30">
        <v>451841</v>
      </c>
      <c r="F142" s="31">
        <f t="shared" ref="F142:F146" si="48">ROUND(D142*E142/10000,1)</f>
        <v>361.5</v>
      </c>
      <c r="G142" s="28"/>
    </row>
    <row r="143" spans="1:7" x14ac:dyDescent="0.15">
      <c r="A143" s="39"/>
      <c r="B143" s="32" t="s">
        <v>160</v>
      </c>
      <c r="C143" s="28">
        <v>0.8</v>
      </c>
      <c r="D143" s="29">
        <f t="shared" si="47"/>
        <v>16</v>
      </c>
      <c r="E143" s="30">
        <v>1809944</v>
      </c>
      <c r="F143" s="31">
        <f t="shared" si="48"/>
        <v>2895.9</v>
      </c>
      <c r="G143" s="28"/>
    </row>
    <row r="144" spans="1:7" x14ac:dyDescent="0.15">
      <c r="A144" s="39"/>
      <c r="B144" s="32" t="s">
        <v>161</v>
      </c>
      <c r="C144" s="28">
        <v>0.7</v>
      </c>
      <c r="D144" s="29">
        <f t="shared" si="47"/>
        <v>14</v>
      </c>
      <c r="E144" s="30">
        <v>290741</v>
      </c>
      <c r="F144" s="31">
        <f t="shared" si="48"/>
        <v>407</v>
      </c>
      <c r="G144" s="28"/>
    </row>
    <row r="145" spans="1:7" x14ac:dyDescent="0.15">
      <c r="A145" s="39"/>
      <c r="B145" s="32" t="s">
        <v>162</v>
      </c>
      <c r="C145" s="28">
        <v>0.8</v>
      </c>
      <c r="D145" s="29">
        <f t="shared" si="47"/>
        <v>16</v>
      </c>
      <c r="E145" s="30">
        <v>1465328</v>
      </c>
      <c r="F145" s="31">
        <f t="shared" si="48"/>
        <v>2344.5</v>
      </c>
      <c r="G145" s="28"/>
    </row>
    <row r="146" spans="1:7" x14ac:dyDescent="0.15">
      <c r="A146" s="40"/>
      <c r="B146" s="32" t="s">
        <v>163</v>
      </c>
      <c r="C146" s="28">
        <v>0.8</v>
      </c>
      <c r="D146" s="29">
        <f t="shared" si="47"/>
        <v>16</v>
      </c>
      <c r="E146" s="30">
        <v>2269250</v>
      </c>
      <c r="F146" s="31">
        <f t="shared" si="48"/>
        <v>3630.8</v>
      </c>
      <c r="G146" s="28"/>
    </row>
    <row r="147" spans="1:7" x14ac:dyDescent="0.15">
      <c r="A147" s="38" t="s">
        <v>164</v>
      </c>
      <c r="B147" s="17" t="s">
        <v>165</v>
      </c>
      <c r="C147" s="18"/>
      <c r="D147" s="18"/>
      <c r="E147" s="19">
        <f t="shared" ref="E147" si="49">SUM(E148,E150:E161)</f>
        <v>9383174</v>
      </c>
      <c r="F147" s="20">
        <f>SUM(F148,F150:F161)</f>
        <v>14901.6</v>
      </c>
      <c r="G147" s="33"/>
    </row>
    <row r="148" spans="1:7" ht="24" x14ac:dyDescent="0.15">
      <c r="A148" s="39"/>
      <c r="B148" s="22" t="s">
        <v>166</v>
      </c>
      <c r="C148" s="23"/>
      <c r="D148" s="23"/>
      <c r="E148" s="24">
        <f t="shared" ref="E148" si="50">SUM(E149:E149)</f>
        <v>279222</v>
      </c>
      <c r="F148" s="25">
        <f>SUM(F149:F149)</f>
        <v>335.1</v>
      </c>
      <c r="G148" s="34"/>
    </row>
    <row r="149" spans="1:7" x14ac:dyDescent="0.15">
      <c r="A149" s="39"/>
      <c r="B149" s="27" t="s">
        <v>167</v>
      </c>
      <c r="C149" s="28">
        <v>0.6</v>
      </c>
      <c r="D149" s="29">
        <f t="shared" ref="D149:D161" si="51">C149*20</f>
        <v>12</v>
      </c>
      <c r="E149" s="30">
        <v>279222</v>
      </c>
      <c r="F149" s="31">
        <f t="shared" ref="F149:F161" si="52">ROUND(D149*E149/10000,1)</f>
        <v>335.1</v>
      </c>
      <c r="G149" s="28"/>
    </row>
    <row r="150" spans="1:7" x14ac:dyDescent="0.15">
      <c r="A150" s="39"/>
      <c r="B150" s="32" t="s">
        <v>168</v>
      </c>
      <c r="C150" s="28">
        <v>0.8</v>
      </c>
      <c r="D150" s="29">
        <f t="shared" si="51"/>
        <v>16</v>
      </c>
      <c r="E150" s="30">
        <v>1262227</v>
      </c>
      <c r="F150" s="31">
        <f t="shared" si="52"/>
        <v>2019.6</v>
      </c>
      <c r="G150" s="28"/>
    </row>
    <row r="151" spans="1:7" x14ac:dyDescent="0.15">
      <c r="A151" s="39"/>
      <c r="B151" s="32" t="s">
        <v>169</v>
      </c>
      <c r="C151" s="28">
        <v>0.8</v>
      </c>
      <c r="D151" s="29">
        <f t="shared" si="51"/>
        <v>16</v>
      </c>
      <c r="E151" s="30">
        <v>995826</v>
      </c>
      <c r="F151" s="31">
        <f t="shared" si="52"/>
        <v>1593.3</v>
      </c>
      <c r="G151" s="28"/>
    </row>
    <row r="152" spans="1:7" x14ac:dyDescent="0.15">
      <c r="A152" s="39"/>
      <c r="B152" s="32" t="s">
        <v>170</v>
      </c>
      <c r="C152" s="28">
        <v>0.8</v>
      </c>
      <c r="D152" s="29">
        <f t="shared" si="51"/>
        <v>16</v>
      </c>
      <c r="E152" s="30">
        <v>1826248</v>
      </c>
      <c r="F152" s="31">
        <f t="shared" si="52"/>
        <v>2922</v>
      </c>
      <c r="G152" s="28"/>
    </row>
    <row r="153" spans="1:7" x14ac:dyDescent="0.15">
      <c r="A153" s="39"/>
      <c r="B153" s="32" t="s">
        <v>171</v>
      </c>
      <c r="C153" s="28">
        <v>0.8</v>
      </c>
      <c r="D153" s="29">
        <f t="shared" si="51"/>
        <v>16</v>
      </c>
      <c r="E153" s="30">
        <v>632482</v>
      </c>
      <c r="F153" s="31">
        <f t="shared" si="52"/>
        <v>1012</v>
      </c>
      <c r="G153" s="28"/>
    </row>
    <row r="154" spans="1:7" x14ac:dyDescent="0.15">
      <c r="A154" s="39"/>
      <c r="B154" s="35" t="s">
        <v>172</v>
      </c>
      <c r="C154" s="28">
        <v>0.8</v>
      </c>
      <c r="D154" s="29">
        <f t="shared" si="51"/>
        <v>16</v>
      </c>
      <c r="E154" s="30">
        <v>500922</v>
      </c>
      <c r="F154" s="31">
        <f t="shared" si="52"/>
        <v>801.5</v>
      </c>
      <c r="G154" s="28"/>
    </row>
    <row r="155" spans="1:7" x14ac:dyDescent="0.15">
      <c r="A155" s="39"/>
      <c r="B155" s="35" t="s">
        <v>173</v>
      </c>
      <c r="C155" s="28">
        <v>0.8</v>
      </c>
      <c r="D155" s="29">
        <f t="shared" si="51"/>
        <v>16</v>
      </c>
      <c r="E155" s="30">
        <v>738794</v>
      </c>
      <c r="F155" s="31">
        <f t="shared" si="52"/>
        <v>1182.0999999999999</v>
      </c>
      <c r="G155" s="28"/>
    </row>
    <row r="156" spans="1:7" x14ac:dyDescent="0.15">
      <c r="A156" s="39"/>
      <c r="B156" s="35" t="s">
        <v>174</v>
      </c>
      <c r="C156" s="28">
        <v>0.8</v>
      </c>
      <c r="D156" s="29">
        <f t="shared" si="51"/>
        <v>16</v>
      </c>
      <c r="E156" s="30">
        <v>618532</v>
      </c>
      <c r="F156" s="31">
        <f t="shared" si="52"/>
        <v>989.7</v>
      </c>
      <c r="G156" s="28"/>
    </row>
    <row r="157" spans="1:7" x14ac:dyDescent="0.15">
      <c r="A157" s="39"/>
      <c r="B157" s="35" t="s">
        <v>175</v>
      </c>
      <c r="C157" s="28">
        <v>0.8</v>
      </c>
      <c r="D157" s="29">
        <f t="shared" si="51"/>
        <v>16</v>
      </c>
      <c r="E157" s="30">
        <v>929740</v>
      </c>
      <c r="F157" s="31">
        <f t="shared" si="52"/>
        <v>1487.6</v>
      </c>
      <c r="G157" s="28"/>
    </row>
    <row r="158" spans="1:7" x14ac:dyDescent="0.15">
      <c r="A158" s="39"/>
      <c r="B158" s="35" t="s">
        <v>176</v>
      </c>
      <c r="C158" s="28">
        <v>0.8</v>
      </c>
      <c r="D158" s="29">
        <f t="shared" si="51"/>
        <v>16</v>
      </c>
      <c r="E158" s="30">
        <v>46814</v>
      </c>
      <c r="F158" s="31">
        <f t="shared" si="52"/>
        <v>74.900000000000006</v>
      </c>
      <c r="G158" s="28"/>
    </row>
    <row r="159" spans="1:7" x14ac:dyDescent="0.15">
      <c r="A159" s="39"/>
      <c r="B159" s="35" t="s">
        <v>177</v>
      </c>
      <c r="C159" s="28">
        <v>0.8</v>
      </c>
      <c r="D159" s="29">
        <f t="shared" si="51"/>
        <v>16</v>
      </c>
      <c r="E159" s="30">
        <v>700848</v>
      </c>
      <c r="F159" s="31">
        <f t="shared" si="52"/>
        <v>1121.4000000000001</v>
      </c>
      <c r="G159" s="28"/>
    </row>
    <row r="160" spans="1:7" x14ac:dyDescent="0.15">
      <c r="A160" s="39"/>
      <c r="B160" s="35" t="s">
        <v>178</v>
      </c>
      <c r="C160" s="28">
        <v>0.8</v>
      </c>
      <c r="D160" s="29">
        <f t="shared" si="51"/>
        <v>16</v>
      </c>
      <c r="E160" s="30">
        <v>425688</v>
      </c>
      <c r="F160" s="31">
        <f t="shared" si="52"/>
        <v>681.1</v>
      </c>
      <c r="G160" s="28"/>
    </row>
    <row r="161" spans="1:7" x14ac:dyDescent="0.15">
      <c r="A161" s="40"/>
      <c r="B161" s="35" t="s">
        <v>179</v>
      </c>
      <c r="C161" s="28">
        <v>0.8</v>
      </c>
      <c r="D161" s="29">
        <f t="shared" si="51"/>
        <v>16</v>
      </c>
      <c r="E161" s="30">
        <v>425831</v>
      </c>
      <c r="F161" s="31">
        <f t="shared" si="52"/>
        <v>681.3</v>
      </c>
      <c r="G161" s="28"/>
    </row>
    <row r="162" spans="1:7" x14ac:dyDescent="0.15">
      <c r="A162" s="50" t="s">
        <v>180</v>
      </c>
      <c r="B162" s="16" t="s">
        <v>181</v>
      </c>
      <c r="C162" s="37"/>
      <c r="D162" s="37"/>
      <c r="E162" s="19">
        <f t="shared" ref="E162" si="53">SUM(E163:E170)</f>
        <v>4559970</v>
      </c>
      <c r="F162" s="20">
        <f>SUM(F163:F170)</f>
        <v>7296</v>
      </c>
      <c r="G162" s="33"/>
    </row>
    <row r="163" spans="1:7" x14ac:dyDescent="0.15">
      <c r="A163" s="51"/>
      <c r="B163" s="32" t="s">
        <v>182</v>
      </c>
      <c r="C163" s="28">
        <v>0.8</v>
      </c>
      <c r="D163" s="29">
        <f t="shared" ref="D163:D170" si="54">C163*20</f>
        <v>16</v>
      </c>
      <c r="E163" s="30">
        <v>320755</v>
      </c>
      <c r="F163" s="31">
        <f t="shared" ref="F163:F170" si="55">ROUND(D163*E163/10000,1)</f>
        <v>513.20000000000005</v>
      </c>
      <c r="G163" s="28"/>
    </row>
    <row r="164" spans="1:7" x14ac:dyDescent="0.15">
      <c r="A164" s="51"/>
      <c r="B164" s="32" t="s">
        <v>183</v>
      </c>
      <c r="C164" s="28">
        <v>0.8</v>
      </c>
      <c r="D164" s="29">
        <f t="shared" si="54"/>
        <v>16</v>
      </c>
      <c r="E164" s="30">
        <v>522482</v>
      </c>
      <c r="F164" s="31">
        <f t="shared" si="55"/>
        <v>836</v>
      </c>
      <c r="G164" s="28"/>
    </row>
    <row r="165" spans="1:7" x14ac:dyDescent="0.15">
      <c r="A165" s="51"/>
      <c r="B165" s="32" t="s">
        <v>184</v>
      </c>
      <c r="C165" s="28">
        <v>0.8</v>
      </c>
      <c r="D165" s="29">
        <f t="shared" si="54"/>
        <v>16</v>
      </c>
      <c r="E165" s="30">
        <v>666401</v>
      </c>
      <c r="F165" s="31">
        <f t="shared" si="55"/>
        <v>1066.2</v>
      </c>
      <c r="G165" s="28"/>
    </row>
    <row r="166" spans="1:7" x14ac:dyDescent="0.15">
      <c r="A166" s="51"/>
      <c r="B166" s="32" t="s">
        <v>185</v>
      </c>
      <c r="C166" s="28">
        <v>0.8</v>
      </c>
      <c r="D166" s="29">
        <f t="shared" si="54"/>
        <v>16</v>
      </c>
      <c r="E166" s="30">
        <v>461942</v>
      </c>
      <c r="F166" s="31">
        <f t="shared" si="55"/>
        <v>739.1</v>
      </c>
      <c r="G166" s="28"/>
    </row>
    <row r="167" spans="1:7" x14ac:dyDescent="0.15">
      <c r="A167" s="51"/>
      <c r="B167" s="32" t="s">
        <v>186</v>
      </c>
      <c r="C167" s="28">
        <v>0.8</v>
      </c>
      <c r="D167" s="29">
        <f t="shared" si="54"/>
        <v>16</v>
      </c>
      <c r="E167" s="30">
        <v>535359</v>
      </c>
      <c r="F167" s="31">
        <f t="shared" si="55"/>
        <v>856.6</v>
      </c>
      <c r="G167" s="28"/>
    </row>
    <row r="168" spans="1:7" x14ac:dyDescent="0.15">
      <c r="A168" s="51"/>
      <c r="B168" s="35" t="s">
        <v>187</v>
      </c>
      <c r="C168" s="28">
        <v>0.8</v>
      </c>
      <c r="D168" s="29">
        <f t="shared" si="54"/>
        <v>16</v>
      </c>
      <c r="E168" s="30">
        <v>224305</v>
      </c>
      <c r="F168" s="31">
        <f t="shared" si="55"/>
        <v>358.9</v>
      </c>
      <c r="G168" s="28"/>
    </row>
    <row r="169" spans="1:7" x14ac:dyDescent="0.15">
      <c r="A169" s="51"/>
      <c r="B169" s="32" t="s">
        <v>188</v>
      </c>
      <c r="C169" s="28">
        <v>0.8</v>
      </c>
      <c r="D169" s="29">
        <f t="shared" si="54"/>
        <v>16</v>
      </c>
      <c r="E169" s="30">
        <v>888878</v>
      </c>
      <c r="F169" s="31">
        <f t="shared" si="55"/>
        <v>1422.2</v>
      </c>
      <c r="G169" s="28"/>
    </row>
    <row r="170" spans="1:7" x14ac:dyDescent="0.15">
      <c r="A170" s="52"/>
      <c r="B170" s="32" t="s">
        <v>189</v>
      </c>
      <c r="C170" s="28">
        <v>0.8</v>
      </c>
      <c r="D170" s="29">
        <f t="shared" si="54"/>
        <v>16</v>
      </c>
      <c r="E170" s="30">
        <v>939848</v>
      </c>
      <c r="F170" s="31">
        <f t="shared" si="55"/>
        <v>1503.8</v>
      </c>
      <c r="G170" s="28"/>
    </row>
  </sheetData>
  <mergeCells count="21">
    <mergeCell ref="A141:A146"/>
    <mergeCell ref="A147:A161"/>
    <mergeCell ref="A162:A170"/>
    <mergeCell ref="A83:A93"/>
    <mergeCell ref="A94:A95"/>
    <mergeCell ref="A96:A101"/>
    <mergeCell ref="A102:A110"/>
    <mergeCell ref="A111:A126"/>
    <mergeCell ref="A127:A139"/>
    <mergeCell ref="A69:A82"/>
    <mergeCell ref="A1:B1"/>
    <mergeCell ref="A2:G2"/>
    <mergeCell ref="A4:B4"/>
    <mergeCell ref="A5:B5"/>
    <mergeCell ref="A6:B6"/>
    <mergeCell ref="A7:A18"/>
    <mergeCell ref="A19:A30"/>
    <mergeCell ref="A31:A39"/>
    <mergeCell ref="A40:A46"/>
    <mergeCell ref="A47:A54"/>
    <mergeCell ref="A55:A6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2020-12-24T03:36:34Z</dcterms:modified>
</cp:coreProperties>
</file>