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320" windowHeight="7545"/>
  </bookViews>
  <sheets>
    <sheet name="基础养老金2015结算2017年预拨" sheetId="1" r:id="rId1"/>
  </sheets>
  <definedNames>
    <definedName name="_xlnm._FilterDatabase" localSheetId="0" hidden="1">基础养老金2015结算2017年预拨!$A$6:$AF$171</definedName>
    <definedName name="_xlnm.Print_Area" localSheetId="0">基础养老金2015结算2017年预拨!$A$1:$J$171</definedName>
    <definedName name="_xlnm.Print_Titles" localSheetId="0">基础养老金2015结算2017年预拨!$4:$5</definedName>
  </definedNames>
  <calcPr calcId="114210" fullCalcOnLoad="1"/>
</workbook>
</file>

<file path=xl/calcChain.xml><?xml version="1.0" encoding="utf-8"?>
<calcChain xmlns="http://schemas.openxmlformats.org/spreadsheetml/2006/main">
  <c r="H171" i="1"/>
  <c r="I171"/>
  <c r="F171"/>
  <c r="H170"/>
  <c r="F170"/>
  <c r="I170"/>
  <c r="I169"/>
  <c r="H169"/>
  <c r="F169"/>
  <c r="I168"/>
  <c r="H168"/>
  <c r="F168"/>
  <c r="H167"/>
  <c r="I167"/>
  <c r="F167"/>
  <c r="H166"/>
  <c r="F166"/>
  <c r="I166"/>
  <c r="I165"/>
  <c r="H165"/>
  <c r="F165"/>
  <c r="I164"/>
  <c r="I163"/>
  <c r="H164"/>
  <c r="F164"/>
  <c r="H163"/>
  <c r="G163"/>
  <c r="E163"/>
  <c r="D163"/>
  <c r="I162"/>
  <c r="H162"/>
  <c r="F162"/>
  <c r="I161"/>
  <c r="H161"/>
  <c r="F161"/>
  <c r="H160"/>
  <c r="I160"/>
  <c r="F160"/>
  <c r="H159"/>
  <c r="F159"/>
  <c r="I159"/>
  <c r="I158"/>
  <c r="H158"/>
  <c r="F158"/>
  <c r="I157"/>
  <c r="H157"/>
  <c r="F157"/>
  <c r="H156"/>
  <c r="I156"/>
  <c r="F156"/>
  <c r="H155"/>
  <c r="F155"/>
  <c r="I155"/>
  <c r="I154"/>
  <c r="H154"/>
  <c r="F154"/>
  <c r="I153"/>
  <c r="H153"/>
  <c r="F153"/>
  <c r="H152"/>
  <c r="I152"/>
  <c r="F152"/>
  <c r="H151"/>
  <c r="F151"/>
  <c r="I151"/>
  <c r="I150"/>
  <c r="H150"/>
  <c r="F150"/>
  <c r="I149"/>
  <c r="I148"/>
  <c r="H149"/>
  <c r="H148"/>
  <c r="G149"/>
  <c r="F149"/>
  <c r="E149"/>
  <c r="E148"/>
  <c r="D149"/>
  <c r="D148"/>
  <c r="G148"/>
  <c r="I147"/>
  <c r="H147"/>
  <c r="F147"/>
  <c r="H146"/>
  <c r="I146"/>
  <c r="F146"/>
  <c r="H145"/>
  <c r="F145"/>
  <c r="I145"/>
  <c r="I144"/>
  <c r="H144"/>
  <c r="F144"/>
  <c r="I143"/>
  <c r="I142"/>
  <c r="I141"/>
  <c r="H143"/>
  <c r="F143"/>
  <c r="H142"/>
  <c r="H141"/>
  <c r="G142"/>
  <c r="G141"/>
  <c r="F142"/>
  <c r="E142"/>
  <c r="D142"/>
  <c r="D141"/>
  <c r="F141"/>
  <c r="E141"/>
  <c r="H140"/>
  <c r="I140"/>
  <c r="F140"/>
  <c r="H139"/>
  <c r="F139"/>
  <c r="I139"/>
  <c r="I138"/>
  <c r="H138"/>
  <c r="F138"/>
  <c r="I137"/>
  <c r="H137"/>
  <c r="F137"/>
  <c r="H136"/>
  <c r="I136"/>
  <c r="F136"/>
  <c r="H135"/>
  <c r="F135"/>
  <c r="I135"/>
  <c r="I134"/>
  <c r="H134"/>
  <c r="F134"/>
  <c r="I133"/>
  <c r="H133"/>
  <c r="F133"/>
  <c r="H132"/>
  <c r="I132"/>
  <c r="F132"/>
  <c r="H131"/>
  <c r="F131"/>
  <c r="I131"/>
  <c r="I129"/>
  <c r="I130"/>
  <c r="H130"/>
  <c r="F130"/>
  <c r="H129"/>
  <c r="H128"/>
  <c r="G129"/>
  <c r="E129"/>
  <c r="E128"/>
  <c r="D129"/>
  <c r="D128"/>
  <c r="G128"/>
  <c r="I127"/>
  <c r="H127"/>
  <c r="F127"/>
  <c r="H126"/>
  <c r="I126"/>
  <c r="F126"/>
  <c r="H125"/>
  <c r="F125"/>
  <c r="I125"/>
  <c r="I124"/>
  <c r="H124"/>
  <c r="F124"/>
  <c r="I123"/>
  <c r="H123"/>
  <c r="F123"/>
  <c r="H122"/>
  <c r="I122"/>
  <c r="F122"/>
  <c r="H121"/>
  <c r="F121"/>
  <c r="I121"/>
  <c r="I120"/>
  <c r="H120"/>
  <c r="F120"/>
  <c r="I119"/>
  <c r="H119"/>
  <c r="F119"/>
  <c r="H118"/>
  <c r="I118"/>
  <c r="F118"/>
  <c r="H117"/>
  <c r="F117"/>
  <c r="I117"/>
  <c r="I116"/>
  <c r="H116"/>
  <c r="F116"/>
  <c r="I115"/>
  <c r="H115"/>
  <c r="F115"/>
  <c r="H114"/>
  <c r="I114"/>
  <c r="I113"/>
  <c r="I112"/>
  <c r="F114"/>
  <c r="G113"/>
  <c r="G112"/>
  <c r="E113"/>
  <c r="D113"/>
  <c r="E112"/>
  <c r="D112"/>
  <c r="H111"/>
  <c r="F111"/>
  <c r="I111"/>
  <c r="I110"/>
  <c r="H110"/>
  <c r="F110"/>
  <c r="I109"/>
  <c r="H109"/>
  <c r="F109"/>
  <c r="H108"/>
  <c r="I108"/>
  <c r="F108"/>
  <c r="H107"/>
  <c r="F107"/>
  <c r="I107"/>
  <c r="I106"/>
  <c r="H106"/>
  <c r="F106"/>
  <c r="I105"/>
  <c r="I104"/>
  <c r="H105"/>
  <c r="F105"/>
  <c r="H104"/>
  <c r="H103"/>
  <c r="G104"/>
  <c r="G103"/>
  <c r="E104"/>
  <c r="D104"/>
  <c r="D103"/>
  <c r="E103"/>
  <c r="H102"/>
  <c r="I102"/>
  <c r="F102"/>
  <c r="H101"/>
  <c r="F101"/>
  <c r="I101"/>
  <c r="I100"/>
  <c r="H100"/>
  <c r="F100"/>
  <c r="I99"/>
  <c r="I98"/>
  <c r="I97"/>
  <c r="H99"/>
  <c r="F99"/>
  <c r="H98"/>
  <c r="H97"/>
  <c r="G98"/>
  <c r="G97"/>
  <c r="F98"/>
  <c r="E98"/>
  <c r="D98"/>
  <c r="D97"/>
  <c r="F97"/>
  <c r="E97"/>
  <c r="H96"/>
  <c r="I96"/>
  <c r="F96"/>
  <c r="H95"/>
  <c r="F95"/>
  <c r="I95"/>
  <c r="I94"/>
  <c r="H94"/>
  <c r="F94"/>
  <c r="I93"/>
  <c r="H93"/>
  <c r="F93"/>
  <c r="H92"/>
  <c r="I92"/>
  <c r="F92"/>
  <c r="H91"/>
  <c r="F91"/>
  <c r="I91"/>
  <c r="I90"/>
  <c r="H90"/>
  <c r="F90"/>
  <c r="I89"/>
  <c r="H89"/>
  <c r="F89"/>
  <c r="H88"/>
  <c r="H85"/>
  <c r="H84"/>
  <c r="F88"/>
  <c r="H87"/>
  <c r="F87"/>
  <c r="I87"/>
  <c r="I86"/>
  <c r="H86"/>
  <c r="F86"/>
  <c r="G85"/>
  <c r="E85"/>
  <c r="E84"/>
  <c r="D85"/>
  <c r="D84"/>
  <c r="G84"/>
  <c r="I83"/>
  <c r="H83"/>
  <c r="F83"/>
  <c r="H82"/>
  <c r="I82"/>
  <c r="F82"/>
  <c r="H81"/>
  <c r="F81"/>
  <c r="I81"/>
  <c r="I80"/>
  <c r="H80"/>
  <c r="F80"/>
  <c r="I79"/>
  <c r="H79"/>
  <c r="F79"/>
  <c r="H78"/>
  <c r="I78"/>
  <c r="F78"/>
  <c r="H77"/>
  <c r="F77"/>
  <c r="I77"/>
  <c r="I76"/>
  <c r="H76"/>
  <c r="F76"/>
  <c r="I75"/>
  <c r="H75"/>
  <c r="F75"/>
  <c r="H74"/>
  <c r="I74"/>
  <c r="F74"/>
  <c r="H73"/>
  <c r="F73"/>
  <c r="I73"/>
  <c r="I71"/>
  <c r="I70"/>
  <c r="I72"/>
  <c r="H72"/>
  <c r="F72"/>
  <c r="G71"/>
  <c r="E71"/>
  <c r="E70"/>
  <c r="D71"/>
  <c r="D70"/>
  <c r="G70"/>
  <c r="I69"/>
  <c r="H69"/>
  <c r="F69"/>
  <c r="H68"/>
  <c r="I68"/>
  <c r="F68"/>
  <c r="H67"/>
  <c r="F67"/>
  <c r="I67"/>
  <c r="I66"/>
  <c r="H66"/>
  <c r="F66"/>
  <c r="I65"/>
  <c r="H65"/>
  <c r="F65"/>
  <c r="H64"/>
  <c r="I64"/>
  <c r="F64"/>
  <c r="H63"/>
  <c r="F63"/>
  <c r="I63"/>
  <c r="I62"/>
  <c r="H62"/>
  <c r="F62"/>
  <c r="I61"/>
  <c r="H61"/>
  <c r="F61"/>
  <c r="H60"/>
  <c r="I60"/>
  <c r="F60"/>
  <c r="H59"/>
  <c r="F59"/>
  <c r="I59"/>
  <c r="I57"/>
  <c r="I58"/>
  <c r="H58"/>
  <c r="F58"/>
  <c r="G57"/>
  <c r="E57"/>
  <c r="E56"/>
  <c r="D57"/>
  <c r="D56"/>
  <c r="G56"/>
  <c r="I55"/>
  <c r="H55"/>
  <c r="F55"/>
  <c r="H54"/>
  <c r="I54"/>
  <c r="F54"/>
  <c r="H53"/>
  <c r="F53"/>
  <c r="I53"/>
  <c r="I52"/>
  <c r="H52"/>
  <c r="F52"/>
  <c r="I51"/>
  <c r="H51"/>
  <c r="F51"/>
  <c r="H50"/>
  <c r="I50"/>
  <c r="F50"/>
  <c r="H49"/>
  <c r="F49"/>
  <c r="I49"/>
  <c r="I48"/>
  <c r="H48"/>
  <c r="F48"/>
  <c r="I47"/>
  <c r="H47"/>
  <c r="F47"/>
  <c r="H46"/>
  <c r="I46"/>
  <c r="F46"/>
  <c r="H45"/>
  <c r="F45"/>
  <c r="I45"/>
  <c r="I44"/>
  <c r="H44"/>
  <c r="F44"/>
  <c r="I43"/>
  <c r="I42"/>
  <c r="I41"/>
  <c r="H43"/>
  <c r="F43"/>
  <c r="H42"/>
  <c r="H41"/>
  <c r="G42"/>
  <c r="G41"/>
  <c r="E42"/>
  <c r="D42"/>
  <c r="D41"/>
  <c r="E41"/>
  <c r="H40"/>
  <c r="I40"/>
  <c r="F40"/>
  <c r="H39"/>
  <c r="F39"/>
  <c r="I39"/>
  <c r="I38"/>
  <c r="H38"/>
  <c r="F38"/>
  <c r="I37"/>
  <c r="H37"/>
  <c r="F37"/>
  <c r="H36"/>
  <c r="I36"/>
  <c r="F36"/>
  <c r="H35"/>
  <c r="F35"/>
  <c r="I35"/>
  <c r="I33"/>
  <c r="I34"/>
  <c r="H34"/>
  <c r="F34"/>
  <c r="G33"/>
  <c r="E33"/>
  <c r="E32"/>
  <c r="D33"/>
  <c r="D32"/>
  <c r="G32"/>
  <c r="I31"/>
  <c r="H31"/>
  <c r="F31"/>
  <c r="H30"/>
  <c r="I30"/>
  <c r="F30"/>
  <c r="H29"/>
  <c r="F29"/>
  <c r="I29"/>
  <c r="I28"/>
  <c r="H28"/>
  <c r="F28"/>
  <c r="I27"/>
  <c r="H27"/>
  <c r="F27"/>
  <c r="H26"/>
  <c r="I26"/>
  <c r="F26"/>
  <c r="H25"/>
  <c r="F25"/>
  <c r="I25"/>
  <c r="I24"/>
  <c r="H24"/>
  <c r="F24"/>
  <c r="I23"/>
  <c r="H23"/>
  <c r="F23"/>
  <c r="H22"/>
  <c r="I22"/>
  <c r="I21"/>
  <c r="I20"/>
  <c r="F22"/>
  <c r="G21"/>
  <c r="G20"/>
  <c r="E21"/>
  <c r="D21"/>
  <c r="E20"/>
  <c r="D20"/>
  <c r="H19"/>
  <c r="F19"/>
  <c r="I19"/>
  <c r="I18"/>
  <c r="H18"/>
  <c r="F18"/>
  <c r="I17"/>
  <c r="H17"/>
  <c r="F17"/>
  <c r="H16"/>
  <c r="I16"/>
  <c r="F16"/>
  <c r="H15"/>
  <c r="F15"/>
  <c r="I15"/>
  <c r="I14"/>
  <c r="H14"/>
  <c r="F14"/>
  <c r="I13"/>
  <c r="H13"/>
  <c r="F13"/>
  <c r="H12"/>
  <c r="I12"/>
  <c r="F12"/>
  <c r="H11"/>
  <c r="F11"/>
  <c r="F9"/>
  <c r="F8"/>
  <c r="I10"/>
  <c r="H10"/>
  <c r="F10"/>
  <c r="G9"/>
  <c r="E9"/>
  <c r="E8"/>
  <c r="D9"/>
  <c r="D8"/>
  <c r="G8"/>
  <c r="E7"/>
  <c r="I32"/>
  <c r="D7"/>
  <c r="I56"/>
  <c r="I103"/>
  <c r="I128"/>
  <c r="G7"/>
  <c r="H9"/>
  <c r="H8"/>
  <c r="F21"/>
  <c r="F20"/>
  <c r="F7"/>
  <c r="H33"/>
  <c r="H32"/>
  <c r="H57"/>
  <c r="H56"/>
  <c r="H71"/>
  <c r="H70"/>
  <c r="F148"/>
  <c r="I11"/>
  <c r="I9"/>
  <c r="I8"/>
  <c r="H21"/>
  <c r="H20"/>
  <c r="F33"/>
  <c r="F32"/>
  <c r="F57"/>
  <c r="F56"/>
  <c r="F71"/>
  <c r="F70"/>
  <c r="F85"/>
  <c r="F84"/>
  <c r="I88"/>
  <c r="I85"/>
  <c r="I84"/>
  <c r="H113"/>
  <c r="H112"/>
  <c r="F129"/>
  <c r="F128"/>
  <c r="F113"/>
  <c r="F112"/>
  <c r="F42"/>
  <c r="F41"/>
  <c r="F104"/>
  <c r="F103"/>
  <c r="F163"/>
  <c r="H7"/>
  <c r="I7"/>
</calcChain>
</file>

<file path=xl/comments1.xml><?xml version="1.0" encoding="utf-8"?>
<comments xmlns="http://schemas.openxmlformats.org/spreadsheetml/2006/main">
  <authors>
    <author>Administrator</author>
  </authors>
  <commentList>
    <comment ref="G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>2016年6月实际发放待遇人数</t>
        </r>
      </text>
    </comment>
  </commentList>
</comments>
</file>

<file path=xl/sharedStrings.xml><?xml version="1.0" encoding="utf-8"?>
<sst xmlns="http://schemas.openxmlformats.org/spreadsheetml/2006/main" count="200" uniqueCount="196">
  <si>
    <t>单位：万元</t>
  </si>
  <si>
    <t>市县名称</t>
  </si>
  <si>
    <t>省级财政补助标准</t>
  </si>
  <si>
    <t>2015年结算资金</t>
  </si>
  <si>
    <t>2017年预拨资金</t>
  </si>
  <si>
    <t>本次补助
小计</t>
  </si>
  <si>
    <t>备注</t>
  </si>
  <si>
    <t>应拨付</t>
  </si>
  <si>
    <t>已预拨</t>
  </si>
  <si>
    <t>实际结算资金</t>
  </si>
  <si>
    <t>待遇人数</t>
  </si>
  <si>
    <t>省级补助预拨</t>
  </si>
  <si>
    <t>栏次</t>
  </si>
  <si>
    <t>4=2-3</t>
  </si>
  <si>
    <t>7=6+4</t>
  </si>
  <si>
    <t>市县合计</t>
  </si>
  <si>
    <t>长沙市</t>
  </si>
  <si>
    <t>长沙市小计</t>
  </si>
  <si>
    <t>长沙市本级及所辖区小计</t>
  </si>
  <si>
    <t>长沙县</t>
  </si>
  <si>
    <t>望城区</t>
  </si>
  <si>
    <t>雨花区</t>
  </si>
  <si>
    <t>芙蓉区</t>
  </si>
  <si>
    <t>天心区</t>
  </si>
  <si>
    <t>岳麓区</t>
  </si>
  <si>
    <t>开福区</t>
  </si>
  <si>
    <t>长沙高新区</t>
  </si>
  <si>
    <t>浏阳市</t>
  </si>
  <si>
    <t>宁乡县</t>
  </si>
  <si>
    <t>株洲市</t>
  </si>
  <si>
    <t>株洲市小计</t>
  </si>
  <si>
    <t>株洲市本级及所辖区小计</t>
  </si>
  <si>
    <t>天元区</t>
  </si>
  <si>
    <t>芦淞区</t>
  </si>
  <si>
    <t>荷塘区</t>
  </si>
  <si>
    <t>石峰区</t>
  </si>
  <si>
    <t>云龙示范区</t>
  </si>
  <si>
    <t>株洲县</t>
  </si>
  <si>
    <t>醴陵市</t>
  </si>
  <si>
    <t>攸县</t>
  </si>
  <si>
    <t>茶陵县</t>
  </si>
  <si>
    <t>炎陵县</t>
  </si>
  <si>
    <t>湘潭市</t>
  </si>
  <si>
    <t>湘潭市小计</t>
  </si>
  <si>
    <t>湘潭市本级及所辖区小计</t>
  </si>
  <si>
    <t>雨湖区</t>
  </si>
  <si>
    <t>九华区</t>
  </si>
  <si>
    <t>岳塘区</t>
  </si>
  <si>
    <t>湘潭高新区</t>
  </si>
  <si>
    <t>湘潭县</t>
  </si>
  <si>
    <t>湘乡市</t>
  </si>
  <si>
    <t>韶山市</t>
  </si>
  <si>
    <t>衡阳市</t>
  </si>
  <si>
    <t>衡阳市小计</t>
  </si>
  <si>
    <t>衡阳市本级及所辖区小计</t>
  </si>
  <si>
    <t>衡阳高开区</t>
  </si>
  <si>
    <t>南岳区</t>
  </si>
  <si>
    <t>珠晖区</t>
  </si>
  <si>
    <t>雁峰区</t>
  </si>
  <si>
    <t>石鼓区</t>
  </si>
  <si>
    <t>蒸湘区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</si>
  <si>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</si>
  <si>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</si>
  <si>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</si>
  <si>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</si>
  <si>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</si>
  <si>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</si>
  <si>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</si>
  <si>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</t>
  </si>
  <si>
    <t>邵阳市小计</t>
  </si>
  <si>
    <t>邵阳市本级及所辖区小计</t>
  </si>
  <si>
    <t>双清区</t>
  </si>
  <si>
    <t>大祥区</t>
  </si>
  <si>
    <t>北塔区</t>
  </si>
  <si>
    <t>邵东县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</si>
  <si>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</si>
  <si>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</si>
  <si>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</si>
  <si>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</si>
  <si>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</si>
  <si>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</si>
  <si>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</si>
  <si>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</si>
  <si>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</t>
  </si>
  <si>
    <t>岳阳市小计</t>
  </si>
  <si>
    <t>岳阳市本级及所辖区小计</t>
  </si>
  <si>
    <t>经济开发区</t>
  </si>
  <si>
    <t>南湖风景区</t>
  </si>
  <si>
    <t>岳阳楼区</t>
  </si>
  <si>
    <t>君山区</t>
  </si>
  <si>
    <t>云溪区</t>
  </si>
  <si>
    <t>屈原区</t>
  </si>
  <si>
    <t>汨罗市</t>
  </si>
  <si>
    <t>平江县</t>
  </si>
  <si>
    <t>湘阴县</t>
  </si>
  <si>
    <t>临湘市</t>
  </si>
  <si>
    <t>华容县</t>
  </si>
  <si>
    <t>岳阳县</t>
  </si>
  <si>
    <t>常德市</t>
  </si>
  <si>
    <t>常德市小计</t>
  </si>
  <si>
    <t>常德市本级及所辖区小计</t>
  </si>
  <si>
    <t>西洞庭区</t>
  </si>
  <si>
    <t>西湖管理区</t>
  </si>
  <si>
    <t>武陵区</t>
  </si>
  <si>
    <t>鼎城区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</si>
  <si>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</si>
  <si>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</si>
  <si>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</si>
  <si>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</si>
  <si>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</si>
  <si>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</si>
  <si>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</si>
  <si>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</t>
  </si>
  <si>
    <t>张家界市小计</t>
  </si>
  <si>
    <t>张家界市本级及所辖区小计</t>
  </si>
  <si>
    <t>永定区</t>
  </si>
  <si>
    <t>武陵源区</t>
  </si>
  <si>
    <t>慈利县</t>
  </si>
  <si>
    <t>桑植县</t>
  </si>
  <si>
    <t>益阳市</t>
  </si>
  <si>
    <t>益阳市小计</t>
  </si>
  <si>
    <t>益阳市本级及所辖区小计</t>
  </si>
  <si>
    <t>资阳区</t>
  </si>
  <si>
    <t>赫山区</t>
  </si>
  <si>
    <t>大通湖区</t>
  </si>
  <si>
    <t>沅江市</t>
  </si>
  <si>
    <t>南县</t>
  </si>
  <si>
    <t>桃江县</t>
  </si>
  <si>
    <t>安化县</t>
  </si>
  <si>
    <t>永州市</t>
  </si>
  <si>
    <t>永州市小计</t>
  </si>
  <si>
    <t>永州市本级及所辖区小计</t>
  </si>
  <si>
    <t>零陵区</t>
  </si>
  <si>
    <t>冷水滩区</t>
  </si>
  <si>
    <t>凤凰园区</t>
  </si>
  <si>
    <t>金洞管理区</t>
  </si>
  <si>
    <t>回龙圩区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</si>
  <si>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</si>
  <si>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</si>
  <si>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</si>
  <si>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</si>
  <si>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</si>
  <si>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</si>
  <si>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</si>
  <si>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</si>
  <si>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祁阳县</t>
  </si>
  <si>
    <t>郴州市</t>
  </si>
  <si>
    <t>郴州市小计</t>
  </si>
  <si>
    <t>郴州市本级及所辖区小计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</si>
  <si>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</si>
  <si>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</si>
  <si>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</si>
  <si>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</si>
  <si>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</si>
  <si>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</si>
  <si>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</si>
  <si>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</si>
  <si>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</si>
  <si>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</si>
  <si>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</si>
  <si>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</t>
  </si>
  <si>
    <t>娄底市小计</t>
  </si>
  <si>
    <t>娄底市本级及所辖区小计</t>
  </si>
  <si>
    <t>娄星区</t>
  </si>
  <si>
    <t>涟源市</t>
  </si>
  <si>
    <t>冷水江市</t>
  </si>
  <si>
    <t>双峰县</t>
  </si>
  <si>
    <t>新化县</t>
  </si>
  <si>
    <t>怀化市</t>
  </si>
  <si>
    <t>怀化市小计</t>
  </si>
  <si>
    <t>怀化市本级及所辖区小计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</si>
  <si>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</si>
  <si>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</si>
  <si>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</si>
  <si>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</si>
  <si>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</si>
  <si>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</si>
  <si>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</si>
  <si>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</si>
  <si>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</si>
  <si>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</si>
  <si>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</si>
  <si>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</si>
  <si>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</si>
  <si>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</t>
  </si>
  <si>
    <t>湘西自治州小计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</si>
  <si>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</si>
  <si>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</si>
  <si>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</si>
  <si>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</si>
  <si>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</si>
  <si>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</si>
  <si>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</si>
  <si>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</si>
  <si>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附件:</t>
    <phoneticPr fontId="3" type="noConversion"/>
  </si>
  <si>
    <t>提前下达2017年城乡居民基本养老保险基础养老金省级财政补助资金分配表（分发）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</si>
</sst>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.0_ "/>
    <numFmt numFmtId="177" formatCode="0_ "/>
  </numFmts>
  <fonts count="1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Tahoma"/>
      <family val="2"/>
    </font>
    <font>
      <b/>
      <sz val="14"/>
      <name val="宋体"/>
      <charset val="134"/>
    </font>
    <font>
      <b/>
      <sz val="14"/>
      <name val="Times New Roman"/>
      <family val="1"/>
    </font>
    <font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1" fillId="0" borderId="0"/>
  </cellStyleXfs>
  <cellXfs count="49">
    <xf numFmtId="0" fontId="0" fillId="0" borderId="0" xfId="0">
      <alignment vertical="center"/>
    </xf>
    <xf numFmtId="176" fontId="2" fillId="0" borderId="0" xfId="2" applyNumberFormat="1" applyFont="1" applyAlignment="1">
      <alignment horizontal="left" vertical="center" wrapText="1"/>
    </xf>
    <xf numFmtId="176" fontId="1" fillId="0" borderId="0" xfId="2" applyNumberFormat="1" applyAlignment="1">
      <alignment horizontal="center" vertical="center" wrapText="1"/>
    </xf>
    <xf numFmtId="176" fontId="1" fillId="0" borderId="0" xfId="2" applyNumberFormat="1" applyFont="1" applyAlignment="1">
      <alignment horizontal="center" vertical="center" wrapText="1"/>
    </xf>
    <xf numFmtId="177" fontId="1" fillId="0" borderId="0" xfId="2" applyNumberFormat="1" applyAlignment="1">
      <alignment horizontal="center" vertical="center" wrapText="1"/>
    </xf>
    <xf numFmtId="176" fontId="1" fillId="0" borderId="0" xfId="2" applyNumberFormat="1" applyAlignment="1">
      <alignment wrapText="1"/>
    </xf>
    <xf numFmtId="176" fontId="1" fillId="0" borderId="0" xfId="2" applyNumberFormat="1" applyAlignment="1">
      <alignment vertical="center" wrapText="1"/>
    </xf>
    <xf numFmtId="176" fontId="6" fillId="0" borderId="0" xfId="2" applyNumberFormat="1" applyFont="1" applyBorder="1" applyAlignment="1">
      <alignment horizontal="righ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0" borderId="2" xfId="2" applyNumberFormat="1" applyFont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7" fontId="1" fillId="0" borderId="0" xfId="2" applyNumberFormat="1" applyAlignment="1">
      <alignment wrapText="1"/>
    </xf>
    <xf numFmtId="176" fontId="6" fillId="2" borderId="1" xfId="2" applyNumberFormat="1" applyFont="1" applyFill="1" applyBorder="1" applyAlignment="1">
      <alignment horizontal="center" vertical="center" wrapText="1"/>
    </xf>
    <xf numFmtId="177" fontId="6" fillId="2" borderId="1" xfId="2" applyNumberFormat="1" applyFont="1" applyFill="1" applyBorder="1" applyAlignment="1">
      <alignment horizontal="center" vertical="center" wrapText="1"/>
    </xf>
    <xf numFmtId="176" fontId="6" fillId="2" borderId="1" xfId="2" applyNumberFormat="1" applyFont="1" applyFill="1" applyBorder="1" applyAlignment="1">
      <alignment horizontal="left" vertical="center" wrapText="1"/>
    </xf>
    <xf numFmtId="176" fontId="1" fillId="0" borderId="0" xfId="2" applyNumberFormat="1" applyFont="1" applyAlignment="1">
      <alignment wrapText="1"/>
    </xf>
    <xf numFmtId="176" fontId="6" fillId="2" borderId="1" xfId="2" applyNumberFormat="1" applyFont="1" applyFill="1" applyBorder="1" applyAlignment="1">
      <alignment vertical="center" wrapText="1"/>
    </xf>
    <xf numFmtId="176" fontId="6" fillId="2" borderId="1" xfId="2" applyNumberFormat="1" applyFont="1" applyFill="1" applyBorder="1" applyAlignment="1">
      <alignment horizontal="center" vertical="center"/>
    </xf>
    <xf numFmtId="177" fontId="6" fillId="2" borderId="1" xfId="2" applyNumberFormat="1" applyFont="1" applyFill="1" applyBorder="1" applyAlignment="1">
      <alignment horizontal="center" vertical="center"/>
    </xf>
    <xf numFmtId="176" fontId="1" fillId="0" borderId="0" xfId="2" applyNumberFormat="1" applyFont="1"/>
    <xf numFmtId="176" fontId="6" fillId="3" borderId="1" xfId="2" applyNumberFormat="1" applyFont="1" applyFill="1" applyBorder="1" applyAlignment="1">
      <alignment vertical="center" wrapText="1"/>
    </xf>
    <xf numFmtId="176" fontId="6" fillId="3" borderId="1" xfId="2" applyNumberFormat="1" applyFont="1" applyFill="1" applyBorder="1" applyAlignment="1">
      <alignment horizontal="center" vertical="center"/>
    </xf>
    <xf numFmtId="177" fontId="6" fillId="3" borderId="1" xfId="2" applyNumberFormat="1" applyFont="1" applyFill="1" applyBorder="1" applyAlignment="1">
      <alignment horizontal="center" vertical="center"/>
    </xf>
    <xf numFmtId="176" fontId="6" fillId="0" borderId="1" xfId="2" applyNumberFormat="1" applyFont="1" applyFill="1" applyBorder="1" applyAlignment="1">
      <alignment horizontal="center" vertical="center" wrapText="1"/>
    </xf>
    <xf numFmtId="177" fontId="6" fillId="0" borderId="1" xfId="2" applyNumberFormat="1" applyFont="1" applyFill="1" applyBorder="1" applyAlignment="1">
      <alignment horizontal="center" vertical="center" wrapText="1"/>
    </xf>
    <xf numFmtId="176" fontId="1" fillId="0" borderId="0" xfId="2" applyNumberFormat="1" applyFont="1" applyFill="1" applyAlignment="1">
      <alignment wrapText="1"/>
    </xf>
    <xf numFmtId="176" fontId="6" fillId="0" borderId="1" xfId="1" applyNumberFormat="1" applyFont="1" applyBorder="1" applyAlignment="1" applyProtection="1">
      <alignment horizontal="center" vertical="center" wrapText="1"/>
    </xf>
    <xf numFmtId="176" fontId="6" fillId="0" borderId="1" xfId="2" applyNumberFormat="1" applyFont="1" applyFill="1" applyBorder="1" applyAlignment="1">
      <alignment vertical="center" wrapText="1"/>
    </xf>
    <xf numFmtId="176" fontId="8" fillId="0" borderId="1" xfId="2" applyNumberFormat="1" applyFont="1" applyFill="1" applyBorder="1" applyAlignment="1">
      <alignment horizontal="left" vertical="center" wrapText="1"/>
    </xf>
    <xf numFmtId="176" fontId="6" fillId="0" borderId="1" xfId="2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left" vertical="center" wrapText="1"/>
    </xf>
    <xf numFmtId="176" fontId="4" fillId="0" borderId="0" xfId="2" applyNumberFormat="1" applyFont="1" applyAlignment="1">
      <alignment horizontal="center" vertical="center" wrapText="1"/>
    </xf>
    <xf numFmtId="176" fontId="5" fillId="0" borderId="0" xfId="2" applyNumberFormat="1" applyFont="1" applyAlignment="1">
      <alignment horizontal="center" vertical="center" wrapText="1"/>
    </xf>
    <xf numFmtId="177" fontId="5" fillId="0" borderId="0" xfId="2" applyNumberFormat="1" applyFont="1" applyAlignment="1">
      <alignment horizontal="center" vertical="center" wrapText="1"/>
    </xf>
    <xf numFmtId="176" fontId="6" fillId="0" borderId="6" xfId="2" applyNumberFormat="1" applyFont="1" applyBorder="1" applyAlignment="1">
      <alignment horizontal="center" vertical="center" wrapText="1"/>
    </xf>
    <xf numFmtId="176" fontId="6" fillId="0" borderId="7" xfId="2" applyNumberFormat="1" applyFont="1" applyBorder="1" applyAlignment="1">
      <alignment horizontal="center" vertical="center" wrapText="1"/>
    </xf>
    <xf numFmtId="176" fontId="6" fillId="0" borderId="8" xfId="2" applyNumberFormat="1" applyFont="1" applyBorder="1" applyAlignment="1">
      <alignment horizontal="center" vertical="center" wrapText="1"/>
    </xf>
    <xf numFmtId="176" fontId="6" fillId="0" borderId="9" xfId="2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176" fontId="6" fillId="0" borderId="10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7" fontId="6" fillId="0" borderId="4" xfId="2" applyNumberFormat="1" applyFont="1" applyBorder="1" applyAlignment="1">
      <alignment horizontal="center" vertical="center" wrapText="1"/>
    </xf>
    <xf numFmtId="177" fontId="6" fillId="0" borderId="2" xfId="2" applyNumberFormat="1" applyFont="1" applyBorder="1" applyAlignment="1">
      <alignment horizontal="center" vertical="center" wrapText="1"/>
    </xf>
    <xf numFmtId="176" fontId="6" fillId="2" borderId="4" xfId="2" applyNumberFormat="1" applyFont="1" applyFill="1" applyBorder="1" applyAlignment="1">
      <alignment horizontal="center" vertical="center" wrapText="1"/>
    </xf>
    <xf numFmtId="176" fontId="6" fillId="2" borderId="5" xfId="2" applyNumberFormat="1" applyFont="1" applyFill="1" applyBorder="1" applyAlignment="1">
      <alignment horizontal="center" vertical="center" wrapText="1"/>
    </xf>
    <xf numFmtId="176" fontId="6" fillId="0" borderId="1" xfId="2" applyNumberFormat="1" applyFont="1" applyBorder="1" applyAlignment="1">
      <alignment horizontal="center" vertical="center" wrapText="1"/>
    </xf>
  </cellXfs>
  <cellStyles count="3">
    <cellStyle name="Normal" xfId="0" builtinId="0"/>
    <cellStyle name="常规_Sheet2" xfId="1"/>
    <cellStyle name="常规_预拨2013年新农保基础养老金补助资金分配表（定稿）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171"/>
  <sheetViews>
    <sheetView tabSelected="1" view="pageBreakPreview" zoomScaleNormal="100" zoomScaleSheetLayoutView="100" workbookViewId="0">
      <selection activeCell="I16" sqref="I16"/>
    </sheetView>
  </sheetViews>
  <sheetFormatPr defaultColWidth="9.75" defaultRowHeight="14.25"/>
  <cols>
    <col min="1" max="1" width="8.375" style="6" customWidth="1"/>
    <col min="2" max="2" width="15.75" style="5" customWidth="1"/>
    <col min="3" max="3" width="10.5" style="5" customWidth="1"/>
    <col min="4" max="4" width="12.75" style="2" customWidth="1"/>
    <col min="5" max="5" width="10.625" style="3" customWidth="1"/>
    <col min="6" max="6" width="9.5" style="3" customWidth="1"/>
    <col min="7" max="7" width="10.875" style="4" customWidth="1"/>
    <col min="8" max="8" width="12.75" style="2" customWidth="1"/>
    <col min="9" max="9" width="11.125" style="2" customWidth="1"/>
    <col min="10" max="10" width="16.5" style="2" customWidth="1"/>
    <col min="11" max="28" width="9.75" style="5"/>
    <col min="29" max="16384" width="9.75" style="6"/>
  </cols>
  <sheetData>
    <row r="1" spans="1:28" s="2" customFormat="1" ht="21.75" customHeight="1">
      <c r="A1" s="31" t="s">
        <v>194</v>
      </c>
      <c r="B1" s="31"/>
      <c r="C1" s="1"/>
      <c r="E1" s="3"/>
      <c r="F1" s="3"/>
      <c r="G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s="5" customFormat="1" ht="31.5" customHeight="1">
      <c r="A2" s="32" t="s">
        <v>195</v>
      </c>
      <c r="B2" s="33"/>
      <c r="C2" s="33"/>
      <c r="D2" s="33"/>
      <c r="E2" s="33"/>
      <c r="F2" s="33"/>
      <c r="G2" s="34"/>
      <c r="H2" s="33"/>
      <c r="I2" s="33"/>
      <c r="J2" s="33"/>
    </row>
    <row r="3" spans="1:28" s="5" customFormat="1" ht="12" customHeight="1">
      <c r="A3" s="6"/>
      <c r="D3" s="2"/>
      <c r="E3" s="3"/>
      <c r="F3" s="3"/>
      <c r="G3" s="4"/>
      <c r="H3" s="2"/>
      <c r="I3" s="2"/>
      <c r="J3" s="7" t="s">
        <v>0</v>
      </c>
    </row>
    <row r="4" spans="1:28" s="5" customFormat="1" ht="18.95" customHeight="1">
      <c r="A4" s="35" t="s">
        <v>1</v>
      </c>
      <c r="B4" s="36"/>
      <c r="C4" s="36" t="s">
        <v>2</v>
      </c>
      <c r="D4" s="39" t="s">
        <v>3</v>
      </c>
      <c r="E4" s="39"/>
      <c r="F4" s="39"/>
      <c r="G4" s="40" t="s">
        <v>4</v>
      </c>
      <c r="H4" s="41"/>
      <c r="I4" s="39" t="s">
        <v>5</v>
      </c>
      <c r="J4" s="42" t="s">
        <v>6</v>
      </c>
    </row>
    <row r="5" spans="1:28" s="5" customFormat="1" ht="26.1" customHeight="1">
      <c r="A5" s="37"/>
      <c r="B5" s="38"/>
      <c r="C5" s="38"/>
      <c r="D5" s="8" t="s">
        <v>7</v>
      </c>
      <c r="E5" s="8" t="s">
        <v>8</v>
      </c>
      <c r="F5" s="8" t="s">
        <v>9</v>
      </c>
      <c r="G5" s="9" t="s">
        <v>10</v>
      </c>
      <c r="H5" s="8" t="s">
        <v>11</v>
      </c>
      <c r="I5" s="39"/>
      <c r="J5" s="43"/>
    </row>
    <row r="6" spans="1:28" s="12" customFormat="1" ht="17.25" customHeight="1">
      <c r="A6" s="44" t="s">
        <v>12</v>
      </c>
      <c r="B6" s="45"/>
      <c r="C6" s="10">
        <v>1</v>
      </c>
      <c r="D6" s="9">
        <v>2</v>
      </c>
      <c r="E6" s="9">
        <v>3</v>
      </c>
      <c r="F6" s="9" t="s">
        <v>13</v>
      </c>
      <c r="G6" s="9">
        <v>5</v>
      </c>
      <c r="H6" s="9">
        <v>6</v>
      </c>
      <c r="I6" s="9" t="s">
        <v>14</v>
      </c>
      <c r="J6" s="11">
        <v>8</v>
      </c>
    </row>
    <row r="7" spans="1:28" s="16" customFormat="1" ht="21" customHeight="1">
      <c r="A7" s="46" t="s">
        <v>15</v>
      </c>
      <c r="B7" s="47"/>
      <c r="C7" s="47"/>
      <c r="D7" s="13">
        <f t="shared" ref="D7:I7" si="0">SUM(D8,D20,D32,D41,D56,D70,D84,D97,D103,D112,D128,D141,D148,D163)</f>
        <v>36512.699999999997</v>
      </c>
      <c r="E7" s="13">
        <f t="shared" si="0"/>
        <v>35125.699999999997</v>
      </c>
      <c r="F7" s="13">
        <f t="shared" si="0"/>
        <v>1386.9999999999998</v>
      </c>
      <c r="G7" s="14">
        <f t="shared" si="0"/>
        <v>9044494</v>
      </c>
      <c r="H7" s="13">
        <f t="shared" si="0"/>
        <v>72638.599999999991</v>
      </c>
      <c r="I7" s="13">
        <f t="shared" si="0"/>
        <v>74025.599999999991</v>
      </c>
      <c r="J7" s="15"/>
    </row>
    <row r="8" spans="1:28" s="20" customFormat="1" ht="15.95" customHeight="1">
      <c r="A8" s="30" t="s">
        <v>16</v>
      </c>
      <c r="B8" s="17" t="s">
        <v>17</v>
      </c>
      <c r="C8" s="17"/>
      <c r="D8" s="18">
        <f t="shared" ref="D8:I8" si="1">SUM(D9,D18,D19)</f>
        <v>1474.3000000000002</v>
      </c>
      <c r="E8" s="18">
        <f t="shared" si="1"/>
        <v>1439.9</v>
      </c>
      <c r="F8" s="18">
        <f t="shared" si="1"/>
        <v>34.400000000000041</v>
      </c>
      <c r="G8" s="19">
        <f t="shared" si="1"/>
        <v>716448</v>
      </c>
      <c r="H8" s="18">
        <f t="shared" si="1"/>
        <v>2925.7</v>
      </c>
      <c r="I8" s="18">
        <f t="shared" si="1"/>
        <v>2960.1000000000004</v>
      </c>
      <c r="J8" s="18"/>
    </row>
    <row r="9" spans="1:28" s="20" customFormat="1" ht="30.95" customHeight="1">
      <c r="A9" s="30"/>
      <c r="B9" s="21" t="s">
        <v>18</v>
      </c>
      <c r="C9" s="21"/>
      <c r="D9" s="22">
        <f t="shared" ref="D9:I9" si="2">SUM(D10:D17)</f>
        <v>54.099999999999994</v>
      </c>
      <c r="E9" s="22">
        <f t="shared" si="2"/>
        <v>51.4</v>
      </c>
      <c r="F9" s="22">
        <f t="shared" si="2"/>
        <v>2.6999999999999975</v>
      </c>
      <c r="G9" s="23">
        <f t="shared" si="2"/>
        <v>289229</v>
      </c>
      <c r="H9" s="22">
        <f t="shared" si="2"/>
        <v>106.2</v>
      </c>
      <c r="I9" s="22">
        <f t="shared" si="2"/>
        <v>108.9</v>
      </c>
      <c r="J9" s="22"/>
    </row>
    <row r="10" spans="1:28" s="26" customFormat="1" ht="18" customHeight="1">
      <c r="A10" s="30"/>
      <c r="B10" s="24" t="s">
        <v>19</v>
      </c>
      <c r="C10" s="24">
        <v>0</v>
      </c>
      <c r="D10" s="24">
        <v>0</v>
      </c>
      <c r="E10" s="24">
        <v>0</v>
      </c>
      <c r="F10" s="24">
        <f t="shared" ref="F10:F19" si="3">D10-E10</f>
        <v>0</v>
      </c>
      <c r="G10" s="25">
        <v>117084</v>
      </c>
      <c r="H10" s="24">
        <f t="shared" ref="H10:H19" si="4">ROUND(G10*C10*12/10000,1)</f>
        <v>0</v>
      </c>
      <c r="I10" s="24">
        <f t="shared" ref="I10:I19" si="5">H10+F10</f>
        <v>0</v>
      </c>
      <c r="J10" s="24"/>
    </row>
    <row r="11" spans="1:28" s="26" customFormat="1" ht="18" customHeight="1">
      <c r="A11" s="30"/>
      <c r="B11" s="24" t="s">
        <v>20</v>
      </c>
      <c r="C11" s="24">
        <v>0</v>
      </c>
      <c r="D11" s="24">
        <v>0</v>
      </c>
      <c r="E11" s="24">
        <v>0</v>
      </c>
      <c r="F11" s="24">
        <f t="shared" si="3"/>
        <v>0</v>
      </c>
      <c r="G11" s="25">
        <v>77549</v>
      </c>
      <c r="H11" s="24">
        <f t="shared" si="4"/>
        <v>0</v>
      </c>
      <c r="I11" s="24">
        <f t="shared" si="5"/>
        <v>0</v>
      </c>
      <c r="J11" s="24"/>
    </row>
    <row r="12" spans="1:28" s="26" customFormat="1" ht="18" customHeight="1">
      <c r="A12" s="30"/>
      <c r="B12" s="24" t="s">
        <v>21</v>
      </c>
      <c r="C12" s="24">
        <v>0</v>
      </c>
      <c r="D12" s="24">
        <v>0</v>
      </c>
      <c r="E12" s="24">
        <v>0</v>
      </c>
      <c r="F12" s="24">
        <f t="shared" si="3"/>
        <v>0</v>
      </c>
      <c r="G12" s="25">
        <v>19253</v>
      </c>
      <c r="H12" s="24">
        <f t="shared" si="4"/>
        <v>0</v>
      </c>
      <c r="I12" s="24">
        <f t="shared" si="5"/>
        <v>0</v>
      </c>
      <c r="J12" s="24"/>
    </row>
    <row r="13" spans="1:28" s="26" customFormat="1" ht="18" customHeight="1">
      <c r="A13" s="30"/>
      <c r="B13" s="24" t="s">
        <v>22</v>
      </c>
      <c r="C13" s="24">
        <v>0</v>
      </c>
      <c r="D13" s="24">
        <v>0</v>
      </c>
      <c r="E13" s="24">
        <v>0</v>
      </c>
      <c r="F13" s="24">
        <f t="shared" si="3"/>
        <v>0</v>
      </c>
      <c r="G13" s="25">
        <v>3575</v>
      </c>
      <c r="H13" s="24">
        <f t="shared" si="4"/>
        <v>0</v>
      </c>
      <c r="I13" s="24">
        <f t="shared" si="5"/>
        <v>0</v>
      </c>
      <c r="J13" s="24"/>
    </row>
    <row r="14" spans="1:28" s="26" customFormat="1" ht="18" customHeight="1">
      <c r="A14" s="30"/>
      <c r="B14" s="24" t="s">
        <v>23</v>
      </c>
      <c r="C14" s="24">
        <v>0</v>
      </c>
      <c r="D14" s="24">
        <v>0</v>
      </c>
      <c r="E14" s="24">
        <v>0</v>
      </c>
      <c r="F14" s="24">
        <f t="shared" si="3"/>
        <v>0</v>
      </c>
      <c r="G14" s="25">
        <v>12331</v>
      </c>
      <c r="H14" s="24">
        <f t="shared" si="4"/>
        <v>0</v>
      </c>
      <c r="I14" s="24">
        <f t="shared" si="5"/>
        <v>0</v>
      </c>
      <c r="J14" s="24"/>
    </row>
    <row r="15" spans="1:28" s="26" customFormat="1" ht="18" customHeight="1">
      <c r="A15" s="30"/>
      <c r="B15" s="24" t="s">
        <v>24</v>
      </c>
      <c r="C15" s="24">
        <v>2</v>
      </c>
      <c r="D15" s="24">
        <v>45.3</v>
      </c>
      <c r="E15" s="24">
        <v>45</v>
      </c>
      <c r="F15" s="24">
        <f t="shared" si="3"/>
        <v>0.29999999999999716</v>
      </c>
      <c r="G15" s="25">
        <v>37902</v>
      </c>
      <c r="H15" s="24">
        <f t="shared" si="4"/>
        <v>91</v>
      </c>
      <c r="I15" s="24">
        <f t="shared" si="5"/>
        <v>91.3</v>
      </c>
      <c r="J15" s="27"/>
    </row>
    <row r="16" spans="1:28" s="26" customFormat="1" ht="18" customHeight="1">
      <c r="A16" s="30"/>
      <c r="B16" s="24" t="s">
        <v>25</v>
      </c>
      <c r="C16" s="24">
        <v>0</v>
      </c>
      <c r="D16" s="24">
        <v>0</v>
      </c>
      <c r="E16" s="24">
        <v>0</v>
      </c>
      <c r="F16" s="24">
        <f t="shared" si="3"/>
        <v>0</v>
      </c>
      <c r="G16" s="25">
        <v>15192</v>
      </c>
      <c r="H16" s="24">
        <f t="shared" si="4"/>
        <v>0</v>
      </c>
      <c r="I16" s="24">
        <f t="shared" si="5"/>
        <v>0</v>
      </c>
      <c r="J16" s="24"/>
    </row>
    <row r="17" spans="1:10" s="26" customFormat="1" ht="18" customHeight="1">
      <c r="A17" s="30"/>
      <c r="B17" s="24" t="s">
        <v>26</v>
      </c>
      <c r="C17" s="24">
        <v>2</v>
      </c>
      <c r="D17" s="24">
        <v>8.8000000000000007</v>
      </c>
      <c r="E17" s="24">
        <v>6.4</v>
      </c>
      <c r="F17" s="24">
        <f t="shared" si="3"/>
        <v>2.4000000000000004</v>
      </c>
      <c r="G17" s="25">
        <v>6343</v>
      </c>
      <c r="H17" s="24">
        <f t="shared" si="4"/>
        <v>15.2</v>
      </c>
      <c r="I17" s="24">
        <f t="shared" si="5"/>
        <v>17.600000000000001</v>
      </c>
      <c r="J17" s="27"/>
    </row>
    <row r="18" spans="1:10" s="26" customFormat="1" ht="18" customHeight="1">
      <c r="A18" s="30"/>
      <c r="B18" s="28" t="s">
        <v>27</v>
      </c>
      <c r="C18" s="24">
        <v>5</v>
      </c>
      <c r="D18" s="24">
        <v>633</v>
      </c>
      <c r="E18" s="24">
        <v>609.29999999999995</v>
      </c>
      <c r="F18" s="24">
        <f t="shared" si="3"/>
        <v>23.700000000000045</v>
      </c>
      <c r="G18" s="25">
        <v>213793</v>
      </c>
      <c r="H18" s="24">
        <f t="shared" si="4"/>
        <v>1282.8</v>
      </c>
      <c r="I18" s="24">
        <f t="shared" si="5"/>
        <v>1306.5</v>
      </c>
      <c r="J18" s="24"/>
    </row>
    <row r="19" spans="1:10" s="26" customFormat="1" ht="18" customHeight="1">
      <c r="A19" s="30"/>
      <c r="B19" s="28" t="s">
        <v>28</v>
      </c>
      <c r="C19" s="24">
        <v>6</v>
      </c>
      <c r="D19" s="24">
        <v>787.2</v>
      </c>
      <c r="E19" s="24">
        <v>779.2</v>
      </c>
      <c r="F19" s="24">
        <f t="shared" si="3"/>
        <v>8</v>
      </c>
      <c r="G19" s="25">
        <v>213426</v>
      </c>
      <c r="H19" s="24">
        <f t="shared" si="4"/>
        <v>1536.7</v>
      </c>
      <c r="I19" s="24">
        <f t="shared" si="5"/>
        <v>1544.7</v>
      </c>
      <c r="J19" s="24"/>
    </row>
    <row r="20" spans="1:10" s="20" customFormat="1" ht="20.100000000000001" customHeight="1">
      <c r="A20" s="30" t="s">
        <v>29</v>
      </c>
      <c r="B20" s="17" t="s">
        <v>30</v>
      </c>
      <c r="C20" s="17"/>
      <c r="D20" s="18">
        <f t="shared" ref="D20:I20" si="6">SUM(D21,D27:D31)</f>
        <v>1465.5</v>
      </c>
      <c r="E20" s="18">
        <f t="shared" si="6"/>
        <v>1429.7</v>
      </c>
      <c r="F20" s="18">
        <f t="shared" si="6"/>
        <v>35.799999999999962</v>
      </c>
      <c r="G20" s="19">
        <f t="shared" si="6"/>
        <v>433941</v>
      </c>
      <c r="H20" s="18">
        <f t="shared" si="6"/>
        <v>2966.7000000000003</v>
      </c>
      <c r="I20" s="18">
        <f t="shared" si="6"/>
        <v>3002.5</v>
      </c>
      <c r="J20" s="18"/>
    </row>
    <row r="21" spans="1:10" s="20" customFormat="1" ht="30.95" customHeight="1">
      <c r="A21" s="30"/>
      <c r="B21" s="21" t="s">
        <v>31</v>
      </c>
      <c r="C21" s="21"/>
      <c r="D21" s="22">
        <f t="shared" ref="D21:I21" si="7">SUM(D22:D26)</f>
        <v>26.6</v>
      </c>
      <c r="E21" s="22">
        <f t="shared" si="7"/>
        <v>30.7</v>
      </c>
      <c r="F21" s="22">
        <f t="shared" si="7"/>
        <v>-4.0999999999999996</v>
      </c>
      <c r="G21" s="23">
        <f t="shared" si="7"/>
        <v>23909</v>
      </c>
      <c r="H21" s="22">
        <f t="shared" si="7"/>
        <v>45.1</v>
      </c>
      <c r="I21" s="22">
        <f t="shared" si="7"/>
        <v>41</v>
      </c>
      <c r="J21" s="22"/>
    </row>
    <row r="22" spans="1:10" s="26" customFormat="1" ht="17.100000000000001" customHeight="1">
      <c r="A22" s="30"/>
      <c r="B22" s="24" t="s">
        <v>32</v>
      </c>
      <c r="C22" s="24">
        <v>0</v>
      </c>
      <c r="D22" s="24">
        <v>0</v>
      </c>
      <c r="E22" s="24">
        <v>0</v>
      </c>
      <c r="F22" s="24">
        <f t="shared" ref="F22:F31" si="8">D22-E22</f>
        <v>0</v>
      </c>
      <c r="G22" s="25">
        <v>11920</v>
      </c>
      <c r="H22" s="24">
        <f t="shared" ref="H22:H31" si="9">ROUND(G22*C22*12/10000,1)</f>
        <v>0</v>
      </c>
      <c r="I22" s="24">
        <f t="shared" ref="I22:I31" si="10">H22+F22</f>
        <v>0</v>
      </c>
      <c r="J22" s="27"/>
    </row>
    <row r="23" spans="1:10" s="26" customFormat="1" ht="20.100000000000001" customHeight="1">
      <c r="A23" s="30"/>
      <c r="B23" s="24" t="s">
        <v>33</v>
      </c>
      <c r="C23" s="24">
        <v>3</v>
      </c>
      <c r="D23" s="24">
        <v>15</v>
      </c>
      <c r="E23" s="24">
        <v>15.1</v>
      </c>
      <c r="F23" s="24">
        <f t="shared" si="8"/>
        <v>-9.9999999999999645E-2</v>
      </c>
      <c r="G23" s="25">
        <v>7140</v>
      </c>
      <c r="H23" s="24">
        <f t="shared" si="9"/>
        <v>25.7</v>
      </c>
      <c r="I23" s="24">
        <f t="shared" si="10"/>
        <v>25.6</v>
      </c>
      <c r="J23" s="27"/>
    </row>
    <row r="24" spans="1:10" s="26" customFormat="1" ht="20.100000000000001" customHeight="1">
      <c r="A24" s="30"/>
      <c r="B24" s="24" t="s">
        <v>34</v>
      </c>
      <c r="C24" s="24">
        <v>3</v>
      </c>
      <c r="D24" s="24">
        <v>6.6</v>
      </c>
      <c r="E24" s="24">
        <v>8.1</v>
      </c>
      <c r="F24" s="24">
        <f t="shared" si="8"/>
        <v>-1.5</v>
      </c>
      <c r="G24" s="25">
        <v>3192</v>
      </c>
      <c r="H24" s="24">
        <f t="shared" si="9"/>
        <v>11.5</v>
      </c>
      <c r="I24" s="24">
        <f t="shared" si="10"/>
        <v>10</v>
      </c>
      <c r="J24" s="24"/>
    </row>
    <row r="25" spans="1:10" s="26" customFormat="1" ht="20.100000000000001" customHeight="1">
      <c r="A25" s="30"/>
      <c r="B25" s="24" t="s">
        <v>35</v>
      </c>
      <c r="C25" s="24">
        <v>4</v>
      </c>
      <c r="D25" s="24">
        <v>2.2000000000000002</v>
      </c>
      <c r="E25" s="24">
        <v>2.7</v>
      </c>
      <c r="F25" s="24">
        <f t="shared" si="8"/>
        <v>-0.5</v>
      </c>
      <c r="G25" s="25">
        <v>822</v>
      </c>
      <c r="H25" s="24">
        <f t="shared" si="9"/>
        <v>3.9</v>
      </c>
      <c r="I25" s="24">
        <f t="shared" si="10"/>
        <v>3.4</v>
      </c>
      <c r="J25" s="24"/>
    </row>
    <row r="26" spans="1:10" s="26" customFormat="1" ht="20.100000000000001" customHeight="1">
      <c r="A26" s="30"/>
      <c r="B26" s="24" t="s">
        <v>36</v>
      </c>
      <c r="C26" s="24">
        <v>4</v>
      </c>
      <c r="D26" s="24">
        <v>2.8</v>
      </c>
      <c r="E26" s="24">
        <v>4.8</v>
      </c>
      <c r="F26" s="24">
        <f t="shared" si="8"/>
        <v>-2</v>
      </c>
      <c r="G26" s="25">
        <v>835</v>
      </c>
      <c r="H26" s="24">
        <f t="shared" si="9"/>
        <v>4</v>
      </c>
      <c r="I26" s="24">
        <f t="shared" si="10"/>
        <v>2</v>
      </c>
      <c r="J26" s="24"/>
    </row>
    <row r="27" spans="1:10" s="26" customFormat="1" ht="20.100000000000001" customHeight="1">
      <c r="A27" s="30" t="s">
        <v>29</v>
      </c>
      <c r="B27" s="28" t="s">
        <v>37</v>
      </c>
      <c r="C27" s="24">
        <v>5</v>
      </c>
      <c r="D27" s="24">
        <v>154.80000000000001</v>
      </c>
      <c r="E27" s="24">
        <v>147.4</v>
      </c>
      <c r="F27" s="24">
        <f t="shared" si="8"/>
        <v>7.4000000000000057</v>
      </c>
      <c r="G27" s="25">
        <v>51240</v>
      </c>
      <c r="H27" s="24">
        <f t="shared" si="9"/>
        <v>307.39999999999998</v>
      </c>
      <c r="I27" s="24">
        <f t="shared" si="10"/>
        <v>314.79999999999995</v>
      </c>
      <c r="J27" s="24"/>
    </row>
    <row r="28" spans="1:10" s="26" customFormat="1" ht="20.100000000000001" customHeight="1">
      <c r="A28" s="30"/>
      <c r="B28" s="28" t="s">
        <v>38</v>
      </c>
      <c r="C28" s="24">
        <v>5</v>
      </c>
      <c r="D28" s="24">
        <v>419.2</v>
      </c>
      <c r="E28" s="24">
        <v>409</v>
      </c>
      <c r="F28" s="24">
        <f t="shared" si="8"/>
        <v>10.199999999999989</v>
      </c>
      <c r="G28" s="25">
        <v>140997</v>
      </c>
      <c r="H28" s="24">
        <f t="shared" si="9"/>
        <v>846</v>
      </c>
      <c r="I28" s="24">
        <f t="shared" si="10"/>
        <v>856.2</v>
      </c>
      <c r="J28" s="24"/>
    </row>
    <row r="29" spans="1:10" s="26" customFormat="1" ht="20.100000000000001" customHeight="1">
      <c r="A29" s="30"/>
      <c r="B29" s="28" t="s">
        <v>39</v>
      </c>
      <c r="C29" s="24">
        <v>6</v>
      </c>
      <c r="D29" s="24">
        <v>427.4</v>
      </c>
      <c r="E29" s="24">
        <v>416.4</v>
      </c>
      <c r="F29" s="24">
        <f t="shared" si="8"/>
        <v>11</v>
      </c>
      <c r="G29" s="25">
        <v>122189</v>
      </c>
      <c r="H29" s="24">
        <f t="shared" si="9"/>
        <v>879.8</v>
      </c>
      <c r="I29" s="24">
        <f t="shared" si="10"/>
        <v>890.8</v>
      </c>
      <c r="J29" s="27"/>
    </row>
    <row r="30" spans="1:10" s="26" customFormat="1" ht="20.100000000000001" customHeight="1">
      <c r="A30" s="30"/>
      <c r="B30" s="28" t="s">
        <v>40</v>
      </c>
      <c r="C30" s="24">
        <v>8</v>
      </c>
      <c r="D30" s="24">
        <v>336.2</v>
      </c>
      <c r="E30" s="24">
        <v>327.3</v>
      </c>
      <c r="F30" s="24">
        <f t="shared" si="8"/>
        <v>8.8999999999999773</v>
      </c>
      <c r="G30" s="25">
        <v>71107</v>
      </c>
      <c r="H30" s="24">
        <f t="shared" si="9"/>
        <v>682.6</v>
      </c>
      <c r="I30" s="24">
        <f t="shared" si="10"/>
        <v>691.5</v>
      </c>
      <c r="J30" s="24"/>
    </row>
    <row r="31" spans="1:10" s="26" customFormat="1" ht="20.100000000000001" customHeight="1">
      <c r="A31" s="30"/>
      <c r="B31" s="28" t="s">
        <v>41</v>
      </c>
      <c r="C31" s="24">
        <v>7</v>
      </c>
      <c r="D31" s="24">
        <v>101.3</v>
      </c>
      <c r="E31" s="24">
        <v>98.9</v>
      </c>
      <c r="F31" s="24">
        <f t="shared" si="8"/>
        <v>2.3999999999999915</v>
      </c>
      <c r="G31" s="25">
        <v>24499</v>
      </c>
      <c r="H31" s="24">
        <f t="shared" si="9"/>
        <v>205.8</v>
      </c>
      <c r="I31" s="24">
        <f t="shared" si="10"/>
        <v>208.2</v>
      </c>
      <c r="J31" s="24"/>
    </row>
    <row r="32" spans="1:10" s="20" customFormat="1" ht="20.100000000000001" customHeight="1">
      <c r="A32" s="30" t="s">
        <v>42</v>
      </c>
      <c r="B32" s="17" t="s">
        <v>43</v>
      </c>
      <c r="C32" s="17"/>
      <c r="D32" s="18">
        <f t="shared" ref="D32:I32" si="11">SUM(D33,D38:D40)</f>
        <v>1461.6000000000001</v>
      </c>
      <c r="E32" s="18">
        <f t="shared" si="11"/>
        <v>1447.5</v>
      </c>
      <c r="F32" s="18">
        <f t="shared" si="11"/>
        <v>14.099999999999998</v>
      </c>
      <c r="G32" s="19">
        <f t="shared" si="11"/>
        <v>360820</v>
      </c>
      <c r="H32" s="18">
        <f t="shared" si="11"/>
        <v>2928.3999999999996</v>
      </c>
      <c r="I32" s="18">
        <f t="shared" si="11"/>
        <v>2942.5</v>
      </c>
      <c r="J32" s="18"/>
    </row>
    <row r="33" spans="1:10" s="20" customFormat="1" ht="27" customHeight="1">
      <c r="A33" s="30"/>
      <c r="B33" s="21" t="s">
        <v>44</v>
      </c>
      <c r="C33" s="21"/>
      <c r="D33" s="22">
        <f t="shared" ref="D33:I33" si="12">SUM(D34:D37)</f>
        <v>128.5</v>
      </c>
      <c r="E33" s="22">
        <f t="shared" si="12"/>
        <v>133.10000000000002</v>
      </c>
      <c r="F33" s="22">
        <f t="shared" si="12"/>
        <v>-4.600000000000005</v>
      </c>
      <c r="G33" s="23">
        <f t="shared" si="12"/>
        <v>34080</v>
      </c>
      <c r="H33" s="22">
        <f t="shared" si="12"/>
        <v>245.4</v>
      </c>
      <c r="I33" s="22">
        <f t="shared" si="12"/>
        <v>240.80000000000004</v>
      </c>
      <c r="J33" s="22"/>
    </row>
    <row r="34" spans="1:10" s="26" customFormat="1" ht="20.100000000000001" customHeight="1">
      <c r="A34" s="30"/>
      <c r="B34" s="24" t="s">
        <v>45</v>
      </c>
      <c r="C34" s="24">
        <v>6</v>
      </c>
      <c r="D34" s="24">
        <v>87.7</v>
      </c>
      <c r="E34" s="24">
        <v>88.4</v>
      </c>
      <c r="F34" s="24">
        <f t="shared" ref="F34:F40" si="13">D34-E34</f>
        <v>-0.70000000000000284</v>
      </c>
      <c r="G34" s="25">
        <v>23882</v>
      </c>
      <c r="H34" s="24">
        <f t="shared" ref="H34:H40" si="14">ROUND(G34*C34*12/10000,1)</f>
        <v>172</v>
      </c>
      <c r="I34" s="24">
        <f t="shared" ref="I34:I40" si="15">H34+F34</f>
        <v>171.3</v>
      </c>
      <c r="J34" s="27"/>
    </row>
    <row r="35" spans="1:10" s="26" customFormat="1" ht="20.100000000000001" customHeight="1">
      <c r="A35" s="30"/>
      <c r="B35" s="24" t="s">
        <v>46</v>
      </c>
      <c r="C35" s="24">
        <v>6</v>
      </c>
      <c r="D35" s="24">
        <v>23</v>
      </c>
      <c r="E35" s="24">
        <v>24.6</v>
      </c>
      <c r="F35" s="24">
        <f t="shared" si="13"/>
        <v>-1.6000000000000014</v>
      </c>
      <c r="G35" s="25">
        <v>5684</v>
      </c>
      <c r="H35" s="24">
        <f t="shared" si="14"/>
        <v>40.9</v>
      </c>
      <c r="I35" s="24">
        <f t="shared" si="15"/>
        <v>39.299999999999997</v>
      </c>
      <c r="J35" s="27"/>
    </row>
    <row r="36" spans="1:10" s="26" customFormat="1" ht="20.100000000000001" customHeight="1">
      <c r="A36" s="30"/>
      <c r="B36" s="24" t="s">
        <v>47</v>
      </c>
      <c r="C36" s="24">
        <v>6</v>
      </c>
      <c r="D36" s="24">
        <v>15.1</v>
      </c>
      <c r="E36" s="24">
        <v>16.8</v>
      </c>
      <c r="F36" s="24">
        <f t="shared" si="13"/>
        <v>-1.7000000000000011</v>
      </c>
      <c r="G36" s="25">
        <v>3906</v>
      </c>
      <c r="H36" s="24">
        <f t="shared" si="14"/>
        <v>28.1</v>
      </c>
      <c r="I36" s="24">
        <f t="shared" si="15"/>
        <v>26.4</v>
      </c>
      <c r="J36" s="24"/>
    </row>
    <row r="37" spans="1:10" s="26" customFormat="1" ht="20.100000000000001" customHeight="1">
      <c r="A37" s="30"/>
      <c r="B37" s="24" t="s">
        <v>48</v>
      </c>
      <c r="C37" s="24">
        <v>6</v>
      </c>
      <c r="D37" s="24">
        <v>2.7</v>
      </c>
      <c r="E37" s="24">
        <v>3.3</v>
      </c>
      <c r="F37" s="24">
        <f t="shared" si="13"/>
        <v>-0.59999999999999964</v>
      </c>
      <c r="G37" s="25">
        <v>608</v>
      </c>
      <c r="H37" s="24">
        <f t="shared" si="14"/>
        <v>4.4000000000000004</v>
      </c>
      <c r="I37" s="24">
        <f t="shared" si="15"/>
        <v>3.8000000000000007</v>
      </c>
      <c r="J37" s="24"/>
    </row>
    <row r="38" spans="1:10" s="26" customFormat="1" ht="20.100000000000001" customHeight="1">
      <c r="A38" s="30"/>
      <c r="B38" s="28" t="s">
        <v>49</v>
      </c>
      <c r="C38" s="24">
        <v>7</v>
      </c>
      <c r="D38" s="24">
        <v>687.7</v>
      </c>
      <c r="E38" s="24">
        <v>674.2</v>
      </c>
      <c r="F38" s="24">
        <f t="shared" si="13"/>
        <v>13.5</v>
      </c>
      <c r="G38" s="25">
        <v>164437</v>
      </c>
      <c r="H38" s="24">
        <f t="shared" si="14"/>
        <v>1381.3</v>
      </c>
      <c r="I38" s="24">
        <f t="shared" si="15"/>
        <v>1394.8</v>
      </c>
      <c r="J38" s="27"/>
    </row>
    <row r="39" spans="1:10" s="26" customFormat="1" ht="20.100000000000001" customHeight="1">
      <c r="A39" s="30"/>
      <c r="B39" s="28" t="s">
        <v>50</v>
      </c>
      <c r="C39" s="24">
        <v>7</v>
      </c>
      <c r="D39" s="24">
        <v>603.20000000000005</v>
      </c>
      <c r="E39" s="24">
        <v>597.70000000000005</v>
      </c>
      <c r="F39" s="24">
        <f t="shared" si="13"/>
        <v>5.5</v>
      </c>
      <c r="G39" s="25">
        <v>145179</v>
      </c>
      <c r="H39" s="24">
        <f t="shared" si="14"/>
        <v>1219.5</v>
      </c>
      <c r="I39" s="24">
        <f t="shared" si="15"/>
        <v>1225</v>
      </c>
      <c r="J39" s="27"/>
    </row>
    <row r="40" spans="1:10" s="26" customFormat="1" ht="20.100000000000001" customHeight="1">
      <c r="A40" s="30"/>
      <c r="B40" s="28" t="s">
        <v>51</v>
      </c>
      <c r="C40" s="24">
        <v>4</v>
      </c>
      <c r="D40" s="24">
        <v>42.2</v>
      </c>
      <c r="E40" s="24">
        <v>42.5</v>
      </c>
      <c r="F40" s="24">
        <f t="shared" si="13"/>
        <v>-0.29999999999999716</v>
      </c>
      <c r="G40" s="25">
        <v>17124</v>
      </c>
      <c r="H40" s="24">
        <f t="shared" si="14"/>
        <v>82.2</v>
      </c>
      <c r="I40" s="24">
        <f t="shared" si="15"/>
        <v>81.900000000000006</v>
      </c>
      <c r="J40" s="27"/>
    </row>
    <row r="41" spans="1:10" s="20" customFormat="1" ht="20.100000000000001" customHeight="1">
      <c r="A41" s="30" t="s">
        <v>52</v>
      </c>
      <c r="B41" s="17" t="s">
        <v>53</v>
      </c>
      <c r="C41" s="17"/>
      <c r="D41" s="18">
        <f t="shared" ref="D41:I41" si="16">SUM(D42,D49:D55)</f>
        <v>4166.3</v>
      </c>
      <c r="E41" s="18">
        <f t="shared" si="16"/>
        <v>4062.2999999999993</v>
      </c>
      <c r="F41" s="18">
        <f t="shared" si="16"/>
        <v>104.00000000000009</v>
      </c>
      <c r="G41" s="19">
        <f t="shared" si="16"/>
        <v>951726</v>
      </c>
      <c r="H41" s="18">
        <f t="shared" si="16"/>
        <v>8390.8000000000011</v>
      </c>
      <c r="I41" s="18">
        <f t="shared" si="16"/>
        <v>8494.7999999999993</v>
      </c>
      <c r="J41" s="18"/>
    </row>
    <row r="42" spans="1:10" s="20" customFormat="1" ht="24.95" customHeight="1">
      <c r="A42" s="30"/>
      <c r="B42" s="21" t="s">
        <v>54</v>
      </c>
      <c r="C42" s="21"/>
      <c r="D42" s="22">
        <f t="shared" ref="D42:I42" si="17">SUM(D43:D48)</f>
        <v>113.3</v>
      </c>
      <c r="E42" s="22">
        <f t="shared" si="17"/>
        <v>119.30000000000001</v>
      </c>
      <c r="F42" s="22">
        <f t="shared" si="17"/>
        <v>-6</v>
      </c>
      <c r="G42" s="23">
        <f t="shared" si="17"/>
        <v>38342</v>
      </c>
      <c r="H42" s="22">
        <f t="shared" si="17"/>
        <v>213.20000000000002</v>
      </c>
      <c r="I42" s="22">
        <f t="shared" si="17"/>
        <v>207.2</v>
      </c>
      <c r="J42" s="22"/>
    </row>
    <row r="43" spans="1:10" s="26" customFormat="1" ht="20.100000000000001" customHeight="1">
      <c r="A43" s="30"/>
      <c r="B43" s="24" t="s">
        <v>55</v>
      </c>
      <c r="C43" s="24">
        <v>6</v>
      </c>
      <c r="D43" s="24">
        <v>7.9</v>
      </c>
      <c r="E43" s="24">
        <v>10.1</v>
      </c>
      <c r="F43" s="24">
        <f t="shared" ref="F43:F55" si="18">D43-E43</f>
        <v>-2.1999999999999993</v>
      </c>
      <c r="G43" s="25">
        <v>1783</v>
      </c>
      <c r="H43" s="24">
        <f t="shared" ref="H43:H55" si="19">ROUND(G43*C43*12/10000,1)</f>
        <v>12.8</v>
      </c>
      <c r="I43" s="24">
        <f t="shared" ref="I43:I55" si="20">H43+F43</f>
        <v>10.600000000000001</v>
      </c>
      <c r="J43" s="24"/>
    </row>
    <row r="44" spans="1:10" s="26" customFormat="1" ht="20.100000000000001" customHeight="1">
      <c r="A44" s="30"/>
      <c r="B44" s="24" t="s">
        <v>56</v>
      </c>
      <c r="C44" s="24">
        <v>0</v>
      </c>
      <c r="D44" s="24">
        <v>0</v>
      </c>
      <c r="E44" s="24">
        <v>0</v>
      </c>
      <c r="F44" s="24">
        <f t="shared" si="18"/>
        <v>0</v>
      </c>
      <c r="G44" s="25">
        <v>5437</v>
      </c>
      <c r="H44" s="24">
        <f t="shared" si="19"/>
        <v>0</v>
      </c>
      <c r="I44" s="24">
        <f t="shared" si="20"/>
        <v>0</v>
      </c>
      <c r="J44" s="24"/>
    </row>
    <row r="45" spans="1:10" s="26" customFormat="1" ht="20.100000000000001" customHeight="1">
      <c r="A45" s="30"/>
      <c r="B45" s="24" t="s">
        <v>57</v>
      </c>
      <c r="C45" s="24">
        <v>5</v>
      </c>
      <c r="D45" s="24">
        <v>44.5</v>
      </c>
      <c r="E45" s="24">
        <v>45.4</v>
      </c>
      <c r="F45" s="24">
        <f t="shared" si="18"/>
        <v>-0.89999999999999858</v>
      </c>
      <c r="G45" s="25">
        <v>14226</v>
      </c>
      <c r="H45" s="24">
        <f t="shared" si="19"/>
        <v>85.4</v>
      </c>
      <c r="I45" s="24">
        <f t="shared" si="20"/>
        <v>84.5</v>
      </c>
      <c r="J45" s="24"/>
    </row>
    <row r="46" spans="1:10" s="26" customFormat="1" ht="20.100000000000001" customHeight="1">
      <c r="A46" s="30"/>
      <c r="B46" s="24" t="s">
        <v>58</v>
      </c>
      <c r="C46" s="24">
        <v>6</v>
      </c>
      <c r="D46" s="24">
        <v>13.3</v>
      </c>
      <c r="E46" s="24">
        <v>15.8</v>
      </c>
      <c r="F46" s="24">
        <f t="shared" si="18"/>
        <v>-2.5</v>
      </c>
      <c r="G46" s="25">
        <v>3272</v>
      </c>
      <c r="H46" s="24">
        <f t="shared" si="19"/>
        <v>23.6</v>
      </c>
      <c r="I46" s="24">
        <f t="shared" si="20"/>
        <v>21.1</v>
      </c>
      <c r="J46" s="24"/>
    </row>
    <row r="47" spans="1:10" s="26" customFormat="1" ht="20.100000000000001" customHeight="1">
      <c r="A47" s="30"/>
      <c r="B47" s="24" t="s">
        <v>59</v>
      </c>
      <c r="C47" s="24">
        <v>5</v>
      </c>
      <c r="D47" s="24">
        <v>17.399999999999999</v>
      </c>
      <c r="E47" s="24">
        <v>17.600000000000001</v>
      </c>
      <c r="F47" s="24">
        <f t="shared" si="18"/>
        <v>-0.20000000000000284</v>
      </c>
      <c r="G47" s="25">
        <v>5569</v>
      </c>
      <c r="H47" s="24">
        <f t="shared" si="19"/>
        <v>33.4</v>
      </c>
      <c r="I47" s="24">
        <f t="shared" si="20"/>
        <v>33.199999999999996</v>
      </c>
      <c r="J47" s="24"/>
    </row>
    <row r="48" spans="1:10" s="26" customFormat="1" ht="20.100000000000001" customHeight="1">
      <c r="A48" s="30"/>
      <c r="B48" s="24" t="s">
        <v>60</v>
      </c>
      <c r="C48" s="24">
        <v>6</v>
      </c>
      <c r="D48" s="24">
        <v>30.2</v>
      </c>
      <c r="E48" s="24">
        <v>30.4</v>
      </c>
      <c r="F48" s="24">
        <f t="shared" si="18"/>
        <v>-0.19999999999999929</v>
      </c>
      <c r="G48" s="25">
        <v>8055</v>
      </c>
      <c r="H48" s="24">
        <f t="shared" si="19"/>
        <v>58</v>
      </c>
      <c r="I48" s="24">
        <f t="shared" si="20"/>
        <v>57.8</v>
      </c>
      <c r="J48" s="24"/>
    </row>
    <row r="49" spans="1:10" s="26" customFormat="1" ht="20.100000000000001" customHeight="1">
      <c r="A49" s="30"/>
      <c r="B49" s="28" t="s">
        <v>61</v>
      </c>
      <c r="C49" s="24">
        <v>7</v>
      </c>
      <c r="D49" s="24">
        <v>632.1</v>
      </c>
      <c r="E49" s="24">
        <v>584.6</v>
      </c>
      <c r="F49" s="24">
        <f t="shared" si="18"/>
        <v>47.5</v>
      </c>
      <c r="G49" s="25">
        <v>152080</v>
      </c>
      <c r="H49" s="24">
        <f t="shared" si="19"/>
        <v>1277.5</v>
      </c>
      <c r="I49" s="24">
        <f t="shared" si="20"/>
        <v>1325</v>
      </c>
      <c r="J49" s="24"/>
    </row>
    <row r="50" spans="1:10" s="26" customFormat="1" ht="20.100000000000001" customHeight="1">
      <c r="A50" s="30" t="s">
        <v>52</v>
      </c>
      <c r="B50" s="28" t="s">
        <v>62</v>
      </c>
      <c r="C50" s="24">
        <v>8</v>
      </c>
      <c r="D50" s="24">
        <v>835.2</v>
      </c>
      <c r="E50" s="24">
        <v>821.1</v>
      </c>
      <c r="F50" s="24">
        <f t="shared" si="18"/>
        <v>14.100000000000023</v>
      </c>
      <c r="G50" s="25">
        <v>176398</v>
      </c>
      <c r="H50" s="24">
        <f t="shared" si="19"/>
        <v>1693.4</v>
      </c>
      <c r="I50" s="24">
        <f t="shared" si="20"/>
        <v>1707.5</v>
      </c>
      <c r="J50" s="24"/>
    </row>
    <row r="51" spans="1:10" s="26" customFormat="1" ht="20.100000000000001" customHeight="1">
      <c r="A51" s="30"/>
      <c r="B51" s="28" t="s">
        <v>63</v>
      </c>
      <c r="C51" s="24">
        <v>6</v>
      </c>
      <c r="D51" s="24">
        <v>222.4</v>
      </c>
      <c r="E51" s="24">
        <v>219</v>
      </c>
      <c r="F51" s="24">
        <f t="shared" si="18"/>
        <v>3.4000000000000057</v>
      </c>
      <c r="G51" s="25">
        <v>62199</v>
      </c>
      <c r="H51" s="24">
        <f t="shared" si="19"/>
        <v>447.8</v>
      </c>
      <c r="I51" s="24">
        <f t="shared" si="20"/>
        <v>451.20000000000005</v>
      </c>
      <c r="J51" s="24"/>
    </row>
    <row r="52" spans="1:10" s="26" customFormat="1" ht="20.100000000000001" customHeight="1">
      <c r="A52" s="30"/>
      <c r="B52" s="28" t="s">
        <v>64</v>
      </c>
      <c r="C52" s="24">
        <v>7</v>
      </c>
      <c r="D52" s="24">
        <v>450.9</v>
      </c>
      <c r="E52" s="24">
        <v>429.2</v>
      </c>
      <c r="F52" s="24">
        <f t="shared" si="18"/>
        <v>21.699999999999989</v>
      </c>
      <c r="G52" s="25">
        <v>108305</v>
      </c>
      <c r="H52" s="24">
        <f t="shared" si="19"/>
        <v>909.8</v>
      </c>
      <c r="I52" s="24">
        <f t="shared" si="20"/>
        <v>931.5</v>
      </c>
      <c r="J52" s="24"/>
    </row>
    <row r="53" spans="1:10" s="26" customFormat="1" ht="20.100000000000001" customHeight="1">
      <c r="A53" s="30"/>
      <c r="B53" s="28" t="s">
        <v>65</v>
      </c>
      <c r="C53" s="24">
        <v>7</v>
      </c>
      <c r="D53" s="24">
        <v>459.6</v>
      </c>
      <c r="E53" s="24">
        <v>463.6</v>
      </c>
      <c r="F53" s="24">
        <f t="shared" si="18"/>
        <v>-4</v>
      </c>
      <c r="G53" s="25">
        <v>107638</v>
      </c>
      <c r="H53" s="24">
        <f t="shared" si="19"/>
        <v>904.2</v>
      </c>
      <c r="I53" s="24">
        <f t="shared" si="20"/>
        <v>900.2</v>
      </c>
      <c r="J53" s="24"/>
    </row>
    <row r="54" spans="1:10" s="26" customFormat="1" ht="20.100000000000001" customHeight="1">
      <c r="A54" s="30"/>
      <c r="B54" s="28" t="s">
        <v>66</v>
      </c>
      <c r="C54" s="24">
        <v>8</v>
      </c>
      <c r="D54" s="24">
        <v>702.6</v>
      </c>
      <c r="E54" s="24">
        <v>688.8</v>
      </c>
      <c r="F54" s="24">
        <f t="shared" si="18"/>
        <v>13.800000000000068</v>
      </c>
      <c r="G54" s="25">
        <v>145960</v>
      </c>
      <c r="H54" s="24">
        <f t="shared" si="19"/>
        <v>1401.2</v>
      </c>
      <c r="I54" s="24">
        <f t="shared" si="20"/>
        <v>1415</v>
      </c>
      <c r="J54" s="24"/>
    </row>
    <row r="55" spans="1:10" s="26" customFormat="1" ht="20.100000000000001" customHeight="1">
      <c r="A55" s="30"/>
      <c r="B55" s="28" t="s">
        <v>67</v>
      </c>
      <c r="C55" s="24">
        <v>8</v>
      </c>
      <c r="D55" s="24">
        <v>750.2</v>
      </c>
      <c r="E55" s="24">
        <v>736.7</v>
      </c>
      <c r="F55" s="24">
        <f t="shared" si="18"/>
        <v>13.5</v>
      </c>
      <c r="G55" s="25">
        <v>160804</v>
      </c>
      <c r="H55" s="24">
        <f t="shared" si="19"/>
        <v>1543.7</v>
      </c>
      <c r="I55" s="24">
        <f t="shared" si="20"/>
        <v>1557.2</v>
      </c>
      <c r="J55" s="24"/>
    </row>
    <row r="56" spans="1:10" s="20" customFormat="1" ht="20.100000000000001" customHeight="1">
      <c r="A56" s="30" t="s">
        <v>68</v>
      </c>
      <c r="B56" s="17" t="s">
        <v>69</v>
      </c>
      <c r="C56" s="17"/>
      <c r="D56" s="18">
        <f t="shared" ref="D56:I56" si="21">SUM(D57,D61:D69)</f>
        <v>5293.3000000000011</v>
      </c>
      <c r="E56" s="18">
        <f t="shared" si="21"/>
        <v>4817.8</v>
      </c>
      <c r="F56" s="18">
        <f t="shared" si="21"/>
        <v>475.49999999999977</v>
      </c>
      <c r="G56" s="19">
        <f t="shared" si="21"/>
        <v>1073562</v>
      </c>
      <c r="H56" s="18">
        <f t="shared" si="21"/>
        <v>10050.799999999999</v>
      </c>
      <c r="I56" s="18">
        <f t="shared" si="21"/>
        <v>10526.3</v>
      </c>
      <c r="J56" s="18"/>
    </row>
    <row r="57" spans="1:10" s="20" customFormat="1" ht="27.95" customHeight="1">
      <c r="A57" s="30"/>
      <c r="B57" s="21" t="s">
        <v>70</v>
      </c>
      <c r="C57" s="21"/>
      <c r="D57" s="22">
        <f t="shared" ref="D57:I57" si="22">SUM(D58:D60)</f>
        <v>156.10000000000002</v>
      </c>
      <c r="E57" s="22">
        <f t="shared" si="22"/>
        <v>154.60000000000002</v>
      </c>
      <c r="F57" s="22">
        <f t="shared" si="22"/>
        <v>1.5000000000000071</v>
      </c>
      <c r="G57" s="23">
        <f t="shared" si="22"/>
        <v>48199</v>
      </c>
      <c r="H57" s="22">
        <f t="shared" si="22"/>
        <v>305</v>
      </c>
      <c r="I57" s="22">
        <f t="shared" si="22"/>
        <v>306.5</v>
      </c>
      <c r="J57" s="22"/>
    </row>
    <row r="58" spans="1:10" s="26" customFormat="1" ht="20.100000000000001" customHeight="1">
      <c r="A58" s="30"/>
      <c r="B58" s="24" t="s">
        <v>71</v>
      </c>
      <c r="C58" s="24">
        <v>5</v>
      </c>
      <c r="D58" s="24">
        <v>50.9</v>
      </c>
      <c r="E58" s="24">
        <v>51.2</v>
      </c>
      <c r="F58" s="24">
        <f t="shared" ref="F58:F69" si="23">D58-E58</f>
        <v>-0.30000000000000426</v>
      </c>
      <c r="G58" s="25">
        <v>17041</v>
      </c>
      <c r="H58" s="24">
        <f t="shared" ref="H58:H69" si="24">ROUND(G58*C58*12/10000,1)</f>
        <v>102.2</v>
      </c>
      <c r="I58" s="24">
        <f t="shared" ref="I58:I69" si="25">H58+F58</f>
        <v>101.9</v>
      </c>
      <c r="J58" s="24"/>
    </row>
    <row r="59" spans="1:10" s="26" customFormat="1" ht="20.100000000000001" customHeight="1">
      <c r="A59" s="30"/>
      <c r="B59" s="24" t="s">
        <v>72</v>
      </c>
      <c r="C59" s="24">
        <v>6</v>
      </c>
      <c r="D59" s="24">
        <v>82.9</v>
      </c>
      <c r="E59" s="24">
        <v>81.599999999999994</v>
      </c>
      <c r="F59" s="24">
        <f t="shared" si="23"/>
        <v>1.3000000000000114</v>
      </c>
      <c r="G59" s="25">
        <v>22180</v>
      </c>
      <c r="H59" s="24">
        <f t="shared" si="24"/>
        <v>159.69999999999999</v>
      </c>
      <c r="I59" s="24">
        <f t="shared" si="25"/>
        <v>161</v>
      </c>
      <c r="J59" s="27"/>
    </row>
    <row r="60" spans="1:10" s="26" customFormat="1" ht="20.100000000000001" customHeight="1">
      <c r="A60" s="30"/>
      <c r="B60" s="24" t="s">
        <v>73</v>
      </c>
      <c r="C60" s="24">
        <v>4</v>
      </c>
      <c r="D60" s="24">
        <v>22.3</v>
      </c>
      <c r="E60" s="24">
        <v>21.8</v>
      </c>
      <c r="F60" s="24">
        <f t="shared" si="23"/>
        <v>0.5</v>
      </c>
      <c r="G60" s="25">
        <v>8978</v>
      </c>
      <c r="H60" s="24">
        <f t="shared" si="24"/>
        <v>43.1</v>
      </c>
      <c r="I60" s="24">
        <f t="shared" si="25"/>
        <v>43.6</v>
      </c>
      <c r="J60" s="27"/>
    </row>
    <row r="61" spans="1:10" s="26" customFormat="1" ht="20.100000000000001" customHeight="1">
      <c r="A61" s="30"/>
      <c r="B61" s="28" t="s">
        <v>74</v>
      </c>
      <c r="C61" s="24">
        <v>8</v>
      </c>
      <c r="D61" s="24">
        <v>895.8</v>
      </c>
      <c r="E61" s="24">
        <v>868.2</v>
      </c>
      <c r="F61" s="24">
        <f t="shared" si="23"/>
        <v>27.599999999999909</v>
      </c>
      <c r="G61" s="25">
        <v>188167</v>
      </c>
      <c r="H61" s="24">
        <f t="shared" si="24"/>
        <v>1806.4</v>
      </c>
      <c r="I61" s="24">
        <f t="shared" si="25"/>
        <v>1834</v>
      </c>
      <c r="J61" s="24"/>
    </row>
    <row r="62" spans="1:10" s="26" customFormat="1" ht="20.100000000000001" customHeight="1">
      <c r="A62" s="30"/>
      <c r="B62" s="28" t="s">
        <v>75</v>
      </c>
      <c r="C62" s="24">
        <v>8</v>
      </c>
      <c r="D62" s="24">
        <v>541.4</v>
      </c>
      <c r="E62" s="24">
        <v>535</v>
      </c>
      <c r="F62" s="24">
        <f t="shared" si="23"/>
        <v>6.3999999999999773</v>
      </c>
      <c r="G62" s="25">
        <v>114620</v>
      </c>
      <c r="H62" s="24">
        <f t="shared" si="24"/>
        <v>1100.4000000000001</v>
      </c>
      <c r="I62" s="24">
        <f t="shared" si="25"/>
        <v>1106.8000000000002</v>
      </c>
      <c r="J62" s="24"/>
    </row>
    <row r="63" spans="1:10" s="26" customFormat="1" ht="20.100000000000001" customHeight="1">
      <c r="A63" s="30"/>
      <c r="B63" s="28" t="s">
        <v>76</v>
      </c>
      <c r="C63" s="24">
        <v>8</v>
      </c>
      <c r="D63" s="24">
        <v>806.5</v>
      </c>
      <c r="E63" s="24">
        <v>782.7</v>
      </c>
      <c r="F63" s="24">
        <f t="shared" si="23"/>
        <v>23.799999999999955</v>
      </c>
      <c r="G63" s="25">
        <v>169947</v>
      </c>
      <c r="H63" s="24">
        <f t="shared" si="24"/>
        <v>1631.5</v>
      </c>
      <c r="I63" s="24">
        <f t="shared" si="25"/>
        <v>1655.3</v>
      </c>
      <c r="J63" s="24"/>
    </row>
    <row r="64" spans="1:10" s="26" customFormat="1" ht="20.100000000000001" customHeight="1">
      <c r="A64" s="30"/>
      <c r="B64" s="28" t="s">
        <v>77</v>
      </c>
      <c r="C64" s="24">
        <v>8</v>
      </c>
      <c r="D64" s="24">
        <v>516.70000000000005</v>
      </c>
      <c r="E64" s="24">
        <v>506.2</v>
      </c>
      <c r="F64" s="24">
        <f t="shared" si="23"/>
        <v>10.500000000000057</v>
      </c>
      <c r="G64" s="25">
        <v>109847</v>
      </c>
      <c r="H64" s="24">
        <f t="shared" si="24"/>
        <v>1054.5</v>
      </c>
      <c r="I64" s="24">
        <f t="shared" si="25"/>
        <v>1065</v>
      </c>
      <c r="J64" s="27"/>
    </row>
    <row r="65" spans="1:10" s="26" customFormat="1" ht="20.100000000000001" customHeight="1">
      <c r="A65" s="30"/>
      <c r="B65" s="28" t="s">
        <v>78</v>
      </c>
      <c r="C65" s="24">
        <v>8</v>
      </c>
      <c r="D65" s="24">
        <v>601.79999999999995</v>
      </c>
      <c r="E65" s="24">
        <v>577.9</v>
      </c>
      <c r="F65" s="24">
        <f t="shared" si="23"/>
        <v>23.899999999999977</v>
      </c>
      <c r="G65" s="25">
        <v>127716</v>
      </c>
      <c r="H65" s="24">
        <f t="shared" si="24"/>
        <v>1226.0999999999999</v>
      </c>
      <c r="I65" s="24">
        <f t="shared" si="25"/>
        <v>1250</v>
      </c>
      <c r="J65" s="24"/>
    </row>
    <row r="66" spans="1:10" s="26" customFormat="1" ht="20.100000000000001" customHeight="1">
      <c r="A66" s="30"/>
      <c r="B66" s="28" t="s">
        <v>79</v>
      </c>
      <c r="C66" s="24">
        <v>8</v>
      </c>
      <c r="D66" s="24">
        <v>406.3</v>
      </c>
      <c r="E66" s="24">
        <v>392.9</v>
      </c>
      <c r="F66" s="24">
        <f t="shared" si="23"/>
        <v>13.400000000000034</v>
      </c>
      <c r="G66" s="25">
        <v>85536</v>
      </c>
      <c r="H66" s="24">
        <f t="shared" si="24"/>
        <v>821.1</v>
      </c>
      <c r="I66" s="24">
        <f t="shared" si="25"/>
        <v>834.5</v>
      </c>
      <c r="J66" s="24"/>
    </row>
    <row r="67" spans="1:10" s="26" customFormat="1" ht="20.100000000000001" customHeight="1">
      <c r="A67" s="30"/>
      <c r="B67" s="28" t="s">
        <v>80</v>
      </c>
      <c r="C67" s="24">
        <v>8</v>
      </c>
      <c r="D67" s="24">
        <v>1031.5999999999999</v>
      </c>
      <c r="E67" s="24">
        <v>677.1</v>
      </c>
      <c r="F67" s="24">
        <f t="shared" si="23"/>
        <v>354.49999999999989</v>
      </c>
      <c r="G67" s="25">
        <v>148117</v>
      </c>
      <c r="H67" s="24">
        <f t="shared" si="24"/>
        <v>1421.9</v>
      </c>
      <c r="I67" s="24">
        <f t="shared" si="25"/>
        <v>1776.4</v>
      </c>
      <c r="J67" s="24"/>
    </row>
    <row r="68" spans="1:10" s="26" customFormat="1" ht="20.100000000000001" customHeight="1">
      <c r="A68" s="30"/>
      <c r="B68" s="28" t="s">
        <v>81</v>
      </c>
      <c r="C68" s="24">
        <v>7</v>
      </c>
      <c r="D68" s="24">
        <v>132.80000000000001</v>
      </c>
      <c r="E68" s="24">
        <v>124.9</v>
      </c>
      <c r="F68" s="24">
        <f t="shared" si="23"/>
        <v>7.9000000000000057</v>
      </c>
      <c r="G68" s="25">
        <v>31538</v>
      </c>
      <c r="H68" s="24">
        <f t="shared" si="24"/>
        <v>264.89999999999998</v>
      </c>
      <c r="I68" s="24">
        <f t="shared" si="25"/>
        <v>272.79999999999995</v>
      </c>
      <c r="J68" s="24"/>
    </row>
    <row r="69" spans="1:10" s="26" customFormat="1" ht="20.100000000000001" customHeight="1">
      <c r="A69" s="30"/>
      <c r="B69" s="28" t="s">
        <v>82</v>
      </c>
      <c r="C69" s="24">
        <v>7</v>
      </c>
      <c r="D69" s="24">
        <v>204.3</v>
      </c>
      <c r="E69" s="24">
        <v>198.3</v>
      </c>
      <c r="F69" s="24">
        <f t="shared" si="23"/>
        <v>6</v>
      </c>
      <c r="G69" s="25">
        <v>49875</v>
      </c>
      <c r="H69" s="24">
        <f t="shared" si="24"/>
        <v>419</v>
      </c>
      <c r="I69" s="24">
        <f t="shared" si="25"/>
        <v>425</v>
      </c>
      <c r="J69" s="24"/>
    </row>
    <row r="70" spans="1:10" s="20" customFormat="1" ht="20.100000000000001" customHeight="1">
      <c r="A70" s="30" t="s">
        <v>83</v>
      </c>
      <c r="B70" s="17" t="s">
        <v>84</v>
      </c>
      <c r="C70" s="17"/>
      <c r="D70" s="18">
        <f t="shared" ref="D70:I70" si="26">SUM(D71,D78:D83)</f>
        <v>2750.2999999999997</v>
      </c>
      <c r="E70" s="18">
        <f t="shared" si="26"/>
        <v>2635.8</v>
      </c>
      <c r="F70" s="18">
        <f t="shared" si="26"/>
        <v>114.49999999999994</v>
      </c>
      <c r="G70" s="19">
        <f t="shared" si="26"/>
        <v>660967</v>
      </c>
      <c r="H70" s="18">
        <f t="shared" si="26"/>
        <v>5470.6</v>
      </c>
      <c r="I70" s="18">
        <f t="shared" si="26"/>
        <v>5585.1</v>
      </c>
      <c r="J70" s="18"/>
    </row>
    <row r="71" spans="1:10" s="20" customFormat="1" ht="27.95" customHeight="1">
      <c r="A71" s="30"/>
      <c r="B71" s="21" t="s">
        <v>85</v>
      </c>
      <c r="C71" s="21"/>
      <c r="D71" s="22">
        <f t="shared" ref="D71:I71" si="27">SUM(D72:D77)</f>
        <v>130.20000000000002</v>
      </c>
      <c r="E71" s="22">
        <f t="shared" si="27"/>
        <v>126</v>
      </c>
      <c r="F71" s="22">
        <f t="shared" si="27"/>
        <v>4.1999999999999948</v>
      </c>
      <c r="G71" s="23">
        <f t="shared" si="27"/>
        <v>47624</v>
      </c>
      <c r="H71" s="22">
        <f t="shared" si="27"/>
        <v>254.40000000000003</v>
      </c>
      <c r="I71" s="22">
        <f t="shared" si="27"/>
        <v>258.60000000000002</v>
      </c>
      <c r="J71" s="22"/>
    </row>
    <row r="72" spans="1:10" s="26" customFormat="1" ht="20.100000000000001" customHeight="1">
      <c r="A72" s="30"/>
      <c r="B72" s="24" t="s">
        <v>86</v>
      </c>
      <c r="C72" s="24">
        <v>6</v>
      </c>
      <c r="D72" s="24">
        <v>52.3</v>
      </c>
      <c r="E72" s="24">
        <v>51</v>
      </c>
      <c r="F72" s="24">
        <f t="shared" ref="F72:F83" si="28">D72-E72</f>
        <v>1.2999999999999972</v>
      </c>
      <c r="G72" s="25">
        <v>13884</v>
      </c>
      <c r="H72" s="24">
        <f t="shared" ref="H72:H83" si="29">ROUND(G72*C72*12/10000,1)</f>
        <v>100</v>
      </c>
      <c r="I72" s="24">
        <f t="shared" ref="I72:I83" si="30">H72+F72</f>
        <v>101.3</v>
      </c>
      <c r="J72" s="24"/>
    </row>
    <row r="73" spans="1:10" s="26" customFormat="1" ht="19.899999999999999" customHeight="1">
      <c r="A73" s="30" t="s">
        <v>83</v>
      </c>
      <c r="B73" s="24" t="s">
        <v>87</v>
      </c>
      <c r="C73" s="24">
        <v>6</v>
      </c>
      <c r="D73" s="24">
        <v>1.7</v>
      </c>
      <c r="E73" s="24">
        <v>1.5</v>
      </c>
      <c r="F73" s="24">
        <f t="shared" si="28"/>
        <v>0.19999999999999996</v>
      </c>
      <c r="G73" s="25">
        <v>487</v>
      </c>
      <c r="H73" s="24">
        <f t="shared" si="29"/>
        <v>3.5</v>
      </c>
      <c r="I73" s="24">
        <f t="shared" si="30"/>
        <v>3.7</v>
      </c>
      <c r="J73" s="24"/>
    </row>
    <row r="74" spans="1:10" s="26" customFormat="1" ht="19.899999999999999" customHeight="1">
      <c r="A74" s="30"/>
      <c r="B74" s="24" t="s">
        <v>88</v>
      </c>
      <c r="C74" s="24">
        <v>6</v>
      </c>
      <c r="D74" s="24">
        <v>33.4</v>
      </c>
      <c r="E74" s="24">
        <v>30.1</v>
      </c>
      <c r="F74" s="24">
        <f t="shared" si="28"/>
        <v>3.2999999999999972</v>
      </c>
      <c r="G74" s="25">
        <v>8685</v>
      </c>
      <c r="H74" s="24">
        <f t="shared" si="29"/>
        <v>62.5</v>
      </c>
      <c r="I74" s="24">
        <f t="shared" si="30"/>
        <v>65.8</v>
      </c>
      <c r="J74" s="24"/>
    </row>
    <row r="75" spans="1:10" s="26" customFormat="1" ht="18" customHeight="1">
      <c r="A75" s="30"/>
      <c r="B75" s="24" t="s">
        <v>89</v>
      </c>
      <c r="C75" s="24">
        <v>3</v>
      </c>
      <c r="D75" s="24">
        <v>20</v>
      </c>
      <c r="E75" s="24">
        <v>19.5</v>
      </c>
      <c r="F75" s="24">
        <f t="shared" si="28"/>
        <v>0.5</v>
      </c>
      <c r="G75" s="25">
        <v>11211</v>
      </c>
      <c r="H75" s="24">
        <f t="shared" si="29"/>
        <v>40.4</v>
      </c>
      <c r="I75" s="24">
        <f t="shared" si="30"/>
        <v>40.9</v>
      </c>
      <c r="J75" s="24"/>
    </row>
    <row r="76" spans="1:10" s="26" customFormat="1" ht="19.899999999999999" customHeight="1">
      <c r="A76" s="30"/>
      <c r="B76" s="24" t="s">
        <v>90</v>
      </c>
      <c r="C76" s="24">
        <v>3</v>
      </c>
      <c r="D76" s="24">
        <v>22.5</v>
      </c>
      <c r="E76" s="24">
        <v>22</v>
      </c>
      <c r="F76" s="24">
        <f t="shared" si="28"/>
        <v>0.5</v>
      </c>
      <c r="G76" s="25">
        <v>12846</v>
      </c>
      <c r="H76" s="24">
        <f t="shared" si="29"/>
        <v>46.2</v>
      </c>
      <c r="I76" s="24">
        <f t="shared" si="30"/>
        <v>46.7</v>
      </c>
      <c r="J76" s="24"/>
    </row>
    <row r="77" spans="1:10" s="26" customFormat="1" ht="18" customHeight="1">
      <c r="A77" s="30"/>
      <c r="B77" s="24" t="s">
        <v>91</v>
      </c>
      <c r="C77" s="24">
        <v>3</v>
      </c>
      <c r="D77" s="24">
        <v>0.3</v>
      </c>
      <c r="E77" s="24">
        <v>1.9</v>
      </c>
      <c r="F77" s="24">
        <f t="shared" si="28"/>
        <v>-1.5999999999999999</v>
      </c>
      <c r="G77" s="25">
        <v>511</v>
      </c>
      <c r="H77" s="24">
        <f t="shared" si="29"/>
        <v>1.8</v>
      </c>
      <c r="I77" s="24">
        <f t="shared" si="30"/>
        <v>0.20000000000000018</v>
      </c>
      <c r="J77" s="29"/>
    </row>
    <row r="78" spans="1:10" s="26" customFormat="1" ht="19.899999999999999" customHeight="1">
      <c r="A78" s="30"/>
      <c r="B78" s="28" t="s">
        <v>92</v>
      </c>
      <c r="C78" s="24">
        <v>6</v>
      </c>
      <c r="D78" s="24">
        <v>358.4</v>
      </c>
      <c r="E78" s="24">
        <v>322</v>
      </c>
      <c r="F78" s="24">
        <f t="shared" si="28"/>
        <v>36.399999999999977</v>
      </c>
      <c r="G78" s="25">
        <v>97187</v>
      </c>
      <c r="H78" s="24">
        <f t="shared" si="29"/>
        <v>699.7</v>
      </c>
      <c r="I78" s="24">
        <f t="shared" si="30"/>
        <v>736.1</v>
      </c>
      <c r="J78" s="24"/>
    </row>
    <row r="79" spans="1:10" s="26" customFormat="1" ht="19.899999999999999" customHeight="1">
      <c r="A79" s="30"/>
      <c r="B79" s="28" t="s">
        <v>93</v>
      </c>
      <c r="C79" s="24">
        <v>8</v>
      </c>
      <c r="D79" s="24">
        <v>723</v>
      </c>
      <c r="E79" s="24">
        <v>698.5</v>
      </c>
      <c r="F79" s="24">
        <f t="shared" si="28"/>
        <v>24.5</v>
      </c>
      <c r="G79" s="25">
        <v>150646</v>
      </c>
      <c r="H79" s="24">
        <f t="shared" si="29"/>
        <v>1446.2</v>
      </c>
      <c r="I79" s="24">
        <f t="shared" si="30"/>
        <v>1470.7</v>
      </c>
      <c r="J79" s="24"/>
    </row>
    <row r="80" spans="1:10" s="26" customFormat="1" ht="19.899999999999999" customHeight="1">
      <c r="A80" s="30"/>
      <c r="B80" s="28" t="s">
        <v>94</v>
      </c>
      <c r="C80" s="24">
        <v>7</v>
      </c>
      <c r="D80" s="24">
        <v>427.5</v>
      </c>
      <c r="E80" s="24">
        <v>401.1</v>
      </c>
      <c r="F80" s="24">
        <f t="shared" si="28"/>
        <v>26.399999999999977</v>
      </c>
      <c r="G80" s="25">
        <v>99365</v>
      </c>
      <c r="H80" s="24">
        <f t="shared" si="29"/>
        <v>834.7</v>
      </c>
      <c r="I80" s="24">
        <f t="shared" si="30"/>
        <v>861.1</v>
      </c>
      <c r="J80" s="27"/>
    </row>
    <row r="81" spans="1:10" s="26" customFormat="1" ht="19.899999999999999" customHeight="1">
      <c r="A81" s="30"/>
      <c r="B81" s="28" t="s">
        <v>95</v>
      </c>
      <c r="C81" s="24">
        <v>7</v>
      </c>
      <c r="D81" s="24">
        <v>245.3</v>
      </c>
      <c r="E81" s="24">
        <v>241.2</v>
      </c>
      <c r="F81" s="24">
        <f t="shared" si="28"/>
        <v>4.1000000000000227</v>
      </c>
      <c r="G81" s="25">
        <v>59454</v>
      </c>
      <c r="H81" s="24">
        <f t="shared" si="29"/>
        <v>499.4</v>
      </c>
      <c r="I81" s="24">
        <f t="shared" si="30"/>
        <v>503.5</v>
      </c>
      <c r="J81" s="24"/>
    </row>
    <row r="82" spans="1:10" s="26" customFormat="1" ht="19.899999999999999" customHeight="1">
      <c r="A82" s="30"/>
      <c r="B82" s="28" t="s">
        <v>96</v>
      </c>
      <c r="C82" s="24">
        <v>7</v>
      </c>
      <c r="D82" s="24">
        <v>426.9</v>
      </c>
      <c r="E82" s="24">
        <v>423.6</v>
      </c>
      <c r="F82" s="24">
        <f t="shared" si="28"/>
        <v>3.2999999999999545</v>
      </c>
      <c r="G82" s="25">
        <v>100503</v>
      </c>
      <c r="H82" s="24">
        <f t="shared" si="29"/>
        <v>844.2</v>
      </c>
      <c r="I82" s="24">
        <f t="shared" si="30"/>
        <v>847.5</v>
      </c>
      <c r="J82" s="27"/>
    </row>
    <row r="83" spans="1:10" s="26" customFormat="1" ht="19.899999999999999" customHeight="1">
      <c r="A83" s="30"/>
      <c r="B83" s="28" t="s">
        <v>97</v>
      </c>
      <c r="C83" s="24">
        <v>7</v>
      </c>
      <c r="D83" s="24">
        <v>439</v>
      </c>
      <c r="E83" s="24">
        <v>423.4</v>
      </c>
      <c r="F83" s="24">
        <f t="shared" si="28"/>
        <v>15.600000000000023</v>
      </c>
      <c r="G83" s="25">
        <v>106188</v>
      </c>
      <c r="H83" s="24">
        <f t="shared" si="29"/>
        <v>892</v>
      </c>
      <c r="I83" s="24">
        <f t="shared" si="30"/>
        <v>907.6</v>
      </c>
      <c r="J83" s="24"/>
    </row>
    <row r="84" spans="1:10" s="20" customFormat="1" ht="19.899999999999999" customHeight="1">
      <c r="A84" s="30" t="s">
        <v>98</v>
      </c>
      <c r="B84" s="17" t="s">
        <v>99</v>
      </c>
      <c r="C84" s="17"/>
      <c r="D84" s="18">
        <f t="shared" ref="D84:I84" si="31">SUM(D85,D90:D96)</f>
        <v>3848.2</v>
      </c>
      <c r="E84" s="18">
        <f t="shared" si="31"/>
        <v>3748.3</v>
      </c>
      <c r="F84" s="18">
        <f t="shared" si="31"/>
        <v>99.89999999999992</v>
      </c>
      <c r="G84" s="19">
        <f t="shared" si="31"/>
        <v>915686</v>
      </c>
      <c r="H84" s="18">
        <f t="shared" si="31"/>
        <v>7625.7</v>
      </c>
      <c r="I84" s="18">
        <f t="shared" si="31"/>
        <v>7725.6</v>
      </c>
      <c r="J84" s="18"/>
    </row>
    <row r="85" spans="1:10" s="20" customFormat="1" ht="27" customHeight="1">
      <c r="A85" s="30"/>
      <c r="B85" s="21" t="s">
        <v>100</v>
      </c>
      <c r="C85" s="21"/>
      <c r="D85" s="22">
        <f t="shared" ref="D85:I85" si="32">SUM(D86:D89)</f>
        <v>667.9</v>
      </c>
      <c r="E85" s="22">
        <f t="shared" si="32"/>
        <v>663.1</v>
      </c>
      <c r="F85" s="22">
        <f t="shared" si="32"/>
        <v>4.7999999999999519</v>
      </c>
      <c r="G85" s="23">
        <f t="shared" si="32"/>
        <v>159823</v>
      </c>
      <c r="H85" s="22">
        <f t="shared" si="32"/>
        <v>1281.8999999999999</v>
      </c>
      <c r="I85" s="22">
        <f t="shared" si="32"/>
        <v>1286.6999999999998</v>
      </c>
      <c r="J85" s="22"/>
    </row>
    <row r="86" spans="1:10" s="26" customFormat="1" ht="19.899999999999999" customHeight="1">
      <c r="A86" s="30"/>
      <c r="B86" s="24" t="s">
        <v>101</v>
      </c>
      <c r="C86" s="24">
        <v>7</v>
      </c>
      <c r="D86" s="24">
        <v>0.6</v>
      </c>
      <c r="E86" s="24">
        <v>0.5</v>
      </c>
      <c r="F86" s="24">
        <f t="shared" ref="F86:F96" si="33">D86-E86</f>
        <v>9.9999999999999978E-2</v>
      </c>
      <c r="G86" s="25">
        <v>172</v>
      </c>
      <c r="H86" s="24">
        <f t="shared" ref="H86:H96" si="34">ROUND(G86*C86*12/10000,1)</f>
        <v>1.4</v>
      </c>
      <c r="I86" s="24">
        <f t="shared" ref="I86:I96" si="35">H86+F86</f>
        <v>1.5</v>
      </c>
      <c r="J86" s="24"/>
    </row>
    <row r="87" spans="1:10" s="26" customFormat="1" ht="19.899999999999999" customHeight="1">
      <c r="A87" s="30"/>
      <c r="B87" s="24" t="s">
        <v>102</v>
      </c>
      <c r="C87" s="24">
        <v>7</v>
      </c>
      <c r="D87" s="24">
        <v>0.4</v>
      </c>
      <c r="E87" s="24">
        <v>0.3</v>
      </c>
      <c r="F87" s="24">
        <f t="shared" si="33"/>
        <v>0.10000000000000003</v>
      </c>
      <c r="G87" s="25">
        <v>106</v>
      </c>
      <c r="H87" s="24">
        <f t="shared" si="34"/>
        <v>0.9</v>
      </c>
      <c r="I87" s="24">
        <f t="shared" si="35"/>
        <v>1</v>
      </c>
      <c r="J87" s="24"/>
    </row>
    <row r="88" spans="1:10" s="26" customFormat="1" ht="19.899999999999999" customHeight="1">
      <c r="A88" s="30"/>
      <c r="B88" s="24" t="s">
        <v>103</v>
      </c>
      <c r="C88" s="24">
        <v>5</v>
      </c>
      <c r="D88" s="24">
        <v>83.1</v>
      </c>
      <c r="E88" s="24">
        <v>87.3</v>
      </c>
      <c r="F88" s="24">
        <f t="shared" si="33"/>
        <v>-4.2000000000000028</v>
      </c>
      <c r="G88" s="25">
        <v>25253</v>
      </c>
      <c r="H88" s="24">
        <f t="shared" si="34"/>
        <v>151.5</v>
      </c>
      <c r="I88" s="24">
        <f t="shared" si="35"/>
        <v>147.30000000000001</v>
      </c>
      <c r="J88" s="24"/>
    </row>
    <row r="89" spans="1:10" s="26" customFormat="1" ht="19.899999999999999" customHeight="1">
      <c r="A89" s="30"/>
      <c r="B89" s="24" t="s">
        <v>104</v>
      </c>
      <c r="C89" s="24">
        <v>7</v>
      </c>
      <c r="D89" s="24">
        <v>583.79999999999995</v>
      </c>
      <c r="E89" s="24">
        <v>575</v>
      </c>
      <c r="F89" s="24">
        <f t="shared" si="33"/>
        <v>8.7999999999999545</v>
      </c>
      <c r="G89" s="25">
        <v>134292</v>
      </c>
      <c r="H89" s="24">
        <f t="shared" si="34"/>
        <v>1128.0999999999999</v>
      </c>
      <c r="I89" s="24">
        <f t="shared" si="35"/>
        <v>1136.8999999999999</v>
      </c>
      <c r="J89" s="24"/>
    </row>
    <row r="90" spans="1:10" s="26" customFormat="1" ht="19.899999999999999" customHeight="1">
      <c r="A90" s="30"/>
      <c r="B90" s="28" t="s">
        <v>105</v>
      </c>
      <c r="C90" s="24">
        <v>5</v>
      </c>
      <c r="D90" s="24">
        <v>79.5</v>
      </c>
      <c r="E90" s="24">
        <v>75.5</v>
      </c>
      <c r="F90" s="24">
        <f t="shared" si="33"/>
        <v>4</v>
      </c>
      <c r="G90" s="25">
        <v>25144</v>
      </c>
      <c r="H90" s="24">
        <f t="shared" si="34"/>
        <v>150.9</v>
      </c>
      <c r="I90" s="24">
        <f t="shared" si="35"/>
        <v>154.9</v>
      </c>
      <c r="J90" s="24"/>
    </row>
    <row r="91" spans="1:10" s="26" customFormat="1" ht="19.899999999999999" customHeight="1">
      <c r="A91" s="30"/>
      <c r="B91" s="28" t="s">
        <v>106</v>
      </c>
      <c r="C91" s="24">
        <v>7</v>
      </c>
      <c r="D91" s="24">
        <v>365.4</v>
      </c>
      <c r="E91" s="24">
        <v>368.5</v>
      </c>
      <c r="F91" s="24">
        <f t="shared" si="33"/>
        <v>-3.1000000000000227</v>
      </c>
      <c r="G91" s="25">
        <v>84853</v>
      </c>
      <c r="H91" s="24">
        <f t="shared" si="34"/>
        <v>712.8</v>
      </c>
      <c r="I91" s="24">
        <f t="shared" si="35"/>
        <v>709.69999999999993</v>
      </c>
      <c r="J91" s="24"/>
    </row>
    <row r="92" spans="1:10" s="26" customFormat="1" ht="19.899999999999999" customHeight="1">
      <c r="A92" s="30"/>
      <c r="B92" s="28" t="s">
        <v>107</v>
      </c>
      <c r="C92" s="24">
        <v>7</v>
      </c>
      <c r="D92" s="24">
        <v>509.3</v>
      </c>
      <c r="E92" s="24">
        <v>503.3</v>
      </c>
      <c r="F92" s="24">
        <f t="shared" si="33"/>
        <v>6</v>
      </c>
      <c r="G92" s="25">
        <v>121385</v>
      </c>
      <c r="H92" s="24">
        <f t="shared" si="34"/>
        <v>1019.6</v>
      </c>
      <c r="I92" s="24">
        <f t="shared" si="35"/>
        <v>1025.5999999999999</v>
      </c>
      <c r="J92" s="24"/>
    </row>
    <row r="93" spans="1:10" s="26" customFormat="1" ht="19.899999999999999" customHeight="1">
      <c r="A93" s="30"/>
      <c r="B93" s="28" t="s">
        <v>108</v>
      </c>
      <c r="C93" s="24">
        <v>7</v>
      </c>
      <c r="D93" s="24">
        <v>639</v>
      </c>
      <c r="E93" s="24">
        <v>624.1</v>
      </c>
      <c r="F93" s="24">
        <f t="shared" si="33"/>
        <v>14.899999999999977</v>
      </c>
      <c r="G93" s="25">
        <v>151676</v>
      </c>
      <c r="H93" s="24">
        <f t="shared" si="34"/>
        <v>1274.0999999999999</v>
      </c>
      <c r="I93" s="24">
        <f t="shared" si="35"/>
        <v>1289</v>
      </c>
      <c r="J93" s="24"/>
    </row>
    <row r="94" spans="1:10" s="26" customFormat="1" ht="19.899999999999999" customHeight="1">
      <c r="A94" s="30"/>
      <c r="B94" s="28" t="s">
        <v>109</v>
      </c>
      <c r="C94" s="24">
        <v>6</v>
      </c>
      <c r="D94" s="24">
        <v>269.89999999999998</v>
      </c>
      <c r="E94" s="24">
        <v>261.2</v>
      </c>
      <c r="F94" s="24">
        <f t="shared" si="33"/>
        <v>8.6999999999999886</v>
      </c>
      <c r="G94" s="25">
        <v>74044</v>
      </c>
      <c r="H94" s="24">
        <f t="shared" si="34"/>
        <v>533.1</v>
      </c>
      <c r="I94" s="24">
        <f t="shared" si="35"/>
        <v>541.79999999999995</v>
      </c>
      <c r="J94" s="24"/>
    </row>
    <row r="95" spans="1:10" s="26" customFormat="1" ht="19.899999999999999" customHeight="1">
      <c r="A95" s="30"/>
      <c r="B95" s="28" t="s">
        <v>110</v>
      </c>
      <c r="C95" s="24">
        <v>7</v>
      </c>
      <c r="D95" s="24">
        <v>751.2</v>
      </c>
      <c r="E95" s="24">
        <v>699.9</v>
      </c>
      <c r="F95" s="24">
        <f t="shared" si="33"/>
        <v>51.300000000000068</v>
      </c>
      <c r="G95" s="25">
        <v>178990</v>
      </c>
      <c r="H95" s="24">
        <f t="shared" si="34"/>
        <v>1503.5</v>
      </c>
      <c r="I95" s="24">
        <f t="shared" si="35"/>
        <v>1554.8000000000002</v>
      </c>
      <c r="J95" s="24"/>
    </row>
    <row r="96" spans="1:10" s="26" customFormat="1" ht="19.899999999999999" customHeight="1">
      <c r="A96" s="30"/>
      <c r="B96" s="28" t="s">
        <v>111</v>
      </c>
      <c r="C96" s="24">
        <v>8</v>
      </c>
      <c r="D96" s="24">
        <v>566</v>
      </c>
      <c r="E96" s="24">
        <v>552.70000000000005</v>
      </c>
      <c r="F96" s="24">
        <f t="shared" si="33"/>
        <v>13.299999999999955</v>
      </c>
      <c r="G96" s="25">
        <v>119771</v>
      </c>
      <c r="H96" s="24">
        <f t="shared" si="34"/>
        <v>1149.8</v>
      </c>
      <c r="I96" s="24">
        <f t="shared" si="35"/>
        <v>1163.0999999999999</v>
      </c>
      <c r="J96" s="24"/>
    </row>
    <row r="97" spans="1:10" s="20" customFormat="1" ht="20.100000000000001" customHeight="1">
      <c r="A97" s="30" t="s">
        <v>112</v>
      </c>
      <c r="B97" s="17" t="s">
        <v>113</v>
      </c>
      <c r="C97" s="17"/>
      <c r="D97" s="18">
        <f t="shared" ref="D97:I97" si="36">SUM(D98,D101:D102)</f>
        <v>1210.1000000000001</v>
      </c>
      <c r="E97" s="18">
        <f t="shared" si="36"/>
        <v>1175.3</v>
      </c>
      <c r="F97" s="18">
        <f t="shared" si="36"/>
        <v>34.800000000000068</v>
      </c>
      <c r="G97" s="19">
        <f t="shared" si="36"/>
        <v>270997</v>
      </c>
      <c r="H97" s="18">
        <f t="shared" si="36"/>
        <v>2458.1000000000004</v>
      </c>
      <c r="I97" s="18">
        <f t="shared" si="36"/>
        <v>2492.9</v>
      </c>
      <c r="J97" s="18"/>
    </row>
    <row r="98" spans="1:10" s="20" customFormat="1" ht="26.1" customHeight="1">
      <c r="A98" s="30"/>
      <c r="B98" s="21" t="s">
        <v>114</v>
      </c>
      <c r="C98" s="21"/>
      <c r="D98" s="22">
        <f t="shared" ref="D98:I98" si="37">SUM(D99:D100)</f>
        <v>267.8</v>
      </c>
      <c r="E98" s="22">
        <f t="shared" si="37"/>
        <v>260.39999999999998</v>
      </c>
      <c r="F98" s="22">
        <f t="shared" si="37"/>
        <v>7.4000000000000341</v>
      </c>
      <c r="G98" s="23">
        <f t="shared" si="37"/>
        <v>71623</v>
      </c>
      <c r="H98" s="22">
        <f t="shared" si="37"/>
        <v>544.1</v>
      </c>
      <c r="I98" s="22">
        <f t="shared" si="37"/>
        <v>551.5</v>
      </c>
      <c r="J98" s="22"/>
    </row>
    <row r="99" spans="1:10" s="26" customFormat="1" ht="20.100000000000001" customHeight="1">
      <c r="A99" s="30"/>
      <c r="B99" s="24" t="s">
        <v>115</v>
      </c>
      <c r="C99" s="24">
        <v>7</v>
      </c>
      <c r="D99" s="24">
        <v>267.8</v>
      </c>
      <c r="E99" s="24">
        <v>260.39999999999998</v>
      </c>
      <c r="F99" s="24">
        <f>D99-E99</f>
        <v>7.4000000000000341</v>
      </c>
      <c r="G99" s="25">
        <v>64775</v>
      </c>
      <c r="H99" s="24">
        <f>ROUND(G99*C99*12/10000,1)</f>
        <v>544.1</v>
      </c>
      <c r="I99" s="24">
        <f>H99+F99</f>
        <v>551.5</v>
      </c>
      <c r="J99" s="24"/>
    </row>
    <row r="100" spans="1:10" s="26" customFormat="1" ht="20.100000000000001" customHeight="1">
      <c r="A100" s="30"/>
      <c r="B100" s="24" t="s">
        <v>116</v>
      </c>
      <c r="C100" s="24">
        <v>0</v>
      </c>
      <c r="D100" s="24">
        <v>0</v>
      </c>
      <c r="E100" s="24">
        <v>0</v>
      </c>
      <c r="F100" s="24">
        <f>D100-E100</f>
        <v>0</v>
      </c>
      <c r="G100" s="25">
        <v>6848</v>
      </c>
      <c r="H100" s="24">
        <f>ROUND(G100*C100*12/10000,1)</f>
        <v>0</v>
      </c>
      <c r="I100" s="24">
        <f>H100+F100</f>
        <v>0</v>
      </c>
      <c r="J100" s="24"/>
    </row>
    <row r="101" spans="1:10" s="26" customFormat="1" ht="20.100000000000001" customHeight="1">
      <c r="A101" s="30"/>
      <c r="B101" s="28" t="s">
        <v>117</v>
      </c>
      <c r="C101" s="24">
        <v>8</v>
      </c>
      <c r="D101" s="24">
        <v>594.1</v>
      </c>
      <c r="E101" s="24">
        <v>577.5</v>
      </c>
      <c r="F101" s="24">
        <f>D101-E101</f>
        <v>16.600000000000023</v>
      </c>
      <c r="G101" s="25">
        <v>126580</v>
      </c>
      <c r="H101" s="24">
        <f>ROUND(G101*C101*12/10000,1)</f>
        <v>1215.2</v>
      </c>
      <c r="I101" s="24">
        <f>H101+F101</f>
        <v>1231.8000000000002</v>
      </c>
      <c r="J101" s="24"/>
    </row>
    <row r="102" spans="1:10" s="26" customFormat="1" ht="20.100000000000001" customHeight="1">
      <c r="A102" s="30"/>
      <c r="B102" s="28" t="s">
        <v>118</v>
      </c>
      <c r="C102" s="24">
        <v>8</v>
      </c>
      <c r="D102" s="24">
        <v>348.2</v>
      </c>
      <c r="E102" s="24">
        <v>337.4</v>
      </c>
      <c r="F102" s="24">
        <f>D102-E102</f>
        <v>10.800000000000011</v>
      </c>
      <c r="G102" s="25">
        <v>72794</v>
      </c>
      <c r="H102" s="24">
        <f>ROUND(G102*C102*12/10000,1)</f>
        <v>698.8</v>
      </c>
      <c r="I102" s="24">
        <f>H102+F102</f>
        <v>709.59999999999991</v>
      </c>
      <c r="J102" s="24"/>
    </row>
    <row r="103" spans="1:10" s="20" customFormat="1" ht="20.100000000000001" customHeight="1">
      <c r="A103" s="30" t="s">
        <v>119</v>
      </c>
      <c r="B103" s="17" t="s">
        <v>120</v>
      </c>
      <c r="C103" s="17"/>
      <c r="D103" s="18">
        <f t="shared" ref="D103:I103" si="38">SUM(D104,D108:D111)</f>
        <v>2699.8999999999996</v>
      </c>
      <c r="E103" s="18">
        <f t="shared" si="38"/>
        <v>2666.6000000000004</v>
      </c>
      <c r="F103" s="18">
        <f t="shared" si="38"/>
        <v>33.300000000000097</v>
      </c>
      <c r="G103" s="19">
        <f t="shared" si="38"/>
        <v>641296</v>
      </c>
      <c r="H103" s="18">
        <f t="shared" si="38"/>
        <v>5374.4</v>
      </c>
      <c r="I103" s="18">
        <f t="shared" si="38"/>
        <v>5407.7</v>
      </c>
      <c r="J103" s="18"/>
    </row>
    <row r="104" spans="1:10" s="20" customFormat="1" ht="26.1" customHeight="1">
      <c r="A104" s="30"/>
      <c r="B104" s="21" t="s">
        <v>121</v>
      </c>
      <c r="C104" s="21"/>
      <c r="D104" s="22">
        <f t="shared" ref="D104:I104" si="39">SUM(D105:D107)</f>
        <v>688.69999999999993</v>
      </c>
      <c r="E104" s="22">
        <f t="shared" si="39"/>
        <v>680.8</v>
      </c>
      <c r="F104" s="22">
        <f t="shared" si="39"/>
        <v>7.9000000000000057</v>
      </c>
      <c r="G104" s="23">
        <f t="shared" si="39"/>
        <v>169760</v>
      </c>
      <c r="H104" s="22">
        <f t="shared" si="39"/>
        <v>1360.2</v>
      </c>
      <c r="I104" s="22">
        <f t="shared" si="39"/>
        <v>1368.1000000000001</v>
      </c>
      <c r="J104" s="22"/>
    </row>
    <row r="105" spans="1:10" s="26" customFormat="1" ht="20.100000000000001" customHeight="1">
      <c r="A105" s="30"/>
      <c r="B105" s="24" t="s">
        <v>122</v>
      </c>
      <c r="C105" s="24">
        <v>6</v>
      </c>
      <c r="D105" s="24">
        <v>205.2</v>
      </c>
      <c r="E105" s="24">
        <v>198.6</v>
      </c>
      <c r="F105" s="24">
        <f t="shared" ref="F105:F111" si="40">D105-E105</f>
        <v>6.5999999999999943</v>
      </c>
      <c r="G105" s="25">
        <v>54768</v>
      </c>
      <c r="H105" s="24">
        <f t="shared" ref="H105:H111" si="41">ROUND(G105*C105*12/10000,1)</f>
        <v>394.3</v>
      </c>
      <c r="I105" s="24">
        <f t="shared" ref="I105:I111" si="42">H105+F105</f>
        <v>400.9</v>
      </c>
      <c r="J105" s="24"/>
    </row>
    <row r="106" spans="1:10" s="26" customFormat="1" ht="20.100000000000001" customHeight="1">
      <c r="A106" s="30"/>
      <c r="B106" s="24" t="s">
        <v>123</v>
      </c>
      <c r="C106" s="24">
        <v>7</v>
      </c>
      <c r="D106" s="24">
        <v>471.1</v>
      </c>
      <c r="E106" s="24">
        <v>470.3</v>
      </c>
      <c r="F106" s="24">
        <f t="shared" si="40"/>
        <v>0.80000000000001137</v>
      </c>
      <c r="G106" s="25">
        <v>111989</v>
      </c>
      <c r="H106" s="24">
        <f t="shared" si="41"/>
        <v>940.7</v>
      </c>
      <c r="I106" s="24">
        <f t="shared" si="42"/>
        <v>941.5</v>
      </c>
      <c r="J106" s="24"/>
    </row>
    <row r="107" spans="1:10" s="26" customFormat="1" ht="20.100000000000001" customHeight="1">
      <c r="A107" s="30"/>
      <c r="B107" s="24" t="s">
        <v>124</v>
      </c>
      <c r="C107" s="24">
        <v>7</v>
      </c>
      <c r="D107" s="24">
        <v>12.4</v>
      </c>
      <c r="E107" s="24">
        <v>11.9</v>
      </c>
      <c r="F107" s="24">
        <f t="shared" si="40"/>
        <v>0.5</v>
      </c>
      <c r="G107" s="25">
        <v>3003</v>
      </c>
      <c r="H107" s="24">
        <f t="shared" si="41"/>
        <v>25.2</v>
      </c>
      <c r="I107" s="24">
        <f t="shared" si="42"/>
        <v>25.7</v>
      </c>
      <c r="J107" s="24"/>
    </row>
    <row r="108" spans="1:10" s="26" customFormat="1" ht="20.100000000000001" customHeight="1">
      <c r="A108" s="30"/>
      <c r="B108" s="28" t="s">
        <v>125</v>
      </c>
      <c r="C108" s="24">
        <v>6</v>
      </c>
      <c r="D108" s="24">
        <v>362</v>
      </c>
      <c r="E108" s="24">
        <v>362.6</v>
      </c>
      <c r="F108" s="24">
        <f t="shared" si="40"/>
        <v>-0.60000000000002274</v>
      </c>
      <c r="G108" s="25">
        <v>100247</v>
      </c>
      <c r="H108" s="24">
        <f t="shared" si="41"/>
        <v>721.8</v>
      </c>
      <c r="I108" s="24">
        <f t="shared" si="42"/>
        <v>721.19999999999993</v>
      </c>
      <c r="J108" s="24"/>
    </row>
    <row r="109" spans="1:10" s="26" customFormat="1" ht="20.100000000000001" customHeight="1">
      <c r="A109" s="30"/>
      <c r="B109" s="28" t="s">
        <v>126</v>
      </c>
      <c r="C109" s="24">
        <v>7</v>
      </c>
      <c r="D109" s="24">
        <v>415.6</v>
      </c>
      <c r="E109" s="24">
        <v>413.4</v>
      </c>
      <c r="F109" s="24">
        <f t="shared" si="40"/>
        <v>2.2000000000000455</v>
      </c>
      <c r="G109" s="25">
        <v>98497</v>
      </c>
      <c r="H109" s="24">
        <f t="shared" si="41"/>
        <v>827.4</v>
      </c>
      <c r="I109" s="24">
        <f t="shared" si="42"/>
        <v>829.6</v>
      </c>
      <c r="J109" s="24"/>
    </row>
    <row r="110" spans="1:10" s="26" customFormat="1" ht="20.100000000000001" customHeight="1">
      <c r="A110" s="30"/>
      <c r="B110" s="28" t="s">
        <v>127</v>
      </c>
      <c r="C110" s="24">
        <v>7</v>
      </c>
      <c r="D110" s="24">
        <v>547.4</v>
      </c>
      <c r="E110" s="24">
        <v>537.79999999999995</v>
      </c>
      <c r="F110" s="24">
        <f t="shared" si="40"/>
        <v>9.6000000000000227</v>
      </c>
      <c r="G110" s="25">
        <v>128148</v>
      </c>
      <c r="H110" s="24">
        <f t="shared" si="41"/>
        <v>1076.4000000000001</v>
      </c>
      <c r="I110" s="24">
        <f t="shared" si="42"/>
        <v>1086</v>
      </c>
      <c r="J110" s="24"/>
    </row>
    <row r="111" spans="1:10" s="26" customFormat="1" ht="20.100000000000001" customHeight="1">
      <c r="A111" s="30"/>
      <c r="B111" s="28" t="s">
        <v>128</v>
      </c>
      <c r="C111" s="24">
        <v>8</v>
      </c>
      <c r="D111" s="24">
        <v>686.2</v>
      </c>
      <c r="E111" s="24">
        <v>672</v>
      </c>
      <c r="F111" s="24">
        <f t="shared" si="40"/>
        <v>14.200000000000045</v>
      </c>
      <c r="G111" s="25">
        <v>144644</v>
      </c>
      <c r="H111" s="24">
        <f t="shared" si="41"/>
        <v>1388.6</v>
      </c>
      <c r="I111" s="24">
        <f t="shared" si="42"/>
        <v>1402.8</v>
      </c>
      <c r="J111" s="24"/>
    </row>
    <row r="112" spans="1:10" s="20" customFormat="1" ht="21" customHeight="1">
      <c r="A112" s="30" t="s">
        <v>129</v>
      </c>
      <c r="B112" s="17" t="s">
        <v>130</v>
      </c>
      <c r="C112" s="17"/>
      <c r="D112" s="18">
        <f t="shared" ref="D112:I112" si="43">SUM(D113,D119:D127)</f>
        <v>3176</v>
      </c>
      <c r="E112" s="18">
        <f t="shared" si="43"/>
        <v>3078.3999999999996</v>
      </c>
      <c r="F112" s="18">
        <f t="shared" si="43"/>
        <v>97.59999999999998</v>
      </c>
      <c r="G112" s="19">
        <f t="shared" si="43"/>
        <v>801229</v>
      </c>
      <c r="H112" s="18">
        <f t="shared" si="43"/>
        <v>6457.2000000000007</v>
      </c>
      <c r="I112" s="18">
        <f t="shared" si="43"/>
        <v>6554.7999999999993</v>
      </c>
      <c r="J112" s="18"/>
    </row>
    <row r="113" spans="1:10" s="20" customFormat="1" ht="27.95" customHeight="1">
      <c r="A113" s="30"/>
      <c r="B113" s="21" t="s">
        <v>131</v>
      </c>
      <c r="C113" s="21"/>
      <c r="D113" s="22">
        <f t="shared" ref="D113:I113" si="44">SUM(D114:D118)</f>
        <v>531.59999999999991</v>
      </c>
      <c r="E113" s="22">
        <f t="shared" si="44"/>
        <v>502.50000000000006</v>
      </c>
      <c r="F113" s="22">
        <f t="shared" si="44"/>
        <v>29.099999999999969</v>
      </c>
      <c r="G113" s="23">
        <f t="shared" si="44"/>
        <v>144568</v>
      </c>
      <c r="H113" s="22">
        <f t="shared" si="44"/>
        <v>1081.2</v>
      </c>
      <c r="I113" s="22">
        <f t="shared" si="44"/>
        <v>1110.3</v>
      </c>
      <c r="J113" s="22"/>
    </row>
    <row r="114" spans="1:10" s="26" customFormat="1" ht="21" customHeight="1">
      <c r="A114" s="30"/>
      <c r="B114" s="24" t="s">
        <v>132</v>
      </c>
      <c r="C114" s="24">
        <v>7</v>
      </c>
      <c r="D114" s="24">
        <v>333</v>
      </c>
      <c r="E114" s="24">
        <v>310.10000000000002</v>
      </c>
      <c r="F114" s="24">
        <f t="shared" ref="F114:F127" si="45">D114-E114</f>
        <v>22.899999999999977</v>
      </c>
      <c r="G114" s="25">
        <v>80748</v>
      </c>
      <c r="H114" s="24">
        <f t="shared" ref="H114:H127" si="46">ROUND(G114*C114*12/10000,1)</f>
        <v>678.3</v>
      </c>
      <c r="I114" s="24">
        <f t="shared" ref="I114:I127" si="47">H114+F114</f>
        <v>701.19999999999993</v>
      </c>
      <c r="J114" s="24"/>
    </row>
    <row r="115" spans="1:10" s="26" customFormat="1" ht="21" customHeight="1">
      <c r="A115" s="30"/>
      <c r="B115" s="24" t="s">
        <v>133</v>
      </c>
      <c r="C115" s="24">
        <v>5</v>
      </c>
      <c r="D115" s="24">
        <v>155.19999999999999</v>
      </c>
      <c r="E115" s="24">
        <v>150.6</v>
      </c>
      <c r="F115" s="24">
        <f t="shared" si="45"/>
        <v>4.5999999999999943</v>
      </c>
      <c r="G115" s="25">
        <v>52291</v>
      </c>
      <c r="H115" s="24">
        <f t="shared" si="46"/>
        <v>313.7</v>
      </c>
      <c r="I115" s="24">
        <f t="shared" si="47"/>
        <v>318.29999999999995</v>
      </c>
      <c r="J115" s="24"/>
    </row>
    <row r="116" spans="1:10" s="26" customFormat="1" ht="21" customHeight="1">
      <c r="A116" s="30"/>
      <c r="B116" s="24" t="s">
        <v>134</v>
      </c>
      <c r="C116" s="24">
        <v>5</v>
      </c>
      <c r="D116" s="24">
        <v>10.199999999999999</v>
      </c>
      <c r="E116" s="24">
        <v>9.6</v>
      </c>
      <c r="F116" s="24">
        <f t="shared" si="45"/>
        <v>0.59999999999999964</v>
      </c>
      <c r="G116" s="25">
        <v>3443</v>
      </c>
      <c r="H116" s="24">
        <f t="shared" si="46"/>
        <v>20.7</v>
      </c>
      <c r="I116" s="24">
        <f t="shared" si="47"/>
        <v>21.299999999999997</v>
      </c>
      <c r="J116" s="24"/>
    </row>
    <row r="117" spans="1:10" s="26" customFormat="1" ht="21" customHeight="1">
      <c r="A117" s="30"/>
      <c r="B117" s="24" t="s">
        <v>135</v>
      </c>
      <c r="C117" s="24">
        <v>7.08</v>
      </c>
      <c r="D117" s="24">
        <v>32.799999999999997</v>
      </c>
      <c r="E117" s="24">
        <v>31.8</v>
      </c>
      <c r="F117" s="24">
        <f t="shared" si="45"/>
        <v>0.99999999999999645</v>
      </c>
      <c r="G117" s="25">
        <v>7968</v>
      </c>
      <c r="H117" s="24">
        <f t="shared" si="46"/>
        <v>67.7</v>
      </c>
      <c r="I117" s="24">
        <f t="shared" si="47"/>
        <v>68.7</v>
      </c>
      <c r="J117" s="24"/>
    </row>
    <row r="118" spans="1:10" s="26" customFormat="1" ht="21" customHeight="1">
      <c r="A118" s="30"/>
      <c r="B118" s="24" t="s">
        <v>136</v>
      </c>
      <c r="C118" s="24">
        <v>6</v>
      </c>
      <c r="D118" s="24">
        <v>0.4</v>
      </c>
      <c r="E118" s="24">
        <v>0.4</v>
      </c>
      <c r="F118" s="24">
        <f t="shared" si="45"/>
        <v>0</v>
      </c>
      <c r="G118" s="25">
        <v>118</v>
      </c>
      <c r="H118" s="24">
        <f t="shared" si="46"/>
        <v>0.8</v>
      </c>
      <c r="I118" s="24">
        <f t="shared" si="47"/>
        <v>0.8</v>
      </c>
      <c r="J118" s="24"/>
    </row>
    <row r="119" spans="1:10" s="26" customFormat="1" ht="21" customHeight="1">
      <c r="A119" s="30"/>
      <c r="B119" s="28" t="s">
        <v>137</v>
      </c>
      <c r="C119" s="24">
        <v>7</v>
      </c>
      <c r="D119" s="24">
        <v>367.1</v>
      </c>
      <c r="E119" s="24">
        <v>354.6</v>
      </c>
      <c r="F119" s="24">
        <f t="shared" si="45"/>
        <v>12.5</v>
      </c>
      <c r="G119" s="25">
        <v>89408</v>
      </c>
      <c r="H119" s="24">
        <f t="shared" si="46"/>
        <v>751</v>
      </c>
      <c r="I119" s="24">
        <f t="shared" si="47"/>
        <v>763.5</v>
      </c>
      <c r="J119" s="24"/>
    </row>
    <row r="120" spans="1:10" s="26" customFormat="1" ht="22.5" customHeight="1">
      <c r="A120" s="30" t="s">
        <v>129</v>
      </c>
      <c r="B120" s="28" t="s">
        <v>138</v>
      </c>
      <c r="C120" s="24">
        <v>7</v>
      </c>
      <c r="D120" s="24">
        <v>363.2</v>
      </c>
      <c r="E120" s="24">
        <v>372.5</v>
      </c>
      <c r="F120" s="24">
        <f t="shared" si="45"/>
        <v>-9.3000000000000114</v>
      </c>
      <c r="G120" s="25">
        <v>89806</v>
      </c>
      <c r="H120" s="24">
        <f t="shared" si="46"/>
        <v>754.4</v>
      </c>
      <c r="I120" s="24">
        <f t="shared" si="47"/>
        <v>745.09999999999991</v>
      </c>
      <c r="J120" s="24"/>
    </row>
    <row r="121" spans="1:10" s="26" customFormat="1" ht="22.5" customHeight="1">
      <c r="A121" s="30"/>
      <c r="B121" s="28" t="s">
        <v>139</v>
      </c>
      <c r="C121" s="24">
        <v>7</v>
      </c>
      <c r="D121" s="24">
        <v>478.3</v>
      </c>
      <c r="E121" s="24">
        <v>463.9</v>
      </c>
      <c r="F121" s="24">
        <f t="shared" si="45"/>
        <v>14.400000000000034</v>
      </c>
      <c r="G121" s="25">
        <v>117679</v>
      </c>
      <c r="H121" s="24">
        <f t="shared" si="46"/>
        <v>988.5</v>
      </c>
      <c r="I121" s="24">
        <f t="shared" si="47"/>
        <v>1002.9000000000001</v>
      </c>
      <c r="J121" s="24"/>
    </row>
    <row r="122" spans="1:10" s="26" customFormat="1" ht="22.5" customHeight="1">
      <c r="A122" s="30"/>
      <c r="B122" s="28" t="s">
        <v>140</v>
      </c>
      <c r="C122" s="24">
        <v>6</v>
      </c>
      <c r="D122" s="24">
        <v>112.5</v>
      </c>
      <c r="E122" s="24">
        <v>98.8</v>
      </c>
      <c r="F122" s="24">
        <f t="shared" si="45"/>
        <v>13.700000000000003</v>
      </c>
      <c r="G122" s="25">
        <v>31493</v>
      </c>
      <c r="H122" s="24">
        <f t="shared" si="46"/>
        <v>226.7</v>
      </c>
      <c r="I122" s="24">
        <f t="shared" si="47"/>
        <v>240.39999999999998</v>
      </c>
      <c r="J122" s="24"/>
    </row>
    <row r="123" spans="1:10" s="26" customFormat="1" ht="22.5" customHeight="1">
      <c r="A123" s="30"/>
      <c r="B123" s="28" t="s">
        <v>141</v>
      </c>
      <c r="C123" s="24">
        <v>6</v>
      </c>
      <c r="D123" s="24">
        <v>223.6</v>
      </c>
      <c r="E123" s="24">
        <v>217.6</v>
      </c>
      <c r="F123" s="24">
        <f t="shared" si="45"/>
        <v>6</v>
      </c>
      <c r="G123" s="25">
        <v>63081</v>
      </c>
      <c r="H123" s="24">
        <f t="shared" si="46"/>
        <v>454.2</v>
      </c>
      <c r="I123" s="24">
        <f t="shared" si="47"/>
        <v>460.2</v>
      </c>
      <c r="J123" s="24"/>
    </row>
    <row r="124" spans="1:10" s="26" customFormat="1" ht="22.5" customHeight="1">
      <c r="A124" s="30"/>
      <c r="B124" s="28" t="s">
        <v>142</v>
      </c>
      <c r="C124" s="24">
        <v>7</v>
      </c>
      <c r="D124" s="24">
        <v>196.5</v>
      </c>
      <c r="E124" s="24">
        <v>188.8</v>
      </c>
      <c r="F124" s="24">
        <f t="shared" si="45"/>
        <v>7.6999999999999886</v>
      </c>
      <c r="G124" s="25">
        <v>48791</v>
      </c>
      <c r="H124" s="24">
        <f t="shared" si="46"/>
        <v>409.8</v>
      </c>
      <c r="I124" s="24">
        <f t="shared" si="47"/>
        <v>417.5</v>
      </c>
      <c r="J124" s="24"/>
    </row>
    <row r="125" spans="1:10" s="26" customFormat="1" ht="22.5" customHeight="1">
      <c r="A125" s="30"/>
      <c r="B125" s="28" t="s">
        <v>143</v>
      </c>
      <c r="C125" s="24">
        <v>7</v>
      </c>
      <c r="D125" s="24">
        <v>208.4</v>
      </c>
      <c r="E125" s="24">
        <v>203.7</v>
      </c>
      <c r="F125" s="24">
        <f t="shared" si="45"/>
        <v>4.7000000000000171</v>
      </c>
      <c r="G125" s="25">
        <v>50487</v>
      </c>
      <c r="H125" s="24">
        <f t="shared" si="46"/>
        <v>424.1</v>
      </c>
      <c r="I125" s="24">
        <f t="shared" si="47"/>
        <v>428.80000000000007</v>
      </c>
      <c r="J125" s="24"/>
    </row>
    <row r="126" spans="1:10" s="26" customFormat="1" ht="22.5" customHeight="1">
      <c r="A126" s="30"/>
      <c r="B126" s="28" t="s">
        <v>144</v>
      </c>
      <c r="C126" s="24">
        <v>6</v>
      </c>
      <c r="D126" s="24">
        <v>78.400000000000006</v>
      </c>
      <c r="E126" s="24">
        <v>76</v>
      </c>
      <c r="F126" s="24">
        <f t="shared" si="45"/>
        <v>2.4000000000000057</v>
      </c>
      <c r="G126" s="25">
        <v>22025</v>
      </c>
      <c r="H126" s="24">
        <f t="shared" si="46"/>
        <v>158.6</v>
      </c>
      <c r="I126" s="24">
        <f t="shared" si="47"/>
        <v>161</v>
      </c>
      <c r="J126" s="24"/>
    </row>
    <row r="127" spans="1:10" s="26" customFormat="1" ht="22.5" customHeight="1">
      <c r="A127" s="30"/>
      <c r="B127" s="28" t="s">
        <v>145</v>
      </c>
      <c r="C127" s="24">
        <v>7</v>
      </c>
      <c r="D127" s="24">
        <v>616.4</v>
      </c>
      <c r="E127" s="24">
        <v>600</v>
      </c>
      <c r="F127" s="24">
        <f t="shared" si="45"/>
        <v>16.399999999999977</v>
      </c>
      <c r="G127" s="25">
        <v>143891</v>
      </c>
      <c r="H127" s="24">
        <f t="shared" si="46"/>
        <v>1208.7</v>
      </c>
      <c r="I127" s="24">
        <f t="shared" si="47"/>
        <v>1225.0999999999999</v>
      </c>
      <c r="J127" s="24"/>
    </row>
    <row r="128" spans="1:10" s="20" customFormat="1" ht="22.5" customHeight="1">
      <c r="A128" s="30" t="s">
        <v>146</v>
      </c>
      <c r="B128" s="17" t="s">
        <v>147</v>
      </c>
      <c r="C128" s="17"/>
      <c r="D128" s="18">
        <f t="shared" ref="D128:I128" si="48">SUM(D129,D132:D140)</f>
        <v>1839.3</v>
      </c>
      <c r="E128" s="18">
        <f t="shared" si="48"/>
        <v>1763.6000000000001</v>
      </c>
      <c r="F128" s="18">
        <f t="shared" si="48"/>
        <v>75.700000000000017</v>
      </c>
      <c r="G128" s="19">
        <f t="shared" si="48"/>
        <v>564546</v>
      </c>
      <c r="H128" s="18">
        <f t="shared" si="48"/>
        <v>3740.0000000000005</v>
      </c>
      <c r="I128" s="18">
        <f t="shared" si="48"/>
        <v>3815.7000000000007</v>
      </c>
      <c r="J128" s="18"/>
    </row>
    <row r="129" spans="1:10" s="20" customFormat="1" ht="32.1" customHeight="1">
      <c r="A129" s="30"/>
      <c r="B129" s="21" t="s">
        <v>148</v>
      </c>
      <c r="C129" s="21"/>
      <c r="D129" s="22">
        <f t="shared" ref="D129:I129" si="49">SUM(D130:D131)</f>
        <v>99.5</v>
      </c>
      <c r="E129" s="22">
        <f t="shared" si="49"/>
        <v>84.3</v>
      </c>
      <c r="F129" s="22">
        <f t="shared" si="49"/>
        <v>15.2</v>
      </c>
      <c r="G129" s="23">
        <f t="shared" si="49"/>
        <v>57426</v>
      </c>
      <c r="H129" s="22">
        <f t="shared" si="49"/>
        <v>180.1</v>
      </c>
      <c r="I129" s="22">
        <f t="shared" si="49"/>
        <v>195.29999999999998</v>
      </c>
      <c r="J129" s="22"/>
    </row>
    <row r="130" spans="1:10" s="26" customFormat="1" ht="22.5" customHeight="1">
      <c r="A130" s="30"/>
      <c r="B130" s="24" t="s">
        <v>149</v>
      </c>
      <c r="C130" s="24">
        <v>2</v>
      </c>
      <c r="D130" s="24">
        <v>38.1</v>
      </c>
      <c r="E130" s="24">
        <v>24.3</v>
      </c>
      <c r="F130" s="24">
        <f t="shared" ref="F130:F140" si="50">D130-E130</f>
        <v>13.8</v>
      </c>
      <c r="G130" s="25">
        <v>22216</v>
      </c>
      <c r="H130" s="24">
        <f t="shared" ref="H130:H140" si="51">ROUND(G130*C130*12/10000,1)</f>
        <v>53.3</v>
      </c>
      <c r="I130" s="24">
        <f t="shared" ref="I130:I140" si="52">H130+F130</f>
        <v>67.099999999999994</v>
      </c>
      <c r="J130" s="24"/>
    </row>
    <row r="131" spans="1:10" s="26" customFormat="1" ht="22.5" customHeight="1">
      <c r="A131" s="30"/>
      <c r="B131" s="24" t="s">
        <v>150</v>
      </c>
      <c r="C131" s="24">
        <v>3</v>
      </c>
      <c r="D131" s="24">
        <v>61.4</v>
      </c>
      <c r="E131" s="24">
        <v>60</v>
      </c>
      <c r="F131" s="24">
        <f t="shared" si="50"/>
        <v>1.3999999999999986</v>
      </c>
      <c r="G131" s="25">
        <v>35210</v>
      </c>
      <c r="H131" s="24">
        <f t="shared" si="51"/>
        <v>126.8</v>
      </c>
      <c r="I131" s="24">
        <f t="shared" si="52"/>
        <v>128.19999999999999</v>
      </c>
      <c r="J131" s="24"/>
    </row>
    <row r="132" spans="1:10" s="26" customFormat="1" ht="22.5" customHeight="1">
      <c r="A132" s="30"/>
      <c r="B132" s="28" t="s">
        <v>151</v>
      </c>
      <c r="C132" s="24">
        <v>0</v>
      </c>
      <c r="D132" s="24">
        <v>0</v>
      </c>
      <c r="E132" s="24">
        <v>0</v>
      </c>
      <c r="F132" s="24">
        <f t="shared" si="50"/>
        <v>0</v>
      </c>
      <c r="G132" s="25">
        <v>41249</v>
      </c>
      <c r="H132" s="24">
        <f t="shared" si="51"/>
        <v>0</v>
      </c>
      <c r="I132" s="24">
        <f t="shared" si="52"/>
        <v>0</v>
      </c>
      <c r="J132" s="24"/>
    </row>
    <row r="133" spans="1:10" s="26" customFormat="1" ht="22.5" customHeight="1">
      <c r="A133" s="30"/>
      <c r="B133" s="28" t="s">
        <v>152</v>
      </c>
      <c r="C133" s="24">
        <v>6</v>
      </c>
      <c r="D133" s="24">
        <v>357</v>
      </c>
      <c r="E133" s="24">
        <v>340.3</v>
      </c>
      <c r="F133" s="24">
        <f t="shared" si="50"/>
        <v>16.699999999999989</v>
      </c>
      <c r="G133" s="25">
        <v>99754</v>
      </c>
      <c r="H133" s="24">
        <f t="shared" si="51"/>
        <v>718.2</v>
      </c>
      <c r="I133" s="24">
        <f t="shared" si="52"/>
        <v>734.90000000000009</v>
      </c>
      <c r="J133" s="24"/>
    </row>
    <row r="134" spans="1:10" s="26" customFormat="1" ht="22.5" customHeight="1">
      <c r="A134" s="30"/>
      <c r="B134" s="28" t="s">
        <v>153</v>
      </c>
      <c r="C134" s="24">
        <v>5</v>
      </c>
      <c r="D134" s="24">
        <v>240</v>
      </c>
      <c r="E134" s="24">
        <v>233.5</v>
      </c>
      <c r="F134" s="24">
        <f t="shared" si="50"/>
        <v>6.5</v>
      </c>
      <c r="G134" s="25">
        <v>80177</v>
      </c>
      <c r="H134" s="24">
        <f t="shared" si="51"/>
        <v>481.1</v>
      </c>
      <c r="I134" s="24">
        <f t="shared" si="52"/>
        <v>487.6</v>
      </c>
      <c r="J134" s="24"/>
    </row>
    <row r="135" spans="1:10" s="26" customFormat="1" ht="22.5" customHeight="1">
      <c r="A135" s="30"/>
      <c r="B135" s="28" t="s">
        <v>154</v>
      </c>
      <c r="C135" s="24">
        <v>7</v>
      </c>
      <c r="D135" s="24">
        <v>270.8</v>
      </c>
      <c r="E135" s="24">
        <v>262</v>
      </c>
      <c r="F135" s="24">
        <f t="shared" si="50"/>
        <v>8.8000000000000114</v>
      </c>
      <c r="G135" s="25">
        <v>66304</v>
      </c>
      <c r="H135" s="24">
        <f t="shared" si="51"/>
        <v>557</v>
      </c>
      <c r="I135" s="24">
        <f t="shared" si="52"/>
        <v>565.79999999999995</v>
      </c>
      <c r="J135" s="24"/>
    </row>
    <row r="136" spans="1:10" s="26" customFormat="1" ht="22.5" customHeight="1">
      <c r="A136" s="30"/>
      <c r="B136" s="28" t="s">
        <v>155</v>
      </c>
      <c r="C136" s="24">
        <v>6</v>
      </c>
      <c r="D136" s="24">
        <v>166.1</v>
      </c>
      <c r="E136" s="24">
        <v>163.9</v>
      </c>
      <c r="F136" s="24">
        <f t="shared" si="50"/>
        <v>2.1999999999999886</v>
      </c>
      <c r="G136" s="25">
        <v>47055</v>
      </c>
      <c r="H136" s="24">
        <f t="shared" si="51"/>
        <v>338.8</v>
      </c>
      <c r="I136" s="24">
        <f t="shared" si="52"/>
        <v>341</v>
      </c>
      <c r="J136" s="24"/>
    </row>
    <row r="137" spans="1:10" s="26" customFormat="1" ht="22.5" customHeight="1">
      <c r="A137" s="30"/>
      <c r="B137" s="28" t="s">
        <v>156</v>
      </c>
      <c r="C137" s="24">
        <v>6</v>
      </c>
      <c r="D137" s="24">
        <v>147.30000000000001</v>
      </c>
      <c r="E137" s="24">
        <v>137.69999999999999</v>
      </c>
      <c r="F137" s="24">
        <f t="shared" si="50"/>
        <v>9.6000000000000227</v>
      </c>
      <c r="G137" s="25">
        <v>41860</v>
      </c>
      <c r="H137" s="24">
        <f t="shared" si="51"/>
        <v>301.39999999999998</v>
      </c>
      <c r="I137" s="24">
        <f t="shared" si="52"/>
        <v>311</v>
      </c>
      <c r="J137" s="24"/>
    </row>
    <row r="138" spans="1:10" s="26" customFormat="1" ht="22.5" customHeight="1">
      <c r="A138" s="30"/>
      <c r="B138" s="28" t="s">
        <v>157</v>
      </c>
      <c r="C138" s="24">
        <v>7</v>
      </c>
      <c r="D138" s="24">
        <v>210.9</v>
      </c>
      <c r="E138" s="24">
        <v>201.7</v>
      </c>
      <c r="F138" s="24">
        <f t="shared" si="50"/>
        <v>9.2000000000000171</v>
      </c>
      <c r="G138" s="25">
        <v>51760</v>
      </c>
      <c r="H138" s="24">
        <f t="shared" si="51"/>
        <v>434.8</v>
      </c>
      <c r="I138" s="24">
        <f t="shared" si="52"/>
        <v>444</v>
      </c>
      <c r="J138" s="24"/>
    </row>
    <row r="139" spans="1:10" s="26" customFormat="1" ht="22.5" customHeight="1">
      <c r="A139" s="30"/>
      <c r="B139" s="28" t="s">
        <v>158</v>
      </c>
      <c r="C139" s="24">
        <v>7</v>
      </c>
      <c r="D139" s="24">
        <v>101.5</v>
      </c>
      <c r="E139" s="24">
        <v>99.2</v>
      </c>
      <c r="F139" s="24">
        <f t="shared" si="50"/>
        <v>2.2999999999999972</v>
      </c>
      <c r="G139" s="25">
        <v>24591</v>
      </c>
      <c r="H139" s="24">
        <f t="shared" si="51"/>
        <v>206.6</v>
      </c>
      <c r="I139" s="24">
        <f t="shared" si="52"/>
        <v>208.89999999999998</v>
      </c>
      <c r="J139" s="24"/>
    </row>
    <row r="140" spans="1:10" s="26" customFormat="1" ht="22.5" customHeight="1">
      <c r="A140" s="30"/>
      <c r="B140" s="28" t="s">
        <v>159</v>
      </c>
      <c r="C140" s="24">
        <v>8</v>
      </c>
      <c r="D140" s="24">
        <v>246.2</v>
      </c>
      <c r="E140" s="24">
        <v>241</v>
      </c>
      <c r="F140" s="24">
        <f t="shared" si="50"/>
        <v>5.1999999999999886</v>
      </c>
      <c r="G140" s="25">
        <v>54370</v>
      </c>
      <c r="H140" s="24">
        <f t="shared" si="51"/>
        <v>522</v>
      </c>
      <c r="I140" s="24">
        <f t="shared" si="52"/>
        <v>527.20000000000005</v>
      </c>
      <c r="J140" s="24"/>
    </row>
    <row r="141" spans="1:10" s="20" customFormat="1" ht="22.5" customHeight="1">
      <c r="A141" s="30" t="s">
        <v>160</v>
      </c>
      <c r="B141" s="17" t="s">
        <v>161</v>
      </c>
      <c r="C141" s="17"/>
      <c r="D141" s="18">
        <f t="shared" ref="D141:I141" si="53">SUM(D142,D144:D147)</f>
        <v>2448.8000000000002</v>
      </c>
      <c r="E141" s="18">
        <f t="shared" si="53"/>
        <v>2345.3999999999996</v>
      </c>
      <c r="F141" s="18">
        <f t="shared" si="53"/>
        <v>103.40000000000015</v>
      </c>
      <c r="G141" s="19">
        <f t="shared" si="53"/>
        <v>551365</v>
      </c>
      <c r="H141" s="18">
        <f t="shared" si="53"/>
        <v>4856.8</v>
      </c>
      <c r="I141" s="18">
        <f t="shared" si="53"/>
        <v>4960.2000000000007</v>
      </c>
      <c r="J141" s="18"/>
    </row>
    <row r="142" spans="1:10" s="20" customFormat="1" ht="30.95" customHeight="1">
      <c r="A142" s="30"/>
      <c r="B142" s="21" t="s">
        <v>162</v>
      </c>
      <c r="C142" s="21"/>
      <c r="D142" s="22">
        <f t="shared" ref="D142:I142" si="54">SUM(D143:D143)</f>
        <v>152.1</v>
      </c>
      <c r="E142" s="22">
        <f t="shared" si="54"/>
        <v>97.5</v>
      </c>
      <c r="F142" s="22">
        <f t="shared" si="54"/>
        <v>54.599999999999994</v>
      </c>
      <c r="G142" s="23">
        <f t="shared" si="54"/>
        <v>34299</v>
      </c>
      <c r="H142" s="22">
        <f t="shared" si="54"/>
        <v>205.8</v>
      </c>
      <c r="I142" s="22">
        <f t="shared" si="54"/>
        <v>260.39999999999998</v>
      </c>
      <c r="J142" s="22"/>
    </row>
    <row r="143" spans="1:10" s="26" customFormat="1" ht="22.5" customHeight="1">
      <c r="A143" s="30"/>
      <c r="B143" s="24" t="s">
        <v>163</v>
      </c>
      <c r="C143" s="24">
        <v>5</v>
      </c>
      <c r="D143" s="24">
        <v>152.1</v>
      </c>
      <c r="E143" s="24">
        <v>97.5</v>
      </c>
      <c r="F143" s="24">
        <f>D143-E143</f>
        <v>54.599999999999994</v>
      </c>
      <c r="G143" s="25">
        <v>34299</v>
      </c>
      <c r="H143" s="24">
        <f>ROUND(G143*C143*12/10000,1)</f>
        <v>205.8</v>
      </c>
      <c r="I143" s="24">
        <f>H143+F143</f>
        <v>260.39999999999998</v>
      </c>
      <c r="J143" s="24"/>
    </row>
    <row r="144" spans="1:10" s="26" customFormat="1" ht="22.5" customHeight="1">
      <c r="A144" s="30"/>
      <c r="B144" s="28" t="s">
        <v>164</v>
      </c>
      <c r="C144" s="24">
        <v>8</v>
      </c>
      <c r="D144" s="24">
        <v>770.1</v>
      </c>
      <c r="E144" s="24">
        <v>738.6</v>
      </c>
      <c r="F144" s="24">
        <f>D144-E144</f>
        <v>31.5</v>
      </c>
      <c r="G144" s="25">
        <v>163947</v>
      </c>
      <c r="H144" s="24">
        <f>ROUND(G144*C144*12/10000,1)</f>
        <v>1573.9</v>
      </c>
      <c r="I144" s="24">
        <f>H144+F144</f>
        <v>1605.4</v>
      </c>
      <c r="J144" s="24"/>
    </row>
    <row r="145" spans="1:10" s="26" customFormat="1" ht="22.5" customHeight="1">
      <c r="A145" s="30"/>
      <c r="B145" s="28" t="s">
        <v>165</v>
      </c>
      <c r="C145" s="24">
        <v>4</v>
      </c>
      <c r="D145" s="24">
        <v>70.3</v>
      </c>
      <c r="E145" s="24">
        <v>68.7</v>
      </c>
      <c r="F145" s="24">
        <f>D145-E145</f>
        <v>1.5999999999999943</v>
      </c>
      <c r="G145" s="25">
        <v>29669</v>
      </c>
      <c r="H145" s="24">
        <f>ROUND(G145*C145*12/10000,1)</f>
        <v>142.4</v>
      </c>
      <c r="I145" s="24">
        <f>H145+F145</f>
        <v>144</v>
      </c>
      <c r="J145" s="24"/>
    </row>
    <row r="146" spans="1:10" s="26" customFormat="1" ht="22.5" customHeight="1">
      <c r="A146" s="30"/>
      <c r="B146" s="28" t="s">
        <v>166</v>
      </c>
      <c r="C146" s="24">
        <v>7</v>
      </c>
      <c r="D146" s="24">
        <v>595.70000000000005</v>
      </c>
      <c r="E146" s="24">
        <v>580.29999999999995</v>
      </c>
      <c r="F146" s="24">
        <f>D146-E146</f>
        <v>15.400000000000091</v>
      </c>
      <c r="G146" s="25">
        <v>141945</v>
      </c>
      <c r="H146" s="24">
        <f>ROUND(G146*C146*12/10000,1)</f>
        <v>1192.3</v>
      </c>
      <c r="I146" s="24">
        <f>H146+F146</f>
        <v>1207.7</v>
      </c>
      <c r="J146" s="24"/>
    </row>
    <row r="147" spans="1:10" s="26" customFormat="1" ht="22.5" customHeight="1">
      <c r="A147" s="30"/>
      <c r="B147" s="28" t="s">
        <v>167</v>
      </c>
      <c r="C147" s="24">
        <v>8</v>
      </c>
      <c r="D147" s="24">
        <v>860.6</v>
      </c>
      <c r="E147" s="24">
        <v>860.3</v>
      </c>
      <c r="F147" s="24">
        <f>D147-E147</f>
        <v>0.30000000000006821</v>
      </c>
      <c r="G147" s="25">
        <v>181505</v>
      </c>
      <c r="H147" s="24">
        <f>ROUND(G147*C147*12/10000,1)</f>
        <v>1742.4</v>
      </c>
      <c r="I147" s="24">
        <f>H147+F147</f>
        <v>1742.7000000000003</v>
      </c>
      <c r="J147" s="24"/>
    </row>
    <row r="148" spans="1:10" s="20" customFormat="1" ht="22.5" customHeight="1">
      <c r="A148" s="30" t="s">
        <v>168</v>
      </c>
      <c r="B148" s="17" t="s">
        <v>169</v>
      </c>
      <c r="C148" s="17"/>
      <c r="D148" s="18">
        <f t="shared" ref="D148:I148" si="55">SUM(D149,D151:D162)</f>
        <v>3057.6000000000004</v>
      </c>
      <c r="E148" s="18">
        <f t="shared" si="55"/>
        <v>2933.4</v>
      </c>
      <c r="F148" s="18">
        <f t="shared" si="55"/>
        <v>124.19999999999997</v>
      </c>
      <c r="G148" s="19">
        <f t="shared" si="55"/>
        <v>734057</v>
      </c>
      <c r="H148" s="18">
        <f t="shared" si="55"/>
        <v>6166.5</v>
      </c>
      <c r="I148" s="18">
        <f t="shared" si="55"/>
        <v>6290.7000000000007</v>
      </c>
      <c r="J148" s="18"/>
    </row>
    <row r="149" spans="1:10" s="20" customFormat="1" ht="30.95" customHeight="1">
      <c r="A149" s="30"/>
      <c r="B149" s="21" t="s">
        <v>170</v>
      </c>
      <c r="C149" s="21"/>
      <c r="D149" s="22">
        <f t="shared" ref="D149:I149" si="56">SUM(D150:D150)</f>
        <v>64.7</v>
      </c>
      <c r="E149" s="22">
        <f t="shared" si="56"/>
        <v>64.400000000000006</v>
      </c>
      <c r="F149" s="22">
        <f t="shared" si="56"/>
        <v>0.29999999999999716</v>
      </c>
      <c r="G149" s="23">
        <f t="shared" si="56"/>
        <v>21764</v>
      </c>
      <c r="H149" s="22">
        <f t="shared" si="56"/>
        <v>130.6</v>
      </c>
      <c r="I149" s="22">
        <f t="shared" si="56"/>
        <v>130.89999999999998</v>
      </c>
      <c r="J149" s="22"/>
    </row>
    <row r="150" spans="1:10" s="26" customFormat="1" ht="18.95" customHeight="1">
      <c r="A150" s="30"/>
      <c r="B150" s="24" t="s">
        <v>171</v>
      </c>
      <c r="C150" s="24">
        <v>5</v>
      </c>
      <c r="D150" s="24">
        <v>64.7</v>
      </c>
      <c r="E150" s="24">
        <v>64.400000000000006</v>
      </c>
      <c r="F150" s="24">
        <f t="shared" ref="F150:F162" si="57">D150-E150</f>
        <v>0.29999999999999716</v>
      </c>
      <c r="G150" s="25">
        <v>21764</v>
      </c>
      <c r="H150" s="24">
        <f t="shared" ref="H150:H162" si="58">ROUND(G150*C150*12/10000,1)</f>
        <v>130.6</v>
      </c>
      <c r="I150" s="24">
        <f t="shared" ref="I150:I162" si="59">H150+F150</f>
        <v>130.89999999999998</v>
      </c>
      <c r="J150" s="24"/>
    </row>
    <row r="151" spans="1:10" s="26" customFormat="1" ht="18.95" customHeight="1">
      <c r="A151" s="30"/>
      <c r="B151" s="28" t="s">
        <v>172</v>
      </c>
      <c r="C151" s="24">
        <v>7</v>
      </c>
      <c r="D151" s="24">
        <v>441</v>
      </c>
      <c r="E151" s="24">
        <v>404.4</v>
      </c>
      <c r="F151" s="24">
        <f t="shared" si="57"/>
        <v>36.600000000000023</v>
      </c>
      <c r="G151" s="25">
        <v>102785</v>
      </c>
      <c r="H151" s="24">
        <f t="shared" si="58"/>
        <v>863.4</v>
      </c>
      <c r="I151" s="24">
        <f t="shared" si="59"/>
        <v>900</v>
      </c>
      <c r="J151" s="24"/>
    </row>
    <row r="152" spans="1:10" s="26" customFormat="1" ht="18" customHeight="1">
      <c r="A152" s="30"/>
      <c r="B152" s="28" t="s">
        <v>173</v>
      </c>
      <c r="C152" s="24">
        <v>7</v>
      </c>
      <c r="D152" s="24">
        <v>314.3</v>
      </c>
      <c r="E152" s="24">
        <v>302.5</v>
      </c>
      <c r="F152" s="24">
        <f t="shared" si="57"/>
        <v>11.800000000000011</v>
      </c>
      <c r="G152" s="25">
        <v>77318</v>
      </c>
      <c r="H152" s="24">
        <f t="shared" si="58"/>
        <v>649.5</v>
      </c>
      <c r="I152" s="24">
        <f t="shared" si="59"/>
        <v>661.3</v>
      </c>
      <c r="J152" s="24"/>
    </row>
    <row r="153" spans="1:10" s="26" customFormat="1" ht="18.95" customHeight="1">
      <c r="A153" s="30"/>
      <c r="B153" s="28" t="s">
        <v>174</v>
      </c>
      <c r="C153" s="24">
        <v>8</v>
      </c>
      <c r="D153" s="24">
        <v>660.4</v>
      </c>
      <c r="E153" s="24">
        <v>638.20000000000005</v>
      </c>
      <c r="F153" s="24">
        <f t="shared" si="57"/>
        <v>22.199999999999932</v>
      </c>
      <c r="G153" s="25">
        <v>139756</v>
      </c>
      <c r="H153" s="24">
        <f t="shared" si="58"/>
        <v>1341.7</v>
      </c>
      <c r="I153" s="24">
        <f t="shared" si="59"/>
        <v>1363.9</v>
      </c>
      <c r="J153" s="24"/>
    </row>
    <row r="154" spans="1:10" s="26" customFormat="1" ht="17.100000000000001" customHeight="1">
      <c r="A154" s="30"/>
      <c r="B154" s="28" t="s">
        <v>175</v>
      </c>
      <c r="C154" s="24">
        <v>7</v>
      </c>
      <c r="D154" s="24">
        <v>232.1</v>
      </c>
      <c r="E154" s="24">
        <v>225.7</v>
      </c>
      <c r="F154" s="24">
        <f t="shared" si="57"/>
        <v>6.4000000000000057</v>
      </c>
      <c r="G154" s="25">
        <v>55260</v>
      </c>
      <c r="H154" s="24">
        <f t="shared" si="58"/>
        <v>464.2</v>
      </c>
      <c r="I154" s="24">
        <f t="shared" si="59"/>
        <v>470.6</v>
      </c>
      <c r="J154" s="24"/>
    </row>
    <row r="155" spans="1:10" s="26" customFormat="1" ht="18" customHeight="1">
      <c r="A155" s="30"/>
      <c r="B155" s="28" t="s">
        <v>176</v>
      </c>
      <c r="C155" s="24">
        <v>7</v>
      </c>
      <c r="D155" s="24">
        <v>161.6</v>
      </c>
      <c r="E155" s="24">
        <v>157.80000000000001</v>
      </c>
      <c r="F155" s="24">
        <f t="shared" si="57"/>
        <v>3.7999999999999829</v>
      </c>
      <c r="G155" s="25">
        <v>38847</v>
      </c>
      <c r="H155" s="24">
        <f t="shared" si="58"/>
        <v>326.3</v>
      </c>
      <c r="I155" s="24">
        <f t="shared" si="59"/>
        <v>330.1</v>
      </c>
      <c r="J155" s="24"/>
    </row>
    <row r="156" spans="1:10" s="26" customFormat="1" ht="18.95" customHeight="1">
      <c r="A156" s="30"/>
      <c r="B156" s="28" t="s">
        <v>177</v>
      </c>
      <c r="C156" s="24">
        <v>7</v>
      </c>
      <c r="D156" s="24">
        <v>239.5</v>
      </c>
      <c r="E156" s="24">
        <v>228.8</v>
      </c>
      <c r="F156" s="24">
        <f t="shared" si="57"/>
        <v>10.699999999999989</v>
      </c>
      <c r="G156" s="25">
        <v>56654</v>
      </c>
      <c r="H156" s="24">
        <f t="shared" si="58"/>
        <v>475.9</v>
      </c>
      <c r="I156" s="24">
        <f t="shared" si="59"/>
        <v>486.59999999999997</v>
      </c>
      <c r="J156" s="24"/>
    </row>
    <row r="157" spans="1:10" s="26" customFormat="1" ht="18" customHeight="1">
      <c r="A157" s="30"/>
      <c r="B157" s="28" t="s">
        <v>178</v>
      </c>
      <c r="C157" s="24">
        <v>7</v>
      </c>
      <c r="D157" s="24">
        <v>200.5</v>
      </c>
      <c r="E157" s="24">
        <v>193.5</v>
      </c>
      <c r="F157" s="24">
        <f t="shared" si="57"/>
        <v>7</v>
      </c>
      <c r="G157" s="25">
        <v>47748</v>
      </c>
      <c r="H157" s="24">
        <f t="shared" si="58"/>
        <v>401.1</v>
      </c>
      <c r="I157" s="24">
        <f t="shared" si="59"/>
        <v>408.1</v>
      </c>
      <c r="J157" s="24"/>
    </row>
    <row r="158" spans="1:10" s="26" customFormat="1" ht="18" customHeight="1">
      <c r="A158" s="30"/>
      <c r="B158" s="28" t="s">
        <v>179</v>
      </c>
      <c r="C158" s="24">
        <v>6</v>
      </c>
      <c r="D158" s="24">
        <v>253.9</v>
      </c>
      <c r="E158" s="24">
        <v>241.8</v>
      </c>
      <c r="F158" s="24">
        <f t="shared" si="57"/>
        <v>12.099999999999994</v>
      </c>
      <c r="G158" s="25">
        <v>71044</v>
      </c>
      <c r="H158" s="24">
        <f t="shared" si="58"/>
        <v>511.5</v>
      </c>
      <c r="I158" s="24">
        <f t="shared" si="59"/>
        <v>523.6</v>
      </c>
      <c r="J158" s="24"/>
    </row>
    <row r="159" spans="1:10" s="26" customFormat="1" ht="22.5" customHeight="1">
      <c r="A159" s="30"/>
      <c r="B159" s="28" t="s">
        <v>180</v>
      </c>
      <c r="C159" s="24">
        <v>0</v>
      </c>
      <c r="D159" s="24">
        <v>0</v>
      </c>
      <c r="E159" s="24">
        <v>0</v>
      </c>
      <c r="F159" s="24">
        <f t="shared" si="57"/>
        <v>0</v>
      </c>
      <c r="G159" s="25">
        <v>3556</v>
      </c>
      <c r="H159" s="24">
        <f t="shared" si="58"/>
        <v>0</v>
      </c>
      <c r="I159" s="24">
        <f t="shared" si="59"/>
        <v>0</v>
      </c>
      <c r="J159" s="24"/>
    </row>
    <row r="160" spans="1:10" s="26" customFormat="1" ht="22.5" customHeight="1">
      <c r="A160" s="30"/>
      <c r="B160" s="28" t="s">
        <v>181</v>
      </c>
      <c r="C160" s="24">
        <v>7</v>
      </c>
      <c r="D160" s="24">
        <v>220.3</v>
      </c>
      <c r="E160" s="24">
        <v>214.7</v>
      </c>
      <c r="F160" s="24">
        <f t="shared" si="57"/>
        <v>5.6000000000000227</v>
      </c>
      <c r="G160" s="25">
        <v>53942</v>
      </c>
      <c r="H160" s="24">
        <f t="shared" si="58"/>
        <v>453.1</v>
      </c>
      <c r="I160" s="24">
        <f t="shared" si="59"/>
        <v>458.70000000000005</v>
      </c>
      <c r="J160" s="24"/>
    </row>
    <row r="161" spans="1:10" s="26" customFormat="1" ht="22.5" customHeight="1">
      <c r="A161" s="30"/>
      <c r="B161" s="28" t="s">
        <v>182</v>
      </c>
      <c r="C161" s="24">
        <v>7</v>
      </c>
      <c r="D161" s="24">
        <v>133.9</v>
      </c>
      <c r="E161" s="24">
        <v>129.19999999999999</v>
      </c>
      <c r="F161" s="24">
        <f t="shared" si="57"/>
        <v>4.7000000000000171</v>
      </c>
      <c r="G161" s="25">
        <v>32564</v>
      </c>
      <c r="H161" s="24">
        <f t="shared" si="58"/>
        <v>273.5</v>
      </c>
      <c r="I161" s="24">
        <f t="shared" si="59"/>
        <v>278.20000000000005</v>
      </c>
      <c r="J161" s="24"/>
    </row>
    <row r="162" spans="1:10" s="26" customFormat="1" ht="22.5" customHeight="1">
      <c r="A162" s="30"/>
      <c r="B162" s="28" t="s">
        <v>183</v>
      </c>
      <c r="C162" s="24">
        <v>7</v>
      </c>
      <c r="D162" s="24">
        <v>135.4</v>
      </c>
      <c r="E162" s="24">
        <v>132.4</v>
      </c>
      <c r="F162" s="24">
        <f t="shared" si="57"/>
        <v>3</v>
      </c>
      <c r="G162" s="25">
        <v>32819</v>
      </c>
      <c r="H162" s="24">
        <f t="shared" si="58"/>
        <v>275.7</v>
      </c>
      <c r="I162" s="24">
        <f t="shared" si="59"/>
        <v>278.7</v>
      </c>
      <c r="J162" s="24"/>
    </row>
    <row r="163" spans="1:10" s="20" customFormat="1" ht="20.100000000000001" customHeight="1">
      <c r="A163" s="48" t="s">
        <v>184</v>
      </c>
      <c r="B163" s="15" t="s">
        <v>185</v>
      </c>
      <c r="C163" s="15"/>
      <c r="D163" s="18">
        <f t="shared" ref="D163:I163" si="60">SUM(D164:D171)</f>
        <v>1621.5</v>
      </c>
      <c r="E163" s="18">
        <f t="shared" si="60"/>
        <v>1581.6999999999998</v>
      </c>
      <c r="F163" s="18">
        <f t="shared" si="60"/>
        <v>39.799999999999969</v>
      </c>
      <c r="G163" s="19">
        <f t="shared" si="60"/>
        <v>367854</v>
      </c>
      <c r="H163" s="18">
        <f t="shared" si="60"/>
        <v>3226.9</v>
      </c>
      <c r="I163" s="18">
        <f t="shared" si="60"/>
        <v>3266.7</v>
      </c>
      <c r="J163" s="18"/>
    </row>
    <row r="164" spans="1:10" s="26" customFormat="1" ht="20.100000000000001" customHeight="1">
      <c r="A164" s="48"/>
      <c r="B164" s="28" t="s">
        <v>186</v>
      </c>
      <c r="C164" s="24">
        <v>4</v>
      </c>
      <c r="D164" s="24">
        <v>64.400000000000006</v>
      </c>
      <c r="E164" s="24">
        <v>63.8</v>
      </c>
      <c r="F164" s="24">
        <f t="shared" ref="F164:F171" si="61">D164-E164</f>
        <v>0.60000000000000853</v>
      </c>
      <c r="G164" s="25">
        <v>26393</v>
      </c>
      <c r="H164" s="24">
        <f t="shared" ref="H164:H171" si="62">ROUND(G164*C164*12/10000,1)</f>
        <v>126.7</v>
      </c>
      <c r="I164" s="24">
        <f t="shared" ref="I164:I171" si="63">H164+F164</f>
        <v>127.30000000000001</v>
      </c>
      <c r="J164" s="24"/>
    </row>
    <row r="165" spans="1:10" s="26" customFormat="1" ht="20.100000000000001" customHeight="1">
      <c r="A165" s="48"/>
      <c r="B165" s="28" t="s">
        <v>187</v>
      </c>
      <c r="C165" s="24">
        <v>7</v>
      </c>
      <c r="D165" s="24">
        <v>165</v>
      </c>
      <c r="E165" s="24">
        <v>159.9</v>
      </c>
      <c r="F165" s="24">
        <f t="shared" si="61"/>
        <v>5.0999999999999943</v>
      </c>
      <c r="G165" s="25">
        <v>40051</v>
      </c>
      <c r="H165" s="24">
        <f t="shared" si="62"/>
        <v>336.4</v>
      </c>
      <c r="I165" s="24">
        <f t="shared" si="63"/>
        <v>341.5</v>
      </c>
      <c r="J165" s="24"/>
    </row>
    <row r="166" spans="1:10" s="26" customFormat="1" ht="20.100000000000001" customHeight="1">
      <c r="A166" s="48"/>
      <c r="B166" s="28" t="s">
        <v>188</v>
      </c>
      <c r="C166" s="24">
        <v>7</v>
      </c>
      <c r="D166" s="24">
        <v>214.2</v>
      </c>
      <c r="E166" s="24">
        <v>211</v>
      </c>
      <c r="F166" s="24">
        <f t="shared" si="61"/>
        <v>3.1999999999999886</v>
      </c>
      <c r="G166" s="25">
        <v>49041</v>
      </c>
      <c r="H166" s="24">
        <f t="shared" si="62"/>
        <v>411.9</v>
      </c>
      <c r="I166" s="24">
        <f t="shared" si="63"/>
        <v>415.09999999999997</v>
      </c>
      <c r="J166" s="24"/>
    </row>
    <row r="167" spans="1:10" s="26" customFormat="1" ht="20.100000000000001" customHeight="1">
      <c r="A167" s="48"/>
      <c r="B167" s="28" t="s">
        <v>189</v>
      </c>
      <c r="C167" s="24">
        <v>7</v>
      </c>
      <c r="D167" s="24">
        <v>173.4</v>
      </c>
      <c r="E167" s="24">
        <v>170.6</v>
      </c>
      <c r="F167" s="24">
        <f t="shared" si="61"/>
        <v>2.8000000000000114</v>
      </c>
      <c r="G167" s="25">
        <v>40903</v>
      </c>
      <c r="H167" s="24">
        <f t="shared" si="62"/>
        <v>343.6</v>
      </c>
      <c r="I167" s="24">
        <f t="shared" si="63"/>
        <v>346.40000000000003</v>
      </c>
      <c r="J167" s="24"/>
    </row>
    <row r="168" spans="1:10" s="26" customFormat="1" ht="20.100000000000001" customHeight="1">
      <c r="A168" s="48"/>
      <c r="B168" s="28" t="s">
        <v>190</v>
      </c>
      <c r="C168" s="24">
        <v>8</v>
      </c>
      <c r="D168" s="24">
        <v>231.1</v>
      </c>
      <c r="E168" s="24">
        <v>224.8</v>
      </c>
      <c r="F168" s="24">
        <f t="shared" si="61"/>
        <v>6.2999999999999829</v>
      </c>
      <c r="G168" s="25">
        <v>46739</v>
      </c>
      <c r="H168" s="24">
        <f t="shared" si="62"/>
        <v>448.7</v>
      </c>
      <c r="I168" s="24">
        <f t="shared" si="63"/>
        <v>455</v>
      </c>
      <c r="J168" s="24"/>
    </row>
    <row r="169" spans="1:10" s="26" customFormat="1" ht="20.100000000000001" customHeight="1">
      <c r="A169" s="48"/>
      <c r="B169" s="28" t="s">
        <v>191</v>
      </c>
      <c r="C169" s="24">
        <v>7</v>
      </c>
      <c r="D169" s="24">
        <v>75</v>
      </c>
      <c r="E169" s="24">
        <v>72.900000000000006</v>
      </c>
      <c r="F169" s="24">
        <f t="shared" si="61"/>
        <v>2.0999999999999943</v>
      </c>
      <c r="G169" s="25">
        <v>18175</v>
      </c>
      <c r="H169" s="24">
        <f t="shared" si="62"/>
        <v>152.69999999999999</v>
      </c>
      <c r="I169" s="24">
        <f t="shared" si="63"/>
        <v>154.79999999999998</v>
      </c>
      <c r="J169" s="24"/>
    </row>
    <row r="170" spans="1:10" s="26" customFormat="1" ht="20.100000000000001" customHeight="1">
      <c r="A170" s="48"/>
      <c r="B170" s="28" t="s">
        <v>192</v>
      </c>
      <c r="C170" s="24">
        <v>8</v>
      </c>
      <c r="D170" s="24">
        <v>343.5</v>
      </c>
      <c r="E170" s="24">
        <v>334.4</v>
      </c>
      <c r="F170" s="24">
        <f t="shared" si="61"/>
        <v>9.1000000000000227</v>
      </c>
      <c r="G170" s="25">
        <v>72017</v>
      </c>
      <c r="H170" s="24">
        <f t="shared" si="62"/>
        <v>691.4</v>
      </c>
      <c r="I170" s="24">
        <f t="shared" si="63"/>
        <v>700.5</v>
      </c>
      <c r="J170" s="24"/>
    </row>
    <row r="171" spans="1:10" s="26" customFormat="1" ht="20.100000000000001" customHeight="1">
      <c r="A171" s="48"/>
      <c r="B171" s="28" t="s">
        <v>193</v>
      </c>
      <c r="C171" s="24">
        <v>8</v>
      </c>
      <c r="D171" s="24">
        <v>354.9</v>
      </c>
      <c r="E171" s="24">
        <v>344.3</v>
      </c>
      <c r="F171" s="24">
        <f t="shared" si="61"/>
        <v>10.599999999999966</v>
      </c>
      <c r="G171" s="25">
        <v>74535</v>
      </c>
      <c r="H171" s="24">
        <f t="shared" si="62"/>
        <v>715.5</v>
      </c>
      <c r="I171" s="24">
        <f t="shared" si="63"/>
        <v>726.09999999999991</v>
      </c>
      <c r="J171" s="24"/>
    </row>
  </sheetData>
  <autoFilter ref="A6:AF171"/>
  <mergeCells count="28">
    <mergeCell ref="A148:A162"/>
    <mergeCell ref="A163:A171"/>
    <mergeCell ref="A97:A102"/>
    <mergeCell ref="A103:A111"/>
    <mergeCell ref="A112:A119"/>
    <mergeCell ref="A120:A127"/>
    <mergeCell ref="A128:A140"/>
    <mergeCell ref="A141:A147"/>
    <mergeCell ref="A84:A96"/>
    <mergeCell ref="A6:B6"/>
    <mergeCell ref="A7:C7"/>
    <mergeCell ref="A8:A19"/>
    <mergeCell ref="A20:A26"/>
    <mergeCell ref="A27:A31"/>
    <mergeCell ref="A32:A40"/>
    <mergeCell ref="A41:A49"/>
    <mergeCell ref="A50:A55"/>
    <mergeCell ref="A56:A69"/>
    <mergeCell ref="A70:A72"/>
    <mergeCell ref="A73:A83"/>
    <mergeCell ref="A1:B1"/>
    <mergeCell ref="A2:J2"/>
    <mergeCell ref="A4:B5"/>
    <mergeCell ref="C4:C5"/>
    <mergeCell ref="D4:F4"/>
    <mergeCell ref="G4:H4"/>
    <mergeCell ref="I4:I5"/>
    <mergeCell ref="J4:J5"/>
  </mergeCells>
  <phoneticPr fontId="3" type="noConversion"/>
  <printOptions horizontalCentered="1"/>
  <pageMargins left="1.1417322834645669" right="0.31496062992125984" top="0.78740157480314965" bottom="0.47244094488188981" header="0.51181102362204722" footer="0.51181102362204722"/>
  <pageSetup paperSize="9" scale="74" fitToHeight="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基础养老金2015结算2017年预拨</vt:lpstr>
      <vt:lpstr>基础养老金2015结算2017年预拨!Print_Area</vt:lpstr>
      <vt:lpstr>基础养老金2015结算2017年预拨!Print_Titles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Administrator</cp:lastModifiedBy>
  <dcterms:created xsi:type="dcterms:W3CDTF">2016-12-08T07:22:34Z</dcterms:created>
  <dcterms:modified xsi:type="dcterms:W3CDTF">2016-12-22T07:07:38Z</dcterms:modified>
</cp:coreProperties>
</file>