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3250" windowHeight="9735"/>
  </bookViews>
  <sheets>
    <sheet name="附件分配表" sheetId="4" r:id="rId1"/>
  </sheets>
  <definedNames>
    <definedName name="_xlnm._FilterDatabase" localSheetId="0" hidden="1">附件分配表!$A$4:$L$150</definedName>
    <definedName name="_xlnm.Print_Titles" localSheetId="0">附件分配表!$4:$4</definedName>
  </definedNames>
  <calcPr calcId="145621"/>
</workbook>
</file>

<file path=xl/calcChain.xml><?xml version="1.0" encoding="utf-8"?>
<calcChain xmlns="http://schemas.openxmlformats.org/spreadsheetml/2006/main">
  <c r="F150" i="4" l="1"/>
  <c r="F149" i="4"/>
  <c r="F148" i="4"/>
  <c r="F147" i="4"/>
  <c r="F146" i="4"/>
  <c r="K145" i="4"/>
  <c r="J145" i="4"/>
  <c r="I145" i="4"/>
  <c r="H145" i="4"/>
  <c r="G145" i="4"/>
  <c r="F144" i="4"/>
  <c r="F143" i="4"/>
  <c r="F142" i="4"/>
  <c r="F141" i="4"/>
  <c r="F140" i="4"/>
  <c r="K139" i="4"/>
  <c r="J139" i="4"/>
  <c r="I139" i="4"/>
  <c r="H139" i="4"/>
  <c r="G139" i="4"/>
  <c r="F138" i="4"/>
  <c r="F137" i="4"/>
  <c r="F136" i="4"/>
  <c r="F135" i="4"/>
  <c r="K134" i="4"/>
  <c r="J134" i="4"/>
  <c r="I134" i="4"/>
  <c r="H134" i="4"/>
  <c r="G134" i="4"/>
  <c r="F133" i="4"/>
  <c r="F132" i="4"/>
  <c r="K131" i="4"/>
  <c r="J131" i="4"/>
  <c r="I131" i="4"/>
  <c r="H131" i="4"/>
  <c r="G131" i="4"/>
  <c r="H130" i="4"/>
  <c r="F129" i="4"/>
  <c r="F127" i="4" s="1"/>
  <c r="F126" i="4" s="1"/>
  <c r="F128" i="4"/>
  <c r="K127" i="4"/>
  <c r="J127" i="4"/>
  <c r="J126" i="4" s="1"/>
  <c r="I127" i="4"/>
  <c r="I126" i="4" s="1"/>
  <c r="H127" i="4"/>
  <c r="G127" i="4"/>
  <c r="G126" i="4" s="1"/>
  <c r="K126" i="4"/>
  <c r="H126" i="4"/>
  <c r="F125" i="4"/>
  <c r="F124" i="4"/>
  <c r="K123" i="4"/>
  <c r="J123" i="4"/>
  <c r="I123" i="4"/>
  <c r="H123" i="4"/>
  <c r="G123" i="4"/>
  <c r="F122" i="4"/>
  <c r="F121" i="4"/>
  <c r="F120" i="4"/>
  <c r="F119" i="4"/>
  <c r="K118" i="4"/>
  <c r="K115" i="4" s="1"/>
  <c r="J118" i="4"/>
  <c r="J115" i="4" s="1"/>
  <c r="I118" i="4"/>
  <c r="H118" i="4"/>
  <c r="H115" i="4" s="1"/>
  <c r="G118" i="4"/>
  <c r="G115" i="4" s="1"/>
  <c r="F117" i="4"/>
  <c r="F116" i="4"/>
  <c r="I115" i="4"/>
  <c r="F114" i="4"/>
  <c r="F113" i="4"/>
  <c r="F112" i="4"/>
  <c r="F111" i="4"/>
  <c r="K110" i="4"/>
  <c r="J110" i="4"/>
  <c r="I110" i="4"/>
  <c r="H110" i="4"/>
  <c r="G110" i="4"/>
  <c r="F109" i="4"/>
  <c r="F108" i="4"/>
  <c r="K107" i="4"/>
  <c r="J107" i="4"/>
  <c r="I107" i="4"/>
  <c r="H107" i="4"/>
  <c r="G107" i="4"/>
  <c r="F106" i="4"/>
  <c r="F105" i="4"/>
  <c r="K104" i="4"/>
  <c r="J104" i="4"/>
  <c r="I104" i="4"/>
  <c r="H104" i="4"/>
  <c r="G104" i="4"/>
  <c r="F103" i="4"/>
  <c r="F102" i="4"/>
  <c r="F101" i="4"/>
  <c r="K100" i="4"/>
  <c r="J100" i="4"/>
  <c r="I100" i="4"/>
  <c r="H100" i="4"/>
  <c r="G100" i="4"/>
  <c r="F98" i="4"/>
  <c r="F97" i="4"/>
  <c r="F96" i="4"/>
  <c r="F95" i="4"/>
  <c r="K94" i="4"/>
  <c r="K92" i="4" s="1"/>
  <c r="J94" i="4"/>
  <c r="J92" i="4" s="1"/>
  <c r="I94" i="4"/>
  <c r="I92" i="4" s="1"/>
  <c r="H94" i="4"/>
  <c r="H92" i="4" s="1"/>
  <c r="G94" i="4"/>
  <c r="G92" i="4" s="1"/>
  <c r="F93" i="4"/>
  <c r="F91" i="4"/>
  <c r="F90" i="4"/>
  <c r="K89" i="4"/>
  <c r="J89" i="4"/>
  <c r="I89" i="4"/>
  <c r="H89" i="4"/>
  <c r="G89" i="4"/>
  <c r="F88" i="4"/>
  <c r="F87" i="4"/>
  <c r="K86" i="4"/>
  <c r="J86" i="4"/>
  <c r="I86" i="4"/>
  <c r="H86" i="4"/>
  <c r="G86" i="4"/>
  <c r="F85" i="4"/>
  <c r="F84" i="4"/>
  <c r="K83" i="4"/>
  <c r="J83" i="4"/>
  <c r="I83" i="4"/>
  <c r="H83" i="4"/>
  <c r="G83" i="4"/>
  <c r="G81" i="4" s="1"/>
  <c r="F82" i="4"/>
  <c r="F80" i="4"/>
  <c r="F79" i="4"/>
  <c r="F78" i="4"/>
  <c r="K77" i="4"/>
  <c r="J77" i="4"/>
  <c r="I77" i="4"/>
  <c r="H77" i="4"/>
  <c r="G77" i="4"/>
  <c r="F76" i="4"/>
  <c r="F75" i="4"/>
  <c r="F74" i="4"/>
  <c r="F73" i="4"/>
  <c r="F72" i="4"/>
  <c r="F71" i="4"/>
  <c r="K70" i="4"/>
  <c r="J70" i="4"/>
  <c r="I70" i="4"/>
  <c r="H70" i="4"/>
  <c r="G70" i="4"/>
  <c r="F69" i="4"/>
  <c r="F68" i="4"/>
  <c r="F67" i="4"/>
  <c r="K66" i="4"/>
  <c r="J66" i="4"/>
  <c r="I66" i="4"/>
  <c r="H66" i="4"/>
  <c r="H65" i="4" s="1"/>
  <c r="G66" i="4"/>
  <c r="J65" i="4"/>
  <c r="F64" i="4"/>
  <c r="F63" i="4"/>
  <c r="F62" i="4"/>
  <c r="F61" i="4"/>
  <c r="F60" i="4"/>
  <c r="K59" i="4"/>
  <c r="J59" i="4"/>
  <c r="I59" i="4"/>
  <c r="H59" i="4"/>
  <c r="G59" i="4"/>
  <c r="F58" i="4"/>
  <c r="F57" i="4"/>
  <c r="K56" i="4"/>
  <c r="J56" i="4"/>
  <c r="I56" i="4"/>
  <c r="H56" i="4"/>
  <c r="G56" i="4"/>
  <c r="G55" i="4" s="1"/>
  <c r="F53" i="4"/>
  <c r="F52" i="4"/>
  <c r="K51" i="4"/>
  <c r="J51" i="4"/>
  <c r="I51" i="4"/>
  <c r="H51" i="4"/>
  <c r="G51" i="4"/>
  <c r="F50" i="4"/>
  <c r="F49" i="4"/>
  <c r="K48" i="4"/>
  <c r="J48" i="4"/>
  <c r="I48" i="4"/>
  <c r="H48" i="4"/>
  <c r="G48" i="4"/>
  <c r="F47" i="4"/>
  <c r="F46" i="4"/>
  <c r="K45" i="4"/>
  <c r="J45" i="4"/>
  <c r="I45" i="4"/>
  <c r="H45" i="4"/>
  <c r="G45" i="4"/>
  <c r="F44" i="4"/>
  <c r="F43" i="4"/>
  <c r="K42" i="4"/>
  <c r="J42" i="4"/>
  <c r="I42" i="4"/>
  <c r="H42" i="4"/>
  <c r="G42" i="4"/>
  <c r="F41" i="4"/>
  <c r="F40" i="4"/>
  <c r="F39" i="4"/>
  <c r="F38" i="4"/>
  <c r="F37" i="4"/>
  <c r="F35" i="4" s="1"/>
  <c r="F36" i="4"/>
  <c r="K35" i="4"/>
  <c r="J35" i="4"/>
  <c r="I35" i="4"/>
  <c r="H35" i="4"/>
  <c r="G35" i="4"/>
  <c r="F34" i="4"/>
  <c r="F33" i="4"/>
  <c r="K32" i="4"/>
  <c r="J32" i="4"/>
  <c r="I32" i="4"/>
  <c r="H32" i="4"/>
  <c r="G32" i="4"/>
  <c r="F31" i="4"/>
  <c r="F30" i="4"/>
  <c r="F29" i="4"/>
  <c r="F28" i="4"/>
  <c r="F27" i="4"/>
  <c r="F26" i="4"/>
  <c r="K25" i="4"/>
  <c r="J25" i="4"/>
  <c r="I25" i="4"/>
  <c r="H25" i="4"/>
  <c r="G25" i="4"/>
  <c r="F24" i="4"/>
  <c r="F23" i="4"/>
  <c r="F22" i="4"/>
  <c r="K21" i="4"/>
  <c r="J21" i="4"/>
  <c r="I21" i="4"/>
  <c r="H21" i="4"/>
  <c r="G21" i="4"/>
  <c r="F20" i="4"/>
  <c r="F19" i="4"/>
  <c r="F18" i="4"/>
  <c r="F17" i="4"/>
  <c r="K16" i="4"/>
  <c r="J16" i="4"/>
  <c r="I16" i="4"/>
  <c r="H16" i="4"/>
  <c r="G16" i="4"/>
  <c r="F15" i="4"/>
  <c r="F14" i="4"/>
  <c r="F13" i="4"/>
  <c r="F11" i="4" s="1"/>
  <c r="F12" i="4"/>
  <c r="K11" i="4"/>
  <c r="J11" i="4"/>
  <c r="I11" i="4"/>
  <c r="H11" i="4"/>
  <c r="G11" i="4"/>
  <c r="F10" i="4"/>
  <c r="F9" i="4"/>
  <c r="K8" i="4"/>
  <c r="J8" i="4"/>
  <c r="I8" i="4"/>
  <c r="H8" i="4"/>
  <c r="G8" i="4"/>
  <c r="K7" i="4" l="1"/>
  <c r="K6" i="4" s="1"/>
  <c r="F51" i="4"/>
  <c r="K81" i="4"/>
  <c r="H81" i="4"/>
  <c r="F89" i="4"/>
  <c r="F100" i="4"/>
  <c r="F104" i="4"/>
  <c r="J81" i="4"/>
  <c r="J7" i="4"/>
  <c r="J6" i="4" s="1"/>
  <c r="J55" i="4"/>
  <c r="H99" i="4"/>
  <c r="F118" i="4"/>
  <c r="G130" i="4"/>
  <c r="K130" i="4"/>
  <c r="F145" i="4"/>
  <c r="F32" i="4"/>
  <c r="F48" i="4"/>
  <c r="G7" i="4"/>
  <c r="G6" i="4" s="1"/>
  <c r="K55" i="4"/>
  <c r="H55" i="4"/>
  <c r="F70" i="4"/>
  <c r="J99" i="4"/>
  <c r="F123" i="4"/>
  <c r="I130" i="4"/>
  <c r="J130" i="4"/>
  <c r="I65" i="4"/>
  <c r="F25" i="4"/>
  <c r="F45" i="4"/>
  <c r="F59" i="4"/>
  <c r="F86" i="4"/>
  <c r="I99" i="4"/>
  <c r="F131" i="4"/>
  <c r="F139" i="4"/>
  <c r="H7" i="4"/>
  <c r="H6" i="4" s="1"/>
  <c r="F21" i="4"/>
  <c r="F42" i="4"/>
  <c r="I55" i="4"/>
  <c r="F56" i="4"/>
  <c r="F55" i="4" s="1"/>
  <c r="G65" i="4"/>
  <c r="K65" i="4"/>
  <c r="I81" i="4"/>
  <c r="F83" i="4"/>
  <c r="F81" i="4" s="1"/>
  <c r="F94" i="4"/>
  <c r="F92" i="4" s="1"/>
  <c r="I7" i="4"/>
  <c r="I6" i="4" s="1"/>
  <c r="F16" i="4"/>
  <c r="F66" i="4"/>
  <c r="F65" i="4" s="1"/>
  <c r="F77" i="4"/>
  <c r="G99" i="4"/>
  <c r="K99" i="4"/>
  <c r="K54" i="4" s="1"/>
  <c r="K5" i="4" s="1"/>
  <c r="F107" i="4"/>
  <c r="F99" i="4" s="1"/>
  <c r="F110" i="4"/>
  <c r="F115" i="4"/>
  <c r="F134" i="4"/>
  <c r="H54" i="4"/>
  <c r="H5" i="4" s="1"/>
  <c r="F8" i="4"/>
  <c r="J54" i="4" l="1"/>
  <c r="J5" i="4" s="1"/>
  <c r="G54" i="4"/>
  <c r="G5" i="4" s="1"/>
  <c r="F7" i="4"/>
  <c r="F6" i="4" s="1"/>
  <c r="I54" i="4"/>
  <c r="I5" i="4" s="1"/>
  <c r="F130" i="4"/>
  <c r="F54" i="4" s="1"/>
  <c r="F5" i="4" l="1"/>
</calcChain>
</file>

<file path=xl/sharedStrings.xml><?xml version="1.0" encoding="utf-8"?>
<sst xmlns="http://schemas.openxmlformats.org/spreadsheetml/2006/main" count="394" uniqueCount="171">
  <si>
    <t>附件：</t>
  </si>
  <si>
    <t>单位：万元</t>
  </si>
  <si>
    <t>单位名称</t>
  </si>
  <si>
    <t>功能科目</t>
  </si>
  <si>
    <t>项目名称</t>
  </si>
  <si>
    <t>合计</t>
  </si>
  <si>
    <t>乡村教师公费定向培养</t>
  </si>
  <si>
    <t>外资项目配套经费</t>
  </si>
  <si>
    <t>平安
校园</t>
  </si>
  <si>
    <t>教育督导</t>
  </si>
  <si>
    <t>教育体制改革试点</t>
  </si>
  <si>
    <t>备注</t>
  </si>
  <si>
    <t>全省合计</t>
  </si>
  <si>
    <t>省本级小计</t>
  </si>
  <si>
    <t>省教育厅</t>
  </si>
  <si>
    <t>省教育厅小计</t>
  </si>
  <si>
    <t>小计</t>
  </si>
  <si>
    <t>省教育厅系统财务</t>
  </si>
  <si>
    <t>2050299其他普通教育支出</t>
  </si>
  <si>
    <t>中仪国际招标有限公司采购代理费12.8万元;五矿国际招标有限责任公司采购代理费0.5万元；亚行贷款职教示范项目还本付息 14.7万元；湖南日报全媒体发展有限公司亚行项目宣传册印制11万元；华声在线股份有限公司亚行项目宣传报道6万元。</t>
  </si>
  <si>
    <t>湖南科技大学</t>
  </si>
  <si>
    <t>2050205高等教育</t>
  </si>
  <si>
    <t>长沙理工大学</t>
  </si>
  <si>
    <t>湖南农业大学</t>
  </si>
  <si>
    <t>湖南师范大学</t>
  </si>
  <si>
    <t>南华大学</t>
  </si>
  <si>
    <t>湖南工业大学</t>
  </si>
  <si>
    <t>湖南理工学院</t>
  </si>
  <si>
    <t>2021年度“平安建设示范校”奖励经费下拨计划（高校）</t>
  </si>
  <si>
    <t>衡阳师范学院</t>
  </si>
  <si>
    <t>邵阳学院</t>
  </si>
  <si>
    <t>怀化学院</t>
  </si>
  <si>
    <t>湖南文理学院</t>
  </si>
  <si>
    <t>湖南人文科技学院</t>
  </si>
  <si>
    <t>湖南女子学院</t>
  </si>
  <si>
    <t>湖南铁道职业技术学院</t>
  </si>
  <si>
    <t>2050305高等职业教育</t>
  </si>
  <si>
    <t>亚行贷款职教示范项目建设配套经费</t>
  </si>
  <si>
    <t>湖南大众传媒职业技术学院</t>
  </si>
  <si>
    <t>湖南开放大学（湖南网络工程职业学院）</t>
  </si>
  <si>
    <t>湖南师范大学附属中学</t>
  </si>
  <si>
    <t>2050204高中教育</t>
  </si>
  <si>
    <t>2021年度“平安建设示范校”奖励经费下拨计划（中小学、幼儿园）</t>
  </si>
  <si>
    <t>湖南工业职业技术学院</t>
  </si>
  <si>
    <t>湖南机电职业技术学院</t>
  </si>
  <si>
    <t>湖南工艺美术职业学院</t>
  </si>
  <si>
    <t>其他部门行业小计</t>
  </si>
  <si>
    <t>省商务厅</t>
  </si>
  <si>
    <t>湖南现代物流职业技术学院</t>
  </si>
  <si>
    <t>省生态环境厅</t>
  </si>
  <si>
    <t>长沙环境保护职业技术学院</t>
  </si>
  <si>
    <t>市州合计</t>
  </si>
  <si>
    <t>长沙市</t>
  </si>
  <si>
    <t>长沙市小计</t>
  </si>
  <si>
    <t>市本级</t>
  </si>
  <si>
    <t>长沙市本级</t>
  </si>
  <si>
    <t>教育评价改革地区试点项目</t>
  </si>
  <si>
    <t>湖南三一工业职业技术学院</t>
  </si>
  <si>
    <t>雨花区</t>
  </si>
  <si>
    <t>2050203初中教育</t>
  </si>
  <si>
    <t>长沙市一中雨花区新华都学校</t>
  </si>
  <si>
    <t>芙蓉区</t>
  </si>
  <si>
    <t>2021年度“平安校园建设示范县市区”奖励经费下拨计划</t>
  </si>
  <si>
    <t>开福区</t>
  </si>
  <si>
    <t>2050202小学教育</t>
  </si>
  <si>
    <t>清水塘第二小学</t>
  </si>
  <si>
    <t>浏阳市</t>
  </si>
  <si>
    <t>世行PforR项目建设配套经费</t>
  </si>
  <si>
    <t>株洲市</t>
  </si>
  <si>
    <t>株洲市小计</t>
  </si>
  <si>
    <t>湖南汽车工程职业学院</t>
  </si>
  <si>
    <t>株洲市第八中学</t>
  </si>
  <si>
    <t>芦淞区</t>
  </si>
  <si>
    <t>醴陵市</t>
  </si>
  <si>
    <t>醴陵市陶瓷烟花职业技术学校</t>
  </si>
  <si>
    <t>2050303技校教育</t>
  </si>
  <si>
    <t>以色列政府贷款项目建设配套经费</t>
  </si>
  <si>
    <t>茶陵县</t>
  </si>
  <si>
    <t>炎陵县</t>
  </si>
  <si>
    <t>攸县</t>
  </si>
  <si>
    <t>湘潭市</t>
  </si>
  <si>
    <t>湘潭市小计</t>
  </si>
  <si>
    <t>雨湖区</t>
  </si>
  <si>
    <t>湘乡市</t>
  </si>
  <si>
    <t>湘乡市芙蓉学校</t>
  </si>
  <si>
    <t>衡阳市</t>
  </si>
  <si>
    <t>衡阳市小计</t>
  </si>
  <si>
    <t>衡阳县</t>
  </si>
  <si>
    <t>衡阳县实验学校</t>
  </si>
  <si>
    <t>衡东县</t>
  </si>
  <si>
    <t>衡东县杨山实验中学</t>
  </si>
  <si>
    <t>衡南县</t>
  </si>
  <si>
    <t>衡南县职业中等专业学校</t>
  </si>
  <si>
    <t>邵阳市</t>
  </si>
  <si>
    <t>邵阳市小计</t>
  </si>
  <si>
    <t>邵东市</t>
  </si>
  <si>
    <t>城步苗族自治县</t>
  </si>
  <si>
    <t>城步苗族自治县芙蓉学校</t>
  </si>
  <si>
    <t>岳阳市</t>
  </si>
  <si>
    <t>岳阳市小计</t>
  </si>
  <si>
    <t>临湘市</t>
  </si>
  <si>
    <t>临湘市第一中学</t>
  </si>
  <si>
    <t>平江县</t>
  </si>
  <si>
    <t>湘阴县</t>
  </si>
  <si>
    <t>常德市</t>
  </si>
  <si>
    <t>常德市小计</t>
  </si>
  <si>
    <t>常德市本级</t>
  </si>
  <si>
    <t>湖南幼儿师范高等专科学校</t>
  </si>
  <si>
    <t>常德市第六中学</t>
  </si>
  <si>
    <t>石门县</t>
  </si>
  <si>
    <t>石门县第四完全小学</t>
  </si>
  <si>
    <t>湖南湘北职业中专学校</t>
  </si>
  <si>
    <t>临澧县</t>
  </si>
  <si>
    <t>临澧县职业中专学校</t>
  </si>
  <si>
    <t>益阳市</t>
  </si>
  <si>
    <t>益阳市小计</t>
  </si>
  <si>
    <t>赫山区</t>
  </si>
  <si>
    <t>安化县</t>
  </si>
  <si>
    <t>安化县职业中专学校</t>
  </si>
  <si>
    <t>南县</t>
  </si>
  <si>
    <t>南县职业中等专业学校</t>
  </si>
  <si>
    <t>郴州市</t>
  </si>
  <si>
    <t>郴州市小计</t>
  </si>
  <si>
    <t>郴州市特殊教育中心学校</t>
  </si>
  <si>
    <t>2050701特殊学校教育</t>
  </si>
  <si>
    <t>汝城县</t>
  </si>
  <si>
    <t>宜章县</t>
  </si>
  <si>
    <t>宜章县第一中学</t>
  </si>
  <si>
    <t>桂东县</t>
  </si>
  <si>
    <t>嘉禾县</t>
  </si>
  <si>
    <t>张家界市</t>
  </si>
  <si>
    <t>张家界市小计</t>
  </si>
  <si>
    <t>武陵源区</t>
  </si>
  <si>
    <t>慈利县</t>
  </si>
  <si>
    <t>慈利县金慈实验小学</t>
  </si>
  <si>
    <t>娄底市</t>
  </si>
  <si>
    <t>娄底市小计</t>
  </si>
  <si>
    <t>新化县</t>
  </si>
  <si>
    <t>2050201学前教育</t>
  </si>
  <si>
    <t>新化县清华园幼儿园</t>
  </si>
  <si>
    <t>怀化市</t>
  </si>
  <si>
    <t>怀化市小计</t>
  </si>
  <si>
    <t>怀化市雅礼实验学校</t>
  </si>
  <si>
    <t>芷江县</t>
  </si>
  <si>
    <t>芷江县职业技术中专</t>
  </si>
  <si>
    <t>洪江区</t>
  </si>
  <si>
    <t>溆浦县</t>
  </si>
  <si>
    <t>溆浦县小横垅乡中学</t>
  </si>
  <si>
    <t>永州市</t>
  </si>
  <si>
    <t>永州市小计</t>
  </si>
  <si>
    <t>永州职业技术学院</t>
  </si>
  <si>
    <t>冷水滩区</t>
  </si>
  <si>
    <t>新田县</t>
  </si>
  <si>
    <t>江永县</t>
  </si>
  <si>
    <t>江永县第三小学</t>
  </si>
  <si>
    <t>江华瑶族自治县</t>
  </si>
  <si>
    <t>湘西土家族苗族自治州</t>
  </si>
  <si>
    <t>湘西土家族苗族自治州小计</t>
  </si>
  <si>
    <t>花垣县</t>
  </si>
  <si>
    <t>花垣县职业中专学校</t>
  </si>
  <si>
    <t>凤凰县</t>
  </si>
  <si>
    <t>凤凰县职业中专学校</t>
  </si>
  <si>
    <t>古丈县</t>
  </si>
  <si>
    <t>泸溪县</t>
  </si>
  <si>
    <t>永顺县</t>
  </si>
  <si>
    <t>永顺县溪州芙蓉学校</t>
  </si>
  <si>
    <t>国家基础教育质量监测中心购买教育督导质量监测服务360万元；省教育督导与评价协会督导人员培训28.9万元。</t>
    <phoneticPr fontId="9" type="noConversion"/>
  </si>
  <si>
    <t>教育体制改革试点</t>
    <phoneticPr fontId="9" type="noConversion"/>
  </si>
  <si>
    <t>教育督导项目经费</t>
    <phoneticPr fontId="9" type="noConversion"/>
  </si>
  <si>
    <t>2021年第九批教育综合发展专项资金分配表</t>
    <phoneticPr fontId="9" type="noConversion"/>
  </si>
  <si>
    <t>2050302中等职业教育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</si>
</sst>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2"/>
      <name val="宋体"/>
      <family val="3"/>
      <charset val="134"/>
    </font>
    <font>
      <sz val="14"/>
      <name val="黑体"/>
      <family val="3"/>
      <charset val="134"/>
    </font>
    <font>
      <sz val="16"/>
      <name val="方正小标宋简体"/>
      <family val="4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1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50"/>
  <sheetViews>
    <sheetView showZeros="0" tabSelected="1" workbookViewId="0">
      <pane ySplit="4" topLeftCell="A5" activePane="bottomLeft" state="frozen"/>
      <selection pane="bottomLeft" activeCell="A6" sqref="A6:E6"/>
    </sheetView>
  </sheetViews>
  <sheetFormatPr defaultColWidth="9" defaultRowHeight="28.5" customHeight="1" x14ac:dyDescent="0.15"/>
  <cols>
    <col min="1" max="1" width="11.125" style="1" customWidth="1"/>
    <col min="2" max="2" width="7.875" style="1" customWidth="1"/>
    <col min="3" max="4" width="17.625" style="1" customWidth="1"/>
    <col min="5" max="5" width="27.125" style="1" customWidth="1"/>
    <col min="6" max="7" width="12" style="1" customWidth="1"/>
    <col min="8" max="8" width="9.625" style="1" customWidth="1"/>
    <col min="9" max="9" width="10.25" style="1" customWidth="1"/>
    <col min="10" max="10" width="6.75" style="1" customWidth="1"/>
    <col min="11" max="11" width="9.25" style="1" customWidth="1"/>
    <col min="12" max="12" width="29" style="1" customWidth="1"/>
    <col min="13" max="13" width="11.75" style="1" customWidth="1"/>
    <col min="14" max="254" width="9" style="1"/>
    <col min="255" max="16384" width="9" style="7"/>
  </cols>
  <sheetData>
    <row r="1" spans="1:12" ht="28.5" customHeight="1" x14ac:dyDescent="0.15">
      <c r="A1" s="8" t="s">
        <v>0</v>
      </c>
    </row>
    <row r="2" spans="1:12" ht="42.95" customHeight="1" x14ac:dyDescent="0.15">
      <c r="A2" s="46" t="s">
        <v>169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" customHeight="1" x14ac:dyDescent="0.15">
      <c r="L3" s="1" t="s">
        <v>1</v>
      </c>
    </row>
    <row r="4" spans="1:12" s="1" customFormat="1" ht="48" customHeight="1" x14ac:dyDescent="0.15">
      <c r="A4" s="24" t="s">
        <v>2</v>
      </c>
      <c r="B4" s="24"/>
      <c r="C4" s="24"/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167</v>
      </c>
      <c r="L4" s="9" t="s">
        <v>11</v>
      </c>
    </row>
    <row r="5" spans="1:12" s="2" customFormat="1" ht="28.5" customHeight="1" x14ac:dyDescent="0.15">
      <c r="A5" s="41" t="s">
        <v>12</v>
      </c>
      <c r="B5" s="42"/>
      <c r="C5" s="42"/>
      <c r="D5" s="42"/>
      <c r="E5" s="43"/>
      <c r="F5" s="10">
        <f t="shared" ref="F5:K5" si="0">F6+F54</f>
        <v>2125.8999999999996</v>
      </c>
      <c r="G5" s="10">
        <f t="shared" si="0"/>
        <v>213.00000000000003</v>
      </c>
      <c r="H5" s="10">
        <f t="shared" si="0"/>
        <v>620</v>
      </c>
      <c r="I5" s="10">
        <f t="shared" si="0"/>
        <v>700</v>
      </c>
      <c r="J5" s="10">
        <f t="shared" si="0"/>
        <v>388.9</v>
      </c>
      <c r="K5" s="10">
        <f t="shared" si="0"/>
        <v>204</v>
      </c>
      <c r="L5" s="10"/>
    </row>
    <row r="6" spans="1:12" s="2" customFormat="1" ht="28.5" customHeight="1" x14ac:dyDescent="0.15">
      <c r="A6" s="41" t="s">
        <v>13</v>
      </c>
      <c r="B6" s="42"/>
      <c r="C6" s="42"/>
      <c r="D6" s="42"/>
      <c r="E6" s="43"/>
      <c r="F6" s="10">
        <f t="shared" ref="F6:K6" si="1">F7+F51</f>
        <v>1117.4999999999998</v>
      </c>
      <c r="G6" s="10">
        <f t="shared" si="1"/>
        <v>213.00000000000003</v>
      </c>
      <c r="H6" s="10">
        <f t="shared" si="1"/>
        <v>105</v>
      </c>
      <c r="I6" s="10">
        <f t="shared" si="1"/>
        <v>365</v>
      </c>
      <c r="J6" s="10">
        <f t="shared" si="1"/>
        <v>388.9</v>
      </c>
      <c r="K6" s="10">
        <f t="shared" si="1"/>
        <v>45.599999999999994</v>
      </c>
      <c r="L6" s="10"/>
    </row>
    <row r="7" spans="1:12" s="2" customFormat="1" ht="28.5" customHeight="1" x14ac:dyDescent="0.15">
      <c r="A7" s="24" t="s">
        <v>14</v>
      </c>
      <c r="B7" s="41" t="s">
        <v>15</v>
      </c>
      <c r="C7" s="42"/>
      <c r="D7" s="42"/>
      <c r="E7" s="43"/>
      <c r="F7" s="10">
        <f t="shared" ref="F7:K7" si="2">F8+F11+F14+F15+F16+F19+F20+F21+F25+F29+F30+F31+F32+F35+F38+F39+F40+F41+F42+F45+F48</f>
        <v>1073.6999999999998</v>
      </c>
      <c r="G7" s="10">
        <f t="shared" si="2"/>
        <v>213.00000000000003</v>
      </c>
      <c r="H7" s="10">
        <f t="shared" si="2"/>
        <v>105</v>
      </c>
      <c r="I7" s="10">
        <f t="shared" si="2"/>
        <v>325</v>
      </c>
      <c r="J7" s="10">
        <f t="shared" si="2"/>
        <v>388.9</v>
      </c>
      <c r="K7" s="10">
        <f t="shared" si="2"/>
        <v>41.8</v>
      </c>
      <c r="L7" s="10"/>
    </row>
    <row r="8" spans="1:12" s="2" customFormat="1" ht="28.5" customHeight="1" x14ac:dyDescent="0.15">
      <c r="A8" s="24"/>
      <c r="B8" s="23">
        <v>100001</v>
      </c>
      <c r="C8" s="41" t="s">
        <v>16</v>
      </c>
      <c r="D8" s="42"/>
      <c r="E8" s="43"/>
      <c r="F8" s="10">
        <f t="shared" ref="F8:K8" si="3">SUM(F9:F10)</f>
        <v>433.9</v>
      </c>
      <c r="G8" s="10">
        <f t="shared" si="3"/>
        <v>0</v>
      </c>
      <c r="H8" s="10">
        <f t="shared" si="3"/>
        <v>45</v>
      </c>
      <c r="I8" s="10">
        <f t="shared" si="3"/>
        <v>0</v>
      </c>
      <c r="J8" s="10">
        <f t="shared" si="3"/>
        <v>388.9</v>
      </c>
      <c r="K8" s="10">
        <f t="shared" si="3"/>
        <v>0</v>
      </c>
      <c r="L8" s="10"/>
    </row>
    <row r="9" spans="1:12" s="1" customFormat="1" ht="114" x14ac:dyDescent="0.15">
      <c r="A9" s="24"/>
      <c r="B9" s="24"/>
      <c r="C9" s="24" t="s">
        <v>17</v>
      </c>
      <c r="D9" s="9" t="s">
        <v>18</v>
      </c>
      <c r="E9" s="9" t="s">
        <v>7</v>
      </c>
      <c r="F9" s="9">
        <f>SUM(G9:K9)</f>
        <v>45</v>
      </c>
      <c r="G9" s="9"/>
      <c r="H9" s="9">
        <v>45</v>
      </c>
      <c r="I9" s="9"/>
      <c r="J9" s="9"/>
      <c r="K9" s="9"/>
      <c r="L9" s="16" t="s">
        <v>19</v>
      </c>
    </row>
    <row r="10" spans="1:12" s="1" customFormat="1" ht="57" x14ac:dyDescent="0.15">
      <c r="A10" s="24"/>
      <c r="B10" s="24"/>
      <c r="C10" s="24"/>
      <c r="D10" s="9" t="s">
        <v>18</v>
      </c>
      <c r="E10" s="19" t="s">
        <v>168</v>
      </c>
      <c r="F10" s="9">
        <f>SUM(G10:K10)</f>
        <v>388.9</v>
      </c>
      <c r="G10" s="9"/>
      <c r="H10" s="9"/>
      <c r="I10" s="9"/>
      <c r="J10" s="9">
        <v>388.9</v>
      </c>
      <c r="K10" s="9"/>
      <c r="L10" s="16" t="s">
        <v>166</v>
      </c>
    </row>
    <row r="11" spans="1:12" s="2" customFormat="1" ht="28.5" customHeight="1" x14ac:dyDescent="0.15">
      <c r="A11" s="24"/>
      <c r="B11" s="20">
        <v>100005</v>
      </c>
      <c r="C11" s="20" t="s">
        <v>20</v>
      </c>
      <c r="D11" s="41" t="s">
        <v>16</v>
      </c>
      <c r="E11" s="43"/>
      <c r="F11" s="10">
        <f t="shared" ref="F11:K11" si="4">SUM(F12:F13)</f>
        <v>33.64</v>
      </c>
      <c r="G11" s="10">
        <f t="shared" si="4"/>
        <v>29.84</v>
      </c>
      <c r="H11" s="10">
        <f t="shared" si="4"/>
        <v>0</v>
      </c>
      <c r="I11" s="10">
        <f t="shared" si="4"/>
        <v>0</v>
      </c>
      <c r="J11" s="10">
        <f t="shared" si="4"/>
        <v>0</v>
      </c>
      <c r="K11" s="10">
        <f t="shared" si="4"/>
        <v>3.8</v>
      </c>
      <c r="L11" s="10"/>
    </row>
    <row r="12" spans="1:12" s="1" customFormat="1" ht="28.5" customHeight="1" x14ac:dyDescent="0.15">
      <c r="A12" s="24"/>
      <c r="B12" s="21"/>
      <c r="C12" s="21"/>
      <c r="D12" s="9" t="s">
        <v>21</v>
      </c>
      <c r="E12" s="11" t="s">
        <v>10</v>
      </c>
      <c r="F12" s="9">
        <f>SUM(G12:K12)</f>
        <v>3.8</v>
      </c>
      <c r="G12" s="9"/>
      <c r="H12" s="9"/>
      <c r="I12" s="9"/>
      <c r="J12" s="9"/>
      <c r="K12" s="9">
        <v>3.8</v>
      </c>
      <c r="L12" s="9"/>
    </row>
    <row r="13" spans="1:12" s="1" customFormat="1" ht="28.5" customHeight="1" x14ac:dyDescent="0.15">
      <c r="A13" s="24"/>
      <c r="B13" s="22"/>
      <c r="C13" s="22"/>
      <c r="D13" s="9" t="s">
        <v>21</v>
      </c>
      <c r="E13" s="9" t="s">
        <v>6</v>
      </c>
      <c r="F13" s="9">
        <f>SUM(G13:K13)</f>
        <v>29.84</v>
      </c>
      <c r="G13" s="9">
        <v>29.84</v>
      </c>
      <c r="H13" s="9"/>
      <c r="I13" s="9"/>
      <c r="J13" s="9"/>
      <c r="K13" s="9"/>
      <c r="L13" s="9"/>
    </row>
    <row r="14" spans="1:12" s="1" customFormat="1" ht="28.5" customHeight="1" x14ac:dyDescent="0.15">
      <c r="A14" s="24"/>
      <c r="B14" s="9">
        <v>100006</v>
      </c>
      <c r="C14" s="9" t="s">
        <v>22</v>
      </c>
      <c r="D14" s="9" t="s">
        <v>21</v>
      </c>
      <c r="E14" s="18" t="s">
        <v>10</v>
      </c>
      <c r="F14" s="9">
        <f>SUM(G14:K14)</f>
        <v>3.8</v>
      </c>
      <c r="G14" s="9"/>
      <c r="H14" s="9"/>
      <c r="I14" s="9"/>
      <c r="J14" s="9"/>
      <c r="K14" s="9">
        <v>3.8</v>
      </c>
      <c r="L14" s="9"/>
    </row>
    <row r="15" spans="1:12" s="1" customFormat="1" ht="28.5" customHeight="1" x14ac:dyDescent="0.15">
      <c r="A15" s="24"/>
      <c r="B15" s="9">
        <v>100007</v>
      </c>
      <c r="C15" s="9" t="s">
        <v>23</v>
      </c>
      <c r="D15" s="9" t="s">
        <v>21</v>
      </c>
      <c r="E15" s="9" t="s">
        <v>6</v>
      </c>
      <c r="F15" s="9">
        <f>SUM(G15:K15)</f>
        <v>2.35</v>
      </c>
      <c r="G15" s="9">
        <v>2.35</v>
      </c>
      <c r="H15" s="9"/>
      <c r="I15" s="9"/>
      <c r="J15" s="9"/>
      <c r="K15" s="9"/>
      <c r="L15" s="9"/>
    </row>
    <row r="16" spans="1:12" s="2" customFormat="1" ht="28.5" customHeight="1" x14ac:dyDescent="0.15">
      <c r="A16" s="24"/>
      <c r="B16" s="20">
        <v>100010</v>
      </c>
      <c r="C16" s="20" t="s">
        <v>24</v>
      </c>
      <c r="D16" s="41" t="s">
        <v>16</v>
      </c>
      <c r="E16" s="43"/>
      <c r="F16" s="10">
        <f t="shared" ref="F16:K16" si="5">SUM(F17:F18)</f>
        <v>36.51</v>
      </c>
      <c r="G16" s="10">
        <f t="shared" si="5"/>
        <v>32.71</v>
      </c>
      <c r="H16" s="10">
        <f t="shared" si="5"/>
        <v>0</v>
      </c>
      <c r="I16" s="10">
        <f t="shared" si="5"/>
        <v>0</v>
      </c>
      <c r="J16" s="10">
        <f t="shared" si="5"/>
        <v>0</v>
      </c>
      <c r="K16" s="10">
        <f t="shared" si="5"/>
        <v>3.8</v>
      </c>
      <c r="L16" s="10"/>
    </row>
    <row r="17" spans="1:12" s="1" customFormat="1" ht="28.5" customHeight="1" x14ac:dyDescent="0.15">
      <c r="A17" s="24"/>
      <c r="B17" s="21"/>
      <c r="C17" s="21"/>
      <c r="D17" s="9" t="s">
        <v>21</v>
      </c>
      <c r="E17" s="18" t="s">
        <v>10</v>
      </c>
      <c r="F17" s="9">
        <f>SUM(G17:K17)</f>
        <v>3.8</v>
      </c>
      <c r="G17" s="9"/>
      <c r="H17" s="9"/>
      <c r="I17" s="9"/>
      <c r="J17" s="9"/>
      <c r="K17" s="9">
        <v>3.8</v>
      </c>
      <c r="L17" s="9"/>
    </row>
    <row r="18" spans="1:12" s="1" customFormat="1" ht="28.5" customHeight="1" x14ac:dyDescent="0.15">
      <c r="A18" s="24"/>
      <c r="B18" s="22"/>
      <c r="C18" s="22"/>
      <c r="D18" s="9" t="s">
        <v>21</v>
      </c>
      <c r="E18" s="9" t="s">
        <v>6</v>
      </c>
      <c r="F18" s="9">
        <f>SUM(G18:K18)</f>
        <v>32.71</v>
      </c>
      <c r="G18" s="9">
        <v>32.71</v>
      </c>
      <c r="H18" s="9"/>
      <c r="I18" s="9"/>
      <c r="J18" s="9"/>
      <c r="K18" s="9"/>
      <c r="L18" s="9"/>
    </row>
    <row r="19" spans="1:12" s="1" customFormat="1" ht="28.5" customHeight="1" x14ac:dyDescent="0.15">
      <c r="A19" s="24"/>
      <c r="B19" s="9">
        <v>100011</v>
      </c>
      <c r="C19" s="9" t="s">
        <v>25</v>
      </c>
      <c r="D19" s="9" t="s">
        <v>21</v>
      </c>
      <c r="E19" s="18" t="s">
        <v>10</v>
      </c>
      <c r="F19" s="9">
        <f>SUM(G19:K19)</f>
        <v>3.8</v>
      </c>
      <c r="G19" s="9"/>
      <c r="H19" s="9"/>
      <c r="I19" s="9"/>
      <c r="J19" s="9"/>
      <c r="K19" s="9">
        <v>3.8</v>
      </c>
      <c r="L19" s="9"/>
    </row>
    <row r="20" spans="1:12" s="1" customFormat="1" ht="28.5" customHeight="1" x14ac:dyDescent="0.15">
      <c r="A20" s="24"/>
      <c r="B20" s="9">
        <v>100012</v>
      </c>
      <c r="C20" s="9" t="s">
        <v>26</v>
      </c>
      <c r="D20" s="9" t="s">
        <v>21</v>
      </c>
      <c r="E20" s="9" t="s">
        <v>6</v>
      </c>
      <c r="F20" s="9">
        <f>SUM(G20:K20)</f>
        <v>25.15</v>
      </c>
      <c r="G20" s="9">
        <v>25.15</v>
      </c>
      <c r="H20" s="9"/>
      <c r="I20" s="9"/>
      <c r="J20" s="9"/>
      <c r="K20" s="9"/>
      <c r="L20" s="9"/>
    </row>
    <row r="21" spans="1:12" s="2" customFormat="1" ht="28.5" customHeight="1" x14ac:dyDescent="0.15">
      <c r="A21" s="24"/>
      <c r="B21" s="23">
        <v>100015</v>
      </c>
      <c r="C21" s="23" t="s">
        <v>27</v>
      </c>
      <c r="D21" s="41" t="s">
        <v>16</v>
      </c>
      <c r="E21" s="43"/>
      <c r="F21" s="10">
        <f t="shared" ref="F21:K21" si="6">SUM(F22:F24)</f>
        <v>55.449999999999996</v>
      </c>
      <c r="G21" s="10">
        <f t="shared" si="6"/>
        <v>11.65</v>
      </c>
      <c r="H21" s="10">
        <f t="shared" si="6"/>
        <v>0</v>
      </c>
      <c r="I21" s="10">
        <f t="shared" si="6"/>
        <v>40</v>
      </c>
      <c r="J21" s="10">
        <f t="shared" si="6"/>
        <v>0</v>
      </c>
      <c r="K21" s="10">
        <f t="shared" si="6"/>
        <v>3.8</v>
      </c>
      <c r="L21" s="10"/>
    </row>
    <row r="22" spans="1:12" s="1" customFormat="1" ht="28.5" customHeight="1" x14ac:dyDescent="0.15">
      <c r="A22" s="24"/>
      <c r="B22" s="24"/>
      <c r="C22" s="24"/>
      <c r="D22" s="9" t="s">
        <v>21</v>
      </c>
      <c r="E22" s="9" t="s">
        <v>28</v>
      </c>
      <c r="F22" s="9">
        <f>SUM(G22:K22)</f>
        <v>40</v>
      </c>
      <c r="G22" s="9"/>
      <c r="H22" s="9"/>
      <c r="I22" s="9">
        <v>40</v>
      </c>
      <c r="J22" s="9"/>
      <c r="K22" s="9"/>
      <c r="L22" s="9"/>
    </row>
    <row r="23" spans="1:12" s="1" customFormat="1" ht="28.5" customHeight="1" x14ac:dyDescent="0.15">
      <c r="A23" s="24"/>
      <c r="B23" s="24"/>
      <c r="C23" s="24"/>
      <c r="D23" s="9" t="s">
        <v>21</v>
      </c>
      <c r="E23" s="11" t="s">
        <v>10</v>
      </c>
      <c r="F23" s="9">
        <f>SUM(G23:K23)</f>
        <v>3.8</v>
      </c>
      <c r="G23" s="9"/>
      <c r="H23" s="9"/>
      <c r="I23" s="9"/>
      <c r="J23" s="9"/>
      <c r="K23" s="9">
        <v>3.8</v>
      </c>
      <c r="L23" s="9"/>
    </row>
    <row r="24" spans="1:12" s="1" customFormat="1" ht="28.5" customHeight="1" x14ac:dyDescent="0.15">
      <c r="A24" s="24"/>
      <c r="B24" s="24"/>
      <c r="C24" s="24"/>
      <c r="D24" s="9" t="s">
        <v>21</v>
      </c>
      <c r="E24" s="11" t="s">
        <v>6</v>
      </c>
      <c r="F24" s="9">
        <f>SUM(G24:K24)</f>
        <v>11.65</v>
      </c>
      <c r="G24" s="9">
        <v>11.65</v>
      </c>
      <c r="H24" s="9"/>
      <c r="I24" s="9"/>
      <c r="J24" s="9"/>
      <c r="K24" s="9"/>
      <c r="L24" s="9"/>
    </row>
    <row r="25" spans="1:12" s="1" customFormat="1" ht="28.5" customHeight="1" x14ac:dyDescent="0.15">
      <c r="A25" s="24"/>
      <c r="B25" s="24">
        <v>100017</v>
      </c>
      <c r="C25" s="24" t="s">
        <v>29</v>
      </c>
      <c r="D25" s="41" t="s">
        <v>16</v>
      </c>
      <c r="E25" s="43"/>
      <c r="F25" s="10">
        <f t="shared" ref="F25:K25" si="7">SUM(F26:F28)</f>
        <v>98.38</v>
      </c>
      <c r="G25" s="10">
        <f t="shared" si="7"/>
        <v>54.58</v>
      </c>
      <c r="H25" s="10">
        <f t="shared" si="7"/>
        <v>0</v>
      </c>
      <c r="I25" s="10">
        <f t="shared" si="7"/>
        <v>40</v>
      </c>
      <c r="J25" s="10">
        <f t="shared" si="7"/>
        <v>0</v>
      </c>
      <c r="K25" s="10">
        <f t="shared" si="7"/>
        <v>3.8</v>
      </c>
      <c r="L25" s="9"/>
    </row>
    <row r="26" spans="1:12" s="1" customFormat="1" ht="28.5" customHeight="1" x14ac:dyDescent="0.15">
      <c r="A26" s="24"/>
      <c r="B26" s="24"/>
      <c r="C26" s="24"/>
      <c r="D26" s="9" t="s">
        <v>21</v>
      </c>
      <c r="E26" s="9" t="s">
        <v>28</v>
      </c>
      <c r="F26" s="9">
        <f t="shared" ref="F26:F31" si="8">SUM(G26:K26)</f>
        <v>40</v>
      </c>
      <c r="G26" s="9"/>
      <c r="H26" s="9"/>
      <c r="I26" s="9">
        <v>40</v>
      </c>
      <c r="J26" s="9"/>
      <c r="K26" s="9"/>
      <c r="L26" s="9"/>
    </row>
    <row r="27" spans="1:12" s="1" customFormat="1" ht="28.5" customHeight="1" x14ac:dyDescent="0.15">
      <c r="A27" s="24"/>
      <c r="B27" s="24"/>
      <c r="C27" s="24"/>
      <c r="D27" s="9" t="s">
        <v>21</v>
      </c>
      <c r="E27" s="11" t="s">
        <v>10</v>
      </c>
      <c r="F27" s="9">
        <f t="shared" si="8"/>
        <v>3.8</v>
      </c>
      <c r="G27" s="9"/>
      <c r="H27" s="9"/>
      <c r="I27" s="9"/>
      <c r="J27" s="9"/>
      <c r="K27" s="9">
        <v>3.8</v>
      </c>
      <c r="L27" s="9"/>
    </row>
    <row r="28" spans="1:12" s="1" customFormat="1" ht="28.5" customHeight="1" x14ac:dyDescent="0.15">
      <c r="A28" s="24"/>
      <c r="B28" s="24"/>
      <c r="C28" s="24"/>
      <c r="D28" s="9" t="s">
        <v>21</v>
      </c>
      <c r="E28" s="11" t="s">
        <v>6</v>
      </c>
      <c r="F28" s="9">
        <f t="shared" si="8"/>
        <v>54.58</v>
      </c>
      <c r="G28" s="9">
        <v>54.58</v>
      </c>
      <c r="H28" s="9"/>
      <c r="I28" s="9"/>
      <c r="J28" s="9"/>
      <c r="K28" s="9"/>
      <c r="L28" s="9"/>
    </row>
    <row r="29" spans="1:12" s="1" customFormat="1" ht="28.5" customHeight="1" x14ac:dyDescent="0.15">
      <c r="A29" s="24"/>
      <c r="B29" s="9">
        <v>100018</v>
      </c>
      <c r="C29" s="9" t="s">
        <v>30</v>
      </c>
      <c r="D29" s="9" t="s">
        <v>21</v>
      </c>
      <c r="E29" s="9" t="s">
        <v>6</v>
      </c>
      <c r="F29" s="9">
        <f t="shared" si="8"/>
        <v>20.75</v>
      </c>
      <c r="G29" s="9">
        <v>20.75</v>
      </c>
      <c r="H29" s="9"/>
      <c r="I29" s="9"/>
      <c r="J29" s="9"/>
      <c r="K29" s="9"/>
      <c r="L29" s="9"/>
    </row>
    <row r="30" spans="1:12" s="1" customFormat="1" ht="28.5" customHeight="1" x14ac:dyDescent="0.15">
      <c r="A30" s="24"/>
      <c r="B30" s="9">
        <v>100019</v>
      </c>
      <c r="C30" s="9" t="s">
        <v>31</v>
      </c>
      <c r="D30" s="9" t="s">
        <v>21</v>
      </c>
      <c r="E30" s="9" t="s">
        <v>6</v>
      </c>
      <c r="F30" s="9">
        <f t="shared" si="8"/>
        <v>14</v>
      </c>
      <c r="G30" s="9">
        <v>14</v>
      </c>
      <c r="H30" s="9"/>
      <c r="I30" s="9"/>
      <c r="J30" s="9"/>
      <c r="K30" s="9"/>
      <c r="L30" s="9"/>
    </row>
    <row r="31" spans="1:12" s="1" customFormat="1" ht="28.5" customHeight="1" x14ac:dyDescent="0.15">
      <c r="A31" s="24"/>
      <c r="B31" s="9">
        <v>100020</v>
      </c>
      <c r="C31" s="9" t="s">
        <v>32</v>
      </c>
      <c r="D31" s="9" t="s">
        <v>21</v>
      </c>
      <c r="E31" s="9" t="s">
        <v>28</v>
      </c>
      <c r="F31" s="9">
        <f t="shared" si="8"/>
        <v>40</v>
      </c>
      <c r="G31" s="9"/>
      <c r="H31" s="9"/>
      <c r="I31" s="9">
        <v>40</v>
      </c>
      <c r="J31" s="9"/>
      <c r="K31" s="9"/>
      <c r="L31" s="9"/>
    </row>
    <row r="32" spans="1:12" s="2" customFormat="1" ht="28.5" customHeight="1" x14ac:dyDescent="0.15">
      <c r="A32" s="24"/>
      <c r="B32" s="20">
        <v>100022</v>
      </c>
      <c r="C32" s="20" t="s">
        <v>33</v>
      </c>
      <c r="D32" s="41" t="s">
        <v>16</v>
      </c>
      <c r="E32" s="43"/>
      <c r="F32" s="10">
        <f t="shared" ref="F32:K32" si="9">SUM(F33:F34)</f>
        <v>61.97</v>
      </c>
      <c r="G32" s="10">
        <f t="shared" si="9"/>
        <v>21.97</v>
      </c>
      <c r="H32" s="10">
        <f t="shared" si="9"/>
        <v>0</v>
      </c>
      <c r="I32" s="10">
        <f t="shared" si="9"/>
        <v>40</v>
      </c>
      <c r="J32" s="10">
        <f t="shared" si="9"/>
        <v>0</v>
      </c>
      <c r="K32" s="10">
        <f t="shared" si="9"/>
        <v>0</v>
      </c>
      <c r="L32" s="10"/>
    </row>
    <row r="33" spans="1:12" s="1" customFormat="1" ht="28.5" customHeight="1" x14ac:dyDescent="0.15">
      <c r="A33" s="24"/>
      <c r="B33" s="21"/>
      <c r="C33" s="21"/>
      <c r="D33" s="9" t="s">
        <v>21</v>
      </c>
      <c r="E33" s="9" t="s">
        <v>28</v>
      </c>
      <c r="F33" s="9">
        <f>SUM(G33:K33)</f>
        <v>40</v>
      </c>
      <c r="G33" s="9"/>
      <c r="H33" s="9"/>
      <c r="I33" s="9">
        <v>40</v>
      </c>
      <c r="J33" s="9"/>
      <c r="K33" s="9"/>
      <c r="L33" s="9"/>
    </row>
    <row r="34" spans="1:12" s="1" customFormat="1" ht="28.5" customHeight="1" x14ac:dyDescent="0.15">
      <c r="A34" s="24"/>
      <c r="B34" s="22"/>
      <c r="C34" s="22"/>
      <c r="D34" s="9" t="s">
        <v>21</v>
      </c>
      <c r="E34" s="9" t="s">
        <v>6</v>
      </c>
      <c r="F34" s="9">
        <f>SUM(G34:K34)</f>
        <v>21.97</v>
      </c>
      <c r="G34" s="9">
        <v>21.97</v>
      </c>
      <c r="H34" s="9"/>
      <c r="I34" s="9"/>
      <c r="J34" s="9"/>
      <c r="K34" s="9"/>
      <c r="L34" s="9"/>
    </row>
    <row r="35" spans="1:12" s="2" customFormat="1" ht="28.5" customHeight="1" x14ac:dyDescent="0.15">
      <c r="A35" s="24"/>
      <c r="B35" s="30">
        <v>100027</v>
      </c>
      <c r="C35" s="30" t="s">
        <v>34</v>
      </c>
      <c r="D35" s="41" t="s">
        <v>16</v>
      </c>
      <c r="E35" s="43"/>
      <c r="F35" s="10">
        <f t="shared" ref="F35:K35" si="10">SUM(F36:F37)</f>
        <v>43.8</v>
      </c>
      <c r="G35" s="10">
        <f t="shared" si="10"/>
        <v>0</v>
      </c>
      <c r="H35" s="10">
        <f t="shared" si="10"/>
        <v>0</v>
      </c>
      <c r="I35" s="10">
        <f t="shared" si="10"/>
        <v>40</v>
      </c>
      <c r="J35" s="10">
        <f t="shared" si="10"/>
        <v>0</v>
      </c>
      <c r="K35" s="10">
        <f t="shared" si="10"/>
        <v>3.8</v>
      </c>
      <c r="L35" s="10"/>
    </row>
    <row r="36" spans="1:12" s="1" customFormat="1" ht="28.5" customHeight="1" x14ac:dyDescent="0.15">
      <c r="A36" s="24"/>
      <c r="B36" s="21"/>
      <c r="C36" s="21"/>
      <c r="D36" s="9" t="s">
        <v>21</v>
      </c>
      <c r="E36" s="9" t="s">
        <v>28</v>
      </c>
      <c r="F36" s="9">
        <f t="shared" ref="F36:F41" si="11">SUM(G36:K36)</f>
        <v>40</v>
      </c>
      <c r="G36" s="9"/>
      <c r="H36" s="9"/>
      <c r="I36" s="9">
        <v>40</v>
      </c>
      <c r="J36" s="9"/>
      <c r="K36" s="9"/>
      <c r="L36" s="9"/>
    </row>
    <row r="37" spans="1:12" s="1" customFormat="1" ht="28.5" customHeight="1" x14ac:dyDescent="0.15">
      <c r="A37" s="24"/>
      <c r="B37" s="22"/>
      <c r="C37" s="22"/>
      <c r="D37" s="9" t="s">
        <v>21</v>
      </c>
      <c r="E37" s="11" t="s">
        <v>10</v>
      </c>
      <c r="F37" s="9">
        <f t="shared" si="11"/>
        <v>3.8</v>
      </c>
      <c r="G37" s="9"/>
      <c r="H37" s="9"/>
      <c r="I37" s="9"/>
      <c r="J37" s="9"/>
      <c r="K37" s="9">
        <v>3.8</v>
      </c>
      <c r="L37" s="9"/>
    </row>
    <row r="38" spans="1:12" s="1" customFormat="1" ht="28.5" customHeight="1" x14ac:dyDescent="0.15">
      <c r="A38" s="24"/>
      <c r="B38" s="9">
        <v>100031</v>
      </c>
      <c r="C38" s="9" t="s">
        <v>35</v>
      </c>
      <c r="D38" s="9" t="s">
        <v>36</v>
      </c>
      <c r="E38" s="9" t="s">
        <v>37</v>
      </c>
      <c r="F38" s="9">
        <f t="shared" si="11"/>
        <v>30</v>
      </c>
      <c r="G38" s="9"/>
      <c r="H38" s="9">
        <v>30</v>
      </c>
      <c r="I38" s="9"/>
      <c r="J38" s="9"/>
      <c r="K38" s="9"/>
      <c r="L38" s="9"/>
    </row>
    <row r="39" spans="1:12" s="1" customFormat="1" ht="28.5" customHeight="1" x14ac:dyDescent="0.15">
      <c r="A39" s="24"/>
      <c r="B39" s="9">
        <v>100033</v>
      </c>
      <c r="C39" s="9" t="s">
        <v>38</v>
      </c>
      <c r="D39" s="9" t="s">
        <v>36</v>
      </c>
      <c r="E39" s="11" t="s">
        <v>10</v>
      </c>
      <c r="F39" s="9">
        <f t="shared" si="11"/>
        <v>3.8</v>
      </c>
      <c r="G39" s="9"/>
      <c r="H39" s="9"/>
      <c r="I39" s="9"/>
      <c r="J39" s="9"/>
      <c r="K39" s="9">
        <v>3.8</v>
      </c>
      <c r="L39" s="9"/>
    </row>
    <row r="40" spans="1:12" s="1" customFormat="1" ht="28.5" customHeight="1" x14ac:dyDescent="0.15">
      <c r="A40" s="24"/>
      <c r="B40" s="13">
        <v>100034</v>
      </c>
      <c r="C40" s="9" t="s">
        <v>39</v>
      </c>
      <c r="D40" s="9" t="s">
        <v>36</v>
      </c>
      <c r="E40" s="18" t="s">
        <v>10</v>
      </c>
      <c r="F40" s="9">
        <f t="shared" si="11"/>
        <v>3.8</v>
      </c>
      <c r="G40" s="9"/>
      <c r="H40" s="9"/>
      <c r="I40" s="9"/>
      <c r="J40" s="9"/>
      <c r="K40" s="9">
        <v>3.8</v>
      </c>
      <c r="L40" s="9"/>
    </row>
    <row r="41" spans="1:12" s="1" customFormat="1" ht="28.5" customHeight="1" x14ac:dyDescent="0.15">
      <c r="A41" s="24"/>
      <c r="B41" s="13">
        <v>100038</v>
      </c>
      <c r="C41" s="14" t="s">
        <v>40</v>
      </c>
      <c r="D41" s="9" t="s">
        <v>41</v>
      </c>
      <c r="E41" s="9" t="s">
        <v>42</v>
      </c>
      <c r="F41" s="9">
        <f t="shared" si="11"/>
        <v>5</v>
      </c>
      <c r="G41" s="9"/>
      <c r="H41" s="14"/>
      <c r="I41" s="9">
        <v>5</v>
      </c>
      <c r="J41" s="9"/>
      <c r="K41" s="9"/>
      <c r="L41" s="9"/>
    </row>
    <row r="42" spans="1:12" s="2" customFormat="1" ht="28.5" customHeight="1" x14ac:dyDescent="0.15">
      <c r="A42" s="24"/>
      <c r="B42" s="23">
        <v>100054</v>
      </c>
      <c r="C42" s="23" t="s">
        <v>43</v>
      </c>
      <c r="D42" s="41" t="s">
        <v>16</v>
      </c>
      <c r="E42" s="43"/>
      <c r="F42" s="10">
        <f t="shared" ref="F42:K42" si="12">SUM(F43:F44)</f>
        <v>70</v>
      </c>
      <c r="G42" s="10">
        <f t="shared" si="12"/>
        <v>0</v>
      </c>
      <c r="H42" s="10">
        <f t="shared" si="12"/>
        <v>30</v>
      </c>
      <c r="I42" s="10">
        <f t="shared" si="12"/>
        <v>40</v>
      </c>
      <c r="J42" s="10">
        <f t="shared" si="12"/>
        <v>0</v>
      </c>
      <c r="K42" s="10">
        <f t="shared" si="12"/>
        <v>0</v>
      </c>
      <c r="L42" s="10"/>
    </row>
    <row r="43" spans="1:12" s="1" customFormat="1" ht="28.5" customHeight="1" x14ac:dyDescent="0.15">
      <c r="A43" s="24"/>
      <c r="B43" s="24"/>
      <c r="C43" s="24"/>
      <c r="D43" s="9" t="s">
        <v>36</v>
      </c>
      <c r="E43" s="9" t="s">
        <v>37</v>
      </c>
      <c r="F43" s="9">
        <f>SUM(G43:K43)</f>
        <v>30</v>
      </c>
      <c r="G43" s="9"/>
      <c r="H43" s="9">
        <v>30</v>
      </c>
      <c r="I43" s="9"/>
      <c r="J43" s="9"/>
      <c r="K43" s="9"/>
      <c r="L43" s="9"/>
    </row>
    <row r="44" spans="1:12" s="1" customFormat="1" ht="28.5" customHeight="1" x14ac:dyDescent="0.15">
      <c r="A44" s="24"/>
      <c r="B44" s="24"/>
      <c r="C44" s="24"/>
      <c r="D44" s="9" t="s">
        <v>36</v>
      </c>
      <c r="E44" s="9" t="s">
        <v>28</v>
      </c>
      <c r="F44" s="9">
        <f>SUM(G44:K44)</f>
        <v>40</v>
      </c>
      <c r="G44" s="9"/>
      <c r="H44" s="9"/>
      <c r="I44" s="9">
        <v>40</v>
      </c>
      <c r="J44" s="9"/>
      <c r="K44" s="9"/>
      <c r="L44" s="9"/>
    </row>
    <row r="45" spans="1:12" s="1" customFormat="1" ht="28.5" customHeight="1" x14ac:dyDescent="0.15">
      <c r="A45" s="24"/>
      <c r="B45" s="24">
        <v>100059</v>
      </c>
      <c r="C45" s="24" t="s">
        <v>44</v>
      </c>
      <c r="D45" s="41" t="s">
        <v>16</v>
      </c>
      <c r="E45" s="43"/>
      <c r="F45" s="10">
        <f t="shared" ref="F45:K45" si="13">SUM(F46:F47)</f>
        <v>43.8</v>
      </c>
      <c r="G45" s="10">
        <f t="shared" si="13"/>
        <v>0</v>
      </c>
      <c r="H45" s="10">
        <f t="shared" si="13"/>
        <v>0</v>
      </c>
      <c r="I45" s="10">
        <f t="shared" si="13"/>
        <v>40</v>
      </c>
      <c r="J45" s="10">
        <f t="shared" si="13"/>
        <v>0</v>
      </c>
      <c r="K45" s="10">
        <f t="shared" si="13"/>
        <v>3.8</v>
      </c>
      <c r="L45" s="9"/>
    </row>
    <row r="46" spans="1:12" s="1" customFormat="1" ht="28.5" customHeight="1" x14ac:dyDescent="0.15">
      <c r="A46" s="24"/>
      <c r="B46" s="24"/>
      <c r="C46" s="24"/>
      <c r="D46" s="9" t="s">
        <v>36</v>
      </c>
      <c r="E46" s="9" t="s">
        <v>28</v>
      </c>
      <c r="F46" s="9">
        <f>SUM(G46:K46)</f>
        <v>40</v>
      </c>
      <c r="G46" s="9"/>
      <c r="H46" s="9"/>
      <c r="I46" s="9">
        <v>40</v>
      </c>
      <c r="J46" s="9"/>
      <c r="K46" s="9"/>
      <c r="L46" s="9"/>
    </row>
    <row r="47" spans="1:12" s="1" customFormat="1" ht="28.5" customHeight="1" x14ac:dyDescent="0.15">
      <c r="A47" s="24"/>
      <c r="B47" s="24"/>
      <c r="C47" s="24"/>
      <c r="D47" s="9" t="s">
        <v>36</v>
      </c>
      <c r="E47" s="18" t="s">
        <v>10</v>
      </c>
      <c r="F47" s="9">
        <f>SUM(G47:K47)</f>
        <v>3.8</v>
      </c>
      <c r="G47" s="9"/>
      <c r="H47" s="9"/>
      <c r="I47" s="9"/>
      <c r="J47" s="9"/>
      <c r="K47" s="9">
        <v>3.8</v>
      </c>
      <c r="L47" s="9"/>
    </row>
    <row r="48" spans="1:12" s="1" customFormat="1" ht="28.5" customHeight="1" x14ac:dyDescent="0.15">
      <c r="A48" s="24"/>
      <c r="B48" s="24">
        <v>100060</v>
      </c>
      <c r="C48" s="24" t="s">
        <v>45</v>
      </c>
      <c r="D48" s="41" t="s">
        <v>16</v>
      </c>
      <c r="E48" s="43"/>
      <c r="F48" s="10">
        <f t="shared" ref="F48:K48" si="14">SUM(F49:F50)</f>
        <v>43.8</v>
      </c>
      <c r="G48" s="10">
        <f t="shared" si="14"/>
        <v>0</v>
      </c>
      <c r="H48" s="10">
        <f t="shared" si="14"/>
        <v>0</v>
      </c>
      <c r="I48" s="10">
        <f t="shared" si="14"/>
        <v>40</v>
      </c>
      <c r="J48" s="10">
        <f t="shared" si="14"/>
        <v>0</v>
      </c>
      <c r="K48" s="10">
        <f t="shared" si="14"/>
        <v>3.8</v>
      </c>
      <c r="L48" s="9"/>
    </row>
    <row r="49" spans="1:254" s="1" customFormat="1" ht="28.5" customHeight="1" x14ac:dyDescent="0.15">
      <c r="A49" s="24"/>
      <c r="B49" s="24"/>
      <c r="C49" s="24"/>
      <c r="D49" s="9" t="s">
        <v>36</v>
      </c>
      <c r="E49" s="9" t="s">
        <v>28</v>
      </c>
      <c r="F49" s="9">
        <f>SUM(G49:K49)</f>
        <v>40</v>
      </c>
      <c r="G49" s="9"/>
      <c r="H49" s="9"/>
      <c r="I49" s="9">
        <v>40</v>
      </c>
      <c r="J49" s="9"/>
      <c r="K49" s="9"/>
      <c r="L49" s="9"/>
    </row>
    <row r="50" spans="1:254" s="1" customFormat="1" ht="28.5" customHeight="1" x14ac:dyDescent="0.15">
      <c r="A50" s="24"/>
      <c r="B50" s="24"/>
      <c r="C50" s="24"/>
      <c r="D50" s="9" t="s">
        <v>36</v>
      </c>
      <c r="E50" s="11" t="s">
        <v>10</v>
      </c>
      <c r="F50" s="9">
        <f>SUM(G50:K50)</f>
        <v>3.8</v>
      </c>
      <c r="G50" s="9"/>
      <c r="H50" s="9"/>
      <c r="I50" s="9"/>
      <c r="J50" s="9"/>
      <c r="K50" s="9">
        <v>3.8</v>
      </c>
      <c r="L50" s="9"/>
    </row>
    <row r="51" spans="1:254" s="2" customFormat="1" ht="28.5" customHeight="1" x14ac:dyDescent="0.15">
      <c r="A51" s="41" t="s">
        <v>46</v>
      </c>
      <c r="B51" s="42"/>
      <c r="C51" s="42"/>
      <c r="D51" s="42"/>
      <c r="E51" s="43"/>
      <c r="F51" s="10">
        <f t="shared" ref="F51:K51" si="15">SUM(F52:F53)</f>
        <v>43.8</v>
      </c>
      <c r="G51" s="10">
        <f t="shared" si="15"/>
        <v>0</v>
      </c>
      <c r="H51" s="10">
        <f t="shared" si="15"/>
        <v>0</v>
      </c>
      <c r="I51" s="10">
        <f t="shared" si="15"/>
        <v>40</v>
      </c>
      <c r="J51" s="10">
        <f t="shared" si="15"/>
        <v>0</v>
      </c>
      <c r="K51" s="10">
        <f t="shared" si="15"/>
        <v>3.8</v>
      </c>
      <c r="L51" s="10"/>
    </row>
    <row r="52" spans="1:254" ht="28.5" customHeight="1" x14ac:dyDescent="0.15">
      <c r="A52" s="9" t="s">
        <v>47</v>
      </c>
      <c r="B52" s="37" t="s">
        <v>48</v>
      </c>
      <c r="C52" s="38"/>
      <c r="D52" s="9" t="s">
        <v>36</v>
      </c>
      <c r="E52" s="18" t="s">
        <v>10</v>
      </c>
      <c r="F52" s="9">
        <f>SUM(G52:K52)</f>
        <v>3.8</v>
      </c>
      <c r="G52" s="9"/>
      <c r="H52" s="9"/>
      <c r="I52" s="9"/>
      <c r="J52" s="9"/>
      <c r="K52" s="9">
        <v>3.8</v>
      </c>
      <c r="L52" s="9"/>
    </row>
    <row r="53" spans="1:254" ht="28.5" customHeight="1" x14ac:dyDescent="0.15">
      <c r="A53" s="9" t="s">
        <v>49</v>
      </c>
      <c r="B53" s="37" t="s">
        <v>50</v>
      </c>
      <c r="C53" s="38"/>
      <c r="D53" s="9" t="s">
        <v>36</v>
      </c>
      <c r="E53" s="9" t="s">
        <v>28</v>
      </c>
      <c r="F53" s="9">
        <f>SUM(G53:K53)</f>
        <v>40</v>
      </c>
      <c r="G53" s="9"/>
      <c r="H53" s="9"/>
      <c r="I53" s="9">
        <v>40</v>
      </c>
      <c r="J53" s="9"/>
      <c r="K53" s="9"/>
      <c r="L53" s="9"/>
    </row>
    <row r="54" spans="1:254" s="3" customFormat="1" ht="28.5" customHeight="1" x14ac:dyDescent="0.15">
      <c r="A54" s="41" t="s">
        <v>51</v>
      </c>
      <c r="B54" s="42"/>
      <c r="C54" s="42"/>
      <c r="D54" s="42"/>
      <c r="E54" s="43"/>
      <c r="F54" s="10">
        <f t="shared" ref="F54:K54" si="16">F55+F65+F77+F81+F89+F92+F99+F110+F115+F123+F126+F130+F139+F145</f>
        <v>1008.3999999999999</v>
      </c>
      <c r="G54" s="10">
        <f t="shared" si="16"/>
        <v>0</v>
      </c>
      <c r="H54" s="10">
        <f t="shared" si="16"/>
        <v>515</v>
      </c>
      <c r="I54" s="10">
        <f t="shared" si="16"/>
        <v>335</v>
      </c>
      <c r="J54" s="10">
        <f t="shared" si="16"/>
        <v>0</v>
      </c>
      <c r="K54" s="10">
        <f t="shared" si="16"/>
        <v>158.4</v>
      </c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</row>
    <row r="55" spans="1:254" s="3" customFormat="1" ht="28.5" customHeight="1" x14ac:dyDescent="0.15">
      <c r="A55" s="24" t="s">
        <v>52</v>
      </c>
      <c r="B55" s="41" t="s">
        <v>53</v>
      </c>
      <c r="C55" s="42"/>
      <c r="D55" s="42"/>
      <c r="E55" s="43"/>
      <c r="F55" s="10">
        <f t="shared" ref="F55:K55" si="17">F56+F59+F62+F63+F64</f>
        <v>107.6</v>
      </c>
      <c r="G55" s="10">
        <f t="shared" si="17"/>
        <v>0</v>
      </c>
      <c r="H55" s="10">
        <f t="shared" si="17"/>
        <v>40</v>
      </c>
      <c r="I55" s="10">
        <f t="shared" si="17"/>
        <v>50</v>
      </c>
      <c r="J55" s="10">
        <f t="shared" si="17"/>
        <v>0</v>
      </c>
      <c r="K55" s="10">
        <f t="shared" si="17"/>
        <v>17.600000000000001</v>
      </c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</row>
    <row r="56" spans="1:254" s="4" customFormat="1" ht="28.5" customHeight="1" x14ac:dyDescent="0.15">
      <c r="A56" s="24"/>
      <c r="B56" s="23" t="s">
        <v>54</v>
      </c>
      <c r="C56" s="41" t="s">
        <v>16</v>
      </c>
      <c r="D56" s="42"/>
      <c r="E56" s="43"/>
      <c r="F56" s="10">
        <f t="shared" ref="F56:K56" si="18">SUM(F57:F58)</f>
        <v>13.8</v>
      </c>
      <c r="G56" s="10">
        <f t="shared" si="18"/>
        <v>0</v>
      </c>
      <c r="H56" s="10">
        <f t="shared" si="18"/>
        <v>0</v>
      </c>
      <c r="I56" s="10">
        <f t="shared" si="18"/>
        <v>0</v>
      </c>
      <c r="J56" s="10">
        <f t="shared" si="18"/>
        <v>0</v>
      </c>
      <c r="K56" s="10">
        <f t="shared" si="18"/>
        <v>13.8</v>
      </c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</row>
    <row r="57" spans="1:254" ht="28.5" customHeight="1" x14ac:dyDescent="0.15">
      <c r="A57" s="24"/>
      <c r="B57" s="24"/>
      <c r="C57" s="9" t="s">
        <v>55</v>
      </c>
      <c r="D57" s="11" t="s">
        <v>18</v>
      </c>
      <c r="E57" s="11" t="s">
        <v>56</v>
      </c>
      <c r="F57" s="9">
        <f>SUM(G57:K57)</f>
        <v>10</v>
      </c>
      <c r="G57" s="9"/>
      <c r="H57" s="9"/>
      <c r="I57" s="9"/>
      <c r="J57" s="9"/>
      <c r="K57" s="9">
        <v>10</v>
      </c>
      <c r="L57" s="9"/>
    </row>
    <row r="58" spans="1:254" ht="28.5" customHeight="1" x14ac:dyDescent="0.15">
      <c r="A58" s="24"/>
      <c r="B58" s="24"/>
      <c r="C58" s="9" t="s">
        <v>57</v>
      </c>
      <c r="D58" s="11" t="s">
        <v>36</v>
      </c>
      <c r="E58" s="11" t="s">
        <v>10</v>
      </c>
      <c r="F58" s="9">
        <f>SUM(G58:K58)</f>
        <v>3.8</v>
      </c>
      <c r="G58" s="9"/>
      <c r="H58" s="9"/>
      <c r="I58" s="9"/>
      <c r="J58" s="9"/>
      <c r="K58" s="9">
        <v>3.8</v>
      </c>
      <c r="L58" s="9"/>
    </row>
    <row r="59" spans="1:254" s="3" customFormat="1" ht="28.5" customHeight="1" x14ac:dyDescent="0.15">
      <c r="A59" s="24"/>
      <c r="B59" s="25" t="s">
        <v>58</v>
      </c>
      <c r="C59" s="32"/>
      <c r="D59" s="44" t="s">
        <v>16</v>
      </c>
      <c r="E59" s="45"/>
      <c r="F59" s="10">
        <f t="shared" ref="F59:K59" si="19">SUM(F60:F61)</f>
        <v>8.8000000000000007</v>
      </c>
      <c r="G59" s="10">
        <f t="shared" si="19"/>
        <v>0</v>
      </c>
      <c r="H59" s="10">
        <f t="shared" si="19"/>
        <v>0</v>
      </c>
      <c r="I59" s="10">
        <f t="shared" si="19"/>
        <v>5</v>
      </c>
      <c r="J59" s="10">
        <f t="shared" si="19"/>
        <v>0</v>
      </c>
      <c r="K59" s="10">
        <f t="shared" si="19"/>
        <v>3.8</v>
      </c>
      <c r="L59" s="1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</row>
    <row r="60" spans="1:254" ht="28.5" customHeight="1" x14ac:dyDescent="0.15">
      <c r="A60" s="24"/>
      <c r="B60" s="26"/>
      <c r="C60" s="33"/>
      <c r="D60" s="11" t="s">
        <v>59</v>
      </c>
      <c r="E60" s="11" t="s">
        <v>42</v>
      </c>
      <c r="F60" s="9">
        <f>SUM(G60:K60)</f>
        <v>5</v>
      </c>
      <c r="G60" s="9"/>
      <c r="H60" s="9"/>
      <c r="I60" s="9">
        <v>5</v>
      </c>
      <c r="J60" s="9"/>
      <c r="K60" s="9"/>
      <c r="L60" s="9" t="s">
        <v>60</v>
      </c>
    </row>
    <row r="61" spans="1:254" ht="28.5" customHeight="1" x14ac:dyDescent="0.15">
      <c r="A61" s="24"/>
      <c r="B61" s="27"/>
      <c r="C61" s="34"/>
      <c r="D61" s="11" t="s">
        <v>18</v>
      </c>
      <c r="E61" s="11" t="s">
        <v>10</v>
      </c>
      <c r="F61" s="9">
        <f>SUM(G61:K61)</f>
        <v>3.8</v>
      </c>
      <c r="G61" s="9"/>
      <c r="H61" s="9"/>
      <c r="I61" s="9"/>
      <c r="J61" s="9"/>
      <c r="K61" s="9">
        <v>3.8</v>
      </c>
      <c r="L61" s="9"/>
    </row>
    <row r="62" spans="1:254" ht="28.5" customHeight="1" x14ac:dyDescent="0.15">
      <c r="A62" s="24"/>
      <c r="B62" s="24" t="s">
        <v>61</v>
      </c>
      <c r="C62" s="24"/>
      <c r="D62" s="11" t="s">
        <v>18</v>
      </c>
      <c r="E62" s="11" t="s">
        <v>62</v>
      </c>
      <c r="F62" s="9">
        <f>SUM(G62:K62)</f>
        <v>40</v>
      </c>
      <c r="G62" s="9"/>
      <c r="H62" s="9"/>
      <c r="I62" s="9">
        <v>40</v>
      </c>
      <c r="J62" s="9"/>
      <c r="K62" s="9"/>
      <c r="L62" s="9"/>
    </row>
    <row r="63" spans="1:254" ht="28.5" customHeight="1" x14ac:dyDescent="0.15">
      <c r="A63" s="24"/>
      <c r="B63" s="24" t="s">
        <v>63</v>
      </c>
      <c r="C63" s="24"/>
      <c r="D63" s="11" t="s">
        <v>64</v>
      </c>
      <c r="E63" s="11" t="s">
        <v>42</v>
      </c>
      <c r="F63" s="9">
        <f>SUM(G63:K63)</f>
        <v>5</v>
      </c>
      <c r="G63" s="9"/>
      <c r="H63" s="9"/>
      <c r="I63" s="9">
        <v>5</v>
      </c>
      <c r="J63" s="9"/>
      <c r="K63" s="9"/>
      <c r="L63" s="9" t="s">
        <v>65</v>
      </c>
    </row>
    <row r="64" spans="1:254" ht="28.5" customHeight="1" x14ac:dyDescent="0.15">
      <c r="A64" s="24"/>
      <c r="B64" s="24" t="s">
        <v>66</v>
      </c>
      <c r="C64" s="24"/>
      <c r="D64" s="11" t="s">
        <v>18</v>
      </c>
      <c r="E64" s="11" t="s">
        <v>67</v>
      </c>
      <c r="F64" s="9">
        <f>SUM(G64:K64)</f>
        <v>40</v>
      </c>
      <c r="G64" s="9"/>
      <c r="H64" s="9">
        <v>40</v>
      </c>
      <c r="I64" s="9"/>
      <c r="J64" s="9"/>
      <c r="K64" s="9"/>
      <c r="L64" s="9"/>
    </row>
    <row r="65" spans="1:254" s="3" customFormat="1" ht="28.5" customHeight="1" x14ac:dyDescent="0.15">
      <c r="A65" s="24" t="s">
        <v>68</v>
      </c>
      <c r="B65" s="41" t="s">
        <v>69</v>
      </c>
      <c r="C65" s="42"/>
      <c r="D65" s="42"/>
      <c r="E65" s="43"/>
      <c r="F65" s="10">
        <f t="shared" ref="F65:K65" si="20">F66+F69+F70+F74+F75+F76</f>
        <v>166.8</v>
      </c>
      <c r="G65" s="10">
        <f t="shared" si="20"/>
        <v>0</v>
      </c>
      <c r="H65" s="10">
        <f t="shared" si="20"/>
        <v>140</v>
      </c>
      <c r="I65" s="10">
        <f t="shared" si="20"/>
        <v>5</v>
      </c>
      <c r="J65" s="10">
        <f t="shared" si="20"/>
        <v>0</v>
      </c>
      <c r="K65" s="10">
        <f t="shared" si="20"/>
        <v>21.8</v>
      </c>
      <c r="L65" s="1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</row>
    <row r="66" spans="1:254" s="4" customFormat="1" ht="28.5" customHeight="1" x14ac:dyDescent="0.15">
      <c r="A66" s="24"/>
      <c r="B66" s="20" t="s">
        <v>54</v>
      </c>
      <c r="C66" s="10" t="s">
        <v>16</v>
      </c>
      <c r="D66" s="17"/>
      <c r="E66" s="17"/>
      <c r="F66" s="10">
        <f t="shared" ref="F66:K66" si="21">SUM(F67:F68)</f>
        <v>8.8000000000000007</v>
      </c>
      <c r="G66" s="10">
        <f t="shared" si="21"/>
        <v>0</v>
      </c>
      <c r="H66" s="10">
        <f t="shared" si="21"/>
        <v>0</v>
      </c>
      <c r="I66" s="10">
        <f t="shared" si="21"/>
        <v>5</v>
      </c>
      <c r="J66" s="10">
        <f t="shared" si="21"/>
        <v>0</v>
      </c>
      <c r="K66" s="10">
        <f t="shared" si="21"/>
        <v>3.8</v>
      </c>
      <c r="L66" s="1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</row>
    <row r="67" spans="1:254" ht="28.5" customHeight="1" x14ac:dyDescent="0.15">
      <c r="A67" s="24"/>
      <c r="B67" s="21"/>
      <c r="C67" s="9" t="s">
        <v>70</v>
      </c>
      <c r="D67" s="11" t="s">
        <v>36</v>
      </c>
      <c r="E67" s="11" t="s">
        <v>10</v>
      </c>
      <c r="F67" s="9">
        <f>SUM(G67:K67)</f>
        <v>3.8</v>
      </c>
      <c r="G67" s="9"/>
      <c r="H67" s="9"/>
      <c r="I67" s="9"/>
      <c r="J67" s="9"/>
      <c r="K67" s="9">
        <v>3.8</v>
      </c>
      <c r="L67" s="9"/>
    </row>
    <row r="68" spans="1:254" ht="28.5" customHeight="1" x14ac:dyDescent="0.15">
      <c r="A68" s="24"/>
      <c r="B68" s="22"/>
      <c r="C68" s="14" t="s">
        <v>71</v>
      </c>
      <c r="D68" s="9" t="s">
        <v>41</v>
      </c>
      <c r="E68" s="11" t="s">
        <v>42</v>
      </c>
      <c r="F68" s="9">
        <f>SUM(G68:K68)</f>
        <v>5</v>
      </c>
      <c r="G68" s="9"/>
      <c r="H68" s="14"/>
      <c r="I68" s="9">
        <v>5</v>
      </c>
      <c r="J68" s="9"/>
      <c r="K68" s="9"/>
      <c r="L68" s="9"/>
    </row>
    <row r="69" spans="1:254" ht="28.5" customHeight="1" x14ac:dyDescent="0.15">
      <c r="A69" s="24"/>
      <c r="B69" s="24" t="s">
        <v>72</v>
      </c>
      <c r="C69" s="24"/>
      <c r="D69" s="11" t="s">
        <v>18</v>
      </c>
      <c r="E69" s="11" t="s">
        <v>56</v>
      </c>
      <c r="F69" s="9">
        <f>SUM(G69:K69)</f>
        <v>6</v>
      </c>
      <c r="G69" s="9"/>
      <c r="H69" s="9"/>
      <c r="I69" s="9"/>
      <c r="J69" s="9"/>
      <c r="K69" s="9">
        <v>6</v>
      </c>
      <c r="L69" s="9"/>
    </row>
    <row r="70" spans="1:254" s="3" customFormat="1" ht="28.5" customHeight="1" x14ac:dyDescent="0.15">
      <c r="A70" s="24"/>
      <c r="B70" s="23" t="s">
        <v>73</v>
      </c>
      <c r="C70" s="10" t="s">
        <v>16</v>
      </c>
      <c r="D70" s="17"/>
      <c r="E70" s="17"/>
      <c r="F70" s="10">
        <f t="shared" ref="F70:K70" si="22">SUM(F71:F73)</f>
        <v>66</v>
      </c>
      <c r="G70" s="10">
        <f t="shared" si="22"/>
        <v>0</v>
      </c>
      <c r="H70" s="10">
        <f t="shared" si="22"/>
        <v>60</v>
      </c>
      <c r="I70" s="10">
        <f t="shared" si="22"/>
        <v>0</v>
      </c>
      <c r="J70" s="10">
        <f t="shared" si="22"/>
        <v>0</v>
      </c>
      <c r="K70" s="10">
        <f t="shared" si="22"/>
        <v>6</v>
      </c>
      <c r="L70" s="1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</row>
    <row r="71" spans="1:254" ht="28.5" customHeight="1" x14ac:dyDescent="0.15">
      <c r="A71" s="24"/>
      <c r="B71" s="24"/>
      <c r="C71" s="31" t="s">
        <v>73</v>
      </c>
      <c r="D71" s="11" t="s">
        <v>18</v>
      </c>
      <c r="E71" s="11" t="s">
        <v>67</v>
      </c>
      <c r="F71" s="9">
        <f t="shared" ref="F71:F76" si="23">SUM(G71:K71)</f>
        <v>40</v>
      </c>
      <c r="G71" s="9"/>
      <c r="H71" s="9">
        <v>40</v>
      </c>
      <c r="I71" s="9"/>
      <c r="J71" s="9"/>
      <c r="K71" s="9"/>
      <c r="L71" s="9"/>
    </row>
    <row r="72" spans="1:254" ht="28.5" customHeight="1" x14ac:dyDescent="0.15">
      <c r="A72" s="24"/>
      <c r="B72" s="24"/>
      <c r="C72" s="22"/>
      <c r="D72" s="11" t="s">
        <v>18</v>
      </c>
      <c r="E72" s="11" t="s">
        <v>56</v>
      </c>
      <c r="F72" s="9">
        <f t="shared" si="23"/>
        <v>6</v>
      </c>
      <c r="G72" s="9"/>
      <c r="H72" s="9"/>
      <c r="I72" s="9"/>
      <c r="J72" s="9"/>
      <c r="K72" s="9">
        <v>6</v>
      </c>
      <c r="L72" s="9"/>
    </row>
    <row r="73" spans="1:254" ht="28.5" customHeight="1" x14ac:dyDescent="0.15">
      <c r="A73" s="24"/>
      <c r="B73" s="24"/>
      <c r="C73" s="9" t="s">
        <v>74</v>
      </c>
      <c r="D73" s="11" t="s">
        <v>75</v>
      </c>
      <c r="E73" s="11" t="s">
        <v>76</v>
      </c>
      <c r="F73" s="9">
        <f t="shared" si="23"/>
        <v>20</v>
      </c>
      <c r="G73" s="9"/>
      <c r="H73" s="14">
        <v>20</v>
      </c>
      <c r="I73" s="9"/>
      <c r="J73" s="9"/>
      <c r="K73" s="9"/>
      <c r="L73" s="9"/>
    </row>
    <row r="74" spans="1:254" ht="28.5" customHeight="1" x14ac:dyDescent="0.15">
      <c r="A74" s="24"/>
      <c r="B74" s="37" t="s">
        <v>77</v>
      </c>
      <c r="C74" s="38"/>
      <c r="D74" s="11" t="s">
        <v>18</v>
      </c>
      <c r="E74" s="11" t="s">
        <v>67</v>
      </c>
      <c r="F74" s="9">
        <f t="shared" si="23"/>
        <v>40</v>
      </c>
      <c r="G74" s="9"/>
      <c r="H74" s="14">
        <v>40</v>
      </c>
      <c r="I74" s="9"/>
      <c r="J74" s="9"/>
      <c r="K74" s="9"/>
      <c r="L74" s="9"/>
    </row>
    <row r="75" spans="1:254" ht="28.5" customHeight="1" x14ac:dyDescent="0.15">
      <c r="A75" s="24"/>
      <c r="B75" s="37" t="s">
        <v>78</v>
      </c>
      <c r="C75" s="38"/>
      <c r="D75" s="11" t="s">
        <v>18</v>
      </c>
      <c r="E75" s="11" t="s">
        <v>56</v>
      </c>
      <c r="F75" s="9">
        <f t="shared" si="23"/>
        <v>6</v>
      </c>
      <c r="G75" s="9"/>
      <c r="H75" s="14"/>
      <c r="I75" s="9"/>
      <c r="J75" s="9"/>
      <c r="K75" s="9">
        <v>6</v>
      </c>
      <c r="L75" s="9"/>
    </row>
    <row r="76" spans="1:254" ht="28.5" customHeight="1" x14ac:dyDescent="0.15">
      <c r="A76" s="24"/>
      <c r="B76" s="37" t="s">
        <v>79</v>
      </c>
      <c r="C76" s="38"/>
      <c r="D76" s="11" t="s">
        <v>18</v>
      </c>
      <c r="E76" s="11" t="s">
        <v>67</v>
      </c>
      <c r="F76" s="9">
        <f t="shared" si="23"/>
        <v>40</v>
      </c>
      <c r="G76" s="9"/>
      <c r="H76" s="9">
        <v>40</v>
      </c>
      <c r="I76" s="9"/>
      <c r="J76" s="9"/>
      <c r="K76" s="9"/>
      <c r="L76" s="9"/>
    </row>
    <row r="77" spans="1:254" s="3" customFormat="1" ht="28.5" customHeight="1" x14ac:dyDescent="0.15">
      <c r="A77" s="24" t="s">
        <v>80</v>
      </c>
      <c r="B77" s="41" t="s">
        <v>81</v>
      </c>
      <c r="C77" s="42"/>
      <c r="D77" s="42"/>
      <c r="E77" s="43"/>
      <c r="F77" s="10">
        <f t="shared" ref="F77:K77" si="24">SUM(F78:F80)</f>
        <v>21</v>
      </c>
      <c r="G77" s="10">
        <f t="shared" si="24"/>
        <v>0</v>
      </c>
      <c r="H77" s="10">
        <f t="shared" si="24"/>
        <v>0</v>
      </c>
      <c r="I77" s="10">
        <f t="shared" si="24"/>
        <v>5</v>
      </c>
      <c r="J77" s="10">
        <f t="shared" si="24"/>
        <v>0</v>
      </c>
      <c r="K77" s="10">
        <f t="shared" si="24"/>
        <v>16</v>
      </c>
      <c r="L77" s="1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</row>
    <row r="78" spans="1:254" ht="28.5" customHeight="1" x14ac:dyDescent="0.15">
      <c r="A78" s="24"/>
      <c r="B78" s="37" t="s">
        <v>54</v>
      </c>
      <c r="C78" s="38"/>
      <c r="D78" s="11" t="s">
        <v>18</v>
      </c>
      <c r="E78" s="11" t="s">
        <v>56</v>
      </c>
      <c r="F78" s="9">
        <f>SUM(G78:K78)</f>
        <v>10</v>
      </c>
      <c r="G78" s="9"/>
      <c r="H78" s="9"/>
      <c r="I78" s="9"/>
      <c r="J78" s="9"/>
      <c r="K78" s="9">
        <v>10</v>
      </c>
      <c r="L78" s="9"/>
    </row>
    <row r="79" spans="1:254" ht="28.5" customHeight="1" x14ac:dyDescent="0.15">
      <c r="A79" s="24"/>
      <c r="B79" s="24" t="s">
        <v>82</v>
      </c>
      <c r="C79" s="24"/>
      <c r="D79" s="11" t="s">
        <v>18</v>
      </c>
      <c r="E79" s="11" t="s">
        <v>56</v>
      </c>
      <c r="F79" s="9">
        <f>SUM(G79:K79)</f>
        <v>6</v>
      </c>
      <c r="G79" s="9"/>
      <c r="H79" s="14"/>
      <c r="I79" s="9"/>
      <c r="J79" s="9"/>
      <c r="K79" s="9">
        <v>6</v>
      </c>
      <c r="L79" s="9"/>
    </row>
    <row r="80" spans="1:254" ht="28.5" customHeight="1" x14ac:dyDescent="0.15">
      <c r="A80" s="24"/>
      <c r="B80" s="37" t="s">
        <v>83</v>
      </c>
      <c r="C80" s="38"/>
      <c r="D80" s="11" t="s">
        <v>59</v>
      </c>
      <c r="E80" s="11" t="s">
        <v>42</v>
      </c>
      <c r="F80" s="9">
        <f>SUM(G80:K80)</f>
        <v>5</v>
      </c>
      <c r="G80" s="9"/>
      <c r="H80" s="14"/>
      <c r="I80" s="9">
        <v>5</v>
      </c>
      <c r="J80" s="9"/>
      <c r="K80" s="9"/>
      <c r="L80" s="9" t="s">
        <v>84</v>
      </c>
    </row>
    <row r="81" spans="1:254" s="3" customFormat="1" ht="28.5" customHeight="1" x14ac:dyDescent="0.15">
      <c r="A81" s="24" t="s">
        <v>85</v>
      </c>
      <c r="B81" s="41" t="s">
        <v>86</v>
      </c>
      <c r="C81" s="42"/>
      <c r="D81" s="42"/>
      <c r="E81" s="43"/>
      <c r="F81" s="10">
        <f t="shared" ref="F81:K81" si="25">F82+F83+F86</f>
        <v>42</v>
      </c>
      <c r="G81" s="10">
        <f t="shared" si="25"/>
        <v>0</v>
      </c>
      <c r="H81" s="10">
        <f t="shared" si="25"/>
        <v>20</v>
      </c>
      <c r="I81" s="10">
        <f t="shared" si="25"/>
        <v>10</v>
      </c>
      <c r="J81" s="10">
        <f t="shared" si="25"/>
        <v>0</v>
      </c>
      <c r="K81" s="10">
        <f t="shared" si="25"/>
        <v>12</v>
      </c>
      <c r="L81" s="1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</row>
    <row r="82" spans="1:254" s="5" customFormat="1" ht="28.5" customHeight="1" x14ac:dyDescent="0.15">
      <c r="A82" s="24"/>
      <c r="B82" s="24" t="s">
        <v>87</v>
      </c>
      <c r="C82" s="24"/>
      <c r="D82" s="11" t="s">
        <v>18</v>
      </c>
      <c r="E82" s="11" t="s">
        <v>42</v>
      </c>
      <c r="F82" s="9">
        <f>SUM(G82:K82)</f>
        <v>5</v>
      </c>
      <c r="G82" s="9"/>
      <c r="H82" s="9"/>
      <c r="I82" s="9">
        <v>5</v>
      </c>
      <c r="J82" s="9"/>
      <c r="K82" s="9"/>
      <c r="L82" s="9" t="s">
        <v>88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</row>
    <row r="83" spans="1:254" s="6" customFormat="1" ht="28.5" customHeight="1" x14ac:dyDescent="0.15">
      <c r="A83" s="24"/>
      <c r="B83" s="35" t="s">
        <v>89</v>
      </c>
      <c r="C83" s="36"/>
      <c r="D83" s="44" t="s">
        <v>16</v>
      </c>
      <c r="E83" s="45"/>
      <c r="F83" s="10">
        <f t="shared" ref="F83:K83" si="26">SUM(F84:F85)</f>
        <v>11</v>
      </c>
      <c r="G83" s="10">
        <f t="shared" si="26"/>
        <v>0</v>
      </c>
      <c r="H83" s="10">
        <f t="shared" si="26"/>
        <v>0</v>
      </c>
      <c r="I83" s="10">
        <f t="shared" si="26"/>
        <v>5</v>
      </c>
      <c r="J83" s="10">
        <f t="shared" si="26"/>
        <v>0</v>
      </c>
      <c r="K83" s="10">
        <f t="shared" si="26"/>
        <v>6</v>
      </c>
      <c r="L83" s="1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</row>
    <row r="84" spans="1:254" s="5" customFormat="1" ht="28.5" customHeight="1" x14ac:dyDescent="0.15">
      <c r="A84" s="24"/>
      <c r="B84" s="26"/>
      <c r="C84" s="33"/>
      <c r="D84" s="11" t="s">
        <v>18</v>
      </c>
      <c r="E84" s="11" t="s">
        <v>56</v>
      </c>
      <c r="F84" s="9">
        <f>SUM(G84:K84)</f>
        <v>6</v>
      </c>
      <c r="G84" s="9"/>
      <c r="H84" s="14"/>
      <c r="I84" s="9"/>
      <c r="J84" s="9"/>
      <c r="K84" s="9">
        <v>6</v>
      </c>
      <c r="L84" s="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</row>
    <row r="85" spans="1:254" s="5" customFormat="1" ht="28.5" customHeight="1" x14ac:dyDescent="0.15">
      <c r="A85" s="24"/>
      <c r="B85" s="27"/>
      <c r="C85" s="34"/>
      <c r="D85" s="11" t="s">
        <v>59</v>
      </c>
      <c r="E85" s="11" t="s">
        <v>42</v>
      </c>
      <c r="F85" s="9">
        <f>SUM(G85:K85)</f>
        <v>5</v>
      </c>
      <c r="G85" s="9"/>
      <c r="H85" s="14"/>
      <c r="I85" s="9">
        <v>5</v>
      </c>
      <c r="J85" s="9"/>
      <c r="K85" s="9"/>
      <c r="L85" s="9" t="s">
        <v>90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</row>
    <row r="86" spans="1:254" s="3" customFormat="1" ht="28.5" customHeight="1" x14ac:dyDescent="0.15">
      <c r="A86" s="24"/>
      <c r="B86" s="23" t="s">
        <v>91</v>
      </c>
      <c r="C86" s="41" t="s">
        <v>16</v>
      </c>
      <c r="D86" s="42"/>
      <c r="E86" s="43"/>
      <c r="F86" s="10">
        <f t="shared" ref="F86:K86" si="27">SUM(F87:F88)</f>
        <v>26</v>
      </c>
      <c r="G86" s="10">
        <f t="shared" si="27"/>
        <v>0</v>
      </c>
      <c r="H86" s="10">
        <f t="shared" si="27"/>
        <v>20</v>
      </c>
      <c r="I86" s="10">
        <f t="shared" si="27"/>
        <v>0</v>
      </c>
      <c r="J86" s="10">
        <f t="shared" si="27"/>
        <v>0</v>
      </c>
      <c r="K86" s="10">
        <f t="shared" si="27"/>
        <v>6</v>
      </c>
      <c r="L86" s="1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</row>
    <row r="87" spans="1:254" ht="28.5" customHeight="1" x14ac:dyDescent="0.15">
      <c r="A87" s="24"/>
      <c r="B87" s="24"/>
      <c r="C87" s="9" t="s">
        <v>91</v>
      </c>
      <c r="D87" s="11" t="s">
        <v>18</v>
      </c>
      <c r="E87" s="11" t="s">
        <v>56</v>
      </c>
      <c r="F87" s="9">
        <f>SUM(G87:K87)</f>
        <v>6</v>
      </c>
      <c r="G87" s="9"/>
      <c r="H87" s="14"/>
      <c r="I87" s="9"/>
      <c r="J87" s="9"/>
      <c r="K87" s="9">
        <v>6</v>
      </c>
      <c r="L87" s="9"/>
    </row>
    <row r="88" spans="1:254" ht="28.5" customHeight="1" x14ac:dyDescent="0.15">
      <c r="A88" s="24"/>
      <c r="B88" s="24"/>
      <c r="C88" s="9" t="s">
        <v>92</v>
      </c>
      <c r="D88" s="11" t="s">
        <v>170</v>
      </c>
      <c r="E88" s="11" t="s">
        <v>76</v>
      </c>
      <c r="F88" s="9">
        <f>SUM(G88:K88)</f>
        <v>20</v>
      </c>
      <c r="G88" s="9"/>
      <c r="H88" s="9">
        <v>20</v>
      </c>
      <c r="I88" s="9"/>
      <c r="J88" s="9"/>
      <c r="K88" s="9"/>
      <c r="L88" s="9"/>
    </row>
    <row r="89" spans="1:254" s="3" customFormat="1" ht="28.5" customHeight="1" x14ac:dyDescent="0.15">
      <c r="A89" s="31" t="s">
        <v>93</v>
      </c>
      <c r="B89" s="41" t="s">
        <v>94</v>
      </c>
      <c r="C89" s="42"/>
      <c r="D89" s="42"/>
      <c r="E89" s="43"/>
      <c r="F89" s="10">
        <f t="shared" ref="F89:K89" si="28">SUM(F90:F91)</f>
        <v>8.8000000000000007</v>
      </c>
      <c r="G89" s="10">
        <f t="shared" si="28"/>
        <v>0</v>
      </c>
      <c r="H89" s="10">
        <f t="shared" si="28"/>
        <v>0</v>
      </c>
      <c r="I89" s="10">
        <f t="shared" si="28"/>
        <v>5</v>
      </c>
      <c r="J89" s="10">
        <f t="shared" si="28"/>
        <v>0</v>
      </c>
      <c r="K89" s="10">
        <f t="shared" si="28"/>
        <v>3.8</v>
      </c>
      <c r="L89" s="1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</row>
    <row r="90" spans="1:254" ht="28.5" customHeight="1" x14ac:dyDescent="0.15">
      <c r="A90" s="21"/>
      <c r="B90" s="37" t="s">
        <v>95</v>
      </c>
      <c r="C90" s="38"/>
      <c r="D90" s="11" t="s">
        <v>18</v>
      </c>
      <c r="E90" s="11" t="s">
        <v>10</v>
      </c>
      <c r="F90" s="9">
        <f>SUM(G90:K90)</f>
        <v>3.8</v>
      </c>
      <c r="G90" s="9"/>
      <c r="H90" s="14"/>
      <c r="I90" s="9"/>
      <c r="J90" s="9"/>
      <c r="K90" s="9">
        <v>3.8</v>
      </c>
      <c r="L90" s="9"/>
    </row>
    <row r="91" spans="1:254" s="5" customFormat="1" ht="28.5" customHeight="1" x14ac:dyDescent="0.15">
      <c r="A91" s="21"/>
      <c r="B91" s="37" t="s">
        <v>96</v>
      </c>
      <c r="C91" s="38"/>
      <c r="D91" s="11" t="s">
        <v>64</v>
      </c>
      <c r="E91" s="11" t="s">
        <v>42</v>
      </c>
      <c r="F91" s="9">
        <f>SUM(G91:K91)</f>
        <v>5</v>
      </c>
      <c r="G91" s="9"/>
      <c r="H91" s="14"/>
      <c r="I91" s="9">
        <v>5</v>
      </c>
      <c r="J91" s="9"/>
      <c r="K91" s="9"/>
      <c r="L91" s="9" t="s">
        <v>97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</row>
    <row r="92" spans="1:254" s="3" customFormat="1" ht="28.5" customHeight="1" x14ac:dyDescent="0.15">
      <c r="A92" s="24" t="s">
        <v>98</v>
      </c>
      <c r="B92" s="41" t="s">
        <v>99</v>
      </c>
      <c r="C92" s="42"/>
      <c r="D92" s="42"/>
      <c r="E92" s="43"/>
      <c r="F92" s="10">
        <f t="shared" ref="F92:K92" si="29">F93+F94+F98</f>
        <v>108.8</v>
      </c>
      <c r="G92" s="10">
        <f t="shared" si="29"/>
        <v>0</v>
      </c>
      <c r="H92" s="10">
        <f t="shared" si="29"/>
        <v>60</v>
      </c>
      <c r="I92" s="10">
        <f t="shared" si="29"/>
        <v>45</v>
      </c>
      <c r="J92" s="10">
        <f t="shared" si="29"/>
        <v>0</v>
      </c>
      <c r="K92" s="10">
        <f t="shared" si="29"/>
        <v>3.8</v>
      </c>
      <c r="L92" s="1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</row>
    <row r="93" spans="1:254" ht="28.5" customHeight="1" x14ac:dyDescent="0.15">
      <c r="A93" s="24"/>
      <c r="B93" s="9" t="s">
        <v>100</v>
      </c>
      <c r="C93" s="9" t="s">
        <v>101</v>
      </c>
      <c r="D93" s="9" t="s">
        <v>41</v>
      </c>
      <c r="E93" s="11" t="s">
        <v>42</v>
      </c>
      <c r="F93" s="9">
        <f>SUM(G93:K93)</f>
        <v>5</v>
      </c>
      <c r="G93" s="9"/>
      <c r="H93" s="14"/>
      <c r="I93" s="9">
        <v>5</v>
      </c>
      <c r="J93" s="9"/>
      <c r="K93" s="9"/>
      <c r="L93" s="9"/>
    </row>
    <row r="94" spans="1:254" s="3" customFormat="1" ht="28.5" customHeight="1" x14ac:dyDescent="0.15">
      <c r="A94" s="24"/>
      <c r="B94" s="25" t="s">
        <v>102</v>
      </c>
      <c r="C94" s="32"/>
      <c r="D94" s="41" t="s">
        <v>16</v>
      </c>
      <c r="E94" s="43"/>
      <c r="F94" s="10">
        <f t="shared" ref="F94:K94" si="30">SUM(F95:F97)</f>
        <v>83.8</v>
      </c>
      <c r="G94" s="10">
        <f t="shared" si="30"/>
        <v>0</v>
      </c>
      <c r="H94" s="10">
        <f t="shared" si="30"/>
        <v>40</v>
      </c>
      <c r="I94" s="10">
        <f t="shared" si="30"/>
        <v>40</v>
      </c>
      <c r="J94" s="10">
        <f t="shared" si="30"/>
        <v>0</v>
      </c>
      <c r="K94" s="10">
        <f t="shared" si="30"/>
        <v>3.8</v>
      </c>
      <c r="L94" s="1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</row>
    <row r="95" spans="1:254" ht="28.5" customHeight="1" x14ac:dyDescent="0.15">
      <c r="A95" s="24"/>
      <c r="B95" s="26"/>
      <c r="C95" s="33"/>
      <c r="D95" s="11" t="s">
        <v>18</v>
      </c>
      <c r="E95" s="11" t="s">
        <v>67</v>
      </c>
      <c r="F95" s="9">
        <f>SUM(G95:K95)</f>
        <v>40</v>
      </c>
      <c r="G95" s="9"/>
      <c r="H95" s="14">
        <v>40</v>
      </c>
      <c r="I95" s="9"/>
      <c r="J95" s="9"/>
      <c r="K95" s="9"/>
      <c r="L95" s="9"/>
    </row>
    <row r="96" spans="1:254" s="5" customFormat="1" ht="28.5" customHeight="1" x14ac:dyDescent="0.15">
      <c r="A96" s="24"/>
      <c r="B96" s="26"/>
      <c r="C96" s="33"/>
      <c r="D96" s="11" t="s">
        <v>18</v>
      </c>
      <c r="E96" s="11" t="s">
        <v>62</v>
      </c>
      <c r="F96" s="9">
        <f>SUM(G96:K96)</f>
        <v>40</v>
      </c>
      <c r="G96" s="9"/>
      <c r="H96" s="14"/>
      <c r="I96" s="9">
        <v>40</v>
      </c>
      <c r="J96" s="9"/>
      <c r="K96" s="9"/>
      <c r="L96" s="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</row>
    <row r="97" spans="1:254" s="5" customFormat="1" ht="28.5" customHeight="1" x14ac:dyDescent="0.15">
      <c r="A97" s="24"/>
      <c r="B97" s="27"/>
      <c r="C97" s="34"/>
      <c r="D97" s="11" t="s">
        <v>18</v>
      </c>
      <c r="E97" s="11" t="s">
        <v>10</v>
      </c>
      <c r="F97" s="9">
        <f>SUM(G97:K97)</f>
        <v>3.8</v>
      </c>
      <c r="G97" s="9"/>
      <c r="H97" s="14"/>
      <c r="I97" s="9"/>
      <c r="J97" s="9"/>
      <c r="K97" s="9">
        <v>3.8</v>
      </c>
      <c r="L97" s="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</row>
    <row r="98" spans="1:254" ht="28.5" customHeight="1" x14ac:dyDescent="0.15">
      <c r="A98" s="24"/>
      <c r="B98" s="37" t="s">
        <v>103</v>
      </c>
      <c r="C98" s="38"/>
      <c r="D98" s="11" t="s">
        <v>18</v>
      </c>
      <c r="E98" s="11" t="s">
        <v>76</v>
      </c>
      <c r="F98" s="9">
        <f>SUM(G98:K98)</f>
        <v>20</v>
      </c>
      <c r="G98" s="9"/>
      <c r="H98" s="14">
        <v>20</v>
      </c>
      <c r="I98" s="9"/>
      <c r="J98" s="9"/>
      <c r="K98" s="9"/>
      <c r="L98" s="9"/>
    </row>
    <row r="99" spans="1:254" s="3" customFormat="1" ht="28.5" customHeight="1" x14ac:dyDescent="0.15">
      <c r="A99" s="24" t="s">
        <v>104</v>
      </c>
      <c r="B99" s="41" t="s">
        <v>105</v>
      </c>
      <c r="C99" s="42"/>
      <c r="D99" s="42"/>
      <c r="E99" s="43"/>
      <c r="F99" s="10">
        <f t="shared" ref="F99:K99" si="31">F100+F104+F107</f>
        <v>69.8</v>
      </c>
      <c r="G99" s="10">
        <f t="shared" si="31"/>
        <v>0</v>
      </c>
      <c r="H99" s="10">
        <f t="shared" si="31"/>
        <v>40</v>
      </c>
      <c r="I99" s="10">
        <f t="shared" si="31"/>
        <v>10</v>
      </c>
      <c r="J99" s="10">
        <f t="shared" si="31"/>
        <v>0</v>
      </c>
      <c r="K99" s="10">
        <f t="shared" si="31"/>
        <v>19.8</v>
      </c>
      <c r="L99" s="10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</row>
    <row r="100" spans="1:254" s="3" customFormat="1" ht="28.5" customHeight="1" x14ac:dyDescent="0.15">
      <c r="A100" s="24"/>
      <c r="B100" s="20" t="s">
        <v>54</v>
      </c>
      <c r="C100" s="41" t="s">
        <v>16</v>
      </c>
      <c r="D100" s="42"/>
      <c r="E100" s="43"/>
      <c r="F100" s="10">
        <f t="shared" ref="F100:K100" si="32">SUM(F101:F103)</f>
        <v>18.8</v>
      </c>
      <c r="G100" s="10">
        <f t="shared" si="32"/>
        <v>0</v>
      </c>
      <c r="H100" s="10">
        <f t="shared" si="32"/>
        <v>0</v>
      </c>
      <c r="I100" s="10">
        <f t="shared" si="32"/>
        <v>5</v>
      </c>
      <c r="J100" s="10">
        <f t="shared" si="32"/>
        <v>0</v>
      </c>
      <c r="K100" s="10">
        <f t="shared" si="32"/>
        <v>13.8</v>
      </c>
      <c r="L100" s="1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</row>
    <row r="101" spans="1:254" ht="28.5" customHeight="1" x14ac:dyDescent="0.15">
      <c r="A101" s="24"/>
      <c r="B101" s="21"/>
      <c r="C101" s="9" t="s">
        <v>106</v>
      </c>
      <c r="D101" s="11" t="s">
        <v>18</v>
      </c>
      <c r="E101" s="11" t="s">
        <v>56</v>
      </c>
      <c r="F101" s="9">
        <f>SUM(G101:K101)</f>
        <v>10</v>
      </c>
      <c r="G101" s="9"/>
      <c r="H101" s="9"/>
      <c r="I101" s="9"/>
      <c r="J101" s="9"/>
      <c r="K101" s="9">
        <v>10</v>
      </c>
      <c r="L101" s="9"/>
    </row>
    <row r="102" spans="1:254" ht="28.5" customHeight="1" x14ac:dyDescent="0.15">
      <c r="A102" s="24"/>
      <c r="B102" s="21"/>
      <c r="C102" s="9" t="s">
        <v>107</v>
      </c>
      <c r="D102" s="11" t="s">
        <v>21</v>
      </c>
      <c r="E102" s="11" t="s">
        <v>10</v>
      </c>
      <c r="F102" s="9">
        <f>SUM(G102:K102)</f>
        <v>3.8</v>
      </c>
      <c r="G102" s="9"/>
      <c r="H102" s="9"/>
      <c r="I102" s="9"/>
      <c r="J102" s="9"/>
      <c r="K102" s="9">
        <v>3.8</v>
      </c>
      <c r="L102" s="9"/>
    </row>
    <row r="103" spans="1:254" ht="28.5" customHeight="1" x14ac:dyDescent="0.15">
      <c r="A103" s="24"/>
      <c r="B103" s="22"/>
      <c r="C103" s="9" t="s">
        <v>108</v>
      </c>
      <c r="D103" s="9" t="s">
        <v>41</v>
      </c>
      <c r="E103" s="11" t="s">
        <v>42</v>
      </c>
      <c r="F103" s="9">
        <f>SUM(G103:K103)</f>
        <v>5</v>
      </c>
      <c r="G103" s="9"/>
      <c r="H103" s="9"/>
      <c r="I103" s="9">
        <v>5</v>
      </c>
      <c r="J103" s="9"/>
      <c r="K103" s="9"/>
      <c r="L103" s="9"/>
    </row>
    <row r="104" spans="1:254" s="3" customFormat="1" ht="28.5" customHeight="1" x14ac:dyDescent="0.15">
      <c r="A104" s="24"/>
      <c r="B104" s="23" t="s">
        <v>109</v>
      </c>
      <c r="C104" s="41" t="s">
        <v>16</v>
      </c>
      <c r="D104" s="42"/>
      <c r="E104" s="43"/>
      <c r="F104" s="10">
        <f t="shared" ref="F104:K104" si="33">SUM(F105:F106)</f>
        <v>25</v>
      </c>
      <c r="G104" s="10">
        <f t="shared" si="33"/>
        <v>0</v>
      </c>
      <c r="H104" s="10">
        <f t="shared" si="33"/>
        <v>20</v>
      </c>
      <c r="I104" s="10">
        <f t="shared" si="33"/>
        <v>5</v>
      </c>
      <c r="J104" s="10">
        <f t="shared" si="33"/>
        <v>0</v>
      </c>
      <c r="K104" s="10">
        <f t="shared" si="33"/>
        <v>0</v>
      </c>
      <c r="L104" s="1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</row>
    <row r="105" spans="1:254" ht="28.5" customHeight="1" x14ac:dyDescent="0.15">
      <c r="A105" s="24"/>
      <c r="B105" s="24"/>
      <c r="C105" s="9" t="s">
        <v>109</v>
      </c>
      <c r="D105" s="11" t="s">
        <v>18</v>
      </c>
      <c r="E105" s="11" t="s">
        <v>42</v>
      </c>
      <c r="F105" s="9">
        <f>SUM(G105:K105)</f>
        <v>5</v>
      </c>
      <c r="G105" s="9"/>
      <c r="H105" s="14"/>
      <c r="I105" s="9">
        <v>5</v>
      </c>
      <c r="J105" s="9"/>
      <c r="K105" s="9"/>
      <c r="L105" s="9" t="s">
        <v>110</v>
      </c>
    </row>
    <row r="106" spans="1:254" ht="28.5" customHeight="1" x14ac:dyDescent="0.15">
      <c r="A106" s="24"/>
      <c r="B106" s="24"/>
      <c r="C106" s="9" t="s">
        <v>111</v>
      </c>
      <c r="D106" s="11" t="s">
        <v>170</v>
      </c>
      <c r="E106" s="11" t="s">
        <v>76</v>
      </c>
      <c r="F106" s="9">
        <f>SUM(G106:K106)</f>
        <v>20</v>
      </c>
      <c r="G106" s="9"/>
      <c r="H106" s="9">
        <v>20</v>
      </c>
      <c r="I106" s="9"/>
      <c r="J106" s="9"/>
      <c r="K106" s="9"/>
      <c r="L106" s="9"/>
    </row>
    <row r="107" spans="1:254" s="3" customFormat="1" ht="28.5" customHeight="1" x14ac:dyDescent="0.15">
      <c r="A107" s="24"/>
      <c r="B107" s="23" t="s">
        <v>112</v>
      </c>
      <c r="C107" s="41" t="s">
        <v>16</v>
      </c>
      <c r="D107" s="42"/>
      <c r="E107" s="43"/>
      <c r="F107" s="10">
        <f t="shared" ref="F107:K107" si="34">SUM(F108:F109)</f>
        <v>26</v>
      </c>
      <c r="G107" s="10">
        <f t="shared" si="34"/>
        <v>0</v>
      </c>
      <c r="H107" s="10">
        <f t="shared" si="34"/>
        <v>20</v>
      </c>
      <c r="I107" s="10">
        <f t="shared" si="34"/>
        <v>0</v>
      </c>
      <c r="J107" s="10">
        <f t="shared" si="34"/>
        <v>0</v>
      </c>
      <c r="K107" s="10">
        <f t="shared" si="34"/>
        <v>6</v>
      </c>
      <c r="L107" s="1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</row>
    <row r="108" spans="1:254" ht="28.5" customHeight="1" x14ac:dyDescent="0.15">
      <c r="A108" s="24"/>
      <c r="B108" s="24"/>
      <c r="C108" s="9" t="s">
        <v>112</v>
      </c>
      <c r="D108" s="11" t="s">
        <v>18</v>
      </c>
      <c r="E108" s="11" t="s">
        <v>56</v>
      </c>
      <c r="F108" s="9">
        <f>SUM(G108:K108)</f>
        <v>6</v>
      </c>
      <c r="G108" s="9"/>
      <c r="H108" s="14"/>
      <c r="I108" s="9"/>
      <c r="J108" s="9"/>
      <c r="K108" s="9">
        <v>6</v>
      </c>
      <c r="L108" s="9"/>
    </row>
    <row r="109" spans="1:254" ht="28.5" customHeight="1" x14ac:dyDescent="0.15">
      <c r="A109" s="24"/>
      <c r="B109" s="24"/>
      <c r="C109" s="9" t="s">
        <v>113</v>
      </c>
      <c r="D109" s="11" t="s">
        <v>170</v>
      </c>
      <c r="E109" s="11" t="s">
        <v>76</v>
      </c>
      <c r="F109" s="9">
        <f>SUM(G109:K109)</f>
        <v>20</v>
      </c>
      <c r="G109" s="9"/>
      <c r="H109" s="14">
        <v>20</v>
      </c>
      <c r="I109" s="9"/>
      <c r="J109" s="9"/>
      <c r="K109" s="9"/>
      <c r="L109" s="9"/>
    </row>
    <row r="110" spans="1:254" s="3" customFormat="1" ht="28.5" customHeight="1" x14ac:dyDescent="0.15">
      <c r="A110" s="24" t="s">
        <v>114</v>
      </c>
      <c r="B110" s="41" t="s">
        <v>115</v>
      </c>
      <c r="C110" s="42"/>
      <c r="D110" s="42"/>
      <c r="E110" s="43"/>
      <c r="F110" s="10">
        <f t="shared" ref="F110:K110" si="35">SUM(F111:F114)</f>
        <v>41</v>
      </c>
      <c r="G110" s="10">
        <f t="shared" si="35"/>
        <v>0</v>
      </c>
      <c r="H110" s="10">
        <f t="shared" si="35"/>
        <v>20</v>
      </c>
      <c r="I110" s="10">
        <f t="shared" si="35"/>
        <v>5</v>
      </c>
      <c r="J110" s="10">
        <f t="shared" si="35"/>
        <v>0</v>
      </c>
      <c r="K110" s="10">
        <f t="shared" si="35"/>
        <v>16</v>
      </c>
      <c r="L110" s="1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ht="28.5" customHeight="1" x14ac:dyDescent="0.15">
      <c r="A111" s="24"/>
      <c r="B111" s="37" t="s">
        <v>54</v>
      </c>
      <c r="C111" s="38"/>
      <c r="D111" s="11" t="s">
        <v>18</v>
      </c>
      <c r="E111" s="11" t="s">
        <v>56</v>
      </c>
      <c r="F111" s="9">
        <f>SUM(G111:K111)</f>
        <v>10</v>
      </c>
      <c r="G111" s="9"/>
      <c r="H111" s="9"/>
      <c r="I111" s="9"/>
      <c r="J111" s="9"/>
      <c r="K111" s="9">
        <v>10</v>
      </c>
      <c r="L111" s="9"/>
    </row>
    <row r="112" spans="1:254" ht="28.5" customHeight="1" x14ac:dyDescent="0.15">
      <c r="A112" s="24"/>
      <c r="B112" s="9" t="s">
        <v>116</v>
      </c>
      <c r="C112" s="9" t="s">
        <v>116</v>
      </c>
      <c r="D112" s="11" t="s">
        <v>18</v>
      </c>
      <c r="E112" s="11" t="s">
        <v>56</v>
      </c>
      <c r="F112" s="9">
        <f>SUM(G112:K112)</f>
        <v>6</v>
      </c>
      <c r="G112" s="9"/>
      <c r="H112" s="9"/>
      <c r="I112" s="9"/>
      <c r="J112" s="9"/>
      <c r="K112" s="9">
        <v>6</v>
      </c>
      <c r="L112" s="9"/>
    </row>
    <row r="113" spans="1:254" ht="28.5" customHeight="1" x14ac:dyDescent="0.15">
      <c r="A113" s="24"/>
      <c r="B113" s="9" t="s">
        <v>117</v>
      </c>
      <c r="C113" s="9" t="s">
        <v>118</v>
      </c>
      <c r="D113" s="11" t="s">
        <v>18</v>
      </c>
      <c r="E113" s="11" t="s">
        <v>42</v>
      </c>
      <c r="F113" s="9">
        <f>SUM(G113:K113)</f>
        <v>5</v>
      </c>
      <c r="G113" s="9"/>
      <c r="H113" s="14"/>
      <c r="I113" s="9">
        <v>5</v>
      </c>
      <c r="J113" s="9"/>
      <c r="K113" s="9"/>
      <c r="L113" s="9"/>
    </row>
    <row r="114" spans="1:254" ht="28.5" customHeight="1" x14ac:dyDescent="0.15">
      <c r="A114" s="24"/>
      <c r="B114" s="9" t="s">
        <v>119</v>
      </c>
      <c r="C114" s="9" t="s">
        <v>120</v>
      </c>
      <c r="D114" s="11" t="s">
        <v>170</v>
      </c>
      <c r="E114" s="11" t="s">
        <v>76</v>
      </c>
      <c r="F114" s="9">
        <f>SUM(G114:K114)</f>
        <v>20</v>
      </c>
      <c r="G114" s="9"/>
      <c r="H114" s="14">
        <v>20</v>
      </c>
      <c r="I114" s="9"/>
      <c r="J114" s="9"/>
      <c r="K114" s="9"/>
      <c r="L114" s="9"/>
    </row>
    <row r="115" spans="1:254" s="3" customFormat="1" ht="28.5" customHeight="1" x14ac:dyDescent="0.15">
      <c r="A115" s="24" t="s">
        <v>121</v>
      </c>
      <c r="B115" s="41" t="s">
        <v>122</v>
      </c>
      <c r="C115" s="42"/>
      <c r="D115" s="42"/>
      <c r="E115" s="43"/>
      <c r="F115" s="10">
        <f t="shared" ref="F115:K115" si="36">SUM(F116:F122)-F118</f>
        <v>136</v>
      </c>
      <c r="G115" s="10">
        <f t="shared" si="36"/>
        <v>0</v>
      </c>
      <c r="H115" s="10">
        <f t="shared" si="36"/>
        <v>120</v>
      </c>
      <c r="I115" s="10">
        <f t="shared" si="36"/>
        <v>10</v>
      </c>
      <c r="J115" s="10">
        <f t="shared" si="36"/>
        <v>0</v>
      </c>
      <c r="K115" s="10">
        <f t="shared" si="36"/>
        <v>6</v>
      </c>
      <c r="L115" s="1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</row>
    <row r="116" spans="1:254" ht="28.5" customHeight="1" x14ac:dyDescent="0.15">
      <c r="A116" s="24"/>
      <c r="B116" s="12" t="s">
        <v>54</v>
      </c>
      <c r="C116" s="9" t="s">
        <v>123</v>
      </c>
      <c r="D116" s="11" t="s">
        <v>124</v>
      </c>
      <c r="E116" s="11" t="s">
        <v>42</v>
      </c>
      <c r="F116" s="9">
        <f>SUM(G116:K116)</f>
        <v>5</v>
      </c>
      <c r="G116" s="9"/>
      <c r="H116" s="9"/>
      <c r="I116" s="9">
        <v>5</v>
      </c>
      <c r="J116" s="9"/>
      <c r="K116" s="9"/>
      <c r="L116" s="9"/>
    </row>
    <row r="117" spans="1:254" ht="28.5" customHeight="1" x14ac:dyDescent="0.15">
      <c r="A117" s="24"/>
      <c r="B117" s="24" t="s">
        <v>125</v>
      </c>
      <c r="C117" s="24"/>
      <c r="D117" s="11" t="s">
        <v>18</v>
      </c>
      <c r="E117" s="11" t="s">
        <v>67</v>
      </c>
      <c r="F117" s="9">
        <f>SUM(G117:K117)</f>
        <v>40</v>
      </c>
      <c r="G117" s="9"/>
      <c r="H117" s="14">
        <v>40</v>
      </c>
      <c r="I117" s="9"/>
      <c r="J117" s="9"/>
      <c r="K117" s="9"/>
      <c r="L117" s="9"/>
    </row>
    <row r="118" spans="1:254" s="3" customFormat="1" ht="28.5" customHeight="1" x14ac:dyDescent="0.15">
      <c r="A118" s="24"/>
      <c r="B118" s="25" t="s">
        <v>126</v>
      </c>
      <c r="C118" s="41" t="s">
        <v>16</v>
      </c>
      <c r="D118" s="42"/>
      <c r="E118" s="43"/>
      <c r="F118" s="10">
        <f t="shared" ref="F118:K118" si="37">SUM(F119:F120)</f>
        <v>45</v>
      </c>
      <c r="G118" s="10">
        <f t="shared" si="37"/>
        <v>0</v>
      </c>
      <c r="H118" s="10">
        <f t="shared" si="37"/>
        <v>40</v>
      </c>
      <c r="I118" s="10">
        <f t="shared" si="37"/>
        <v>5</v>
      </c>
      <c r="J118" s="10">
        <f t="shared" si="37"/>
        <v>0</v>
      </c>
      <c r="K118" s="10">
        <f t="shared" si="37"/>
        <v>0</v>
      </c>
      <c r="L118" s="1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</row>
    <row r="119" spans="1:254" ht="28.5" customHeight="1" x14ac:dyDescent="0.15">
      <c r="A119" s="24"/>
      <c r="B119" s="26"/>
      <c r="C119" s="15" t="s">
        <v>126</v>
      </c>
      <c r="D119" s="11" t="s">
        <v>18</v>
      </c>
      <c r="E119" s="11" t="s">
        <v>67</v>
      </c>
      <c r="F119" s="9">
        <f>SUM(G119:K119)</f>
        <v>40</v>
      </c>
      <c r="G119" s="9"/>
      <c r="H119" s="14">
        <v>40</v>
      </c>
      <c r="I119" s="9"/>
      <c r="J119" s="9"/>
      <c r="K119" s="9"/>
      <c r="L119" s="9"/>
    </row>
    <row r="120" spans="1:254" ht="28.5" customHeight="1" x14ac:dyDescent="0.15">
      <c r="A120" s="24"/>
      <c r="B120" s="27"/>
      <c r="C120" s="9" t="s">
        <v>127</v>
      </c>
      <c r="D120" s="11" t="s">
        <v>41</v>
      </c>
      <c r="E120" s="11" t="s">
        <v>42</v>
      </c>
      <c r="F120" s="9">
        <f>SUM(G120:K120)</f>
        <v>5</v>
      </c>
      <c r="G120" s="9"/>
      <c r="H120" s="14"/>
      <c r="I120" s="9">
        <v>5</v>
      </c>
      <c r="J120" s="9"/>
      <c r="K120" s="9"/>
      <c r="L120" s="9"/>
    </row>
    <row r="121" spans="1:254" ht="28.5" customHeight="1" x14ac:dyDescent="0.15">
      <c r="A121" s="24"/>
      <c r="B121" s="37" t="s">
        <v>128</v>
      </c>
      <c r="C121" s="38"/>
      <c r="D121" s="11" t="s">
        <v>18</v>
      </c>
      <c r="E121" s="11" t="s">
        <v>67</v>
      </c>
      <c r="F121" s="9">
        <f>SUM(G121:K121)</f>
        <v>40</v>
      </c>
      <c r="G121" s="9"/>
      <c r="H121" s="14">
        <v>40</v>
      </c>
      <c r="I121" s="9"/>
      <c r="J121" s="9"/>
      <c r="K121" s="9"/>
      <c r="L121" s="9"/>
    </row>
    <row r="122" spans="1:254" ht="28.5" customHeight="1" x14ac:dyDescent="0.15">
      <c r="A122" s="24"/>
      <c r="B122" s="37" t="s">
        <v>129</v>
      </c>
      <c r="C122" s="38"/>
      <c r="D122" s="11" t="s">
        <v>18</v>
      </c>
      <c r="E122" s="11" t="s">
        <v>56</v>
      </c>
      <c r="F122" s="9">
        <f>SUM(G122:K122)</f>
        <v>6</v>
      </c>
      <c r="G122" s="9"/>
      <c r="H122" s="14"/>
      <c r="I122" s="9"/>
      <c r="J122" s="9"/>
      <c r="K122" s="9">
        <v>6</v>
      </c>
      <c r="L122" s="9"/>
    </row>
    <row r="123" spans="1:254" s="3" customFormat="1" ht="28.5" customHeight="1" x14ac:dyDescent="0.15">
      <c r="A123" s="31" t="s">
        <v>130</v>
      </c>
      <c r="B123" s="41" t="s">
        <v>131</v>
      </c>
      <c r="C123" s="42"/>
      <c r="D123" s="42"/>
      <c r="E123" s="43"/>
      <c r="F123" s="10">
        <f t="shared" ref="F123:K123" si="38">SUM(F124:F125)</f>
        <v>8.8000000000000007</v>
      </c>
      <c r="G123" s="10">
        <f t="shared" si="38"/>
        <v>0</v>
      </c>
      <c r="H123" s="10">
        <f t="shared" si="38"/>
        <v>0</v>
      </c>
      <c r="I123" s="10">
        <f t="shared" si="38"/>
        <v>5</v>
      </c>
      <c r="J123" s="10">
        <f t="shared" si="38"/>
        <v>0</v>
      </c>
      <c r="K123" s="10">
        <f t="shared" si="38"/>
        <v>3.8</v>
      </c>
      <c r="L123" s="1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</row>
    <row r="124" spans="1:254" s="5" customFormat="1" ht="28.5" customHeight="1" x14ac:dyDescent="0.15">
      <c r="A124" s="21"/>
      <c r="B124" s="37" t="s">
        <v>132</v>
      </c>
      <c r="C124" s="38"/>
      <c r="D124" s="11" t="s">
        <v>18</v>
      </c>
      <c r="E124" s="11" t="s">
        <v>10</v>
      </c>
      <c r="F124" s="9">
        <f>SUM(G124:K124)</f>
        <v>3.8</v>
      </c>
      <c r="G124" s="9"/>
      <c r="H124" s="14"/>
      <c r="I124" s="9"/>
      <c r="J124" s="9"/>
      <c r="K124" s="9">
        <v>3.8</v>
      </c>
      <c r="L124" s="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</row>
    <row r="125" spans="1:254" s="5" customFormat="1" ht="28.5" customHeight="1" x14ac:dyDescent="0.15">
      <c r="A125" s="22"/>
      <c r="B125" s="37" t="s">
        <v>133</v>
      </c>
      <c r="C125" s="38"/>
      <c r="D125" s="11" t="s">
        <v>64</v>
      </c>
      <c r="E125" s="11" t="s">
        <v>42</v>
      </c>
      <c r="F125" s="9">
        <f>SUM(G125:K125)</f>
        <v>5</v>
      </c>
      <c r="G125" s="9"/>
      <c r="H125" s="14"/>
      <c r="I125" s="9">
        <v>5</v>
      </c>
      <c r="J125" s="9"/>
      <c r="K125" s="9"/>
      <c r="L125" s="9" t="s">
        <v>134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</row>
    <row r="126" spans="1:254" s="3" customFormat="1" ht="28.5" customHeight="1" x14ac:dyDescent="0.15">
      <c r="A126" s="24" t="s">
        <v>135</v>
      </c>
      <c r="B126" s="41" t="s">
        <v>136</v>
      </c>
      <c r="C126" s="42"/>
      <c r="D126" s="42"/>
      <c r="E126" s="43"/>
      <c r="F126" s="10">
        <f t="shared" ref="F126:K126" si="39">F127</f>
        <v>11</v>
      </c>
      <c r="G126" s="10">
        <f t="shared" si="39"/>
        <v>0</v>
      </c>
      <c r="H126" s="10">
        <f t="shared" si="39"/>
        <v>0</v>
      </c>
      <c r="I126" s="10">
        <f t="shared" si="39"/>
        <v>5</v>
      </c>
      <c r="J126" s="10">
        <f t="shared" si="39"/>
        <v>0</v>
      </c>
      <c r="K126" s="10">
        <f t="shared" si="39"/>
        <v>6</v>
      </c>
      <c r="L126" s="1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</row>
    <row r="127" spans="1:254" s="4" customFormat="1" ht="28.5" customHeight="1" x14ac:dyDescent="0.15">
      <c r="A127" s="24"/>
      <c r="B127" s="25" t="s">
        <v>137</v>
      </c>
      <c r="C127" s="32"/>
      <c r="D127" s="44" t="s">
        <v>16</v>
      </c>
      <c r="E127" s="45"/>
      <c r="F127" s="10">
        <f t="shared" ref="F127:K127" si="40">SUM(F128:F129)</f>
        <v>11</v>
      </c>
      <c r="G127" s="10">
        <f t="shared" si="40"/>
        <v>0</v>
      </c>
      <c r="H127" s="10">
        <f t="shared" si="40"/>
        <v>0</v>
      </c>
      <c r="I127" s="10">
        <f t="shared" si="40"/>
        <v>5</v>
      </c>
      <c r="J127" s="10">
        <f t="shared" si="40"/>
        <v>0</v>
      </c>
      <c r="K127" s="10">
        <f t="shared" si="40"/>
        <v>6</v>
      </c>
      <c r="L127" s="1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</row>
    <row r="128" spans="1:254" ht="28.5" customHeight="1" x14ac:dyDescent="0.15">
      <c r="A128" s="24"/>
      <c r="B128" s="26"/>
      <c r="C128" s="33"/>
      <c r="D128" s="11" t="s">
        <v>138</v>
      </c>
      <c r="E128" s="11" t="s">
        <v>42</v>
      </c>
      <c r="F128" s="9">
        <f>SUM(G128:K128)</f>
        <v>5</v>
      </c>
      <c r="G128" s="9"/>
      <c r="H128" s="9"/>
      <c r="I128" s="9">
        <v>5</v>
      </c>
      <c r="J128" s="9"/>
      <c r="K128" s="9"/>
      <c r="L128" s="9" t="s">
        <v>139</v>
      </c>
    </row>
    <row r="129" spans="1:254" ht="28.5" customHeight="1" x14ac:dyDescent="0.15">
      <c r="A129" s="24"/>
      <c r="B129" s="27"/>
      <c r="C129" s="34"/>
      <c r="D129" s="11" t="s">
        <v>18</v>
      </c>
      <c r="E129" s="11" t="s">
        <v>56</v>
      </c>
      <c r="F129" s="9">
        <f>SUM(G129:K129)</f>
        <v>6</v>
      </c>
      <c r="G129" s="9"/>
      <c r="H129" s="9"/>
      <c r="I129" s="9"/>
      <c r="J129" s="9"/>
      <c r="K129" s="9">
        <v>6</v>
      </c>
      <c r="L129" s="9"/>
    </row>
    <row r="130" spans="1:254" s="3" customFormat="1" ht="28.5" customHeight="1" x14ac:dyDescent="0.15">
      <c r="A130" s="24" t="s">
        <v>140</v>
      </c>
      <c r="B130" s="41" t="s">
        <v>141</v>
      </c>
      <c r="C130" s="42"/>
      <c r="D130" s="42"/>
      <c r="E130" s="43"/>
      <c r="F130" s="10">
        <f t="shared" ref="F130:K130" si="41">F131+F134+F137+F138</f>
        <v>86</v>
      </c>
      <c r="G130" s="10">
        <f t="shared" si="41"/>
        <v>0</v>
      </c>
      <c r="H130" s="10">
        <f t="shared" si="41"/>
        <v>20</v>
      </c>
      <c r="I130" s="10">
        <f t="shared" si="41"/>
        <v>50</v>
      </c>
      <c r="J130" s="10">
        <f t="shared" si="41"/>
        <v>0</v>
      </c>
      <c r="K130" s="10">
        <f t="shared" si="41"/>
        <v>16</v>
      </c>
      <c r="L130" s="1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</row>
    <row r="131" spans="1:254" s="4" customFormat="1" ht="28.5" customHeight="1" x14ac:dyDescent="0.15">
      <c r="A131" s="24"/>
      <c r="B131" s="25" t="s">
        <v>54</v>
      </c>
      <c r="C131" s="32"/>
      <c r="D131" s="44" t="s">
        <v>16</v>
      </c>
      <c r="E131" s="45"/>
      <c r="F131" s="10">
        <f t="shared" ref="F131:K131" si="42">SUM(F132:F133)</f>
        <v>15</v>
      </c>
      <c r="G131" s="10">
        <f t="shared" si="42"/>
        <v>0</v>
      </c>
      <c r="H131" s="10">
        <f t="shared" si="42"/>
        <v>0</v>
      </c>
      <c r="I131" s="10">
        <f t="shared" si="42"/>
        <v>5</v>
      </c>
      <c r="J131" s="10">
        <f t="shared" si="42"/>
        <v>0</v>
      </c>
      <c r="K131" s="10">
        <f t="shared" si="42"/>
        <v>10</v>
      </c>
      <c r="L131" s="1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</row>
    <row r="132" spans="1:254" ht="28.5" customHeight="1" x14ac:dyDescent="0.15">
      <c r="A132" s="24"/>
      <c r="B132" s="26"/>
      <c r="C132" s="33"/>
      <c r="D132" s="11" t="s">
        <v>18</v>
      </c>
      <c r="E132" s="11" t="s">
        <v>42</v>
      </c>
      <c r="F132" s="9">
        <f>SUM(G132:K132)</f>
        <v>5</v>
      </c>
      <c r="G132" s="9"/>
      <c r="H132" s="9"/>
      <c r="I132" s="9">
        <v>5</v>
      </c>
      <c r="J132" s="9"/>
      <c r="K132" s="9"/>
      <c r="L132" s="9" t="s">
        <v>142</v>
      </c>
    </row>
    <row r="133" spans="1:254" ht="28.5" customHeight="1" x14ac:dyDescent="0.15">
      <c r="A133" s="24"/>
      <c r="B133" s="27"/>
      <c r="C133" s="34"/>
      <c r="D133" s="11" t="s">
        <v>18</v>
      </c>
      <c r="E133" s="11" t="s">
        <v>56</v>
      </c>
      <c r="F133" s="9">
        <f>SUM(G133:K133)</f>
        <v>10</v>
      </c>
      <c r="G133" s="9"/>
      <c r="H133" s="9"/>
      <c r="I133" s="9"/>
      <c r="J133" s="9"/>
      <c r="K133" s="9">
        <v>10</v>
      </c>
      <c r="L133" s="9"/>
    </row>
    <row r="134" spans="1:254" s="3" customFormat="1" ht="28.5" customHeight="1" x14ac:dyDescent="0.15">
      <c r="A134" s="24"/>
      <c r="B134" s="28" t="s">
        <v>143</v>
      </c>
      <c r="C134" s="10" t="s">
        <v>16</v>
      </c>
      <c r="D134" s="17"/>
      <c r="E134" s="17"/>
      <c r="F134" s="10">
        <f t="shared" ref="F134:K134" si="43">SUM(F135:F136)</f>
        <v>26</v>
      </c>
      <c r="G134" s="10">
        <f t="shared" si="43"/>
        <v>0</v>
      </c>
      <c r="H134" s="10">
        <f t="shared" si="43"/>
        <v>20</v>
      </c>
      <c r="I134" s="10">
        <f t="shared" si="43"/>
        <v>0</v>
      </c>
      <c r="J134" s="10">
        <f t="shared" si="43"/>
        <v>0</v>
      </c>
      <c r="K134" s="10">
        <f t="shared" si="43"/>
        <v>6</v>
      </c>
      <c r="L134" s="1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</row>
    <row r="135" spans="1:254" ht="28.5" customHeight="1" x14ac:dyDescent="0.15">
      <c r="A135" s="24"/>
      <c r="B135" s="29"/>
      <c r="C135" s="14" t="s">
        <v>143</v>
      </c>
      <c r="D135" s="11" t="s">
        <v>18</v>
      </c>
      <c r="E135" s="11" t="s">
        <v>56</v>
      </c>
      <c r="F135" s="9">
        <f>SUM(G135:K135)</f>
        <v>6</v>
      </c>
      <c r="G135" s="9"/>
      <c r="H135" s="14"/>
      <c r="I135" s="9"/>
      <c r="J135" s="9"/>
      <c r="K135" s="9">
        <v>6</v>
      </c>
      <c r="L135" s="9"/>
    </row>
    <row r="136" spans="1:254" ht="28.5" customHeight="1" x14ac:dyDescent="0.15">
      <c r="A136" s="24"/>
      <c r="B136" s="29"/>
      <c r="C136" s="9" t="s">
        <v>144</v>
      </c>
      <c r="D136" s="11" t="s">
        <v>170</v>
      </c>
      <c r="E136" s="9" t="s">
        <v>37</v>
      </c>
      <c r="F136" s="9">
        <f>SUM(G136:K136)</f>
        <v>20</v>
      </c>
      <c r="G136" s="9"/>
      <c r="H136" s="14">
        <v>20</v>
      </c>
      <c r="I136" s="9"/>
      <c r="J136" s="9"/>
      <c r="K136" s="9"/>
      <c r="L136" s="9"/>
    </row>
    <row r="137" spans="1:254" ht="28.5" customHeight="1" x14ac:dyDescent="0.15">
      <c r="A137" s="24"/>
      <c r="B137" s="39" t="s">
        <v>145</v>
      </c>
      <c r="C137" s="40"/>
      <c r="D137" s="11" t="s">
        <v>18</v>
      </c>
      <c r="E137" s="11" t="s">
        <v>62</v>
      </c>
      <c r="F137" s="9">
        <f>SUM(G137:K137)</f>
        <v>40</v>
      </c>
      <c r="G137" s="9"/>
      <c r="H137" s="9"/>
      <c r="I137" s="9">
        <v>40</v>
      </c>
      <c r="J137" s="9"/>
      <c r="K137" s="9"/>
      <c r="L137" s="9"/>
    </row>
    <row r="138" spans="1:254" ht="28.5" customHeight="1" x14ac:dyDescent="0.15">
      <c r="A138" s="24"/>
      <c r="B138" s="39" t="s">
        <v>146</v>
      </c>
      <c r="C138" s="40"/>
      <c r="D138" s="11" t="s">
        <v>59</v>
      </c>
      <c r="E138" s="11" t="s">
        <v>42</v>
      </c>
      <c r="F138" s="9">
        <f>SUM(G138:K138)</f>
        <v>5</v>
      </c>
      <c r="G138" s="9"/>
      <c r="H138" s="14"/>
      <c r="I138" s="9">
        <v>5</v>
      </c>
      <c r="J138" s="9"/>
      <c r="K138" s="9"/>
      <c r="L138" s="9" t="s">
        <v>147</v>
      </c>
    </row>
    <row r="139" spans="1:254" s="3" customFormat="1" ht="28.5" customHeight="1" x14ac:dyDescent="0.15">
      <c r="A139" s="24" t="s">
        <v>148</v>
      </c>
      <c r="B139" s="41" t="s">
        <v>149</v>
      </c>
      <c r="C139" s="42"/>
      <c r="D139" s="42"/>
      <c r="E139" s="43"/>
      <c r="F139" s="10">
        <f t="shared" ref="F139:K139" si="44">SUM(F140:F144)</f>
        <v>94.8</v>
      </c>
      <c r="G139" s="10">
        <f t="shared" si="44"/>
        <v>0</v>
      </c>
      <c r="H139" s="10">
        <f t="shared" si="44"/>
        <v>0</v>
      </c>
      <c r="I139" s="10">
        <f t="shared" si="44"/>
        <v>85</v>
      </c>
      <c r="J139" s="10">
        <f t="shared" si="44"/>
        <v>0</v>
      </c>
      <c r="K139" s="10">
        <f t="shared" si="44"/>
        <v>9.8000000000000007</v>
      </c>
      <c r="L139" s="1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</row>
    <row r="140" spans="1:254" ht="28.5" customHeight="1" x14ac:dyDescent="0.15">
      <c r="A140" s="24"/>
      <c r="B140" s="9" t="s">
        <v>54</v>
      </c>
      <c r="C140" s="9" t="s">
        <v>150</v>
      </c>
      <c r="D140" s="9" t="s">
        <v>36</v>
      </c>
      <c r="E140" s="11"/>
      <c r="F140" s="9">
        <f>SUM(G140:K140)</f>
        <v>40</v>
      </c>
      <c r="G140" s="9"/>
      <c r="H140" s="9"/>
      <c r="I140" s="9">
        <v>40</v>
      </c>
      <c r="J140" s="9"/>
      <c r="K140" s="9"/>
      <c r="L140" s="9"/>
    </row>
    <row r="141" spans="1:254" ht="28.5" customHeight="1" x14ac:dyDescent="0.15">
      <c r="A141" s="24"/>
      <c r="B141" s="37" t="s">
        <v>151</v>
      </c>
      <c r="C141" s="38"/>
      <c r="D141" s="11" t="s">
        <v>18</v>
      </c>
      <c r="E141" s="11" t="s">
        <v>56</v>
      </c>
      <c r="F141" s="9">
        <f>SUM(G141:K141)</f>
        <v>6</v>
      </c>
      <c r="G141" s="9"/>
      <c r="H141" s="14"/>
      <c r="I141" s="9"/>
      <c r="J141" s="9"/>
      <c r="K141" s="9">
        <v>6</v>
      </c>
      <c r="L141" s="9"/>
    </row>
    <row r="142" spans="1:254" ht="28.5" customHeight="1" x14ac:dyDescent="0.15">
      <c r="A142" s="24"/>
      <c r="B142" s="37" t="s">
        <v>152</v>
      </c>
      <c r="C142" s="38"/>
      <c r="D142" s="11" t="s">
        <v>18</v>
      </c>
      <c r="E142" s="11" t="s">
        <v>10</v>
      </c>
      <c r="F142" s="9">
        <f>SUM(G142:K142)</f>
        <v>3.8</v>
      </c>
      <c r="G142" s="9"/>
      <c r="H142" s="14"/>
      <c r="I142" s="9"/>
      <c r="J142" s="9"/>
      <c r="K142" s="9">
        <v>3.8</v>
      </c>
      <c r="L142" s="9"/>
    </row>
    <row r="143" spans="1:254" ht="28.5" customHeight="1" x14ac:dyDescent="0.15">
      <c r="A143" s="24"/>
      <c r="B143" s="37" t="s">
        <v>153</v>
      </c>
      <c r="C143" s="38"/>
      <c r="D143" s="11" t="s">
        <v>64</v>
      </c>
      <c r="E143" s="11" t="s">
        <v>42</v>
      </c>
      <c r="F143" s="9">
        <f>SUM(G143:K143)</f>
        <v>5</v>
      </c>
      <c r="G143" s="9"/>
      <c r="H143" s="14"/>
      <c r="I143" s="9">
        <v>5</v>
      </c>
      <c r="J143" s="9"/>
      <c r="K143" s="9"/>
      <c r="L143" s="9" t="s">
        <v>154</v>
      </c>
    </row>
    <row r="144" spans="1:254" ht="28.5" customHeight="1" x14ac:dyDescent="0.15">
      <c r="A144" s="24"/>
      <c r="B144" s="24" t="s">
        <v>155</v>
      </c>
      <c r="C144" s="24"/>
      <c r="D144" s="11" t="s">
        <v>18</v>
      </c>
      <c r="E144" s="11" t="s">
        <v>62</v>
      </c>
      <c r="F144" s="9">
        <f>SUM(G144:K144)</f>
        <v>40</v>
      </c>
      <c r="G144" s="9"/>
      <c r="H144" s="14"/>
      <c r="I144" s="9">
        <v>40</v>
      </c>
      <c r="J144" s="9"/>
      <c r="K144" s="9"/>
      <c r="L144" s="9"/>
    </row>
    <row r="145" spans="1:254" s="3" customFormat="1" ht="28.5" customHeight="1" x14ac:dyDescent="0.15">
      <c r="A145" s="24" t="s">
        <v>156</v>
      </c>
      <c r="B145" s="41" t="s">
        <v>157</v>
      </c>
      <c r="C145" s="42"/>
      <c r="D145" s="42"/>
      <c r="E145" s="43"/>
      <c r="F145" s="10">
        <f t="shared" ref="F145:K145" si="45">SUM(F146:F150)</f>
        <v>106</v>
      </c>
      <c r="G145" s="10">
        <f t="shared" si="45"/>
        <v>0</v>
      </c>
      <c r="H145" s="10">
        <f t="shared" si="45"/>
        <v>55</v>
      </c>
      <c r="I145" s="10">
        <f t="shared" si="45"/>
        <v>45</v>
      </c>
      <c r="J145" s="10">
        <f t="shared" si="45"/>
        <v>0</v>
      </c>
      <c r="K145" s="10">
        <f t="shared" si="45"/>
        <v>6</v>
      </c>
      <c r="L145" s="1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</row>
    <row r="146" spans="1:254" ht="28.5" customHeight="1" x14ac:dyDescent="0.15">
      <c r="A146" s="24"/>
      <c r="B146" s="9" t="s">
        <v>158</v>
      </c>
      <c r="C146" s="9" t="s">
        <v>159</v>
      </c>
      <c r="D146" s="11" t="s">
        <v>18</v>
      </c>
      <c r="E146" s="11" t="s">
        <v>76</v>
      </c>
      <c r="F146" s="9">
        <f>SUM(G146:K146)</f>
        <v>35</v>
      </c>
      <c r="G146" s="9"/>
      <c r="H146" s="14">
        <v>35</v>
      </c>
      <c r="I146" s="9"/>
      <c r="J146" s="9"/>
      <c r="K146" s="9"/>
      <c r="L146" s="9"/>
    </row>
    <row r="147" spans="1:254" ht="28.5" customHeight="1" x14ac:dyDescent="0.15">
      <c r="A147" s="24"/>
      <c r="B147" s="9" t="s">
        <v>160</v>
      </c>
      <c r="C147" s="9" t="s">
        <v>161</v>
      </c>
      <c r="D147" s="9" t="s">
        <v>170</v>
      </c>
      <c r="E147" s="11" t="s">
        <v>76</v>
      </c>
      <c r="F147" s="9">
        <f>SUM(G147:K147)</f>
        <v>20</v>
      </c>
      <c r="G147" s="9"/>
      <c r="H147" s="9">
        <v>20</v>
      </c>
      <c r="I147" s="9"/>
      <c r="J147" s="9"/>
      <c r="K147" s="9"/>
      <c r="L147" s="9"/>
    </row>
    <row r="148" spans="1:254" ht="28.5" customHeight="1" x14ac:dyDescent="0.15">
      <c r="A148" s="24"/>
      <c r="B148" s="24" t="s">
        <v>162</v>
      </c>
      <c r="C148" s="24"/>
      <c r="D148" s="11" t="s">
        <v>18</v>
      </c>
      <c r="E148" s="11" t="s">
        <v>62</v>
      </c>
      <c r="F148" s="9">
        <f>SUM(G148:K148)</f>
        <v>40</v>
      </c>
      <c r="G148" s="9"/>
      <c r="H148" s="14"/>
      <c r="I148" s="9">
        <v>40</v>
      </c>
      <c r="J148" s="9"/>
      <c r="K148" s="9"/>
      <c r="L148" s="9"/>
    </row>
    <row r="149" spans="1:254" ht="28.5" customHeight="1" x14ac:dyDescent="0.15">
      <c r="A149" s="24"/>
      <c r="B149" s="24" t="s">
        <v>163</v>
      </c>
      <c r="C149" s="24"/>
      <c r="D149" s="11" t="s">
        <v>18</v>
      </c>
      <c r="E149" s="11" t="s">
        <v>56</v>
      </c>
      <c r="F149" s="9">
        <f>SUM(G149:K149)</f>
        <v>6</v>
      </c>
      <c r="G149" s="9"/>
      <c r="H149" s="14"/>
      <c r="I149" s="9"/>
      <c r="J149" s="9"/>
      <c r="K149" s="9">
        <v>6</v>
      </c>
      <c r="L149" s="9"/>
    </row>
    <row r="150" spans="1:254" ht="28.5" customHeight="1" x14ac:dyDescent="0.15">
      <c r="A150" s="24"/>
      <c r="B150" s="37" t="s">
        <v>164</v>
      </c>
      <c r="C150" s="38"/>
      <c r="D150" s="11" t="s">
        <v>64</v>
      </c>
      <c r="E150" s="11" t="s">
        <v>42</v>
      </c>
      <c r="F150" s="9">
        <f>SUM(G150:K150)</f>
        <v>5</v>
      </c>
      <c r="G150" s="9"/>
      <c r="H150" s="14"/>
      <c r="I150" s="9">
        <v>5</v>
      </c>
      <c r="J150" s="9"/>
      <c r="K150" s="9"/>
      <c r="L150" s="9" t="s">
        <v>165</v>
      </c>
    </row>
  </sheetData>
  <autoFilter ref="A4:L150"/>
  <sortState ref="A53:JG80">
    <sortCondition ref="A53:A80"/>
  </sortState>
  <mergeCells count="123">
    <mergeCell ref="A2:L2"/>
    <mergeCell ref="A4:C4"/>
    <mergeCell ref="A5:E5"/>
    <mergeCell ref="A6:E6"/>
    <mergeCell ref="B7:E7"/>
    <mergeCell ref="C8:E8"/>
    <mergeCell ref="D11:E11"/>
    <mergeCell ref="D16:E16"/>
    <mergeCell ref="D21:E21"/>
    <mergeCell ref="D25:E25"/>
    <mergeCell ref="D32:E32"/>
    <mergeCell ref="D35:E35"/>
    <mergeCell ref="D42:E42"/>
    <mergeCell ref="D45:E45"/>
    <mergeCell ref="D48:E48"/>
    <mergeCell ref="A51:E51"/>
    <mergeCell ref="B52:C52"/>
    <mergeCell ref="B53:C53"/>
    <mergeCell ref="B42:B44"/>
    <mergeCell ref="B45:B47"/>
    <mergeCell ref="B48:B50"/>
    <mergeCell ref="A54:E54"/>
    <mergeCell ref="B55:E55"/>
    <mergeCell ref="C56:E56"/>
    <mergeCell ref="D59:E59"/>
    <mergeCell ref="B62:C62"/>
    <mergeCell ref="B63:C63"/>
    <mergeCell ref="B64:C64"/>
    <mergeCell ref="B65:E65"/>
    <mergeCell ref="B56:B58"/>
    <mergeCell ref="B69:C69"/>
    <mergeCell ref="B74:C74"/>
    <mergeCell ref="B75:C75"/>
    <mergeCell ref="B76:C76"/>
    <mergeCell ref="B77:E77"/>
    <mergeCell ref="B78:C78"/>
    <mergeCell ref="B79:C79"/>
    <mergeCell ref="B80:C80"/>
    <mergeCell ref="B81:E81"/>
    <mergeCell ref="B82:C82"/>
    <mergeCell ref="D83:E83"/>
    <mergeCell ref="C86:E86"/>
    <mergeCell ref="B89:E89"/>
    <mergeCell ref="B90:C90"/>
    <mergeCell ref="B91:C91"/>
    <mergeCell ref="B92:E92"/>
    <mergeCell ref="D94:E94"/>
    <mergeCell ref="B98:C98"/>
    <mergeCell ref="B99:E99"/>
    <mergeCell ref="C100:E100"/>
    <mergeCell ref="C104:E104"/>
    <mergeCell ref="C107:E107"/>
    <mergeCell ref="B110:E110"/>
    <mergeCell ref="B111:C111"/>
    <mergeCell ref="B115:E115"/>
    <mergeCell ref="B117:C117"/>
    <mergeCell ref="C118:E118"/>
    <mergeCell ref="B121:C121"/>
    <mergeCell ref="B122:C122"/>
    <mergeCell ref="B123:E123"/>
    <mergeCell ref="B124:C124"/>
    <mergeCell ref="B125:C125"/>
    <mergeCell ref="B126:E126"/>
    <mergeCell ref="D127:E127"/>
    <mergeCell ref="B130:E130"/>
    <mergeCell ref="D131:E131"/>
    <mergeCell ref="B137:C137"/>
    <mergeCell ref="B138:C138"/>
    <mergeCell ref="B139:E139"/>
    <mergeCell ref="B141:C141"/>
    <mergeCell ref="B142:C142"/>
    <mergeCell ref="B143:C143"/>
    <mergeCell ref="B144:C144"/>
    <mergeCell ref="B145:E145"/>
    <mergeCell ref="B148:C148"/>
    <mergeCell ref="B149:C149"/>
    <mergeCell ref="B150:C150"/>
    <mergeCell ref="A7:A50"/>
    <mergeCell ref="A55:A64"/>
    <mergeCell ref="A65:A76"/>
    <mergeCell ref="A77:A80"/>
    <mergeCell ref="A81:A88"/>
    <mergeCell ref="A89:A91"/>
    <mergeCell ref="A92:A98"/>
    <mergeCell ref="A99:A109"/>
    <mergeCell ref="A110:A114"/>
    <mergeCell ref="A115:A122"/>
    <mergeCell ref="A123:A125"/>
    <mergeCell ref="A126:A129"/>
    <mergeCell ref="A130:A138"/>
    <mergeCell ref="A139:A144"/>
    <mergeCell ref="A145:A150"/>
    <mergeCell ref="B8:B10"/>
    <mergeCell ref="B11:B13"/>
    <mergeCell ref="B16:B18"/>
    <mergeCell ref="B21:B24"/>
    <mergeCell ref="B25:B28"/>
    <mergeCell ref="B32:B34"/>
    <mergeCell ref="B35:B37"/>
    <mergeCell ref="B66:B68"/>
    <mergeCell ref="B70:B73"/>
    <mergeCell ref="B86:B88"/>
    <mergeCell ref="B100:B103"/>
    <mergeCell ref="B104:B106"/>
    <mergeCell ref="B107:B109"/>
    <mergeCell ref="B118:B120"/>
    <mergeCell ref="B134:B136"/>
    <mergeCell ref="C9:C10"/>
    <mergeCell ref="C11:C13"/>
    <mergeCell ref="C16:C18"/>
    <mergeCell ref="C21:C24"/>
    <mergeCell ref="C25:C28"/>
    <mergeCell ref="C32:C34"/>
    <mergeCell ref="C35:C37"/>
    <mergeCell ref="C42:C44"/>
    <mergeCell ref="C45:C47"/>
    <mergeCell ref="C48:C50"/>
    <mergeCell ref="C71:C72"/>
    <mergeCell ref="B59:C61"/>
    <mergeCell ref="B83:C85"/>
    <mergeCell ref="B94:C97"/>
    <mergeCell ref="B127:C129"/>
    <mergeCell ref="B131:C133"/>
  </mergeCells>
  <phoneticPr fontId="9" type="noConversion"/>
  <pageMargins left="0.70833333333333304" right="0.55486111111111103" top="1" bottom="0.80277777777777803" header="0.5" footer="0.5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附件分配表</vt:lpstr>
      <vt:lpstr>附件分配表!Print_Titles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黄政</dc:creator>
  <cp:lastModifiedBy>陈琳姿 null</cp:lastModifiedBy>
  <cp:lastPrinted>2020-09-30T07:26:00Z</cp:lastPrinted>
  <dcterms:created xsi:type="dcterms:W3CDTF">2020-07-31T03:18:00Z</dcterms:created>
  <dcterms:modified xsi:type="dcterms:W3CDTF">2021-10-13T09:01:35Z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2052-11.3.0.8742</vt:lpwstr>
  </property>
</Properties>
</file>