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90" windowWidth="21840" windowHeight="12375"/>
  </bookViews>
  <sheets>
    <sheet name="附件1分配表" sheetId="4" r:id="rId1"/>
    <sheet name="附件2规划课题明细表" sheetId="2" r:id="rId2"/>
  </sheets>
  <definedNames>
    <definedName name="_xlnm._FilterDatabase" localSheetId="0" hidden="1">附件1分配表!$A$5:$L$298</definedName>
    <definedName name="_xlnm._FilterDatabase" localSheetId="1" hidden="1">附件2规划课题明细表!$A$4:$J$639</definedName>
    <definedName name="_xlnm.Print_Titles" localSheetId="0">附件1分配表!$5:$5</definedName>
    <definedName name="_xlnm.Print_Titles" localSheetId="1">附件2规划课题明细表!$4:$4</definedName>
  </definedNames>
  <calcPr calcId="145621"/>
</workbook>
</file>

<file path=xl/calcChain.xml><?xml version="1.0" encoding="utf-8"?>
<calcChain xmlns="http://schemas.openxmlformats.org/spreadsheetml/2006/main">
  <c r="H181" i="4" l="1"/>
  <c r="I181" i="4"/>
  <c r="J181" i="4"/>
  <c r="G181" i="4"/>
  <c r="H166" i="4"/>
  <c r="I166" i="4"/>
  <c r="J166" i="4"/>
  <c r="H144" i="4" l="1"/>
  <c r="I144" i="4"/>
  <c r="J144" i="4"/>
  <c r="G144" i="4"/>
  <c r="H145" i="4"/>
  <c r="I145" i="4"/>
  <c r="J145" i="4"/>
  <c r="G145" i="4"/>
  <c r="H133" i="4"/>
  <c r="I133" i="4"/>
  <c r="J133" i="4"/>
  <c r="G133" i="4"/>
  <c r="H57" i="4"/>
  <c r="I57" i="4"/>
  <c r="J57" i="4"/>
  <c r="G57" i="4"/>
  <c r="G8" i="4"/>
  <c r="H209" i="4" l="1"/>
  <c r="I209" i="4"/>
  <c r="J209" i="4"/>
  <c r="G209" i="4"/>
  <c r="H295" i="4" l="1"/>
  <c r="I295" i="4"/>
  <c r="J295" i="4"/>
  <c r="G295" i="4"/>
  <c r="H292" i="4"/>
  <c r="I292" i="4"/>
  <c r="J292" i="4"/>
  <c r="G292" i="4"/>
  <c r="H288" i="4"/>
  <c r="I288" i="4"/>
  <c r="J288" i="4"/>
  <c r="G288" i="4"/>
  <c r="H284" i="4"/>
  <c r="I284" i="4"/>
  <c r="J284" i="4"/>
  <c r="G284" i="4"/>
  <c r="H281" i="4"/>
  <c r="I281" i="4"/>
  <c r="J281" i="4"/>
  <c r="G281" i="4"/>
  <c r="H277" i="4"/>
  <c r="I277" i="4"/>
  <c r="J277" i="4"/>
  <c r="G277" i="4"/>
  <c r="H274" i="4"/>
  <c r="H273" i="4" s="1"/>
  <c r="I274" i="4"/>
  <c r="J274" i="4"/>
  <c r="J273" i="4" s="1"/>
  <c r="H269" i="4"/>
  <c r="I269" i="4"/>
  <c r="J269" i="4"/>
  <c r="G269" i="4"/>
  <c r="H264" i="4"/>
  <c r="I264" i="4"/>
  <c r="J264" i="4"/>
  <c r="G264" i="4"/>
  <c r="H261" i="4"/>
  <c r="I261" i="4"/>
  <c r="J261" i="4"/>
  <c r="G261" i="4"/>
  <c r="H258" i="4"/>
  <c r="I258" i="4"/>
  <c r="J258" i="4"/>
  <c r="G258" i="4"/>
  <c r="H254" i="4"/>
  <c r="I254" i="4"/>
  <c r="J254" i="4"/>
  <c r="J253" i="4" s="1"/>
  <c r="H243" i="4"/>
  <c r="H242" i="4" s="1"/>
  <c r="I243" i="4"/>
  <c r="I242" i="4" s="1"/>
  <c r="J243" i="4"/>
  <c r="J242" i="4" s="1"/>
  <c r="H237" i="4"/>
  <c r="H236" i="4" s="1"/>
  <c r="I237" i="4"/>
  <c r="I236" i="4" s="1"/>
  <c r="J237" i="4"/>
  <c r="J236" i="4" s="1"/>
  <c r="H228" i="4"/>
  <c r="H227" i="4" s="1"/>
  <c r="I228" i="4"/>
  <c r="I227" i="4" s="1"/>
  <c r="J228" i="4"/>
  <c r="J227" i="4" s="1"/>
  <c r="H223" i="4"/>
  <c r="I223" i="4"/>
  <c r="J223" i="4"/>
  <c r="H218" i="4"/>
  <c r="I218" i="4"/>
  <c r="J218" i="4"/>
  <c r="H213" i="4"/>
  <c r="H207" i="4" s="1"/>
  <c r="I213" i="4"/>
  <c r="J213" i="4"/>
  <c r="J207" i="4" s="1"/>
  <c r="G213" i="4"/>
  <c r="H204" i="4"/>
  <c r="I204" i="4"/>
  <c r="J204" i="4"/>
  <c r="H201" i="4"/>
  <c r="I201" i="4"/>
  <c r="J201" i="4"/>
  <c r="G201" i="4"/>
  <c r="H196" i="4"/>
  <c r="I196" i="4"/>
  <c r="J196" i="4"/>
  <c r="H190" i="4"/>
  <c r="I190" i="4"/>
  <c r="J190" i="4"/>
  <c r="H177" i="4"/>
  <c r="I177" i="4"/>
  <c r="J177" i="4"/>
  <c r="G177" i="4"/>
  <c r="H173" i="4"/>
  <c r="H165" i="4" s="1"/>
  <c r="I173" i="4"/>
  <c r="I165" i="4" s="1"/>
  <c r="J173" i="4"/>
  <c r="G173" i="4"/>
  <c r="H162" i="4"/>
  <c r="I162" i="4"/>
  <c r="J162" i="4"/>
  <c r="G162" i="4"/>
  <c r="H159" i="4"/>
  <c r="I159" i="4"/>
  <c r="I158" i="4" s="1"/>
  <c r="J159" i="4"/>
  <c r="J158" i="4" s="1"/>
  <c r="G159" i="4"/>
  <c r="H141" i="4"/>
  <c r="I141" i="4"/>
  <c r="J141" i="4"/>
  <c r="H121" i="4"/>
  <c r="I121" i="4"/>
  <c r="J121" i="4"/>
  <c r="I273" i="4" l="1"/>
  <c r="I253" i="4"/>
  <c r="J165" i="4"/>
  <c r="H158" i="4"/>
  <c r="H253" i="4"/>
  <c r="G158" i="4"/>
  <c r="J132" i="4"/>
  <c r="H217" i="4"/>
  <c r="I132" i="4"/>
  <c r="I217" i="4"/>
  <c r="H132" i="4"/>
  <c r="I180" i="4"/>
  <c r="H180" i="4"/>
  <c r="J217" i="4"/>
  <c r="J180" i="4"/>
  <c r="G207" i="4"/>
  <c r="I207" i="4"/>
  <c r="H115" i="4"/>
  <c r="I115" i="4"/>
  <c r="J115" i="4"/>
  <c r="G115" i="4"/>
  <c r="H110" i="4"/>
  <c r="I110" i="4"/>
  <c r="J110" i="4"/>
  <c r="G110" i="4"/>
  <c r="H105" i="4"/>
  <c r="I105" i="4"/>
  <c r="J105" i="4"/>
  <c r="H88" i="4"/>
  <c r="I88" i="4"/>
  <c r="J88" i="4"/>
  <c r="H80" i="4"/>
  <c r="I80" i="4"/>
  <c r="J80" i="4"/>
  <c r="H87" i="4" l="1"/>
  <c r="H86" i="4" s="1"/>
  <c r="J87" i="4"/>
  <c r="J86" i="4" s="1"/>
  <c r="I87" i="4"/>
  <c r="I86" i="4" s="1"/>
  <c r="H8" i="4"/>
  <c r="H7" i="4" s="1"/>
  <c r="I8" i="4"/>
  <c r="I7" i="4" s="1"/>
  <c r="J8" i="4"/>
  <c r="J7" i="4" s="1"/>
  <c r="H9" i="4"/>
  <c r="I9" i="4"/>
  <c r="J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8" i="4"/>
  <c r="K59" i="4"/>
  <c r="K60" i="4"/>
  <c r="K61" i="4"/>
  <c r="K62" i="4"/>
  <c r="K63" i="4"/>
  <c r="K64" i="4"/>
  <c r="K65" i="4"/>
  <c r="K66" i="4"/>
  <c r="K67" i="4"/>
  <c r="K68" i="4"/>
  <c r="K69" i="4"/>
  <c r="K70" i="4"/>
  <c r="K71" i="4"/>
  <c r="K72" i="4"/>
  <c r="K73" i="4"/>
  <c r="K74" i="4"/>
  <c r="K75" i="4"/>
  <c r="K76" i="4"/>
  <c r="K77" i="4"/>
  <c r="K78" i="4"/>
  <c r="K79" i="4"/>
  <c r="K81" i="4"/>
  <c r="K82" i="4"/>
  <c r="K83" i="4"/>
  <c r="K84" i="4"/>
  <c r="K182" i="4"/>
  <c r="K146" i="4"/>
  <c r="K134" i="4"/>
  <c r="K85" i="4"/>
  <c r="K89" i="4"/>
  <c r="K90" i="4"/>
  <c r="K91" i="4"/>
  <c r="K92" i="4"/>
  <c r="K93" i="4"/>
  <c r="K94" i="4"/>
  <c r="K95" i="4"/>
  <c r="K96" i="4"/>
  <c r="K97" i="4"/>
  <c r="K98" i="4"/>
  <c r="K99" i="4"/>
  <c r="K100" i="4"/>
  <c r="K101" i="4"/>
  <c r="K102" i="4"/>
  <c r="K103" i="4"/>
  <c r="K104" i="4"/>
  <c r="K106" i="4"/>
  <c r="K107" i="4"/>
  <c r="K108" i="4"/>
  <c r="K109" i="4"/>
  <c r="K111" i="4"/>
  <c r="K112" i="4"/>
  <c r="K113" i="4"/>
  <c r="K114" i="4"/>
  <c r="K116" i="4"/>
  <c r="K117" i="4"/>
  <c r="K118" i="4"/>
  <c r="K119" i="4"/>
  <c r="K120" i="4"/>
  <c r="K123" i="4"/>
  <c r="K124" i="4"/>
  <c r="K125" i="4"/>
  <c r="K126" i="4"/>
  <c r="K128" i="4"/>
  <c r="K129" i="4"/>
  <c r="K130" i="4"/>
  <c r="K131" i="4"/>
  <c r="K135" i="4"/>
  <c r="K136" i="4"/>
  <c r="K137" i="4"/>
  <c r="K138" i="4"/>
  <c r="K139" i="4"/>
  <c r="K140" i="4"/>
  <c r="K142" i="4"/>
  <c r="K143" i="4"/>
  <c r="K147" i="4"/>
  <c r="K148" i="4"/>
  <c r="K149" i="4"/>
  <c r="K150" i="4"/>
  <c r="K151" i="4"/>
  <c r="K152" i="4"/>
  <c r="K153" i="4"/>
  <c r="K154" i="4"/>
  <c r="K155" i="4"/>
  <c r="K156" i="4"/>
  <c r="K157" i="4"/>
  <c r="K160" i="4"/>
  <c r="K161" i="4"/>
  <c r="K163" i="4"/>
  <c r="K164" i="4"/>
  <c r="K167" i="4"/>
  <c r="K168" i="4"/>
  <c r="K169" i="4"/>
  <c r="K170" i="4"/>
  <c r="K171" i="4"/>
  <c r="K172" i="4"/>
  <c r="K174" i="4"/>
  <c r="K175" i="4"/>
  <c r="K176" i="4"/>
  <c r="K178" i="4"/>
  <c r="K179" i="4"/>
  <c r="K183" i="4"/>
  <c r="K184" i="4"/>
  <c r="K185" i="4"/>
  <c r="K186" i="4"/>
  <c r="K187" i="4"/>
  <c r="K188" i="4"/>
  <c r="K189" i="4"/>
  <c r="K191" i="4"/>
  <c r="K192" i="4"/>
  <c r="K193" i="4"/>
  <c r="K194" i="4"/>
  <c r="K195" i="4"/>
  <c r="K197" i="4"/>
  <c r="K198" i="4"/>
  <c r="K199" i="4"/>
  <c r="K200" i="4"/>
  <c r="K202" i="4"/>
  <c r="K203" i="4"/>
  <c r="K205" i="4"/>
  <c r="K206" i="4"/>
  <c r="K208" i="4"/>
  <c r="K210" i="4"/>
  <c r="K211" i="4"/>
  <c r="K212" i="4"/>
  <c r="K214" i="4"/>
  <c r="K215" i="4"/>
  <c r="K216" i="4"/>
  <c r="K219" i="4"/>
  <c r="K220" i="4"/>
  <c r="K221" i="4"/>
  <c r="K222" i="4"/>
  <c r="K224" i="4"/>
  <c r="K225" i="4"/>
  <c r="K226" i="4"/>
  <c r="K229" i="4"/>
  <c r="K230" i="4"/>
  <c r="K231" i="4"/>
  <c r="K232" i="4"/>
  <c r="K233" i="4"/>
  <c r="K234" i="4"/>
  <c r="K235" i="4"/>
  <c r="K238" i="4"/>
  <c r="K239" i="4"/>
  <c r="K240" i="4"/>
  <c r="K241" i="4"/>
  <c r="K244" i="4"/>
  <c r="K245" i="4"/>
  <c r="K246" i="4"/>
  <c r="K247" i="4"/>
  <c r="K249" i="4"/>
  <c r="K250" i="4"/>
  <c r="K251" i="4"/>
  <c r="K252" i="4"/>
  <c r="K255" i="4"/>
  <c r="K256" i="4"/>
  <c r="K257" i="4"/>
  <c r="K259" i="4"/>
  <c r="K260" i="4"/>
  <c r="K262" i="4"/>
  <c r="K263" i="4"/>
  <c r="K265" i="4"/>
  <c r="K266" i="4"/>
  <c r="K267" i="4"/>
  <c r="K268" i="4"/>
  <c r="K270" i="4"/>
  <c r="K271" i="4"/>
  <c r="K272" i="4"/>
  <c r="K275" i="4"/>
  <c r="K276" i="4"/>
  <c r="K278" i="4"/>
  <c r="K279" i="4"/>
  <c r="K280" i="4"/>
  <c r="K282" i="4"/>
  <c r="K283" i="4"/>
  <c r="K285" i="4"/>
  <c r="K286" i="4"/>
  <c r="K287" i="4"/>
  <c r="K289" i="4"/>
  <c r="K290" i="4"/>
  <c r="K291" i="4"/>
  <c r="K293" i="4"/>
  <c r="K294" i="4"/>
  <c r="K296" i="4"/>
  <c r="K297" i="4"/>
  <c r="K298" i="4"/>
  <c r="G9" i="4"/>
  <c r="K133" i="4" l="1"/>
  <c r="K57" i="4"/>
  <c r="K144" i="4"/>
  <c r="K145" i="4"/>
  <c r="K166" i="4"/>
  <c r="K181" i="4"/>
  <c r="J6" i="4"/>
  <c r="I6" i="4"/>
  <c r="H6" i="4"/>
  <c r="K209" i="4"/>
  <c r="K274" i="4"/>
  <c r="K295" i="4"/>
  <c r="K292" i="4"/>
  <c r="K288" i="4"/>
  <c r="K284" i="4"/>
  <c r="K281" i="4"/>
  <c r="K277" i="4"/>
  <c r="K269" i="4"/>
  <c r="K237" i="4"/>
  <c r="K236" i="4" s="1"/>
  <c r="K243" i="4"/>
  <c r="K264" i="4"/>
  <c r="K261" i="4"/>
  <c r="K258" i="4"/>
  <c r="K213" i="4"/>
  <c r="K254" i="4"/>
  <c r="K223" i="4"/>
  <c r="K228" i="4"/>
  <c r="K227" i="4" s="1"/>
  <c r="K204" i="4"/>
  <c r="K218" i="4"/>
  <c r="K196" i="4"/>
  <c r="K201" i="4"/>
  <c r="K173" i="4"/>
  <c r="K162" i="4"/>
  <c r="K115" i="4"/>
  <c r="K110" i="4"/>
  <c r="K177" i="4"/>
  <c r="K190" i="4"/>
  <c r="K159" i="4"/>
  <c r="K8" i="4"/>
  <c r="K141" i="4"/>
  <c r="K105" i="4"/>
  <c r="K88" i="4"/>
  <c r="K80" i="4"/>
  <c r="K9" i="4"/>
  <c r="J633" i="2"/>
  <c r="J632" i="2" s="1"/>
  <c r="J626" i="2"/>
  <c r="J624" i="2" s="1"/>
  <c r="J623" i="2" s="1"/>
  <c r="J618" i="2"/>
  <c r="J614" i="2"/>
  <c r="J612" i="2" s="1"/>
  <c r="J605" i="2"/>
  <c r="J603" i="2" s="1"/>
  <c r="J602" i="2" s="1"/>
  <c r="J596" i="2"/>
  <c r="J595" i="2" s="1"/>
  <c r="J590" i="2"/>
  <c r="J586" i="2"/>
  <c r="J582" i="2" s="1"/>
  <c r="J581" i="2" s="1"/>
  <c r="J578" i="2"/>
  <c r="J565" i="2"/>
  <c r="J563" i="2" s="1"/>
  <c r="J562" i="2" s="1"/>
  <c r="J559" i="2"/>
  <c r="J554" i="2"/>
  <c r="J548" i="2"/>
  <c r="J543" i="2"/>
  <c r="J535" i="2"/>
  <c r="J530" i="2"/>
  <c r="J526" i="2"/>
  <c r="J520" i="2"/>
  <c r="J517" i="2"/>
  <c r="J514" i="2"/>
  <c r="J509" i="2"/>
  <c r="J499" i="2"/>
  <c r="J498" i="2" s="1"/>
  <c r="J492" i="2"/>
  <c r="J488" i="2"/>
  <c r="J480" i="2"/>
  <c r="J471" i="2"/>
  <c r="J460" i="2"/>
  <c r="J455" i="2"/>
  <c r="J449" i="2"/>
  <c r="J445" i="2"/>
  <c r="J438" i="2"/>
  <c r="J428" i="2"/>
  <c r="J425" i="2"/>
  <c r="J422" i="2"/>
  <c r="J413" i="2"/>
  <c r="J410" i="2"/>
  <c r="J404" i="2"/>
  <c r="J400" i="2"/>
  <c r="J396" i="2"/>
  <c r="J386" i="2"/>
  <c r="J383" i="2"/>
  <c r="J377" i="2"/>
  <c r="J367" i="2"/>
  <c r="J363" i="2"/>
  <c r="J360" i="2"/>
  <c r="J354" i="2"/>
  <c r="J349" i="2"/>
  <c r="J346" i="2"/>
  <c r="J344" i="2" s="1"/>
  <c r="J336" i="2"/>
  <c r="J331" i="2"/>
  <c r="J325" i="2"/>
  <c r="J317" i="2"/>
  <c r="J308" i="2"/>
  <c r="J296" i="2"/>
  <c r="J266" i="2"/>
  <c r="J263" i="2"/>
  <c r="J253" i="2"/>
  <c r="J246" i="2"/>
  <c r="J242" i="2"/>
  <c r="J237" i="2"/>
  <c r="J233" i="2"/>
  <c r="J228" i="2"/>
  <c r="J219" i="2"/>
  <c r="J212" i="2"/>
  <c r="J201" i="2"/>
  <c r="J198" i="2"/>
  <c r="J187" i="2"/>
  <c r="J170" i="2"/>
  <c r="J166" i="2"/>
  <c r="J162" i="2"/>
  <c r="J152" i="2"/>
  <c r="J146" i="2"/>
  <c r="J143" i="2"/>
  <c r="J134" i="2"/>
  <c r="J132" i="2"/>
  <c r="J116" i="2"/>
  <c r="J111" i="2"/>
  <c r="J103" i="2"/>
  <c r="J94" i="2"/>
  <c r="J91" i="2"/>
  <c r="J71" i="2"/>
  <c r="J68" i="2"/>
  <c r="J62" i="2"/>
  <c r="J57" i="2"/>
  <c r="J47" i="2"/>
  <c r="J24" i="2"/>
  <c r="J22" i="2"/>
  <c r="J16" i="2"/>
  <c r="J8" i="2"/>
  <c r="G274" i="4"/>
  <c r="G273" i="4" s="1"/>
  <c r="G254" i="4"/>
  <c r="G253" i="4" s="1"/>
  <c r="G248" i="4"/>
  <c r="K248" i="4" s="1"/>
  <c r="G243" i="4"/>
  <c r="G237" i="4"/>
  <c r="G236" i="4" s="1"/>
  <c r="G228" i="4"/>
  <c r="G227" i="4" s="1"/>
  <c r="G223" i="4"/>
  <c r="G218" i="4"/>
  <c r="G204" i="4"/>
  <c r="G196" i="4"/>
  <c r="G190" i="4"/>
  <c r="G166" i="4"/>
  <c r="G165" i="4" s="1"/>
  <c r="G141" i="4"/>
  <c r="G127" i="4"/>
  <c r="K127" i="4" s="1"/>
  <c r="G122" i="4"/>
  <c r="K122" i="4" s="1"/>
  <c r="G105" i="4"/>
  <c r="G88" i="4"/>
  <c r="G80" i="4"/>
  <c r="J611" i="2" l="1"/>
  <c r="J7" i="2"/>
  <c r="J470" i="2"/>
  <c r="J469" i="2" s="1"/>
  <c r="J421" i="2"/>
  <c r="J420" i="2" s="1"/>
  <c r="J403" i="2"/>
  <c r="J534" i="2"/>
  <c r="J533" i="2" s="1"/>
  <c r="J497" i="2"/>
  <c r="J419" i="2" s="1"/>
  <c r="J359" i="2"/>
  <c r="J340" i="2" s="1"/>
  <c r="J513" i="2"/>
  <c r="J512" i="2" s="1"/>
  <c r="G87" i="4"/>
  <c r="K207" i="4"/>
  <c r="K242" i="4"/>
  <c r="K7" i="4"/>
  <c r="G7" i="4"/>
  <c r="K273" i="4"/>
  <c r="K253" i="4"/>
  <c r="K121" i="4"/>
  <c r="G180" i="4"/>
  <c r="G242" i="4"/>
  <c r="K158" i="4"/>
  <c r="K217" i="4"/>
  <c r="K180" i="4"/>
  <c r="K165" i="4"/>
  <c r="K132" i="4"/>
  <c r="K87" i="4"/>
  <c r="G121" i="4"/>
  <c r="G132" i="4"/>
  <c r="G217" i="4"/>
  <c r="J6" i="2" l="1"/>
  <c r="J5" i="2"/>
  <c r="G86" i="4"/>
  <c r="G6" i="4" s="1"/>
  <c r="K86" i="4"/>
  <c r="K6" i="4" s="1"/>
</calcChain>
</file>

<file path=xl/sharedStrings.xml><?xml version="1.0" encoding="utf-8"?>
<sst xmlns="http://schemas.openxmlformats.org/spreadsheetml/2006/main" count="3910" uniqueCount="1944">
  <si>
    <t>附件1</t>
  </si>
  <si>
    <t>单位：万元</t>
  </si>
  <si>
    <t>市州(单位）</t>
  </si>
  <si>
    <t>预算代码</t>
  </si>
  <si>
    <t>单位</t>
  </si>
  <si>
    <t>功能科目</t>
  </si>
  <si>
    <t>金额</t>
  </si>
  <si>
    <t>全省合计</t>
  </si>
  <si>
    <t>省本级合计</t>
  </si>
  <si>
    <t>省教育厅小计</t>
  </si>
  <si>
    <t>省教育厅</t>
  </si>
  <si>
    <t>财务系统小计</t>
  </si>
  <si>
    <t>国防科技大学</t>
  </si>
  <si>
    <t>2050205高等教育</t>
  </si>
  <si>
    <t>吐鲁番市教育局</t>
  </si>
  <si>
    <t>2050299其他普通教育支出</t>
  </si>
  <si>
    <t>省教育督导与评价协会</t>
  </si>
  <si>
    <t>湘潭大学</t>
  </si>
  <si>
    <t>吉首大学</t>
  </si>
  <si>
    <t>湖南科技大学</t>
  </si>
  <si>
    <t>长沙理工大学</t>
  </si>
  <si>
    <t>湖南农业大学</t>
  </si>
  <si>
    <t>中南林业科技大学</t>
  </si>
  <si>
    <t>湖南中医药大学</t>
  </si>
  <si>
    <t>湖南师范大学</t>
  </si>
  <si>
    <t>南华大学</t>
  </si>
  <si>
    <t>湖南工业大学</t>
  </si>
  <si>
    <t>湖南工商大学</t>
  </si>
  <si>
    <t>湖南工程学院</t>
  </si>
  <si>
    <t>湖南理工学院</t>
  </si>
  <si>
    <t>湘南学院</t>
  </si>
  <si>
    <t>衡阳师范学院</t>
  </si>
  <si>
    <t>邵阳学院</t>
  </si>
  <si>
    <t>怀化学院</t>
  </si>
  <si>
    <t>湖南文理学院</t>
  </si>
  <si>
    <t>湖南科技学院</t>
  </si>
  <si>
    <t>湖南人文科技学院</t>
  </si>
  <si>
    <t>湖南第一师范学院</t>
  </si>
  <si>
    <t>湖南城市学院</t>
  </si>
  <si>
    <t>湖南工学院</t>
  </si>
  <si>
    <t>湖南财政经济学院</t>
  </si>
  <si>
    <t>湖南女子学院</t>
  </si>
  <si>
    <t>长沙师范学院</t>
  </si>
  <si>
    <t>长沙民政职业技术学院</t>
  </si>
  <si>
    <t>2050305高等职业教育</t>
  </si>
  <si>
    <t>湖南科技职业学院</t>
  </si>
  <si>
    <t>湖南铁道职业技术学院</t>
  </si>
  <si>
    <t>湖南环境生物职业技术学院</t>
  </si>
  <si>
    <t>湖南大众传媒职业技术学院</t>
  </si>
  <si>
    <t>湖南广播电视大学（湖南网络工程职业学院）</t>
  </si>
  <si>
    <t>长沙市第一中学</t>
  </si>
  <si>
    <t>2050204高中教育</t>
  </si>
  <si>
    <t>湖南师范大学附属中学</t>
  </si>
  <si>
    <t>湖南省教育科学研究院</t>
  </si>
  <si>
    <t>湖南省中小学教师发展中心</t>
  </si>
  <si>
    <t>中南大学</t>
  </si>
  <si>
    <t>湖南大学</t>
  </si>
  <si>
    <t>湖南工业职业技术学院</t>
  </si>
  <si>
    <t>湖南医药学院</t>
  </si>
  <si>
    <t>湖南机电职业技术学院</t>
  </si>
  <si>
    <t>湖南工艺美术职业学院</t>
  </si>
  <si>
    <t>湖南化工职业技术学院</t>
  </si>
  <si>
    <t>湖南省电化教育馆</t>
  </si>
  <si>
    <t>其他部门行业小计</t>
  </si>
  <si>
    <t>省公安厅</t>
  </si>
  <si>
    <t>050003</t>
  </si>
  <si>
    <t>湖南警察学院</t>
  </si>
  <si>
    <t>省人社厅</t>
  </si>
  <si>
    <t>湖南劳动人事职业学院</t>
  </si>
  <si>
    <t>湖南省人民武装学校</t>
  </si>
  <si>
    <t>省商务厅</t>
  </si>
  <si>
    <t>湖南外贸职业学院</t>
  </si>
  <si>
    <t>省环保厅</t>
  </si>
  <si>
    <t>长沙环境保护职业技术学院</t>
  </si>
  <si>
    <t>省工业和信息化厅</t>
  </si>
  <si>
    <t>湖南电气职业技术学院</t>
  </si>
  <si>
    <t>张家界航空工业职业技术学院</t>
  </si>
  <si>
    <t>湖南有色金属职业技术学院</t>
  </si>
  <si>
    <t>长沙航空职业技术学院</t>
  </si>
  <si>
    <t>省供销合作社</t>
  </si>
  <si>
    <t>省司法厅</t>
  </si>
  <si>
    <t>054002</t>
  </si>
  <si>
    <t>湖南司法警官职业学院</t>
  </si>
  <si>
    <t>省交通厅</t>
  </si>
  <si>
    <t>湖南交通职业技术学院</t>
  </si>
  <si>
    <t>省水利厅</t>
  </si>
  <si>
    <t>湖南水利水电职业技术学院</t>
  </si>
  <si>
    <t>省文化和旅游厅</t>
  </si>
  <si>
    <t>2050201学前教育</t>
  </si>
  <si>
    <t>省发展和改革委员会</t>
  </si>
  <si>
    <t>湖南理工职业技术学院</t>
  </si>
  <si>
    <t>湖南省卫生健康委员会</t>
  </si>
  <si>
    <t>省体育局</t>
  </si>
  <si>
    <t>湖南体育职业学院</t>
  </si>
  <si>
    <t>省安监局</t>
  </si>
  <si>
    <t>湖南安全技术职业学院</t>
  </si>
  <si>
    <t>省建工集团</t>
  </si>
  <si>
    <t>湖南城建职业技术学院</t>
  </si>
  <si>
    <t>湖南邮电职业技术学院</t>
  </si>
  <si>
    <t>湖南邮电职业技术学院本级</t>
  </si>
  <si>
    <t>省机关事务局</t>
  </si>
  <si>
    <t>031002</t>
  </si>
  <si>
    <t>湖南省人民政府直属机关第二幼儿院</t>
  </si>
  <si>
    <t>湖南省人民政府直属机关第三幼儿院</t>
  </si>
  <si>
    <t>非预算单位</t>
  </si>
  <si>
    <t>湖南信息学院</t>
  </si>
  <si>
    <t>保险职业学院</t>
  </si>
  <si>
    <t>湖南涉外经济学院</t>
  </si>
  <si>
    <t>长沙医学院</t>
  </si>
  <si>
    <t>核工业卫生学校</t>
  </si>
  <si>
    <t>市州合计</t>
  </si>
  <si>
    <t>长沙市</t>
  </si>
  <si>
    <t>长沙市小计</t>
  </si>
  <si>
    <t>市本级</t>
  </si>
  <si>
    <t>小计</t>
  </si>
  <si>
    <t>长沙学院</t>
  </si>
  <si>
    <t>湖南信息职业技术学院</t>
  </si>
  <si>
    <t>长沙商贸旅游职业技术学院</t>
  </si>
  <si>
    <t>湖南外国语职业学院</t>
  </si>
  <si>
    <t>长沙南方职业学院</t>
  </si>
  <si>
    <t>长沙职业技术学院</t>
  </si>
  <si>
    <t>长沙卫生职业学院</t>
  </si>
  <si>
    <t>长沙市教育局</t>
  </si>
  <si>
    <t>长沙市教育科学研究院</t>
  </si>
  <si>
    <t>长沙市中小学教师发展中心（长沙教育学院）</t>
  </si>
  <si>
    <t>长沙市长郡中学</t>
  </si>
  <si>
    <t>长沙市实验中学</t>
  </si>
  <si>
    <t>长沙财经学校</t>
  </si>
  <si>
    <t>岳麓区</t>
  </si>
  <si>
    <t>岳麓区云坪小学</t>
  </si>
  <si>
    <t>2050202小学教育</t>
  </si>
  <si>
    <t>岳麓区教育局</t>
  </si>
  <si>
    <t>岳麓区博才小学</t>
  </si>
  <si>
    <t>长沙市中小学素质教育实践基地岳麓营地</t>
  </si>
  <si>
    <t>芙蓉区</t>
  </si>
  <si>
    <t>芙蓉区教育科学研究中心</t>
  </si>
  <si>
    <t>芙蓉区八一路小学</t>
  </si>
  <si>
    <t>雨花区</t>
  </si>
  <si>
    <t>雨花区教育科学研究所</t>
  </si>
  <si>
    <t>天心区</t>
  </si>
  <si>
    <t>天心区教育局</t>
  </si>
  <si>
    <t>开福区</t>
  </si>
  <si>
    <t>开福区教育科学研究中心</t>
  </si>
  <si>
    <t>望城区</t>
  </si>
  <si>
    <t>长沙市望城区郡维学校</t>
  </si>
  <si>
    <t>2050203初中教育</t>
  </si>
  <si>
    <t>长沙县</t>
  </si>
  <si>
    <t>长沙县教育研究中心</t>
  </si>
  <si>
    <t>宁乡市</t>
  </si>
  <si>
    <t>宁乡市幼儿园</t>
  </si>
  <si>
    <t>株洲市</t>
  </si>
  <si>
    <t>株洲小计</t>
  </si>
  <si>
    <t>湖南铁路科技职业技术学院</t>
  </si>
  <si>
    <t>湖南汽车工程职业学院</t>
  </si>
  <si>
    <t>湖南工贸技师学院</t>
  </si>
  <si>
    <t>株洲市二中附属小学</t>
  </si>
  <si>
    <t>天元区</t>
  </si>
  <si>
    <t>株洲市天元区教育科学研究室</t>
  </si>
  <si>
    <t>株洲市天元区天台小学</t>
  </si>
  <si>
    <t>株洲市天元区凿石小学</t>
  </si>
  <si>
    <t>荷塘区</t>
  </si>
  <si>
    <t>株洲市荷塘区文化路小学</t>
  </si>
  <si>
    <t>湘潭市</t>
  </si>
  <si>
    <t>湘潭市小计</t>
  </si>
  <si>
    <t>湘潭医卫职业技术学院</t>
  </si>
  <si>
    <t>湘潭市教育科学研究院</t>
  </si>
  <si>
    <t>湘潭教育学院</t>
  </si>
  <si>
    <t>湘潭市特殊教育学校</t>
  </si>
  <si>
    <t>2050701特殊学校教育</t>
  </si>
  <si>
    <t>湘潭经济技术开发区</t>
  </si>
  <si>
    <t>湘潭市九华和平科大小学</t>
  </si>
  <si>
    <t>湘乡市</t>
  </si>
  <si>
    <t>湘乡市东方红学校望春校区</t>
  </si>
  <si>
    <t>湘乡市教育局</t>
  </si>
  <si>
    <t>岳阳市</t>
  </si>
  <si>
    <t>岳阳市小计</t>
  </si>
  <si>
    <t>湖南民族职业学院</t>
  </si>
  <si>
    <t>岳阳职业技术学院</t>
  </si>
  <si>
    <t>岳阳市教育科学技术研究院</t>
  </si>
  <si>
    <t>岳阳市网络工程职业技术学校</t>
  </si>
  <si>
    <t>岳阳市第一职业中等专业学校</t>
  </si>
  <si>
    <t>中南工业学校</t>
  </si>
  <si>
    <t>平江县</t>
  </si>
  <si>
    <t>平江县湖师大附属颐华学校</t>
  </si>
  <si>
    <t>平江县第十中学</t>
  </si>
  <si>
    <t>岳阳县</t>
  </si>
  <si>
    <t>岳阳县第一中学</t>
  </si>
  <si>
    <t>汨罗市</t>
  </si>
  <si>
    <t>汨罗市第二中学</t>
  </si>
  <si>
    <t>汨罗市职业中专学校</t>
  </si>
  <si>
    <t>常德市</t>
  </si>
  <si>
    <t>常德市小计</t>
  </si>
  <si>
    <t>湖南幼儿师范高等专科学校</t>
  </si>
  <si>
    <t>常德芷兰实验学校</t>
  </si>
  <si>
    <t>常德财经中等专业学校</t>
  </si>
  <si>
    <t>常德汽车机电学校</t>
  </si>
  <si>
    <t>常德市教育科学研究院</t>
  </si>
  <si>
    <t>常德市第一幼儿园</t>
  </si>
  <si>
    <t>武陵区</t>
  </si>
  <si>
    <t>武陵区丹洲乡中心小学</t>
  </si>
  <si>
    <t>武陵区紫桥小学</t>
  </si>
  <si>
    <t>武陵区北正街恒大华府小学</t>
  </si>
  <si>
    <t>武陵区新兴幼儿园</t>
  </si>
  <si>
    <t>鼎城区</t>
  </si>
  <si>
    <t>鼎城区永安小学</t>
  </si>
  <si>
    <t>桃源县</t>
  </si>
  <si>
    <t>桃源县人民政府</t>
  </si>
  <si>
    <t>桃源县职业中等专业学校</t>
  </si>
  <si>
    <t>汉寿县</t>
  </si>
  <si>
    <t>汉寿县第一中学</t>
  </si>
  <si>
    <t>津市市</t>
  </si>
  <si>
    <t>津市市教育局</t>
  </si>
  <si>
    <t>临澧县</t>
  </si>
  <si>
    <t>临澧县第一中学</t>
  </si>
  <si>
    <t>临澧县丁玲小学</t>
  </si>
  <si>
    <t>衡阳市</t>
  </si>
  <si>
    <t>衡阳市小计</t>
  </si>
  <si>
    <t>衡阳幼儿师范高等专科学校</t>
  </si>
  <si>
    <t>湖南财经工业职业技术学院</t>
  </si>
  <si>
    <t>湖南高速铁路职业技术学院</t>
  </si>
  <si>
    <t>衡阳市教育科学研究院</t>
  </si>
  <si>
    <t>衡阳市广播电视大学（衡阳社区大学）</t>
  </si>
  <si>
    <t>衡阳市特殊教育学校</t>
  </si>
  <si>
    <t>石鼓区</t>
  </si>
  <si>
    <t>石鼓区教育局</t>
  </si>
  <si>
    <t>衡山县</t>
  </si>
  <si>
    <t>衡山县第二中学</t>
  </si>
  <si>
    <t>衡东县</t>
  </si>
  <si>
    <t>衡东县第九中学</t>
  </si>
  <si>
    <t>耒阳市</t>
  </si>
  <si>
    <t>耒阳市教育研究室</t>
  </si>
  <si>
    <t>邵阳市</t>
  </si>
  <si>
    <t>邵阳市小计</t>
  </si>
  <si>
    <t>湘中幼儿师范高等专科学校</t>
  </si>
  <si>
    <t>邵阳职业技术学院</t>
  </si>
  <si>
    <t>益阳市</t>
  </si>
  <si>
    <t>益阳市小计</t>
  </si>
  <si>
    <t>益阳广播电视大学</t>
  </si>
  <si>
    <t>益阳市特殊教育学校</t>
  </si>
  <si>
    <t>益阳职业技术学院</t>
  </si>
  <si>
    <t>益阳师范学校</t>
  </si>
  <si>
    <t>桃江县</t>
  </si>
  <si>
    <t>桃江县教学研究室</t>
  </si>
  <si>
    <t>桃江县桃花江镇中心学校</t>
  </si>
  <si>
    <t>安化县</t>
  </si>
  <si>
    <t>安化县东坪小精灵幼儿园</t>
  </si>
  <si>
    <t>永州市</t>
  </si>
  <si>
    <t>永州市小计</t>
  </si>
  <si>
    <t>永州职业技术学院</t>
  </si>
  <si>
    <t>永州师范高等专科学校</t>
  </si>
  <si>
    <t>永州市第九中学</t>
  </si>
  <si>
    <t>宁远县</t>
  </si>
  <si>
    <t>永州市宁远县中心铺学校</t>
  </si>
  <si>
    <t>道县</t>
  </si>
  <si>
    <t>道县教育局</t>
  </si>
  <si>
    <t>郴州市</t>
  </si>
  <si>
    <t>郴州市小计</t>
  </si>
  <si>
    <t>郴州职业技术学院</t>
  </si>
  <si>
    <t>郴州市教育科学研究院</t>
  </si>
  <si>
    <t>郴州市第三完全小学</t>
  </si>
  <si>
    <t>资兴市</t>
  </si>
  <si>
    <t>资兴市立中学</t>
  </si>
  <si>
    <t>娄底市</t>
  </si>
  <si>
    <t>娄底市小计</t>
  </si>
  <si>
    <t>娄底职业技术学院</t>
  </si>
  <si>
    <t>娄底市教育科学研究所</t>
  </si>
  <si>
    <t>娄底幼儿师范学校</t>
  </si>
  <si>
    <t>冷水江市</t>
  </si>
  <si>
    <t>冷水江市教师进修学校</t>
  </si>
  <si>
    <t>冷水江市红日实验小学</t>
  </si>
  <si>
    <t>冷水江市中连乡中心小学</t>
  </si>
  <si>
    <t>涟源市</t>
  </si>
  <si>
    <t>涟源市教研师资培训中心</t>
  </si>
  <si>
    <t>怀化市</t>
  </si>
  <si>
    <t>怀化市小计</t>
  </si>
  <si>
    <t>怀化师范高等专科学校</t>
  </si>
  <si>
    <t>怀化职业技术学院</t>
  </si>
  <si>
    <t>怀化市铁路第二中学</t>
  </si>
  <si>
    <t>芷江侗族自治县</t>
  </si>
  <si>
    <t>芷江侗族自治县第一幼儿园</t>
  </si>
  <si>
    <t>会同县</t>
  </si>
  <si>
    <t>会同县城北学校</t>
  </si>
  <si>
    <t>湘西自治州</t>
  </si>
  <si>
    <t>湘西自治州小计</t>
  </si>
  <si>
    <t>州本级</t>
  </si>
  <si>
    <t>湘西州教育科学研究院</t>
  </si>
  <si>
    <t>吉首大学师范学院</t>
  </si>
  <si>
    <t>吉首市</t>
  </si>
  <si>
    <t>吉首市己略学校</t>
  </si>
  <si>
    <t>永顺县</t>
  </si>
  <si>
    <t>永顺县溪州中学</t>
  </si>
  <si>
    <t>张家界市</t>
  </si>
  <si>
    <t>张家界市小计</t>
  </si>
  <si>
    <t>慈利县</t>
  </si>
  <si>
    <t>慈利县粮食幼儿园</t>
  </si>
  <si>
    <t>附件2</t>
  </si>
  <si>
    <t>单位名称</t>
  </si>
  <si>
    <t>课题编号</t>
  </si>
  <si>
    <t>课题类别</t>
  </si>
  <si>
    <t>学科类别</t>
  </si>
  <si>
    <t>主持人</t>
  </si>
  <si>
    <t>课题名称</t>
  </si>
  <si>
    <t>20YBJ14</t>
  </si>
  <si>
    <t>省级一般资助</t>
  </si>
  <si>
    <t>教育学</t>
  </si>
  <si>
    <t>陈磊</t>
  </si>
  <si>
    <t>习近平关于军事教育重要论述研究</t>
  </si>
  <si>
    <t>吐鲁番职业技术学院</t>
  </si>
  <si>
    <t>XJK21BYJ001</t>
  </si>
  <si>
    <t>职业教育研究</t>
  </si>
  <si>
    <t>岳沛沛</t>
  </si>
  <si>
    <t>中国优秀传统文化与新疆职业院校德育教育融合路径的研究</t>
  </si>
  <si>
    <t>XJK21BYJ003</t>
  </si>
  <si>
    <t>陈岚</t>
  </si>
  <si>
    <t>文化润疆背景下高职护理学专业课程思政建设研究</t>
  </si>
  <si>
    <t>吐鲁番市教育局教研室</t>
  </si>
  <si>
    <t>XJK21BYJ002</t>
  </si>
  <si>
    <t>基础教育研究</t>
  </si>
  <si>
    <t>马晓璐</t>
  </si>
  <si>
    <t>市域推进中小学心理健康教育的实践研究</t>
  </si>
  <si>
    <t>XJK21JCZD09</t>
  </si>
  <si>
    <t>决策咨询专项重大课题</t>
  </si>
  <si>
    <t>教育发展战略研究</t>
  </si>
  <si>
    <t>蒋明</t>
  </si>
  <si>
    <t>湖南省高校党建工作发展质量评估指标体系研究</t>
  </si>
  <si>
    <t>XJK19AGD004</t>
  </si>
  <si>
    <t>省级重点资助</t>
  </si>
  <si>
    <t>高等教育研究</t>
  </si>
  <si>
    <t>黄牛武</t>
  </si>
  <si>
    <t>军民融合战略下地方高校一流学科建设与成效评价研究</t>
  </si>
  <si>
    <t>XJK20AJG002</t>
  </si>
  <si>
    <t>教育经济与教育管理研究</t>
  </si>
  <si>
    <t>陈湘满</t>
  </si>
  <si>
    <t>乡村振兴背景下湖南学习型农村社区建设路径与对策研究</t>
  </si>
  <si>
    <t>XJK21JCZD08</t>
  </si>
  <si>
    <t>蔡高强</t>
  </si>
  <si>
    <t>湖南省青少年法制教育实践基地建设与管理研究</t>
  </si>
  <si>
    <t>XJK21AGD006</t>
  </si>
  <si>
    <t>孙淑萍</t>
  </si>
  <si>
    <t>VR技术视域下湖南红色文化的数字化传播研究</t>
  </si>
  <si>
    <t>XJK21AJG001</t>
  </si>
  <si>
    <t>王辉</t>
  </si>
  <si>
    <t>新时代高校青年教师专业发展影响因素及支持机制研究</t>
  </si>
  <si>
    <t>XJK21BTW001</t>
  </si>
  <si>
    <t>体育卫生艺术教育研究</t>
  </si>
  <si>
    <t>刘卫华</t>
  </si>
  <si>
    <t>湘西地区乡村体育教师专业发展困境及策略研究</t>
  </si>
  <si>
    <t>XJK19AGD006</t>
  </si>
  <si>
    <t>廖志鹏</t>
  </si>
  <si>
    <t>大学内部治理的技术主义误区及对策研究</t>
  </si>
  <si>
    <t>XJK19AXL003</t>
  </si>
  <si>
    <t>教育心理研究</t>
  </si>
  <si>
    <t>尹霞云</t>
  </si>
  <si>
    <t>青少年网络游戏成瘾的家校协同干预模式研究</t>
  </si>
  <si>
    <t>20ZDJ03</t>
  </si>
  <si>
    <t>王华女</t>
  </si>
  <si>
    <t>习近平关于教师工作的重要论述研究</t>
  </si>
  <si>
    <t>20YBJ09</t>
  </si>
  <si>
    <t>陈慧青</t>
  </si>
  <si>
    <t>湖南基础教育2035战略布局与推进策略研究</t>
  </si>
  <si>
    <t>XJK20ZDWT001</t>
  </si>
  <si>
    <t>重大委托课题</t>
  </si>
  <si>
    <t>李炳煌</t>
  </si>
  <si>
    <t>城乡家庭教育指导服务体系构建的研究</t>
  </si>
  <si>
    <t>XJK20ZDJD02</t>
  </si>
  <si>
    <t>教育研究基地重大课题</t>
  </si>
  <si>
    <t>张晓报</t>
  </si>
  <si>
    <t>我国高校跨学科人才培养的学科组织困境及消解机制研究</t>
  </si>
  <si>
    <t>XJK20AGD001</t>
  </si>
  <si>
    <t>陈春萍</t>
  </si>
  <si>
    <t>新时代大学信任文化建设研究</t>
  </si>
  <si>
    <t>XJK20ADY002</t>
  </si>
  <si>
    <t>德育研究</t>
  </si>
  <si>
    <t>谭建平</t>
  </si>
  <si>
    <t>“三全育人”背景下大学生理想信念教育研究</t>
  </si>
  <si>
    <t>XJK20ADY004</t>
  </si>
  <si>
    <t>毛小平</t>
  </si>
  <si>
    <t>新时代高校劳动教育落实机制研究</t>
  </si>
  <si>
    <t>XJK20AXX002</t>
  </si>
  <si>
    <t>教育信息技术研究</t>
  </si>
  <si>
    <t>张进良</t>
  </si>
  <si>
    <t>新时代促进乡村小规模学校发展的教育智力资源共享机制研究</t>
  </si>
  <si>
    <t>XJK20AJG001</t>
  </si>
  <si>
    <t>陈宣霖</t>
  </si>
  <si>
    <t>异地中考政策下的随迁子女教育获得感提升研究</t>
  </si>
  <si>
    <t>21YBJ04</t>
  </si>
  <si>
    <t>王超</t>
  </si>
  <si>
    <t>从“思想规训”到“价值引领”：百年语文课程意识形态话语转向研究</t>
  </si>
  <si>
    <t>21YBJ05</t>
  </si>
  <si>
    <t>匡曼丽</t>
  </si>
  <si>
    <t>高考综合改革背景下高校招生专业组设置策略及优化路径研究</t>
  </si>
  <si>
    <t>XJK21AJC002</t>
  </si>
  <si>
    <t>刘景超</t>
  </si>
  <si>
    <t>乡村人才振兴背景下湖南乡村教师配置需求与补充机制研究</t>
  </si>
  <si>
    <t>XJK21AXL002</t>
  </si>
  <si>
    <t>刘旭</t>
  </si>
  <si>
    <t>利用选择性提取促进儿童词汇学习的认知机制研究</t>
  </si>
  <si>
    <t>XJK21BGD006</t>
  </si>
  <si>
    <t>周文杰</t>
  </si>
  <si>
    <t>生态系统理论视域下高校毕业生“慢就业”现象研究</t>
  </si>
  <si>
    <t>XJK21BGD010</t>
  </si>
  <si>
    <t>杨元</t>
  </si>
  <si>
    <t>设计类专业“教育链-产业链”协同耦合的机制与实践路径研究</t>
  </si>
  <si>
    <t>XJK21BGD011</t>
  </si>
  <si>
    <t>傅婵妮</t>
  </si>
  <si>
    <t>文化强国视域下高校语言专业学生国家文化安全意识培养研究</t>
  </si>
  <si>
    <t>XJK21BGD014</t>
  </si>
  <si>
    <t>胡银华</t>
  </si>
  <si>
    <t>湖南红色文化融入大学生爱国主义教育的实践路径研究</t>
  </si>
  <si>
    <t>XJK21BGD015</t>
  </si>
  <si>
    <t>赵湘学</t>
  </si>
  <si>
    <t>美术类专业艺术实践课程思政教育研究</t>
  </si>
  <si>
    <t>XJK21BXL003</t>
  </si>
  <si>
    <t>周海波</t>
  </si>
  <si>
    <t>基于时间因素的冲动决策及干预机制研究</t>
  </si>
  <si>
    <t>XJK21BTW004</t>
  </si>
  <si>
    <t>张铁雄</t>
  </si>
  <si>
    <t>乡村振兴战略下农村学校体育发展主体冲突及化解策略</t>
  </si>
  <si>
    <t>XJK19AGD005</t>
  </si>
  <si>
    <t>李雨燕</t>
  </si>
  <si>
    <t>新时代大学生劳动精神培育路径研究</t>
  </si>
  <si>
    <t>XJK20ADY001</t>
  </si>
  <si>
    <t>蒋显荣</t>
  </si>
  <si>
    <t>三全育人背景下大学生共产主义理想信念教育研究</t>
  </si>
  <si>
    <t>XJK21ZDWT001</t>
  </si>
  <si>
    <t>刘建江</t>
  </si>
  <si>
    <t>对接“三高四新”战略的湖南现代产业学院建设研究</t>
  </si>
  <si>
    <t>XJK21AGD010</t>
  </si>
  <si>
    <t>陈立中</t>
  </si>
  <si>
    <t>“中国近现代史纲要”课程实践教学“5+3”体系构建研究</t>
  </si>
  <si>
    <t>XJK21BGD012</t>
  </si>
  <si>
    <t>魏桃初</t>
  </si>
  <si>
    <t>基于多元共治视角的高校网络舆情传播失范与治理研究</t>
  </si>
  <si>
    <t>XJK21BTW009</t>
  </si>
  <si>
    <t>张剑</t>
  </si>
  <si>
    <t>新时代短视频艺术培育青少年中华传统美德的路径研究</t>
  </si>
  <si>
    <t>XJK21BTW010</t>
  </si>
  <si>
    <t>张柏铭</t>
  </si>
  <si>
    <t>立德树人视域下高校篮球公共课程思政提升大学生体育素养的行动研究</t>
  </si>
  <si>
    <t>XJK21QGD008</t>
  </si>
  <si>
    <t>省级青年资助专项</t>
  </si>
  <si>
    <t>刘文成</t>
  </si>
  <si>
    <t>新发展阶段高校党组织意识形态引领力的影响因素及提升策略研究</t>
  </si>
  <si>
    <t>XJK21QDY001</t>
  </si>
  <si>
    <t>向阿红</t>
  </si>
  <si>
    <t>陶行知“诗教”思想的育人效果研究</t>
  </si>
  <si>
    <t>XJK20ADJ01</t>
  </si>
  <si>
    <t>陈弘</t>
  </si>
  <si>
    <t>湖南高校领导班子和领导干部政治建设考察研究</t>
  </si>
  <si>
    <t>20YBJ20</t>
  </si>
  <si>
    <t>曹艳</t>
  </si>
  <si>
    <t>在线学习社区中高校教师教学存在性的实证研究</t>
  </si>
  <si>
    <t>XJK21ZDWT003</t>
  </si>
  <si>
    <t>郭丽君</t>
  </si>
  <si>
    <t>职业教育本科层次人才培养研究</t>
  </si>
  <si>
    <t>21ZDJ03</t>
  </si>
  <si>
    <t>周明星</t>
  </si>
  <si>
    <t>耕读书院制：工匠型乡治人才培育新模式</t>
  </si>
  <si>
    <t>20YBJ13</t>
  </si>
  <si>
    <t>张敬</t>
  </si>
  <si>
    <t>湖南高等教育国际化发展策略研究</t>
  </si>
  <si>
    <t>20YBJ24</t>
  </si>
  <si>
    <t>王荣</t>
  </si>
  <si>
    <t>高校智慧校园学习共享空间优化研究</t>
  </si>
  <si>
    <t>21YBJ23</t>
  </si>
  <si>
    <t>谭畅</t>
  </si>
  <si>
    <t>新高考背景下“新农科”拔尖人才培养机制研究</t>
  </si>
  <si>
    <t>XJK21BGD004</t>
  </si>
  <si>
    <t>罗芬</t>
  </si>
  <si>
    <t>面向乡村振兴文旅产业链的政产学研用协同育人机制创新与实践</t>
  </si>
  <si>
    <t>XJK21BGD005</t>
  </si>
  <si>
    <t>黎敏</t>
  </si>
  <si>
    <t>高校课程思政与思政课程协同育人机制研究</t>
  </si>
  <si>
    <t>XJK20AGD004</t>
  </si>
  <si>
    <t>刘平安</t>
  </si>
  <si>
    <t>医教协同背景下医学生临床能力培养的研究</t>
  </si>
  <si>
    <t>XJK21BGD013</t>
  </si>
  <si>
    <t>陈洪</t>
  </si>
  <si>
    <t>基于社会心态培育的人格心理学课程思政教学改革机制与路径研究</t>
  </si>
  <si>
    <t>JJ193771</t>
  </si>
  <si>
    <t>颜志强</t>
  </si>
  <si>
    <t>青少年共情与抑郁关系的双路径假设：内疚倾向和心理弹性的影响</t>
  </si>
  <si>
    <t>XJK19ALL001</t>
  </si>
  <si>
    <t>教育基本理论和教育史研究</t>
  </si>
  <si>
    <t>方明军</t>
  </si>
  <si>
    <t>1983-1999湖南中师教育特色研究</t>
  </si>
  <si>
    <t>XJK19AZY010</t>
  </si>
  <si>
    <t>唐林伟</t>
  </si>
  <si>
    <t>职业院校“人工智能+专业群”建设机制与优化路径研究</t>
  </si>
  <si>
    <t>XJK19AXL001</t>
  </si>
  <si>
    <t>张湘一</t>
  </si>
  <si>
    <t>新高考改革选科的自我-他人决策差异及其教育启示</t>
  </si>
  <si>
    <t>20ZDJ02</t>
  </si>
  <si>
    <t>布特</t>
  </si>
  <si>
    <t>从“四位一体”到“体教融合”：习近平关于新时代学校体育工作重要论述研究</t>
  </si>
  <si>
    <t>20YBJ03</t>
  </si>
  <si>
    <t>张绍军</t>
  </si>
  <si>
    <t>新高考背景下英语教学改革的具身学习趋向及策略研究</t>
  </si>
  <si>
    <t>20YBJ07</t>
  </si>
  <si>
    <t>肖化移</t>
  </si>
  <si>
    <t>行业企业参与的产教深度融合政策比较研究</t>
  </si>
  <si>
    <t>XJK20ATW001</t>
  </si>
  <si>
    <t>吴卫</t>
  </si>
  <si>
    <t>湖南传统手工艺的高校传承与创新研究</t>
  </si>
  <si>
    <t>XJK20AXL01</t>
  </si>
  <si>
    <t>尹华站</t>
  </si>
  <si>
    <t>湖南省残障儿童心理救助模式构建及多元干预研究</t>
  </si>
  <si>
    <t>XJK20ADJ05</t>
  </si>
  <si>
    <t>袁道香</t>
  </si>
  <si>
    <t>高校党建融入城市基层党建工作机制研究</t>
  </si>
  <si>
    <t>XJK21JCZD10</t>
  </si>
  <si>
    <t>鲁良</t>
  </si>
  <si>
    <t>推进湖南大中小学思想政治工作一体化建设研究</t>
  </si>
  <si>
    <t>21YBJ16</t>
  </si>
  <si>
    <t>马建军</t>
  </si>
  <si>
    <t>后疫情时期我省中小学在线课程的实施与评价机制研究</t>
  </si>
  <si>
    <t>XJK21AJC001</t>
  </si>
  <si>
    <t>杨道宇</t>
  </si>
  <si>
    <t>新时代教师教学评价素养的内在结构与培育路径研究</t>
  </si>
  <si>
    <t>XJK21AXL001</t>
  </si>
  <si>
    <t>凌宇</t>
  </si>
  <si>
    <t>新时代青少年国家认同的心理发展机制及协同培育模式研究</t>
  </si>
  <si>
    <t>XJK21AJC003</t>
  </si>
  <si>
    <t>李新</t>
  </si>
  <si>
    <t>中华优秀传统文化有效融入统编义务教育语文教科书研究</t>
  </si>
  <si>
    <t>XJK21AXL003</t>
  </si>
  <si>
    <t>冯永辉</t>
  </si>
  <si>
    <t>教师视角下小学生问题行为的特点与干预对策研究</t>
  </si>
  <si>
    <t>XJK21BGD001</t>
  </si>
  <si>
    <t>罗建国</t>
  </si>
  <si>
    <t>湖南省高职院校单独招生政策执行效果研究</t>
  </si>
  <si>
    <t>XJK21QGD003</t>
  </si>
  <si>
    <t>刘宁宁</t>
  </si>
  <si>
    <t>立德树人背景下研究生导师指导能力及提升路径研究</t>
  </si>
  <si>
    <t>XJK21QGD009</t>
  </si>
  <si>
    <t>刘颖</t>
  </si>
  <si>
    <t>高校美育的行为创新和实现机制研究</t>
  </si>
  <si>
    <t>XJK19AXL002</t>
  </si>
  <si>
    <t>何旭娟</t>
  </si>
  <si>
    <t>家庭经济困难大学生的乐商研究</t>
  </si>
  <si>
    <t>XJK21AGD004</t>
  </si>
  <si>
    <t>黄春华</t>
  </si>
  <si>
    <t>校企协同阶段式新工科创新创业人才培养模式研究</t>
  </si>
  <si>
    <t>XJK19AGF001</t>
  </si>
  <si>
    <t>国防军事教育</t>
  </si>
  <si>
    <t>李正军</t>
  </si>
  <si>
    <t>习近平国防教育思想及其湖湘高校践行路径研究</t>
  </si>
  <si>
    <t>20YBJ18</t>
  </si>
  <si>
    <t>邹婧</t>
  </si>
  <si>
    <t>教育现代化背景下中国古代艺术品美育价值挖掘研究</t>
  </si>
  <si>
    <t>XJK20AGD008</t>
  </si>
  <si>
    <t>柯胜海</t>
  </si>
  <si>
    <t>立德树人背景下包装设计专业“四段驱动式”育人体系研究与实践</t>
  </si>
  <si>
    <t>XJK21AGD009</t>
  </si>
  <si>
    <t>王晓燕</t>
  </si>
  <si>
    <t>新文科建设背景下外语课堂社会行为中的国家认同多维研究</t>
  </si>
  <si>
    <t>XJK21AFZ001</t>
  </si>
  <si>
    <t>李轶芳</t>
  </si>
  <si>
    <t>行业高校高质量发展研究</t>
  </si>
  <si>
    <t>XJK21BXX004</t>
  </si>
  <si>
    <t>周欢</t>
  </si>
  <si>
    <t>社会网络环境下高校教育舆情监测与引导研究</t>
  </si>
  <si>
    <t>XJK21BTW006</t>
  </si>
  <si>
    <t>王国军</t>
  </si>
  <si>
    <t>社会生态系统理论下湖南省高职院校编外体育教师职业认同影响因素及提升路径研究</t>
  </si>
  <si>
    <t>XJK21BDJ001</t>
  </si>
  <si>
    <t>江轶</t>
  </si>
  <si>
    <t>党的政治建设在高校治理现代化进程中的重大价值及实践路径研究</t>
  </si>
  <si>
    <t>20YBJ10</t>
  </si>
  <si>
    <t>杨朝</t>
  </si>
  <si>
    <t>新时代高校开展爱国主义教育长效机制研究</t>
  </si>
  <si>
    <t>20YBJ23</t>
  </si>
  <si>
    <t>陈海军</t>
  </si>
  <si>
    <t>数字时代多元融合传媒人才跨界培养研究</t>
  </si>
  <si>
    <t>XJK21BXX003</t>
  </si>
  <si>
    <t>张胜</t>
  </si>
  <si>
    <t>大数据驱动下大学生国家安全可视化教育研究</t>
  </si>
  <si>
    <t>XJK21BXL002</t>
  </si>
  <si>
    <t>陈韶荣</t>
  </si>
  <si>
    <t>心理资本视角下高校教师角色压力对职场偏差行为的影响机制研究</t>
  </si>
  <si>
    <t>XJK21BDY003</t>
  </si>
  <si>
    <t>赵新宇</t>
  </si>
  <si>
    <t>人工智能时代高校精准思政的内涵及对策研究</t>
  </si>
  <si>
    <t>XJK21BTW008</t>
  </si>
  <si>
    <t>李立芳</t>
  </si>
  <si>
    <t>新文创视域下优秀传统文化IP化路径研究与实践</t>
  </si>
  <si>
    <t>XJK21QTW003</t>
  </si>
  <si>
    <t>方笑</t>
  </si>
  <si>
    <t>公共艺术文化资源与高校美育合作实施路径与策略研究</t>
  </si>
  <si>
    <t>XJK20AGD009</t>
  </si>
  <si>
    <t>张小刚</t>
  </si>
  <si>
    <t>生态文明视野下高校“两型校园”建设综合评价研究</t>
  </si>
  <si>
    <t>XJK21AGD005</t>
  </si>
  <si>
    <t>李珍辉</t>
  </si>
  <si>
    <t>工科专业课程思政教学模式重构研究</t>
  </si>
  <si>
    <t>XJK21BGD002</t>
  </si>
  <si>
    <t>吴斐</t>
  </si>
  <si>
    <t>新时代地方本科院校创新型外语教师发展研究</t>
  </si>
  <si>
    <t>XJK21BGD032</t>
  </si>
  <si>
    <t>王祝君</t>
  </si>
  <si>
    <t>基于人工智能算法的大学生学习倦怠预警与干预研究</t>
  </si>
  <si>
    <t>JJ194286</t>
  </si>
  <si>
    <t>谢晶</t>
  </si>
  <si>
    <t>湖南省中小学教师职业压力状况调查与应对策略研究</t>
  </si>
  <si>
    <t>XJK19AGD007</t>
  </si>
  <si>
    <t>童耀南</t>
  </si>
  <si>
    <t>地方高校电子信息类新工科人才培养融合创新范式研究</t>
  </si>
  <si>
    <t>XJK19ATW001</t>
  </si>
  <si>
    <t>王平</t>
  </si>
  <si>
    <t>基于湖南非遗文化资源高校美术校本课程开发的实践研究</t>
  </si>
  <si>
    <t>XJK20AGD006</t>
  </si>
  <si>
    <t>柳溪</t>
  </si>
  <si>
    <t>新文科背景下新闻传播类专业课程教学情境重构及其评价研究</t>
  </si>
  <si>
    <t>21ZDJ05</t>
  </si>
  <si>
    <t>陈劲峰</t>
  </si>
  <si>
    <t>新文科背景下音乐专业高质量实践育人体系构建及评价研究</t>
  </si>
  <si>
    <t>21YBJ02</t>
  </si>
  <si>
    <t>李统兴</t>
  </si>
  <si>
    <t>“春晖援教”厚植乡村教师教育情怀的实证研究</t>
  </si>
  <si>
    <t>XJK21AGD001</t>
  </si>
  <si>
    <t>尹珊珊</t>
  </si>
  <si>
    <t>高校内部治理现代化进程中的学生参与治理法律保障机制研究</t>
  </si>
  <si>
    <t>XJK21AGD003</t>
  </si>
  <si>
    <t>王文锋</t>
  </si>
  <si>
    <t>媒体融合背景下新闻传播类专业“课程群+工作坊”实践育人模式研究</t>
  </si>
  <si>
    <t>XJK21AJC004</t>
  </si>
  <si>
    <t>刘岸</t>
  </si>
  <si>
    <t>积极心理学视域下新冠疫情对湖南中小学生社交疏离的影响及家校协同干预研究</t>
  </si>
  <si>
    <t>XJK21BGD016</t>
  </si>
  <si>
    <t>高素质工程技术人才多元多维政校企协同培养模式研究</t>
  </si>
  <si>
    <t>XJK21BGD017</t>
  </si>
  <si>
    <t>童小龙</t>
  </si>
  <si>
    <t>面向智能建造的地方高校土木工程专业改造路径研究</t>
  </si>
  <si>
    <t>XJK21BJC001</t>
  </si>
  <si>
    <t>李异飞</t>
  </si>
  <si>
    <t>自我主导力视阈下的中小学教师创新素质测评研究</t>
  </si>
  <si>
    <t>XJK21BXX002</t>
  </si>
  <si>
    <t>陈远方</t>
  </si>
  <si>
    <t>乡村振兴背景下新型职业农民信息素养教育优化路径研究</t>
  </si>
  <si>
    <t>XJK21BJG001</t>
  </si>
  <si>
    <t>彭阳红</t>
  </si>
  <si>
    <t>治理现代化视域下地方高校院系治理的困境与突破</t>
  </si>
  <si>
    <t>XJK21BXX007</t>
  </si>
  <si>
    <t>余水香</t>
  </si>
  <si>
    <t>人本视阈下移动轻应用技术与高校课堂教学深度融合的路径研究</t>
  </si>
  <si>
    <t>XJK21BGD037</t>
  </si>
  <si>
    <t>蒋韬成</t>
  </si>
  <si>
    <t>标准本位下高校英语教师专业素养一体化的发展路径研究</t>
  </si>
  <si>
    <t>XJK19AGD008</t>
  </si>
  <si>
    <t>彭巧燕</t>
  </si>
  <si>
    <t>基于师范专业认证的高师院校内部教学质量监测评价机制及其优化研究</t>
  </si>
  <si>
    <t>20YBJ05</t>
  </si>
  <si>
    <t>王妍力</t>
  </si>
  <si>
    <t>教育现代化背景下湖南高中阶段教育发展战略研究</t>
  </si>
  <si>
    <t>21YBJ17</t>
  </si>
  <si>
    <t>左崇良</t>
  </si>
  <si>
    <t>法治视野下教育惩戒的权责边界与制度优化研究</t>
  </si>
  <si>
    <t>XJK21AGD007</t>
  </si>
  <si>
    <t>刘晓霞</t>
  </si>
  <si>
    <t>“三全育人”文化场中师范生爱国主义教育仪式化研究</t>
  </si>
  <si>
    <t>XJK21BGD007</t>
  </si>
  <si>
    <t>朱贤友</t>
  </si>
  <si>
    <t>人工智能背景下师范生劳动教育实施路径研究</t>
  </si>
  <si>
    <t>XJK21BDY004</t>
  </si>
  <si>
    <t>张天慧</t>
  </si>
  <si>
    <t>立德树人背景下高校音乐课程思政的实践路径研究</t>
  </si>
  <si>
    <t>XJK21BXL004</t>
  </si>
  <si>
    <t>周丽华</t>
  </si>
  <si>
    <t>不同处境儿童学业情绪与学业发展的关系</t>
  </si>
  <si>
    <t>XJK21QGD010</t>
  </si>
  <si>
    <t>温惊雷</t>
  </si>
  <si>
    <t>社会主义核心价值观融入高校课程思政改革的理论构建与现实进路研究</t>
  </si>
  <si>
    <t>XJK21BGD034</t>
  </si>
  <si>
    <t>杨秦</t>
  </si>
  <si>
    <t>基于线上线下混合教学的微课资源开发与应用研究：以《医学生物化学》为例</t>
  </si>
  <si>
    <t>XJK21BGD041</t>
  </si>
  <si>
    <t>姚武</t>
  </si>
  <si>
    <t>地方高校汉语言文学专业课程思政育人途径探索</t>
  </si>
  <si>
    <t>XJK21AJG002</t>
  </si>
  <si>
    <t>李荣</t>
  </si>
  <si>
    <t>湖南省高校科技创新与经济高质量发展耦合协调及时空演化研究</t>
  </si>
  <si>
    <t>XJK21ATW001</t>
  </si>
  <si>
    <t>彭庆文</t>
  </si>
  <si>
    <t>基于动作发展的幼儿体育操普乐课程模式构建与推广研究</t>
  </si>
  <si>
    <t>XJK21BGD003</t>
  </si>
  <si>
    <t>刘望</t>
  </si>
  <si>
    <t>应用型本科高校特色专业群建设机制创新与实践探索研究</t>
  </si>
  <si>
    <t>XJK21BGD033</t>
  </si>
  <si>
    <t>宋庆恒</t>
  </si>
  <si>
    <t>电子信息类专业基础课 “课程思政”建设研究与实践</t>
  </si>
  <si>
    <t>XJK21BGD042</t>
  </si>
  <si>
    <t>杨齐</t>
  </si>
  <si>
    <t>新文科背景下地方本科院校创新型应用人才培养体系研究</t>
  </si>
  <si>
    <t>JJ193534</t>
  </si>
  <si>
    <t>李宝斌</t>
  </si>
  <si>
    <t>复杂人性假设下多方博弈的教师惩戒权研究</t>
  </si>
  <si>
    <t>XJK20ZDJD03</t>
  </si>
  <si>
    <t>罗碧琼</t>
  </si>
  <si>
    <t>基于SPOC的县域乡村教师培训模式研究：高端链接与校本研训</t>
  </si>
  <si>
    <t>XJK20AGD003</t>
  </si>
  <si>
    <t>王翀</t>
  </si>
  <si>
    <t>高校专利转化法律制度理论与实证研究</t>
  </si>
  <si>
    <t>XJK20ADJ02</t>
  </si>
  <si>
    <t>李虹</t>
  </si>
  <si>
    <t>创建地方高校“党建+4ACCESS”师范品牌的理论与实践探索</t>
  </si>
  <si>
    <t>21YBJ09</t>
  </si>
  <si>
    <t>蒋良富</t>
  </si>
  <si>
    <t>乡村振兴战略下公费定向师范生培养模式创新研究</t>
  </si>
  <si>
    <t>XJK21AGD008</t>
  </si>
  <si>
    <t>董树军</t>
  </si>
  <si>
    <t>守正与创新：新时代大学生红色文化教育亲和力的现实审视与优化路径研究</t>
  </si>
  <si>
    <t>XJK21BGD031</t>
  </si>
  <si>
    <t>杨莹</t>
  </si>
  <si>
    <t>新工科背景下地方高校工程人才人文精神培养路径研究</t>
  </si>
  <si>
    <t>XJK21BTW002</t>
  </si>
  <si>
    <t>黄琴</t>
  </si>
  <si>
    <t>“非遗”传承创新之于大学的美育价值与实现路径研究</t>
  </si>
  <si>
    <t>XJK21BTW003</t>
  </si>
  <si>
    <t>廖勇胜</t>
  </si>
  <si>
    <t>优秀民族传统体育文化与高校思想政治教育深度融合路径研究</t>
  </si>
  <si>
    <t>20YBJ25</t>
  </si>
  <si>
    <t>陈芳</t>
  </si>
  <si>
    <t>湖湘文化融入高校爱国主义教育长效机制研究</t>
  </si>
  <si>
    <t>XJK21BGD018</t>
  </si>
  <si>
    <t>杨环俊</t>
  </si>
  <si>
    <t>情感视域下高校突发事件网络舆情治理研究</t>
  </si>
  <si>
    <t>XJK21BGD019</t>
  </si>
  <si>
    <t>邵金华</t>
  </si>
  <si>
    <t>教育生态视域下拔尖创新人才培养模式的研究</t>
  </si>
  <si>
    <t>XJK21BGD026</t>
  </si>
  <si>
    <t>彭玲</t>
  </si>
  <si>
    <t>“诗礼乐”融合育人思想对新时代高校美育的启示研究</t>
  </si>
  <si>
    <t>XJK21BFZ001</t>
  </si>
  <si>
    <t>周建良</t>
  </si>
  <si>
    <t>湖湘文化教育对外开放推进策略研究</t>
  </si>
  <si>
    <t>XJK21BTW007</t>
  </si>
  <si>
    <t>贺平</t>
  </si>
  <si>
    <t>湘中特色文化资源育人价值与地方高校艺术类“课程思政”教育实践研究</t>
  </si>
  <si>
    <t>20ZDJ01</t>
  </si>
  <si>
    <t>彭小奇</t>
  </si>
  <si>
    <t>习近平关于教育的重要论述研究</t>
  </si>
  <si>
    <t>20YBJ02</t>
  </si>
  <si>
    <t>罗祥云</t>
  </si>
  <si>
    <t>新时代爱国主义教育融入高校实践育人载体研究</t>
  </si>
  <si>
    <t>XJK20ADY003</t>
  </si>
  <si>
    <t>钟佩君</t>
  </si>
  <si>
    <t>疫情危机下大学生爱国主义教育创新研究</t>
  </si>
  <si>
    <t>XJK20ZDJD06</t>
  </si>
  <si>
    <t>杨思思</t>
  </si>
  <si>
    <t>新时代背景下湖南农村小学音乐教师培养体系和实践创新研究</t>
  </si>
  <si>
    <t>XJK21JCZD06</t>
  </si>
  <si>
    <t>适应乡村振兴战略的湖南乡村教育发展研究</t>
  </si>
  <si>
    <t>XJK21ZDZB001</t>
  </si>
  <si>
    <t>重大招标课题</t>
  </si>
  <si>
    <t>彭晓辉</t>
  </si>
  <si>
    <t>湖南红色基因在各级各类学校的传承研究</t>
  </si>
  <si>
    <t>21ZDJ01</t>
  </si>
  <si>
    <t>刘丽群</t>
  </si>
  <si>
    <t>湖南省乡村小规模学校发展战略研究</t>
  </si>
  <si>
    <t>XJK21AJC005</t>
  </si>
  <si>
    <t>王建平</t>
  </si>
  <si>
    <t>乡村教师专业发展的动力机制研究</t>
  </si>
  <si>
    <t>XJK21ATW002</t>
  </si>
  <si>
    <t>李梦龙</t>
  </si>
  <si>
    <t>体育锻炼对农村留守儿童心理一致感的影响及机制研究</t>
  </si>
  <si>
    <t>XJK21BGD029</t>
  </si>
  <si>
    <t>杨清华</t>
  </si>
  <si>
    <t>马克思主义新闻观指导下新闻传播学科课程思政研究</t>
  </si>
  <si>
    <t>XJK21BXX005</t>
  </si>
  <si>
    <t>谢泉峰</t>
  </si>
  <si>
    <t>人工智能与小学教学深度融合的策略研究</t>
  </si>
  <si>
    <t>XJK21BXL001</t>
  </si>
  <si>
    <t>黄杰</t>
  </si>
  <si>
    <t>农村新任教师职业弹性及其适应性研究</t>
  </si>
  <si>
    <t>XJK21QTW002</t>
  </si>
  <si>
    <t>李成权</t>
  </si>
  <si>
    <t>中韩中小学体育学习评价比较研究</t>
  </si>
  <si>
    <t>XJK21QJC002</t>
  </si>
  <si>
    <t>黄蓝紫</t>
  </si>
  <si>
    <t>新时代背景下湖南省乡村学校劳动教育的路径研究</t>
  </si>
  <si>
    <t>XJK21QGD011</t>
  </si>
  <si>
    <t>庄园</t>
  </si>
  <si>
    <t>基于区块链的高校数字教育资源共享模式研究</t>
  </si>
  <si>
    <t>湖南一师二附小</t>
  </si>
  <si>
    <t>XJK21BJC018</t>
  </si>
  <si>
    <t>赵华</t>
  </si>
  <si>
    <t>新时代学校家庭社区“三位一体”的小学体育教学实践研究</t>
  </si>
  <si>
    <t>XJK20ZDJD04</t>
  </si>
  <si>
    <t>刘益虹</t>
  </si>
  <si>
    <t>基于终身学习的应用型人才培养产教融合模块化教学设计研究</t>
  </si>
  <si>
    <t>21YBJ21</t>
  </si>
  <si>
    <t>俞福君</t>
  </si>
  <si>
    <t>基于“三个导向”的生态智慧型课程思政模式构建</t>
  </si>
  <si>
    <t>XJK21BGD024</t>
  </si>
  <si>
    <t>刘敏</t>
  </si>
  <si>
    <t>一流本科专业建设背景下风景园林规划设计课程群“五位一体”建设模式研究</t>
  </si>
  <si>
    <t>XJK21BGD025</t>
  </si>
  <si>
    <t>姚琦</t>
  </si>
  <si>
    <t>OBE理念下高校课程“三化”考核评价改革与实践</t>
  </si>
  <si>
    <t>XJK21BGD027</t>
  </si>
  <si>
    <t>薛云</t>
  </si>
  <si>
    <t>金课背景下摄影测量实验翻转课堂教学模式构建与实践</t>
  </si>
  <si>
    <t>XJK21BGD028</t>
  </si>
  <si>
    <t>汤慧</t>
  </si>
  <si>
    <t>地方高校音乐专业服务乡村振兴创新路径研究</t>
  </si>
  <si>
    <t>XJK21BGD035</t>
  </si>
  <si>
    <t>文兵</t>
  </si>
  <si>
    <t>学科竞赛+创新项目+科研论文多轮驱动下的应用型创新人才培养</t>
  </si>
  <si>
    <t>XJK21BJC002</t>
  </si>
  <si>
    <t>万红梅</t>
  </si>
  <si>
    <t>乡村振兴战略下乡村小规模学校困境、归因与对策研究</t>
  </si>
  <si>
    <t>XJK21QTW001</t>
  </si>
  <si>
    <t>彭响</t>
  </si>
  <si>
    <t>身体教育活动中的“育”与“罚”：边界、表征与认知转向</t>
  </si>
  <si>
    <t>XJK21QGD006</t>
  </si>
  <si>
    <t>王晓天</t>
  </si>
  <si>
    <t>“互联网+”时代高校美术学专业课程思政教学模式研究</t>
  </si>
  <si>
    <t>XJK20ZDJD05</t>
  </si>
  <si>
    <t>吕明娥</t>
  </si>
  <si>
    <t>地方高校课程社会化研究——基于双一流视角</t>
  </si>
  <si>
    <t>21YBJ28</t>
  </si>
  <si>
    <t>唐欣</t>
  </si>
  <si>
    <t>生态位视角下地方高校服务经济社会能力的提升机制研究</t>
  </si>
  <si>
    <t>20YBJ21</t>
  </si>
  <si>
    <t>陈敏利</t>
  </si>
  <si>
    <t>新文科背景下视频人才培养机制构建研究</t>
  </si>
  <si>
    <t>21YBJ01</t>
  </si>
  <si>
    <t>刘宇</t>
  </si>
  <si>
    <t>“三高四新”战略实施中湖南高校劳动教育的理论图谱与实践进路研究</t>
  </si>
  <si>
    <t>21YBJ14</t>
  </si>
  <si>
    <t>李小琴</t>
  </si>
  <si>
    <t>新型城镇化背景下适应随迁子女的社区教育推进路径与对策研究</t>
  </si>
  <si>
    <t>XJK21ATW003</t>
  </si>
  <si>
    <t>刘伟</t>
  </si>
  <si>
    <t>学校体育“四位一体”目标的现实逻辑及实现路径研究</t>
  </si>
  <si>
    <t>XJK21BGD020</t>
  </si>
  <si>
    <t>卢锋华</t>
  </si>
  <si>
    <t>新时代背景下市场营销学课程思政的要素识别、嵌入机制及育人效果研究</t>
  </si>
  <si>
    <t>XJK21BGD021</t>
  </si>
  <si>
    <t>邹浩</t>
  </si>
  <si>
    <t>产教融合视域下应用型本科院校工商管理类专业人才胜任力培养路径研究</t>
  </si>
  <si>
    <t>XJK21BGD023</t>
  </si>
  <si>
    <t>周云芳</t>
  </si>
  <si>
    <t>三重螺旋理论下应用型本科院校产教融合生态圈指标体系的构建及践行研究</t>
  </si>
  <si>
    <t>XJK21BXX001</t>
  </si>
  <si>
    <t>胡立</t>
  </si>
  <si>
    <t>人工智能与教育教学深度融合的现实之困与未来之道</t>
  </si>
  <si>
    <t>XJK21BJG002</t>
  </si>
  <si>
    <t>齐立斌</t>
  </si>
  <si>
    <t>大数据语境下省域校园足球特色学校循证治理机制研究——以湖南省为例</t>
  </si>
  <si>
    <t>XJK21BXX006</t>
  </si>
  <si>
    <t>陆利军</t>
  </si>
  <si>
    <t>MOOC教育网络关注度的时空特征、区域效应及其影响因素研究</t>
  </si>
  <si>
    <t>XJK20AGD007</t>
  </si>
  <si>
    <t>廖鸿冰</t>
  </si>
  <si>
    <t>应用型本科院校产教融合协同育人机制研究</t>
  </si>
  <si>
    <t>XJK21JCZD11</t>
  </si>
  <si>
    <t>胡穗</t>
  </si>
  <si>
    <t>湖南省属高校办学条件研究</t>
  </si>
  <si>
    <t>21YBJ07</t>
  </si>
  <si>
    <t>姜江</t>
  </si>
  <si>
    <t>乡村振兴战略下湖南农村基础教育质量测度及提升路径研究</t>
  </si>
  <si>
    <t>21YBJ19</t>
  </si>
  <si>
    <t>成雁瑛</t>
  </si>
  <si>
    <t>SPOC环境下大学课堂深度学习的实现路径研究</t>
  </si>
  <si>
    <t>XJK21BGD044</t>
  </si>
  <si>
    <t>彭相华</t>
  </si>
  <si>
    <t>“三全育人”背景下新工科“校企协同、多元融合”实践育人体系研究</t>
  </si>
  <si>
    <t>XJK21BJC003</t>
  </si>
  <si>
    <t>李先跃</t>
  </si>
  <si>
    <t>研学旅行“五育并举”人才培养模式改革研究</t>
  </si>
  <si>
    <t>XJK20ZDJD07</t>
  </si>
  <si>
    <t>郭咏梅</t>
  </si>
  <si>
    <t>“乡村振兴”战略下农村幼儿园教师早期阅读教育指导能力提升研究</t>
  </si>
  <si>
    <t>20YBJ12</t>
  </si>
  <si>
    <t>崔玉芹</t>
  </si>
  <si>
    <t>“双万计划”背景下学前教育专业人才培养内部质量保障体系研究</t>
  </si>
  <si>
    <t>20YBJ19</t>
  </si>
  <si>
    <t>马振中</t>
  </si>
  <si>
    <t>基于STEAM的儿童机器人教育师资培养研究</t>
  </si>
  <si>
    <t>20YBJ26</t>
  </si>
  <si>
    <t>廖海霞</t>
  </si>
  <si>
    <t>信息化时代大学生人际交往的阶层差异研究</t>
  </si>
  <si>
    <t>XJK21BGD009</t>
  </si>
  <si>
    <t>郭峰</t>
  </si>
  <si>
    <t>“新文科”建设背景下高校教师课程能力建设研究</t>
  </si>
  <si>
    <t>XJK21BDY001</t>
  </si>
  <si>
    <t>刘青山</t>
  </si>
  <si>
    <t>湖湘传统家训德育价值研究</t>
  </si>
  <si>
    <t>XJK21QJC001</t>
  </si>
  <si>
    <t>曹紫杨</t>
  </si>
  <si>
    <t>乡村振兴背景下农村幼儿教师学习力的提升研究</t>
  </si>
  <si>
    <t>XJK21BDJ002</t>
  </si>
  <si>
    <t>伍海琳</t>
  </si>
  <si>
    <t>全面从严治党视阈下高校党组织基层治理科学化的目标选择及其路径研究</t>
  </si>
  <si>
    <t>XJK20ZDJD08</t>
  </si>
  <si>
    <t>侯国凤</t>
  </si>
  <si>
    <t>基于利益相关者理论视阈的高职院校实践教学质量评价研究</t>
  </si>
  <si>
    <t>21YBJ29</t>
  </si>
  <si>
    <t>黄铁牛</t>
  </si>
  <si>
    <t>高职院校“1+X”幼儿照护证书试点理论和实践研究</t>
  </si>
  <si>
    <t>XJK21AZJ001</t>
  </si>
  <si>
    <t>唐春霞</t>
  </si>
  <si>
    <t>高质量发展视域下高职教育学生核心素养研究</t>
  </si>
  <si>
    <t>XJK21BZJ025</t>
  </si>
  <si>
    <t>易志恒</t>
  </si>
  <si>
    <t>湖南高职院校混合所有制协同治理的价值诉求、现实困境与模式再造</t>
  </si>
  <si>
    <t>XJK19AZY001</t>
  </si>
  <si>
    <t>于非非</t>
  </si>
  <si>
    <t>课程思政融入高职商科育人“54321”模式创新研究</t>
  </si>
  <si>
    <t>XJK21AGD011</t>
  </si>
  <si>
    <t>周亮</t>
  </si>
  <si>
    <t>我国公立大学内部治理结构下校长法律地位研究</t>
  </si>
  <si>
    <t>XJK21BZJ011</t>
  </si>
  <si>
    <t>黄蓉</t>
  </si>
  <si>
    <t>教育评价改革视域下基于职业轨迹画像的高职学生评价模式研究</t>
  </si>
  <si>
    <t>XJK19AZY006</t>
  </si>
  <si>
    <t>李移伦</t>
  </si>
  <si>
    <t>高职院校学生专业技能考核标准分级评价研究</t>
  </si>
  <si>
    <t>XJK21BZJ031</t>
  </si>
  <si>
    <t>李捷</t>
  </si>
  <si>
    <t>基于OBE理念的高职城轨类专业课程诊断与改进研究</t>
  </si>
  <si>
    <t>XJK21BXX009</t>
  </si>
  <si>
    <t>张军</t>
  </si>
  <si>
    <t>人工智能助推下的教育教学评价机制与实践路径研究</t>
  </si>
  <si>
    <t>XJK21QZJ008</t>
  </si>
  <si>
    <t>沈润东</t>
  </si>
  <si>
    <t>“三高四新”战略背景下高职产教融合协同发展路径研究</t>
  </si>
  <si>
    <t>XJK21BZJ037</t>
  </si>
  <si>
    <t>李亚军</t>
  </si>
  <si>
    <t>“三全育人”背景下高职药学专业课程“五位一体”教学模式研究与实践</t>
  </si>
  <si>
    <t>XJK21BZJ046</t>
  </si>
  <si>
    <t>梁称福</t>
  </si>
  <si>
    <t>基于产教融合的高职特色高水平专业群建设标准与路径研究</t>
  </si>
  <si>
    <t>XJK21BZJ066</t>
  </si>
  <si>
    <t>廖晶晶</t>
  </si>
  <si>
    <t>乡村振兴战略背景下高等职业教育助力区域乡村旅游发展路径与实践研究</t>
  </si>
  <si>
    <t>XJK20ADY006</t>
  </si>
  <si>
    <t>刘爱华</t>
  </si>
  <si>
    <t>“课程思政”教学范式研究</t>
  </si>
  <si>
    <t>21ZDJ02</t>
  </si>
  <si>
    <t>陶成武</t>
  </si>
  <si>
    <t>“体教融合”背景下我国学校体育发展方式的生态适应与跨界整合研究</t>
  </si>
  <si>
    <t>XJK21BZJ003</t>
  </si>
  <si>
    <t>郭柯柯</t>
  </si>
  <si>
    <t>提质培优背景下高职新闻专业活页式教材开发研究</t>
  </si>
  <si>
    <t>XJK21BZJ010</t>
  </si>
  <si>
    <t>肖序</t>
  </si>
  <si>
    <t>融媒体时代高职院校学生家国情怀培育研究</t>
  </si>
  <si>
    <t>XJK21BZJ012</t>
  </si>
  <si>
    <t>周颖莹</t>
  </si>
  <si>
    <t>“三全育人”视域下高职院校大学英语课程思政实施路径创新研究</t>
  </si>
  <si>
    <t>XJK21QZJ009</t>
  </si>
  <si>
    <t>曾理</t>
  </si>
  <si>
    <t>“政行校企园”协同的传媒高职院校产教深度融合研究</t>
  </si>
  <si>
    <t>XJK19AGD009</t>
  </si>
  <si>
    <t>柳波</t>
  </si>
  <si>
    <t>基于社会协同视角的大学生虚拟网络社会问题治理研究</t>
  </si>
  <si>
    <t>XJK21BCJ001</t>
  </si>
  <si>
    <t>成人教育研究</t>
  </si>
  <si>
    <t>银奕淇</t>
  </si>
  <si>
    <t>供给侧改革导向下湖南高等学历继续教育高质量发展的长效机制研究</t>
  </si>
  <si>
    <t>XJK21BCJ002</t>
  </si>
  <si>
    <t>邓恩</t>
  </si>
  <si>
    <t>三高四新战略下湖南社区学院服务区域经济的功能及其实现机制研究</t>
  </si>
  <si>
    <t>XJK21BZJ002</t>
  </si>
  <si>
    <t>杨秋芬</t>
  </si>
  <si>
    <t>人工智能背景下动态优化资源建设与湖南智造深度融合的路径研究</t>
  </si>
  <si>
    <t>XJK21BZJ005</t>
  </si>
  <si>
    <t>范琳琳</t>
  </si>
  <si>
    <t>后疫情时代高职财经专业群实践课程混合式教学设计与实践研究</t>
  </si>
  <si>
    <t>XJK21BZJ006</t>
  </si>
  <si>
    <t>曹钰涵</t>
  </si>
  <si>
    <t>高职院校“互联网+职业技能提升”培训路径优化研究</t>
  </si>
  <si>
    <t>XJK21BZJ007</t>
  </si>
  <si>
    <t>黄韬</t>
  </si>
  <si>
    <t>文化自信视角下高职院校文化育人的路径创新研究</t>
  </si>
  <si>
    <t>XJK21BZJ027</t>
  </si>
  <si>
    <t>刘艳</t>
  </si>
  <si>
    <t>基于岗位胜任素质的高职大数据专业在线课程建设研究</t>
  </si>
  <si>
    <t>XJK20AJC009</t>
  </si>
  <si>
    <t>周玉龙</t>
  </si>
  <si>
    <t>高中语文统编教材学习任务群的建构与实施</t>
  </si>
  <si>
    <t>XJK19AJC008</t>
  </si>
  <si>
    <t>刘国彬</t>
  </si>
  <si>
    <t>新时代教育背景下研学旅行课程创新与劳动实践育人机制研究</t>
  </si>
  <si>
    <t>XJK20ZDJD14</t>
  </si>
  <si>
    <t>李春莲</t>
  </si>
  <si>
    <t>新时代示范性高中师德师风建设校本研究</t>
  </si>
  <si>
    <t>JJ194405</t>
  </si>
  <si>
    <t>蒋书同</t>
  </si>
  <si>
    <t>湖南教育70年发展的回顾与审视研究</t>
  </si>
  <si>
    <t>XJK19AJC009</t>
  </si>
  <si>
    <t>刘亚雄</t>
  </si>
  <si>
    <t>统编教材背景下小学语文课外阅读课程化研究</t>
  </si>
  <si>
    <t>XJK19AZY003</t>
  </si>
  <si>
    <t>刘琴</t>
  </si>
  <si>
    <t>服务乡村振兴战略的湖南职教资源服务平台建设研究</t>
  </si>
  <si>
    <t>XJK19AZY008</t>
  </si>
  <si>
    <t>毕树沙</t>
  </si>
  <si>
    <t>湖南科教强省背景下技术技能成长通道研究</t>
  </si>
  <si>
    <t>20ZDJ04</t>
  </si>
  <si>
    <t>邹海龙</t>
  </si>
  <si>
    <t>新时代普通高中育人方式改革关键领域落实机制的研究与实践</t>
  </si>
  <si>
    <t>20YBJ01</t>
  </si>
  <si>
    <t>袁东敏</t>
  </si>
  <si>
    <t>一流本科专业建设背景下省级专业认证体系构建研究</t>
  </si>
  <si>
    <t>20YBJ15</t>
  </si>
  <si>
    <t>周惠新</t>
  </si>
  <si>
    <t>湖湘武术教育对外开放推进策略研究</t>
  </si>
  <si>
    <t>XJK20AFZ001</t>
  </si>
  <si>
    <t>李红婷</t>
  </si>
  <si>
    <t>社会公益组织服务乡村教育发展研究</t>
  </si>
  <si>
    <t>XJK20AJC001</t>
  </si>
  <si>
    <t>陈波涌</t>
  </si>
  <si>
    <t>新时代乡村教师发展诉求研究</t>
  </si>
  <si>
    <t>XJK20AJC002</t>
  </si>
  <si>
    <t>刘巧叶</t>
  </si>
  <si>
    <t>改革开放以来湖南省乡村小规模学校的历史演进与治理策略研究</t>
  </si>
  <si>
    <t>XJK20AJC003</t>
  </si>
  <si>
    <t>周宁之</t>
  </si>
  <si>
    <t>新高考背景下普高英语教材文化知识教学策略研究</t>
  </si>
  <si>
    <t>XJK21JCZD01</t>
  </si>
  <si>
    <t>单莹</t>
  </si>
  <si>
    <t>教育巩固脱贫成果的关键问题与长效机制研究</t>
  </si>
  <si>
    <t>XJK21JCZD02</t>
  </si>
  <si>
    <t>彭波</t>
  </si>
  <si>
    <t>湖南落实“教育优先发展”研究</t>
  </si>
  <si>
    <t>XJK21JCZD03</t>
  </si>
  <si>
    <t>盛正发</t>
  </si>
  <si>
    <t>“三高四新”战略背景下促进湖南高校科技成果本土转化的对策研究</t>
  </si>
  <si>
    <t>XJK21JCZD04</t>
  </si>
  <si>
    <t>段慧兰</t>
  </si>
  <si>
    <t>对接“三高四新”战略优化湖南高校人才培养供给研究</t>
  </si>
  <si>
    <t>XJK21JCZD05</t>
  </si>
  <si>
    <t>黄龙威</t>
  </si>
  <si>
    <t>湖南推进义务教育优质均衡的路径与规划研究</t>
  </si>
  <si>
    <t>XJK21JCZD07</t>
  </si>
  <si>
    <t>陈拥贤</t>
  </si>
  <si>
    <t>湖南网络大课堂教育教学实践研究</t>
  </si>
  <si>
    <t>XJK21JCZD12</t>
  </si>
  <si>
    <t>彭玮婧</t>
  </si>
  <si>
    <t>学生自杀行为发生机制与干预的实证研究</t>
  </si>
  <si>
    <t>XJK21JCZD14</t>
  </si>
  <si>
    <t>雷芳</t>
  </si>
  <si>
    <t>湖南省新时代中小学学校文化建设研究</t>
  </si>
  <si>
    <t>21YBJ06</t>
  </si>
  <si>
    <t>曹仪</t>
  </si>
  <si>
    <t>乡村振兴背景下湖南省乡村教师流失现状及其政策治理研究</t>
  </si>
  <si>
    <t>21YBJ11</t>
  </si>
  <si>
    <t>欧卫星</t>
  </si>
  <si>
    <t>县级党委政府教育工作评价指标体系优化研究</t>
  </si>
  <si>
    <t>XJK21AJC006</t>
  </si>
  <si>
    <t>曾峰</t>
  </si>
  <si>
    <t>“强基计划”背景下湖南省普通高中拔尖学生培养模式研究</t>
  </si>
  <si>
    <t>XJK21AJC007</t>
  </si>
  <si>
    <t>崔晴</t>
  </si>
  <si>
    <t>湖南省学校课后服务质量评价研究</t>
  </si>
  <si>
    <t>XJK21BJG003</t>
  </si>
  <si>
    <t>蒋志平</t>
  </si>
  <si>
    <t>教育服务乡村人才振兴的政策研究</t>
  </si>
  <si>
    <t>XJK21BTW011</t>
  </si>
  <si>
    <t>朱罗敬</t>
  </si>
  <si>
    <t>新时代湖南省义务教育阶段学校体教融合发展模式研究</t>
  </si>
  <si>
    <t>XJK21BJC005</t>
  </si>
  <si>
    <t>肖婷</t>
  </si>
  <si>
    <t>乡村振兴背景下湖南农村基础教育发展策略研究</t>
  </si>
  <si>
    <t>XJK21QGD012</t>
  </si>
  <si>
    <t>胡黄</t>
  </si>
  <si>
    <t>“三高四新”战略背景下湖南省普通高校本科专业结构优化研究</t>
  </si>
  <si>
    <t>XJK21QJC003</t>
  </si>
  <si>
    <t>朱琳</t>
  </si>
  <si>
    <t>改革开放以来基础教育舆情的历史演变与治理探索</t>
  </si>
  <si>
    <t>XJK21JCZD13</t>
  </si>
  <si>
    <t>黄佑生</t>
  </si>
  <si>
    <t>中小学教师师德师风评价研究</t>
  </si>
  <si>
    <t>XJK19AGD001</t>
  </si>
  <si>
    <t>唐晓鸿</t>
  </si>
  <si>
    <t>以“胜任力”为导向的的层级式模拟医学教育课程体系的构建与实施研究</t>
  </si>
  <si>
    <t>XJK20ADJ03</t>
  </si>
  <si>
    <t>罗永忠</t>
  </si>
  <si>
    <t>新时代高校党支部组织力提升路径研究</t>
  </si>
  <si>
    <t>XJK20AGD002</t>
  </si>
  <si>
    <t>吕奔</t>
  </si>
  <si>
    <t>重大传染病临床应急防控模拟培训课程体系的构建及应用研究</t>
  </si>
  <si>
    <t>XJK20AGD005</t>
  </si>
  <si>
    <t>王玉辉</t>
  </si>
  <si>
    <t>理想信念教育对大学生基层就业价值取向的影响机制研究</t>
  </si>
  <si>
    <t>XJK20AGD010</t>
  </si>
  <si>
    <t>曹裕</t>
  </si>
  <si>
    <t>国家治理现代化背景下教育舆情引导及危机治理研究</t>
  </si>
  <si>
    <t>XJK20ADY005</t>
  </si>
  <si>
    <t>叶湘虹</t>
  </si>
  <si>
    <t>高校思想政治理论课可视化教学应用研究</t>
  </si>
  <si>
    <t>21YBJ24</t>
  </si>
  <si>
    <t>齐宇飞</t>
  </si>
  <si>
    <t>乡村振兴视域下湘西留守儿童体质健康与营养状况困境突围的实践研究</t>
  </si>
  <si>
    <t>XJK21AGD002</t>
  </si>
  <si>
    <t>赵永锋</t>
  </si>
  <si>
    <t>产科超声模拟培训课程及评价体系构建的研究</t>
  </si>
  <si>
    <t>XJK21BGD008</t>
  </si>
  <si>
    <t>刘茜</t>
  </si>
  <si>
    <t>人工智能在高校外语教学中的应用途径与成效研究</t>
  </si>
  <si>
    <t>XJK21BTW005</t>
  </si>
  <si>
    <t>黄敏佳</t>
  </si>
  <si>
    <t>“学党史”融入声乐课的“课程思政”研究</t>
  </si>
  <si>
    <t>XJK21QGD004</t>
  </si>
  <si>
    <t>刘红</t>
  </si>
  <si>
    <t>基于快速循环刻意练习（RCDP）的诊断学高效教学模式的构建与应用研究</t>
  </si>
  <si>
    <t>XJK19AGD002</t>
  </si>
  <si>
    <t>杨美新</t>
  </si>
  <si>
    <t>日常生活维度下大学生社会主义意识形态认同机制构建研究</t>
  </si>
  <si>
    <t>XJK19AGD003</t>
  </si>
  <si>
    <t>徐丹</t>
  </si>
  <si>
    <t>湖南省双一流建设高校本科生科研参与现状、影响因素及效果研究</t>
  </si>
  <si>
    <t>20YBJ04</t>
  </si>
  <si>
    <t>彭科</t>
  </si>
  <si>
    <t>城乡教育均衡发展视角下的学校规模决策影响机制研究</t>
  </si>
  <si>
    <t>XJK20AXX001</t>
  </si>
  <si>
    <t>胡耀华</t>
  </si>
  <si>
    <t>突发公共安全事件背景下“互联网+教育教学”的问题与对策研究</t>
  </si>
  <si>
    <t>XJK20AJG003</t>
  </si>
  <si>
    <t>田湘波</t>
  </si>
  <si>
    <t>教育系统巡视巡察制度变迁及其效果研究</t>
  </si>
  <si>
    <t>XJK20ZDJD01</t>
  </si>
  <si>
    <t>阳荣威</t>
  </si>
  <si>
    <t>湖南省教育现代化进程测度及调控研究</t>
  </si>
  <si>
    <t>XJK21BDY002</t>
  </si>
  <si>
    <t>谢丰</t>
  </si>
  <si>
    <t>岳麓书院优秀文化传承与高校德育创新研究</t>
  </si>
  <si>
    <t>XJK21QGD001</t>
  </si>
  <si>
    <t>田琳</t>
  </si>
  <si>
    <t>中国一流大学人才培养国际化指数的构建研究</t>
  </si>
  <si>
    <t>20YBJ08</t>
  </si>
  <si>
    <t>向罗生</t>
  </si>
  <si>
    <t>职业教育产教融合校企合作第三方评估标准体系研究</t>
  </si>
  <si>
    <t>XJK21ZDWT004</t>
  </si>
  <si>
    <t>龙华</t>
  </si>
  <si>
    <t>21YBJ15</t>
  </si>
  <si>
    <t>陈果</t>
  </si>
  <si>
    <t>大数据时代高校在线开放课程学习质量评价体系研究</t>
  </si>
  <si>
    <t>XJK21BZJ021</t>
  </si>
  <si>
    <t>李清文</t>
  </si>
  <si>
    <t>共生理论视角下职业教育与区域经济的共生演化建模及仿真研究</t>
  </si>
  <si>
    <t>XJK21BZJ024</t>
  </si>
  <si>
    <t>龙凌</t>
  </si>
  <si>
    <t>增值视角下高职教师教学效能发展性评价模式构建研究</t>
  </si>
  <si>
    <t>XJK21BZJ028</t>
  </si>
  <si>
    <t>许璐</t>
  </si>
  <si>
    <t>数字贸易背景下跨境电商政产学协同育人机制和运行策略研究</t>
  </si>
  <si>
    <t>XJK21QGD007</t>
  </si>
  <si>
    <t>黄瑞瑞</t>
  </si>
  <si>
    <t>应用型本科院校护理专业“一体五翼”课程思政教育体系的构建研究</t>
  </si>
  <si>
    <t>XJK19AZY007</t>
  </si>
  <si>
    <t>李宏策</t>
  </si>
  <si>
    <t>基于现代学徒制的创客式工匠型教师团队建设策略研究</t>
  </si>
  <si>
    <t>XJK20ZDJD10</t>
  </si>
  <si>
    <t>颜志勇</t>
  </si>
  <si>
    <t>高职机电类专业“制作习得”教法建构与创新实践</t>
  </si>
  <si>
    <t>XJK21BZJ008</t>
  </si>
  <si>
    <t>郝丽波</t>
  </si>
  <si>
    <t>高职工科类专业“专企一体”产教融合人才培养模式研究与实践</t>
  </si>
  <si>
    <t>XJK21BZJ047</t>
  </si>
  <si>
    <t>周李洪</t>
  </si>
  <si>
    <t>“新汽车工匠”培养模式构建研究与实践</t>
  </si>
  <si>
    <t>XJK21BZJ051</t>
  </si>
  <si>
    <t>袁月华</t>
  </si>
  <si>
    <t>VUCA时代高职学生积极职业心智模式构建研究</t>
  </si>
  <si>
    <t>XJK21BZJ016</t>
  </si>
  <si>
    <t>夏能权</t>
  </si>
  <si>
    <t>高职院校递进分层的科教融合育人模式研究</t>
  </si>
  <si>
    <t>XJK21BZJ029</t>
  </si>
  <si>
    <t>欧阳海燕</t>
  </si>
  <si>
    <t>湖湘红色基因有机融入高职环艺专业设计类课程的教学研究</t>
  </si>
  <si>
    <t>XJK21BDY010</t>
  </si>
  <si>
    <t>李蓉</t>
  </si>
  <si>
    <t>艺术设计类高校思政课程“三美三爱”实践教育体系研究</t>
  </si>
  <si>
    <t>XJK21QZJ007</t>
  </si>
  <si>
    <t>赵蓉</t>
  </si>
  <si>
    <t>现代学徒制导向的高职艺术设计专业项目化课程体系构建研究</t>
  </si>
  <si>
    <t>XJK21AZJ003</t>
  </si>
  <si>
    <t>陈超</t>
  </si>
  <si>
    <t>高职院校治理体系与治理能力现代化水平的多维评价与提升机制研究</t>
  </si>
  <si>
    <t>XJK21BZJ042</t>
  </si>
  <si>
    <t>周剑</t>
  </si>
  <si>
    <t>“1+X”证书制度下高职财经类专业“课证融通”的理论与实践研究</t>
  </si>
  <si>
    <t>XJK21BXX010</t>
  </si>
  <si>
    <t>余剑波</t>
  </si>
  <si>
    <t>人工智能时代教师智慧教学胜任力培养体系研究</t>
  </si>
  <si>
    <t>XJK21BGD039</t>
  </si>
  <si>
    <t>辛翠</t>
  </si>
  <si>
    <t>新工科背景下湖南刑技专业“教学练战研”一体化人才培养模式研究</t>
  </si>
  <si>
    <t>XJK21BDJ003</t>
  </si>
  <si>
    <t>曹丹</t>
  </si>
  <si>
    <t>公安本科院校二级院系党政领导班子职责分工与运行机制研究</t>
  </si>
  <si>
    <t>XJK21BZJ004</t>
  </si>
  <si>
    <t>姚芳</t>
  </si>
  <si>
    <t>湖湘文化传承下的《学前儿童绘本教学指导》课程开发研究</t>
  </si>
  <si>
    <t>XJK21QGF001</t>
  </si>
  <si>
    <t>周欣</t>
  </si>
  <si>
    <t>湖南基层国防教育赋能乡村文化振兴的实现机制与支撑政策研究</t>
  </si>
  <si>
    <t>XJK21QFZ001</t>
  </si>
  <si>
    <t>胡露</t>
  </si>
  <si>
    <t>湖湘红色文化融入学校国家安全教育研究</t>
  </si>
  <si>
    <t>XJK21BZJ015</t>
  </si>
  <si>
    <t>刘艳明</t>
  </si>
  <si>
    <t>思政课提升大学生生态文明素养路径研究</t>
  </si>
  <si>
    <t>XJK21BZJ017</t>
  </si>
  <si>
    <t>刘锦峰</t>
  </si>
  <si>
    <t>高职电子商务专业群课程思政建设研究与实践</t>
  </si>
  <si>
    <t>XJK21BZJ018</t>
  </si>
  <si>
    <t>张民阔</t>
  </si>
  <si>
    <t>高职院校产学研合作育人长效机制构建与践行路径探究</t>
  </si>
  <si>
    <t>XJK21QZJ006</t>
  </si>
  <si>
    <t>李黎丹</t>
  </si>
  <si>
    <t>职业教育服务全民终身学习的策略研究</t>
  </si>
  <si>
    <t>JJ193692</t>
  </si>
  <si>
    <t>郭荣中</t>
  </si>
  <si>
    <t>高职院校课程思政“双主体三维度”路径研究</t>
  </si>
  <si>
    <t>20YBJ27</t>
  </si>
  <si>
    <t>王莹</t>
  </si>
  <si>
    <t>教育信息化2.0下大学生爱国主义长效机制研究</t>
  </si>
  <si>
    <t>XJK20AZY004</t>
  </si>
  <si>
    <t>罗汝珍</t>
  </si>
  <si>
    <t>职业教育产教融合政策执行成效的区域比较研究</t>
  </si>
  <si>
    <t>XJK21BZJ001</t>
  </si>
  <si>
    <t>李国强</t>
  </si>
  <si>
    <t>服务“三高四新”战略的各层次职业教育有机衔接研究</t>
  </si>
  <si>
    <t>XJK21BZJ054</t>
  </si>
  <si>
    <t>严俊杰</t>
  </si>
  <si>
    <t>基于模糊层次分析法（Fuzzy-AHP）的高校“课程思政”有效性评价研究</t>
  </si>
  <si>
    <t>XJK21BDY006</t>
  </si>
  <si>
    <t>匡翠芳</t>
  </si>
  <si>
    <t>习近平语言艺术对高校思政课教学话语创新的启示研究</t>
  </si>
  <si>
    <t>XJK21BZJ055</t>
  </si>
  <si>
    <t>陈文满</t>
  </si>
  <si>
    <t>高职“百万扩招”背景下社会生源人才培养质量保障体系研究</t>
  </si>
  <si>
    <t>XJK21BDY007</t>
  </si>
  <si>
    <t>刘於清</t>
  </si>
  <si>
    <t>“三全育人”背景下高职思政课程实践教育体系构建研究</t>
  </si>
  <si>
    <t>XJK21BZJ061</t>
  </si>
  <si>
    <t>阳俊</t>
  </si>
  <si>
    <t>“双循环”新发展格局下职业教育“走出去”办学风险评价体系研究</t>
  </si>
  <si>
    <t>XJK19AZY002</t>
  </si>
  <si>
    <t>卢竹</t>
  </si>
  <si>
    <t>湖南省推进高职院校混合所有制改革的现实困境与保障机制研究</t>
  </si>
  <si>
    <t>XJK19AZY004</t>
  </si>
  <si>
    <t>刘阳</t>
  </si>
  <si>
    <t>产教融合背景下的湖南高职一流特色专业群建设与区域产业发展互动研究</t>
  </si>
  <si>
    <t>XJK20ZDJD09</t>
  </si>
  <si>
    <t>杨虹</t>
  </si>
  <si>
    <t>“双高计划”背景下高职院校现代化治理能力研究与实践</t>
  </si>
  <si>
    <t>XJK20AZY001</t>
  </si>
  <si>
    <t>雷世平</t>
  </si>
  <si>
    <t>基于产教融合视角的混合所有制职业院校治理体系研究</t>
  </si>
  <si>
    <t>XJK21AGF001</t>
  </si>
  <si>
    <t>蔡海鹏</t>
  </si>
  <si>
    <t>基于“三个面向”的定向培养士官“五育并举”人才培养模式改革研究</t>
  </si>
  <si>
    <t>XJK21BZJ009</t>
  </si>
  <si>
    <t>谢盈盈</t>
  </si>
  <si>
    <t>乡村振兴视角下农村职业教育产教融合生态系统构建研究</t>
  </si>
  <si>
    <t>XJK21BZJ014</t>
  </si>
  <si>
    <t>都昌兵</t>
  </si>
  <si>
    <t>航空机电设备维修专业群课程思政研究与实践</t>
  </si>
  <si>
    <t>XJK21BTW012</t>
  </si>
  <si>
    <t>王新</t>
  </si>
  <si>
    <t>军民融合背景下定向士官军事体能提升策略与实践研究</t>
  </si>
  <si>
    <t>XJK21QZJ001</t>
  </si>
  <si>
    <t>龚添妙</t>
  </si>
  <si>
    <t>职业教育培训评价组织效能发挥的机制研究</t>
  </si>
  <si>
    <t>JJ193545</t>
  </si>
  <si>
    <t>苏命峰</t>
  </si>
  <si>
    <t>未来教育视角下现代信息技术支持的高职STEAM教学研究</t>
  </si>
  <si>
    <t>20YBJ17</t>
  </si>
  <si>
    <t>肖彬</t>
  </si>
  <si>
    <t>“后真相”时代高职院校爱国主义教育面临的挑战和应对策略研究</t>
  </si>
  <si>
    <t>XJK20AZY002</t>
  </si>
  <si>
    <t>孙长坪</t>
  </si>
  <si>
    <t>“双高计划”背景下高职院校治理体系现代化建设研究</t>
  </si>
  <si>
    <t>XJK21ZDWT002</t>
  </si>
  <si>
    <t>李定珍</t>
  </si>
  <si>
    <t>XJK21AZJ002</t>
  </si>
  <si>
    <t>易兰华</t>
  </si>
  <si>
    <t>以潜心育人为导向的高职“双师型”教师综合评价体系研究</t>
  </si>
  <si>
    <t>20YBJ11</t>
  </si>
  <si>
    <t>杨晖</t>
  </si>
  <si>
    <t>新时代高校德育与美育协同育人路径研究</t>
  </si>
  <si>
    <t>XJK21BGD045</t>
  </si>
  <si>
    <t>刘最跃</t>
  </si>
  <si>
    <t>教育网络舆情危机的“五预并举”策略研究</t>
  </si>
  <si>
    <t>XJK20ADJ04</t>
  </si>
  <si>
    <t>马才伏</t>
  </si>
  <si>
    <t>新时代高校教师党支部组织力提升路径研究</t>
  </si>
  <si>
    <t>XJK21BZJ020</t>
  </si>
  <si>
    <t>吴敏之</t>
  </si>
  <si>
    <t>交通强国背景下高职交通土建类专业虚拟仿真实训基地积分制共建共享模式研究</t>
  </si>
  <si>
    <t>XJK21BZJ032</t>
  </si>
  <si>
    <t>朱小艳</t>
  </si>
  <si>
    <t>“1+X”证书制度下高职建筑类专业课证融通研究与探索——以BIM为例</t>
  </si>
  <si>
    <t>XJK21QTW004</t>
  </si>
  <si>
    <t>吴开霖</t>
  </si>
  <si>
    <t>高职院校学生体质健康促进体系的构建与实证研究</t>
  </si>
  <si>
    <t>XJK20AJC008</t>
  </si>
  <si>
    <t>詹霞</t>
  </si>
  <si>
    <t>皮影和木偶艺术在幼儿园的传承与利用研究</t>
  </si>
  <si>
    <t>XJK21BZJ060</t>
  </si>
  <si>
    <t>曾小波</t>
  </si>
  <si>
    <t>融合与贯通：高职工科“课程思政”课程体系构建与实践研究</t>
  </si>
  <si>
    <t>JJ194420</t>
  </si>
  <si>
    <t>罗健</t>
  </si>
  <si>
    <t>基于汉字字根排检的书法工具书在中小学生书法教学中的作用研究</t>
  </si>
  <si>
    <t>XJK21BTW014</t>
  </si>
  <si>
    <t>陶涛</t>
  </si>
  <si>
    <t>湖南省竞技体育后备人才“五环相扣”培养体系构建的研究</t>
  </si>
  <si>
    <t>XJK21BZJ056</t>
  </si>
  <si>
    <t>刘琛</t>
  </si>
  <si>
    <t>行业高职院校学历教育和社会培训“教培融合”实现研究</t>
  </si>
  <si>
    <t>XJK21BZJ043</t>
  </si>
  <si>
    <t>职业教育建筑设计类专业“专本贯通”培养研究</t>
  </si>
  <si>
    <t>XJK21BZJ049</t>
  </si>
  <si>
    <t>张晔</t>
  </si>
  <si>
    <t>“大健康”视域下高职院校体育课程体系“五融合”重构实践研究</t>
  </si>
  <si>
    <t>JJ193977</t>
  </si>
  <si>
    <t>李丽</t>
  </si>
  <si>
    <t>人工智能背景下高等职业教育转型和发展路径研究</t>
  </si>
  <si>
    <t>XJK20AJC005</t>
  </si>
  <si>
    <t>陈雯</t>
  </si>
  <si>
    <t>教育信息化2.0时代智慧幼儿园的构建与应用研究——基于幼儿一日智慧生活圈的架构</t>
  </si>
  <si>
    <t>XJK21AJC011</t>
  </si>
  <si>
    <t>刘娟</t>
  </si>
  <si>
    <t>幼儿园运动环境质量评价研究</t>
  </si>
  <si>
    <t>20YBJ28</t>
  </si>
  <si>
    <t>唐佳</t>
  </si>
  <si>
    <t>应用型高校校企协同育人与协同创新模式发展共生机制研究</t>
  </si>
  <si>
    <t>20YBJ30</t>
  </si>
  <si>
    <t>王阳漫</t>
  </si>
  <si>
    <t>“双一流”建设背景下艺术类专业教育校企协同育人机制研究</t>
  </si>
  <si>
    <t>XJK21BGD043</t>
  </si>
  <si>
    <t>张莉</t>
  </si>
  <si>
    <t>产教融合视阈下应用型本科跨境电商“创客”人才培养模式研究</t>
  </si>
  <si>
    <t>XJK21QGD005</t>
  </si>
  <si>
    <t>张睦龄</t>
  </si>
  <si>
    <t>智媒时代新文科语境下播音专业“π型”人才培养创新研究</t>
  </si>
  <si>
    <t>XJK21BZJ030</t>
  </si>
  <si>
    <t>向兰</t>
  </si>
  <si>
    <t>高职教师实践教学能力评估模型构建研究</t>
  </si>
  <si>
    <t>XJK21BGD036</t>
  </si>
  <si>
    <t>江成</t>
  </si>
  <si>
    <t>高校艺术设计类专业“金课”建设研究</t>
  </si>
  <si>
    <t>XJK21BGD038</t>
  </si>
  <si>
    <t>蔡浩明</t>
  </si>
  <si>
    <t>以习近平法治人才培养重要论述引领高校法学教育改革创新研究</t>
  </si>
  <si>
    <t>21YBJ25</t>
  </si>
  <si>
    <t>李琴</t>
  </si>
  <si>
    <t>地方红色文化资源融入新时代高校思政课程育人研究</t>
  </si>
  <si>
    <t>XJK21BGD022</t>
  </si>
  <si>
    <t>邓明丽</t>
  </si>
  <si>
    <t>新时代大学生劳动精神培育研究</t>
  </si>
  <si>
    <t>XJK21BGD030</t>
  </si>
  <si>
    <t>鲍美华</t>
  </si>
  <si>
    <t>药理学课程“一核六翼”教学模式研究</t>
  </si>
  <si>
    <t>XJK21BGD040</t>
  </si>
  <si>
    <t>陈丹娜</t>
  </si>
  <si>
    <t>以育人为核心的《细胞生物学》课程思政体系构建</t>
  </si>
  <si>
    <t>XJK20AZY005</t>
  </si>
  <si>
    <t>李湘苏</t>
  </si>
  <si>
    <t>中职护理学生群体学习风格与认知特征的研究与实践</t>
  </si>
  <si>
    <t>JJ194103</t>
  </si>
  <si>
    <t>曾洁</t>
  </si>
  <si>
    <t>“双一流”背景下应用型大学教师教学学术激励机制研究</t>
  </si>
  <si>
    <t>XJK21QGD002</t>
  </si>
  <si>
    <t>郭敏捷</t>
  </si>
  <si>
    <t>基于OBE理念的工科教师教学能力实践样态和行动路径研究</t>
  </si>
  <si>
    <t>20YBJ29</t>
  </si>
  <si>
    <t>陈莉</t>
  </si>
  <si>
    <t>课程思政理念下高职体育核心教育价值定位与实践研究</t>
  </si>
  <si>
    <t>XJK21BZJ023</t>
  </si>
  <si>
    <t>罗子华</t>
  </si>
  <si>
    <t>个体生活史视角下的高职教师专业发展研究</t>
  </si>
  <si>
    <t>XJK20AZY003</t>
  </si>
  <si>
    <t>陈超群</t>
  </si>
  <si>
    <t>“双高计划”下湖南省一流特色专业群建设绩效第三方评价体系研究</t>
  </si>
  <si>
    <t>XJK21BZJ039</t>
  </si>
  <si>
    <t>谢军</t>
  </si>
  <si>
    <t>利益相关者视角下高职特色产业学院建设的长效机制构建研究</t>
  </si>
  <si>
    <t>XJK21BZJ041</t>
  </si>
  <si>
    <t>彭建华</t>
  </si>
  <si>
    <t>高职院校“跨院建群”问题与对策研究</t>
  </si>
  <si>
    <t>XJK21BZJ044</t>
  </si>
  <si>
    <t>陈桂林</t>
  </si>
  <si>
    <t>“四史”教育融入高职《毛泽东思想和中国特色社会主义理论体系概论》教学改革研究</t>
  </si>
  <si>
    <t>XJK21BZJ045</t>
  </si>
  <si>
    <t>刘竹</t>
  </si>
  <si>
    <t>基于湖南红色基因传承的新时代高职学生社会责任意识培育路径研究</t>
  </si>
  <si>
    <t>XJK21BZJ057</t>
  </si>
  <si>
    <t>鄢嫦</t>
  </si>
  <si>
    <t>湖湘传统工艺在高职院校的传承与创新研究</t>
  </si>
  <si>
    <t>XJK21BZJ062</t>
  </si>
  <si>
    <t>邓应华</t>
  </si>
  <si>
    <t>新时代湖湘红色文化融入高校课程思政的路径研究</t>
  </si>
  <si>
    <t>XJK21BDY005</t>
  </si>
  <si>
    <t>阳慧玲</t>
  </si>
  <si>
    <t>习近平法治思想与高校思政课程公益实践教育体系融合路径研究</t>
  </si>
  <si>
    <t>XJK21BZJ034</t>
  </si>
  <si>
    <t>丁蕾</t>
  </si>
  <si>
    <t>中华优秀传统文化融入高职课程思政的理论与实践研究</t>
  </si>
  <si>
    <t>21YBJ03</t>
  </si>
  <si>
    <t>张昕辉</t>
  </si>
  <si>
    <t>XJK21BZJ048</t>
  </si>
  <si>
    <t>王魁</t>
  </si>
  <si>
    <t>双带头人”视角下高职“课程思政”实施路径研究</t>
  </si>
  <si>
    <t>21YBJ10</t>
  </si>
  <si>
    <t>唐如前</t>
  </si>
  <si>
    <t>湖南省普通小学融合教育支持系统问题与对策研究</t>
  </si>
  <si>
    <t>XJK21BJC004</t>
  </si>
  <si>
    <t>欧阳叶</t>
  </si>
  <si>
    <t>普惠性学前教育视角下乡村幼儿教师专业发展的创新路径研究</t>
  </si>
  <si>
    <t>XJK21QZJ005</t>
  </si>
  <si>
    <t>彭雅婷</t>
  </si>
  <si>
    <t>乡村振兴战略下农村职业教育人才培养模式改革与创新</t>
  </si>
  <si>
    <t>XJK20ZDWT002</t>
  </si>
  <si>
    <t>孙传贵</t>
  </si>
  <si>
    <t>XJK19AJC001</t>
  </si>
  <si>
    <t>邓芸</t>
  </si>
  <si>
    <t>区域性推进名师农村工作站建设实践研究</t>
  </si>
  <si>
    <t>XJK21BJC025</t>
  </si>
  <si>
    <t>邹良</t>
  </si>
  <si>
    <t>新版《通用技术》课堂教学表现性评价研究</t>
  </si>
  <si>
    <t>XJK21AJC013</t>
  </si>
  <si>
    <t>丁丽</t>
  </si>
  <si>
    <t>名师工作站引领下的乡村小学数学教师教育教学能力提升模式的研究</t>
  </si>
  <si>
    <t>XJK21BJC012</t>
  </si>
  <si>
    <t>厉行威</t>
  </si>
  <si>
    <t>基于单元学习（研习）任务的统编高中 语文教材系统化教学设计研究</t>
  </si>
  <si>
    <t>XJK21BDY012</t>
  </si>
  <si>
    <t>邓娟</t>
  </si>
  <si>
    <t>青年党校红色文化育人体系的实践与创新——以长沙市长郡中学为例</t>
  </si>
  <si>
    <t>XJK21BJC019</t>
  </si>
  <si>
    <t>肖建军</t>
  </si>
  <si>
    <t>新高考背景下中学“四生”课堂教学创新研究</t>
  </si>
  <si>
    <t>XJK21QZJ011</t>
  </si>
  <si>
    <t>周知</t>
  </si>
  <si>
    <t>中职学校财经商贸类专业教学团队建设研究</t>
  </si>
  <si>
    <t>XJK19ADY001</t>
  </si>
  <si>
    <t>雷曼</t>
  </si>
  <si>
    <t xml:space="preserve"> 基于“立德树人”的儿童哲学教学实践研究</t>
  </si>
  <si>
    <t>XJK21AJC012</t>
  </si>
  <si>
    <t>郭丹娜</t>
  </si>
  <si>
    <t>新时代区域性中小学师德师风评价实践研究</t>
  </si>
  <si>
    <t>XJK21AJC014</t>
  </si>
  <si>
    <t>龙胜</t>
  </si>
  <si>
    <t>新发展理念视域下小学“日新教育”研究与实践</t>
  </si>
  <si>
    <t>XJK21BJC021</t>
  </si>
  <si>
    <t>杨伟</t>
  </si>
  <si>
    <t>示范性综合实践基地中小学研学旅行课程建设研究</t>
  </si>
  <si>
    <t>XJK21BJC024</t>
  </si>
  <si>
    <t>谭菜花</t>
  </si>
  <si>
    <t>中小学主题式劳动课程区域化建构与实施研究</t>
  </si>
  <si>
    <t>XJK21BJC013</t>
  </si>
  <si>
    <t>樊秋妤</t>
  </si>
  <si>
    <t>小学生党史学习教育主题式课程构建与实施研究</t>
  </si>
  <si>
    <t>XJK21AJC010</t>
  </si>
  <si>
    <t>徐宇明</t>
  </si>
  <si>
    <t>基于深度学习区域推进课堂教学转型的实践研究</t>
  </si>
  <si>
    <t>XJK21BJC016</t>
  </si>
  <si>
    <t>吴海芸</t>
  </si>
  <si>
    <t>中小学红色基因传承“线上线下”融合教育研究</t>
  </si>
  <si>
    <t>XJK21BTW016</t>
  </si>
  <si>
    <t>邱小燕</t>
  </si>
  <si>
    <t>中小学生基础音乐能力综合评价实践研究</t>
  </si>
  <si>
    <t>XJK21BTW019</t>
  </si>
  <si>
    <t>邓志宏</t>
  </si>
  <si>
    <t>基于绿色教育理念的中小学劳动教育实践研究</t>
  </si>
  <si>
    <t>XJK21BJC009</t>
  </si>
  <si>
    <t>杨国军</t>
  </si>
  <si>
    <t>义务教育优质均衡发展视角下城乡网络教研共同体建设研究</t>
  </si>
  <si>
    <t>XJK21BJC020</t>
  </si>
  <si>
    <t>刘月良</t>
  </si>
  <si>
    <t>乡村幼儿游戏课程评价体系构建研究</t>
  </si>
  <si>
    <t>株洲市小计</t>
  </si>
  <si>
    <t>XJK19AXX002</t>
  </si>
  <si>
    <t>王懿</t>
  </si>
  <si>
    <t>服务我省教育科学研究决策的数据支持模型研究</t>
  </si>
  <si>
    <t>20YBJ06</t>
  </si>
  <si>
    <t>何颖</t>
  </si>
  <si>
    <t>教育治理现代化视域下湖南高职院校综合实力评价指标体系构建研究</t>
  </si>
  <si>
    <t>XJK20ZDJD11</t>
  </si>
  <si>
    <t>陈忠林</t>
  </si>
  <si>
    <t>信息化促进高职院校内部治理现代化的研究</t>
  </si>
  <si>
    <t>21YBJ08</t>
  </si>
  <si>
    <t>熊芬</t>
  </si>
  <si>
    <t>适应本科层次职业教育的辅导员胜任力模型建构研究</t>
  </si>
  <si>
    <t>XJK21BZJ013</t>
  </si>
  <si>
    <t>彭永成</t>
  </si>
  <si>
    <t>社会嵌入视角下新时代高职创新型教师专业化发展及支持机制研究</t>
  </si>
  <si>
    <t>XJK21BZJ022</t>
  </si>
  <si>
    <t>王艳艳</t>
  </si>
  <si>
    <t>PST理论视阈下“异地互动课堂”教学模式研究与实践</t>
  </si>
  <si>
    <t>XJK21BXX008</t>
  </si>
  <si>
    <t>吴廷焰</t>
  </si>
  <si>
    <t>基于区块链技术的在线学习学分认证系统构建研究</t>
  </si>
  <si>
    <t>XJK21BDY008</t>
  </si>
  <si>
    <t>汪娟</t>
  </si>
  <si>
    <t>以湖南红色文化培育大学生理想信念的理论逻辑和实践路径研究</t>
  </si>
  <si>
    <t>XJK19AZY005</t>
  </si>
  <si>
    <t>吴小平</t>
  </si>
  <si>
    <t>“大思政”格局下高职专业课程思政建设研究与实践</t>
  </si>
  <si>
    <t>XJK21BZJ033</t>
  </si>
  <si>
    <t>雷久相</t>
  </si>
  <si>
    <t>高职教育主动适应“三高四新”战略的对策研究</t>
  </si>
  <si>
    <t>XJK21BZJ035</t>
  </si>
  <si>
    <t>邹瑞睿</t>
  </si>
  <si>
    <t>人工智能时代高职院校思想政治理论课教学评价路径创新研究</t>
  </si>
  <si>
    <t>XJK21BZJ036</t>
  </si>
  <si>
    <t>程美</t>
  </si>
  <si>
    <t>智慧学习环境下高职个性化教学研究</t>
  </si>
  <si>
    <t>XJK21BZJ038</t>
  </si>
  <si>
    <t>黄三平</t>
  </si>
  <si>
    <t>“双高计划”背景下中华工匠文化融入高职教育德技并修育人机制研究</t>
  </si>
  <si>
    <t>XJK21BZJ040</t>
  </si>
  <si>
    <t>朱先明</t>
  </si>
  <si>
    <t>新时代国家级职业教育教师教学创新团队建设水平评价研究</t>
  </si>
  <si>
    <t>XJK21BZJ050</t>
  </si>
  <si>
    <t>易娇</t>
  </si>
  <si>
    <t>基于CIPP模式的高职虚拟仿真实训教学评价研究</t>
  </si>
  <si>
    <t>XJK21BZJ071</t>
  </si>
  <si>
    <t>刘星仪</t>
  </si>
  <si>
    <t>基于VR虚拟仿真技术的中职物流教学实践研究</t>
  </si>
  <si>
    <t>XJK21QZJ010</t>
  </si>
  <si>
    <t>张志</t>
  </si>
  <si>
    <t>湖南“三高四新”战略背景下智能制造拔尖技能人才培养模式研究</t>
  </si>
  <si>
    <t>XJK21AJC009</t>
  </si>
  <si>
    <t>彭小英</t>
  </si>
  <si>
    <t>新时代小学生发展评价方式创新研究</t>
  </si>
  <si>
    <t>XJK20ZDJD15</t>
  </si>
  <si>
    <t>谢光华</t>
  </si>
  <si>
    <t>区级教师培训模式创新实践研究</t>
  </si>
  <si>
    <t>XJK21BJC014</t>
  </si>
  <si>
    <t>文艳云</t>
  </si>
  <si>
    <t>城区小学家校教育伙伴关系的构建与实践研究</t>
  </si>
  <si>
    <t>XJK21BJC017</t>
  </si>
  <si>
    <t>汤彩霞</t>
  </si>
  <si>
    <t>小学家校共育课程体系的构建与实施研究</t>
  </si>
  <si>
    <t>XJK21BJC011</t>
  </si>
  <si>
    <t>孙江波</t>
  </si>
  <si>
    <t>新时代小学科学教师成长共同体研究</t>
  </si>
  <si>
    <t>21YBJ12</t>
  </si>
  <si>
    <t>贺亮明</t>
  </si>
  <si>
    <t>“三全育人”视域下高职院校图书馆育人体系构建策略研究</t>
  </si>
  <si>
    <t>XJK21BZJ053</t>
  </si>
  <si>
    <t>朱承志</t>
  </si>
  <si>
    <t>红色基因传承融入高职专业教学资源库的路径研究</t>
  </si>
  <si>
    <t>XJK21BCJ003</t>
  </si>
  <si>
    <t>葛金平</t>
  </si>
  <si>
    <t>高职院校面向社会开展职业技能培训体系建设研究</t>
  </si>
  <si>
    <t>XJK21QZJ002</t>
  </si>
  <si>
    <t>王李</t>
  </si>
  <si>
    <t>基于巴林特小组模式的养老服务类专业教学模式创新研究</t>
  </si>
  <si>
    <t>XJK21QZJ004</t>
  </si>
  <si>
    <t>唐海飞</t>
  </si>
  <si>
    <t>新时代教育评价改革背景下高职院校青年教师专业成长策略研究</t>
  </si>
  <si>
    <t>XJK21BJC010</t>
  </si>
  <si>
    <t>罗大红</t>
  </si>
  <si>
    <t>生涯教育理念下小学语文特殊单元教学的行动研究</t>
  </si>
  <si>
    <t>XJK21BCJ004</t>
  </si>
  <si>
    <t>姜圣秋</t>
  </si>
  <si>
    <t>具身认知理论视域下的乡村教师培训实践创新研究</t>
  </si>
  <si>
    <t>XJK21BJC015</t>
  </si>
  <si>
    <t>向瑶</t>
  </si>
  <si>
    <t>基于功能性行为评估干预培智学校学生问题行为的案例研究</t>
  </si>
  <si>
    <t>XJK21BJC023</t>
  </si>
  <si>
    <t>李莉</t>
  </si>
  <si>
    <t>和而不同，向美共生：新时代小学大美育课程体系构建与实施的实践探索</t>
  </si>
  <si>
    <t>XJK20ADY007</t>
  </si>
  <si>
    <t>沈豪英</t>
  </si>
  <si>
    <t>少先队员阶梯式政治启蒙要素和路径研究</t>
  </si>
  <si>
    <t>XJK19AJG001</t>
  </si>
  <si>
    <t>沈海明</t>
  </si>
  <si>
    <t>罗辀重教育思想承传与发展研究</t>
  </si>
  <si>
    <t>20YBJ16</t>
  </si>
  <si>
    <t>曹慧覃</t>
  </si>
  <si>
    <t>内地西藏班师范生课证融通式汉语言类课程建设研究</t>
  </si>
  <si>
    <t>XJK21BZJ065</t>
  </si>
  <si>
    <t>胡蓉</t>
  </si>
  <si>
    <t>课程思政融入内地民族高职院校商务英语教学研究</t>
  </si>
  <si>
    <t>21YBJ27</t>
  </si>
  <si>
    <t>李陆平</t>
  </si>
  <si>
    <t>乡村振兴战略背景下高职院校服务农村社区教育的模式研究</t>
  </si>
  <si>
    <t>21YBJ30</t>
  </si>
  <si>
    <t>李进</t>
  </si>
  <si>
    <t>新时代高职院校劳动教育与产教融合协同发展机制构建研究</t>
  </si>
  <si>
    <t>XJK20AJC004</t>
  </si>
  <si>
    <t>李伟灵</t>
  </si>
  <si>
    <t>新时期市级教研机构工作职能转型的实践与研究</t>
  </si>
  <si>
    <t>XJK21BJC046</t>
  </si>
  <si>
    <t>范练娥</t>
  </si>
  <si>
    <t>初中语文功能语篇写作教学过程化实践研究</t>
  </si>
  <si>
    <t>XJK21BDY013</t>
  </si>
  <si>
    <t>乐艳华</t>
  </si>
  <si>
    <t>优秀地域文化融入中职思政课堂的实践研究</t>
  </si>
  <si>
    <t>XJK21BZJ069</t>
  </si>
  <si>
    <t>张美林</t>
  </si>
  <si>
    <t>中职学校推进现代学徒制的实践研究</t>
  </si>
  <si>
    <t>XJK21QZJ012</t>
  </si>
  <si>
    <t>方晶莹</t>
  </si>
  <si>
    <t>课程思政视域下中职学校专业课教学的实践研究</t>
  </si>
  <si>
    <t>XJK21AJC008</t>
  </si>
  <si>
    <t>彭荣宏</t>
  </si>
  <si>
    <t>新时代民办学校高质量发展的理论与实践研究</t>
  </si>
  <si>
    <t>XJK21BDY014</t>
  </si>
  <si>
    <t>李长征</t>
  </si>
  <si>
    <t>农村中学“体验式”德育实践研究</t>
  </si>
  <si>
    <t>XJK21BJC022</t>
  </si>
  <si>
    <t>续鹏飞</t>
  </si>
  <si>
    <t>立德树人视域下中学教师师德养成实践研究</t>
  </si>
  <si>
    <t>XJK21BJC047</t>
  </si>
  <si>
    <t>吴琼</t>
  </si>
  <si>
    <t>新高考背景下高中英语“以读促写”教学实践研究</t>
  </si>
  <si>
    <t>XJK21BZJ070</t>
  </si>
  <si>
    <t>张锋</t>
  </si>
  <si>
    <t>基于"1+X"书证融通中职机电专业学生职业技能培训研究</t>
  </si>
  <si>
    <t>XJK19AZY009</t>
  </si>
  <si>
    <t>曹桂清</t>
  </si>
  <si>
    <t>中国特色高水平高职院校建设研究</t>
  </si>
  <si>
    <t>20YBJ22</t>
  </si>
  <si>
    <t>魏哲</t>
  </si>
  <si>
    <t>高质量教育体系下高职师范类院校“双师型”教师准入标准研究</t>
  </si>
  <si>
    <t>21YBJ18</t>
  </si>
  <si>
    <t>龚超</t>
  </si>
  <si>
    <t>农村学前阶段特殊家庭家庭教育指导策略研究</t>
  </si>
  <si>
    <t>XJK21BJC006</t>
  </si>
  <si>
    <t>曾凡梅</t>
  </si>
  <si>
    <t>基于CIPP评价模式的乡村小学男教师公费定向培养质量评估研究</t>
  </si>
  <si>
    <t>XJK20ABJ001</t>
  </si>
  <si>
    <t>比较教育与教育合作交流研究</t>
  </si>
  <si>
    <t>周红茹</t>
  </si>
  <si>
    <t>人类命运共同体背景下高中生跨文化交际能力培养的实践研究：英语学科教学视角</t>
  </si>
  <si>
    <t>XJK21BZJ068</t>
  </si>
  <si>
    <t>涂承刚</t>
  </si>
  <si>
    <t>产教融合背景下智能制造系专业群创新型教师团队建设研究</t>
  </si>
  <si>
    <t>XJK21BZJ072</t>
  </si>
  <si>
    <t>杨娜</t>
  </si>
  <si>
    <t>常德传统饮食文化在民俗绘本创作中的应用研究</t>
  </si>
  <si>
    <t>XJK19AJC006</t>
  </si>
  <si>
    <t>黄恭福</t>
  </si>
  <si>
    <t>学科核心素养视域下的中学化学实验教学研究与实践</t>
  </si>
  <si>
    <t>XJK21BDY017</t>
  </si>
  <si>
    <t>廖学春</t>
  </si>
  <si>
    <t>“仁义礼智信”道德准则传承下中小学生感恩教育的实践研究</t>
  </si>
  <si>
    <t>XJK21BJC038</t>
  </si>
  <si>
    <t>梁开喜</t>
  </si>
  <si>
    <t>基于单元学习任务的高中语文教学设计研究</t>
  </si>
  <si>
    <t>XJK21BJC026</t>
  </si>
  <si>
    <t>郑琴</t>
  </si>
  <si>
    <t>乡村振兴背景下农村幼儿园传统文化游戏化传承的实践研究</t>
  </si>
  <si>
    <t>XJK21BJC039</t>
  </si>
  <si>
    <t>郭必慧</t>
  </si>
  <si>
    <t>小学劳动教育的体系构建与实施对策研究</t>
  </si>
  <si>
    <t>XJK21BJC052</t>
  </si>
  <si>
    <t>王飞</t>
  </si>
  <si>
    <t>小学环保活动课程的开发与应用研究</t>
  </si>
  <si>
    <t>XJK21BXX011</t>
  </si>
  <si>
    <t>唐静</t>
  </si>
  <si>
    <t>基于云平台的小学家校一体化教育机制建设研究</t>
  </si>
  <si>
    <t>XJK21BDY016</t>
  </si>
  <si>
    <t>张颜</t>
  </si>
  <si>
    <t>绘本阅读在幼儿品德养成中的实践研究</t>
  </si>
  <si>
    <t>XJK21BJC029</t>
  </si>
  <si>
    <t>陈慧</t>
  </si>
  <si>
    <t>××地方文化的传承与学校德育活动融合的研究</t>
  </si>
  <si>
    <t>XJK19AJC002</t>
  </si>
  <si>
    <t>汤赛男</t>
  </si>
  <si>
    <t>乡村振兴战略背景下县域整体推进家庭教育的研究与实践</t>
  </si>
  <si>
    <t>XJK21AZJ004</t>
  </si>
  <si>
    <t>钟桂宏</t>
  </si>
  <si>
    <t>乡村振兴背景下农村职业教育现代农业技能型人才培育的实践探究</t>
  </si>
  <si>
    <t>XJK21BJC045</t>
  </si>
  <si>
    <t>连双刚</t>
  </si>
  <si>
    <t>新时代普通高中“课程思政”研究与实践</t>
  </si>
  <si>
    <t>XJK19AJC007</t>
  </si>
  <si>
    <t>蔡勇</t>
  </si>
  <si>
    <t>挖掘本土资源开展农村幼儿园区域活动的实践与研究</t>
  </si>
  <si>
    <t>XJK20AJC006</t>
  </si>
  <si>
    <t>汪文满</t>
  </si>
  <si>
    <t>农村高中“冷”学生教育的研究与实践</t>
  </si>
  <si>
    <t>网络联校背景下乡村教师专业发展研究</t>
  </si>
  <si>
    <t>XJK21BZJ067</t>
  </si>
  <si>
    <t>刘璐</t>
  </si>
  <si>
    <t>新时代OBE理念下高专早期教育专业课程体系建设研究</t>
  </si>
  <si>
    <t>XJK20ZDJD12</t>
  </si>
  <si>
    <t>刘少华</t>
  </si>
  <si>
    <t>基于工匠培养的“学训研创”一体化培养体系探索与实践——以机械类专业为例</t>
  </si>
  <si>
    <t>XJK21BZJ058</t>
  </si>
  <si>
    <t>陈黎明</t>
  </si>
  <si>
    <t>“芙蓉工匠”人才“四好”评价机制研究</t>
  </si>
  <si>
    <t>XJK21BDY009</t>
  </si>
  <si>
    <t>汤飞飞</t>
  </si>
  <si>
    <t>“三全育人”视域下高校“00后”大学生社会责任意识与担当教育路径研究</t>
  </si>
  <si>
    <t>21YBJ26</t>
  </si>
  <si>
    <t>袁奇林</t>
  </si>
  <si>
    <t>百年湖湘红色文化资源融入本土高职院校思政实践教学体系的研究</t>
  </si>
  <si>
    <t>XJK21BJC028</t>
  </si>
  <si>
    <t>陈丽</t>
  </si>
  <si>
    <t>核心素养视阈下中小学劳动教育的探析与实践</t>
  </si>
  <si>
    <t>XJK21BCJ005</t>
  </si>
  <si>
    <t>王静</t>
  </si>
  <si>
    <t>“互联网+社区教育”融入社区治理的方法与路径研究</t>
  </si>
  <si>
    <t>XJK21BJC048</t>
  </si>
  <si>
    <t>匡明生</t>
  </si>
  <si>
    <t>新时代培智学生有效开展劳动教育的实施路径研究</t>
  </si>
  <si>
    <t>XJK21BJC035</t>
  </si>
  <si>
    <t>周再红</t>
  </si>
  <si>
    <t>义务教育阶段思政课程区域性实践教育研究</t>
  </si>
  <si>
    <t>XJK21BJC040</t>
  </si>
  <si>
    <t>杨锐</t>
  </si>
  <si>
    <t>普通高中语文思政教育与地方红色文化融合的研究</t>
  </si>
  <si>
    <t>XJK21BJC042</t>
  </si>
  <si>
    <t>侯志中</t>
  </si>
  <si>
    <t>核心素养视域下初中语文对话教学的策略与研究</t>
  </si>
  <si>
    <t>XJK21BJC034</t>
  </si>
  <si>
    <t>梁陆元</t>
  </si>
  <si>
    <t>运用微信公众平台指导家庭教育的研究</t>
  </si>
  <si>
    <t>XJK21BTW015</t>
  </si>
  <si>
    <t>尹斌</t>
  </si>
  <si>
    <t>在非遗传承下隆回花瑶民歌与地方职业院校合唱教学融摄研究</t>
  </si>
  <si>
    <t>XJK21BZJ052</t>
  </si>
  <si>
    <t>阳巧梅</t>
  </si>
  <si>
    <t>乡村振兴战略下基层农技特岗生定向培养模式探索与实践——以湘西南某涉农高职院校为例</t>
  </si>
  <si>
    <t>XJK19AXX003</t>
  </si>
  <si>
    <t>李坚贞</t>
  </si>
  <si>
    <t>“BYOD+学科软件”创新中学英语教学应用研究</t>
  </si>
  <si>
    <t>XJK19AJC004</t>
  </si>
  <si>
    <t>庞冬元</t>
  </si>
  <si>
    <t>基于计算手语的聋校具象化教学研究</t>
  </si>
  <si>
    <t>XJK21BZJ064</t>
  </si>
  <si>
    <t>刘卫民</t>
  </si>
  <si>
    <t>地方职业院校服务乡村人才振兴路径研究</t>
  </si>
  <si>
    <t>XJK21ATW004</t>
  </si>
  <si>
    <t>符映红</t>
  </si>
  <si>
    <t>基于古筝弹唱古诗词的音乐教学实践研究</t>
  </si>
  <si>
    <t>XJK21BTW017</t>
  </si>
  <si>
    <t>胡晶晶</t>
  </si>
  <si>
    <t>小学音乐与古诗词教学融合实践研究</t>
  </si>
  <si>
    <t>XJK21BJC037</t>
  </si>
  <si>
    <t>薛柏青</t>
  </si>
  <si>
    <t>新教材背景下初中语文口语交际教学策略研究</t>
  </si>
  <si>
    <t>XJK21BJC049</t>
  </si>
  <si>
    <t>胡锡军</t>
  </si>
  <si>
    <t>学习任务群视阈下高中学习性写作的实践研究</t>
  </si>
  <si>
    <t>XJK21BJC050</t>
  </si>
  <si>
    <t>何美云</t>
  </si>
  <si>
    <t>新时期城镇小学生劳动教育的实践研究</t>
  </si>
  <si>
    <t>XJK21BJC051</t>
  </si>
  <si>
    <t>戴欢妮</t>
  </si>
  <si>
    <t>新时代背景下农村幼儿园体验式劳动教育的实践研究</t>
  </si>
  <si>
    <t>XJK21BZJ019</t>
  </si>
  <si>
    <t>蒋恒</t>
  </si>
  <si>
    <t>职业院校教育信息化2.0绩效评价指标体系研究</t>
  </si>
  <si>
    <t>21YBJ13</t>
  </si>
  <si>
    <t>何云峰</t>
  </si>
  <si>
    <t>习近平关于教育的重要论述在高职院校的实践研究</t>
  </si>
  <si>
    <t>XJK21BJC044</t>
  </si>
  <si>
    <t>张文丽</t>
  </si>
  <si>
    <t>初中物理课程思政研究</t>
  </si>
  <si>
    <t>XJK21BTW018</t>
  </si>
  <si>
    <t>杨鑫</t>
  </si>
  <si>
    <t>湘南地区农村留守儿童生命质量特征与体育运动干预模式研究</t>
  </si>
  <si>
    <t>XJK19AJC003</t>
  </si>
  <si>
    <t>陈祖顺</t>
  </si>
  <si>
    <t>基于程序正义视角的农村教学点撤并研究</t>
  </si>
  <si>
    <t>XJK21BZJ063</t>
  </si>
  <si>
    <t>周小红</t>
  </si>
  <si>
    <t>共创共享共生的“湘南红”旅游职业教育产学研融合模式研究与实践</t>
  </si>
  <si>
    <t>XJK19AJC005</t>
  </si>
  <si>
    <t>黄小元</t>
  </si>
  <si>
    <t>基于小学语文统编教材的难点课型典型课例研发</t>
  </si>
  <si>
    <t>XJK20AJC007</t>
  </si>
  <si>
    <t>黄美凤</t>
  </si>
  <si>
    <t>大数据背景下初中阅读文中写作资源利用与开发</t>
  </si>
  <si>
    <t>XJK21BJC008</t>
  </si>
  <si>
    <t>袁红梅</t>
  </si>
  <si>
    <t>跨学科项目化学习的实践研究</t>
  </si>
  <si>
    <t>XJK21BDY018</t>
  </si>
  <si>
    <t>谷玲君</t>
  </si>
  <si>
    <t>地方红色文化融入小学课程思政建设的实施策略的研究</t>
  </si>
  <si>
    <t>XJK21BJC030</t>
  </si>
  <si>
    <t>何东贤</t>
  </si>
  <si>
    <t>基于“三新”背景的高中语文单元整体教学设计与实践</t>
  </si>
  <si>
    <t>XJK21BZJ026</t>
  </si>
  <si>
    <t>阳娟</t>
  </si>
  <si>
    <t>“政校合作”背景下的乡村治理人才培养问题与对策研究</t>
  </si>
  <si>
    <t>XJK21BJC027</t>
  </si>
  <si>
    <t>王立群</t>
  </si>
  <si>
    <t>互联网＋背景下幼儿园危机管理策略提升</t>
  </si>
  <si>
    <t>XJK21QJC004</t>
  </si>
  <si>
    <t>陈理</t>
  </si>
  <si>
    <t>湘中农村中小学思政课区域一体化实践研究——以X片区为例</t>
  </si>
  <si>
    <t>XJK21BZJ073</t>
  </si>
  <si>
    <t>王敏</t>
  </si>
  <si>
    <t>心理调适在小学教育专业五年制定向师范生职业生涯规划中的应用研究</t>
  </si>
  <si>
    <t>XJK21BJC043</t>
  </si>
  <si>
    <t>李继龙</t>
  </si>
  <si>
    <t>基于名师工作室提升初中数学教师数学史素养的实践研究</t>
  </si>
  <si>
    <t>XJK21BJC031</t>
  </si>
  <si>
    <t>易群梅</t>
  </si>
  <si>
    <t>“课程思政”视域下的小学生课外阅读指导课例研究</t>
  </si>
  <si>
    <t>XJK21BDY011</t>
  </si>
  <si>
    <t>刘红霞</t>
  </si>
  <si>
    <t>新时代乡村小学思政教育改革创新实践研究</t>
  </si>
  <si>
    <t>21YBJ22</t>
  </si>
  <si>
    <t>王丽燕</t>
  </si>
  <si>
    <t>小学数学特级教师农村工作站区域推进研究</t>
  </si>
  <si>
    <t>XJK21BTW013</t>
  </si>
  <si>
    <t>吴丹</t>
  </si>
  <si>
    <t>本土民间艺术资源助力乡村小规模学校美育发展研究</t>
  </si>
  <si>
    <t>XJK21BZJ059</t>
  </si>
  <si>
    <t>郑明娥</t>
  </si>
  <si>
    <t>隆平精神融入农业类高职院校课程思政建设的研究</t>
  </si>
  <si>
    <t>XJK21QZJ003</t>
  </si>
  <si>
    <t>李慧</t>
  </si>
  <si>
    <t>“楚怡”职教精神与高职院校技能人才培养的融合研究</t>
  </si>
  <si>
    <t>XJK21BJC053</t>
  </si>
  <si>
    <t>丁湘宁</t>
  </si>
  <si>
    <t>将中医药文化融入初中生物综合实践活动的研究</t>
  </si>
  <si>
    <t>XJK21BJC041</t>
  </si>
  <si>
    <t>谭亚平</t>
  </si>
  <si>
    <t>在综合实践活动中培养幼儿劳动素养的实践与研究</t>
  </si>
  <si>
    <t>XJK21BJC036</t>
  </si>
  <si>
    <t>饶菊芳</t>
  </si>
  <si>
    <t>关爱留守儿童，创新家校隔代教育模式的实践研究</t>
  </si>
  <si>
    <t>XJK21JCZD15</t>
  </si>
  <si>
    <t>民族教育研究</t>
  </si>
  <si>
    <t>黄沛华</t>
  </si>
  <si>
    <t>湖南省深化新时代学校民族团结进步教育试点研究</t>
  </si>
  <si>
    <t>XJK20ZDJD13</t>
  </si>
  <si>
    <t>周露芳</t>
  </si>
  <si>
    <t>民族地区义务教育优质均衡发展研究</t>
  </si>
  <si>
    <t>XJK21BDY015</t>
  </si>
  <si>
    <t>石银芝</t>
  </si>
  <si>
    <t>乡村振兴背景下农村儿童德育实施路径研究</t>
  </si>
  <si>
    <t>XJK21BJC007</t>
  </si>
  <si>
    <t>左建军</t>
  </si>
  <si>
    <t>坊室共研促进湘西农村薄弱学校化学教师专业成长的研究</t>
  </si>
  <si>
    <t>XJK21BJC033</t>
  </si>
  <si>
    <t>王倩</t>
  </si>
  <si>
    <t>基于绘本阅读的幼儿表演游戏指导研究</t>
  </si>
  <si>
    <t>教育规划课题</t>
  </si>
  <si>
    <t>民族教育发展项目校</t>
    <phoneticPr fontId="21" type="noConversion"/>
  </si>
  <si>
    <t>民族团结教育示范校</t>
    <phoneticPr fontId="21" type="noConversion"/>
  </si>
  <si>
    <t>偏远教学点办学提升工程项目校</t>
  </si>
  <si>
    <t>民办教育发展</t>
    <phoneticPr fontId="20" type="noConversion"/>
  </si>
  <si>
    <t>合计</t>
    <phoneticPr fontId="20" type="noConversion"/>
  </si>
  <si>
    <t>备注</t>
    <phoneticPr fontId="20" type="noConversion"/>
  </si>
  <si>
    <t>单位：万元</t>
    <phoneticPr fontId="20" type="noConversion"/>
  </si>
  <si>
    <t>汉回小学</t>
  </si>
  <si>
    <t>绥宁县</t>
  </si>
  <si>
    <t>麻塘苗族瑶族乡学校</t>
  </si>
  <si>
    <t>麻塘苗族瑶族乡联民学校</t>
  </si>
  <si>
    <t>夹山镇三板桥完小</t>
  </si>
  <si>
    <t>南北镇清官渡小学</t>
  </si>
  <si>
    <t>武陵源区</t>
  </si>
  <si>
    <t>协合乡中心学校</t>
  </si>
  <si>
    <t>永定区</t>
  </si>
  <si>
    <t>机场小学</t>
  </si>
  <si>
    <t>第一幼儿园</t>
  </si>
  <si>
    <t>赵家岗土家族乡中学</t>
  </si>
  <si>
    <t>金岩土家族乡中学乐园教学点</t>
  </si>
  <si>
    <t>桑植县</t>
  </si>
  <si>
    <t>桑植县空壳树中学</t>
  </si>
  <si>
    <t>江永县</t>
  </si>
  <si>
    <t>松柏瑶族乡中心小学</t>
  </si>
  <si>
    <t>江华县</t>
  </si>
  <si>
    <t>码市中学</t>
  </si>
  <si>
    <t>芙蓉学校</t>
  </si>
  <si>
    <t>靖州县</t>
  </si>
  <si>
    <t>土桥小学</t>
  </si>
  <si>
    <t>太阳坪乡土溪铺教学点</t>
  </si>
  <si>
    <t>新晃县</t>
  </si>
  <si>
    <t>鱼市镇中心小学</t>
  </si>
  <si>
    <t xml:space="preserve">贡溪镇中心小学贡溪田家教学点  </t>
  </si>
  <si>
    <t>通道县</t>
  </si>
  <si>
    <t>牙屯堡镇中心小学</t>
  </si>
  <si>
    <t>牙屯堡镇逊冲小学</t>
  </si>
  <si>
    <t>沅陵县</t>
  </si>
  <si>
    <t>火场土家族乡上寨村教学点</t>
  </si>
  <si>
    <t>麻阳县</t>
  </si>
  <si>
    <t>石羊哨乡中心小学教学点（洞溪村小学）</t>
  </si>
  <si>
    <t>光明小学</t>
  </si>
  <si>
    <t>乾元小学</t>
  </si>
  <si>
    <t>龙山县</t>
  </si>
  <si>
    <t>白岩书院小学</t>
  </si>
  <si>
    <t>桂塘镇九年制学校</t>
  </si>
  <si>
    <t>古丈县</t>
  </si>
  <si>
    <t>第三完全小学</t>
  </si>
  <si>
    <t>红石林镇红石林村花兰教学点</t>
  </si>
  <si>
    <t>泸溪县</t>
  </si>
  <si>
    <t>浦市镇中心完小</t>
  </si>
  <si>
    <t>保靖县</t>
  </si>
  <si>
    <t>清水坪学校</t>
  </si>
  <si>
    <t>吕洞山镇排捧小学</t>
  </si>
  <si>
    <t>石堤镇中心完全小学</t>
  </si>
  <si>
    <t>沙坝镇雅士溪教学点</t>
  </si>
  <si>
    <t>凤凰县</t>
  </si>
  <si>
    <t>花垣县</t>
  </si>
  <si>
    <t>第三中学</t>
  </si>
  <si>
    <t>龙潭镇草坪小学</t>
  </si>
  <si>
    <t>实拨单位</t>
    <phoneticPr fontId="20" type="noConversion"/>
  </si>
  <si>
    <t>实拨单位小计</t>
    <phoneticPr fontId="20" type="noConversion"/>
  </si>
  <si>
    <t>邵阳市</t>
    <phoneticPr fontId="20" type="noConversion"/>
  </si>
  <si>
    <t>石门县</t>
    <phoneticPr fontId="20" type="noConversion"/>
  </si>
  <si>
    <t>市本级</t>
    <phoneticPr fontId="20" type="noConversion"/>
  </si>
  <si>
    <t>邵阳市小计</t>
    <phoneticPr fontId="20" type="noConversion"/>
  </si>
  <si>
    <t>衡阳市</t>
    <phoneticPr fontId="20" type="noConversion"/>
  </si>
  <si>
    <t>衡阳市小计</t>
    <phoneticPr fontId="20" type="noConversion"/>
  </si>
  <si>
    <t>张家界市</t>
    <phoneticPr fontId="20" type="noConversion"/>
  </si>
  <si>
    <t>芷江县</t>
    <phoneticPr fontId="20" type="noConversion"/>
  </si>
  <si>
    <t>湖南应用技术学院</t>
    <phoneticPr fontId="20" type="noConversion"/>
  </si>
  <si>
    <t>湖南三一工业职业技术学院</t>
  </si>
  <si>
    <t>湖南工商职业学院</t>
  </si>
  <si>
    <t>湖南高尔夫旅游职业学院</t>
  </si>
  <si>
    <t>湖南电子科技职业学院</t>
  </si>
  <si>
    <t>湖南都市职业学院</t>
  </si>
  <si>
    <t>湖南吉利汽车职业技术学院</t>
  </si>
  <si>
    <t>潇湘职业学院</t>
    <phoneticPr fontId="21" type="noConversion"/>
  </si>
  <si>
    <t>小计</t>
    <phoneticPr fontId="20" type="noConversion"/>
  </si>
  <si>
    <t>小计</t>
    <phoneticPr fontId="20" type="noConversion"/>
  </si>
  <si>
    <t>张家界市小计</t>
    <phoneticPr fontId="20" type="noConversion"/>
  </si>
  <si>
    <t>政府预算支出经济科目</t>
    <phoneticPr fontId="20" type="noConversion"/>
  </si>
  <si>
    <t>部门预算经济科目</t>
    <phoneticPr fontId="20" type="noConversion"/>
  </si>
  <si>
    <t>50502商品和服务支出</t>
  </si>
  <si>
    <t>30299其他商品和服务支出</t>
  </si>
  <si>
    <t>50299其他商品和服务支出</t>
  </si>
  <si>
    <t>505对事业单位经常性补助</t>
  </si>
  <si>
    <t>2021年度湖南省教育科学规划课题经费分配明细表</t>
    <phoneticPr fontId="20" type="noConversion"/>
  </si>
  <si>
    <t>湖南开放大学（湖南网络工程职业学院）</t>
    <phoneticPr fontId="20" type="noConversion"/>
  </si>
  <si>
    <t>湖南交通工程学院</t>
    <phoneticPr fontId="20" type="noConversion"/>
  </si>
  <si>
    <t>湖南软件职业技术大学</t>
    <phoneticPr fontId="20" type="noConversion"/>
  </si>
  <si>
    <t>省教育厅财务系统小计</t>
    <phoneticPr fontId="20" type="noConversion"/>
  </si>
  <si>
    <t>2021年第五批教育综合发展专项资金（教育规划课题、民族教育发展、民办教育发展）分配表</t>
    <phoneticPr fontId="20" type="noConversion"/>
  </si>
  <si>
    <t>2050302中等职业教育</t>
  </si>
  <si>
    <t>湖南省商务职业技术学院</t>
    <phoneticPr fontId="20" type="noConversion"/>
  </si>
  <si>
    <t>湖南省商务职业技术学院</t>
    <phoneticPr fontId="20" type="noConversion"/>
  </si>
  <si>
    <t>湖南省文化厅艺术幼儿园</t>
    <phoneticPr fontId="20" type="noConversion"/>
  </si>
  <si>
    <t>031003</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</si>
</sst>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Tahoma"/>
      <charset val="134"/>
    </font>
    <font>
      <sz val="11"/>
      <color rgb="FFFF0000"/>
      <name val="Tahoma"/>
      <family val="2"/>
    </font>
    <font>
      <b/>
      <sz val="11"/>
      <color theme="1"/>
      <name val="Tahoma"/>
      <family val="2"/>
    </font>
    <font>
      <sz val="16"/>
      <color theme="1"/>
      <name val="黑体"/>
      <family val="3"/>
      <charset val="134"/>
    </font>
    <font>
      <sz val="20"/>
      <color theme="1"/>
      <name val="方正小标宋_GBK"/>
      <family val="4"/>
      <charset val="134"/>
    </font>
    <font>
      <b/>
      <sz val="10"/>
      <color theme="1"/>
      <name val="宋体"/>
      <family val="3"/>
      <charset val="134"/>
    </font>
    <font>
      <b/>
      <sz val="10"/>
      <color theme="1"/>
      <name val="仿宋_GB2312"/>
      <family val="3"/>
      <charset val="134"/>
    </font>
    <font>
      <b/>
      <sz val="10"/>
      <color theme="1"/>
      <name val="仿宋_GB2312"/>
      <family val="3"/>
      <charset val="134"/>
    </font>
    <font>
      <sz val="10"/>
      <color theme="1"/>
      <name val="仿宋_GB2312"/>
      <family val="3"/>
      <charset val="134"/>
    </font>
    <font>
      <sz val="10"/>
      <color theme="1"/>
      <name val="仿宋_GB2312"/>
      <family val="3"/>
      <charset val="134"/>
    </font>
    <font>
      <sz val="9"/>
      <color theme="1"/>
      <name val="仿宋_GB2312"/>
      <family val="3"/>
      <charset val="134"/>
    </font>
    <font>
      <sz val="8"/>
      <color theme="1"/>
      <name val="仿宋_GB2312"/>
      <family val="3"/>
      <charset val="134"/>
    </font>
    <font>
      <sz val="11"/>
      <color theme="1"/>
      <name val="仿宋_GB2312"/>
      <family val="3"/>
      <charset val="134"/>
    </font>
    <font>
      <sz val="11"/>
      <color theme="1"/>
      <name val="宋体"/>
      <family val="3"/>
      <charset val="134"/>
    </font>
    <font>
      <sz val="12"/>
      <color theme="1"/>
      <name val="Tahoma"/>
      <family val="2"/>
    </font>
    <font>
      <sz val="11"/>
      <color theme="1"/>
      <name val="宋体"/>
      <family val="3"/>
      <charset val="134"/>
      <scheme val="minor"/>
    </font>
    <font>
      <b/>
      <sz val="14"/>
      <name val="仿宋"/>
      <family val="3"/>
      <charset val="134"/>
    </font>
    <font>
      <b/>
      <sz val="14"/>
      <name val="Times New Roman"/>
      <family val="1"/>
    </font>
    <font>
      <sz val="10"/>
      <name val="Arial"/>
      <family val="2"/>
    </font>
    <font>
      <sz val="12"/>
      <name val="宋体"/>
      <family val="3"/>
      <charset val="134"/>
    </font>
    <font>
      <sz val="9"/>
      <name val="Tahoma"/>
      <family val="2"/>
    </font>
    <font>
      <sz val="9"/>
      <name val="宋体"/>
      <family val="3"/>
      <charset val="134"/>
      <scheme val="minor"/>
    </font>
    <font>
      <sz val="12"/>
      <color theme="1"/>
      <name val="黑体"/>
      <family val="3"/>
      <charset val="134"/>
    </font>
    <font>
      <sz val="12"/>
      <name val="黑体"/>
      <family val="3"/>
      <charset val="134"/>
    </font>
    <font>
      <b/>
      <sz val="18"/>
      <color theme="1"/>
      <name val="方正小标宋_GBK"/>
      <family val="4"/>
      <charset val="134"/>
    </font>
    <font>
      <sz val="11"/>
      <color theme="1"/>
      <name val="宋体"/>
      <family val="2"/>
      <scheme val="minor"/>
    </font>
    <font>
      <sz val="12"/>
      <color theme="1"/>
      <name val="宋体"/>
      <family val="3"/>
      <charset val="134"/>
      <scheme val="minor"/>
    </font>
    <font>
      <sz val="12"/>
      <color indexed="8"/>
      <name val="宋体"/>
      <family val="3"/>
      <charset val="134"/>
      <scheme val="minor"/>
    </font>
    <font>
      <b/>
      <sz val="12"/>
      <color theme="1"/>
      <name val="宋体"/>
      <family val="3"/>
      <charset val="134"/>
      <scheme val="minor"/>
    </font>
    <font>
      <sz val="11"/>
      <color rgb="FF000000"/>
      <name val="宋体"/>
      <family val="3"/>
      <charset val="134"/>
      <scheme val="minor"/>
    </font>
    <font>
      <sz val="12"/>
      <color rgb="FF000000"/>
      <name val="宋体"/>
      <family val="3"/>
      <charset val="134"/>
      <scheme val="minor"/>
    </font>
    <font>
      <sz val="11"/>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s>
  <cellStyleXfs count="6">
    <xf numFmtId="0" fontId="0" fillId="0" borderId="0"/>
    <xf numFmtId="0" fontId="18" fillId="0" borderId="0" applyNumberFormat="0" applyFill="0" applyBorder="0" applyAlignment="0" applyProtection="0"/>
    <xf numFmtId="0" fontId="15" fillId="0" borderId="0">
      <alignment vertical="center"/>
    </xf>
    <xf numFmtId="0" fontId="19" fillId="0" borderId="0">
      <alignment vertical="center"/>
    </xf>
    <xf numFmtId="0" fontId="18" fillId="0" borderId="0" applyNumberFormat="0" applyFill="0" applyBorder="0" applyAlignment="0" applyProtection="0"/>
    <xf numFmtId="0" fontId="25" fillId="0" borderId="0"/>
  </cellStyleXfs>
  <cellXfs count="226">
    <xf numFmtId="0" fontId="0" fillId="0" borderId="0" xfId="0"/>
    <xf numFmtId="0" fontId="1" fillId="0" borderId="0" xfId="0" applyFont="1"/>
    <xf numFmtId="0" fontId="2" fillId="0" borderId="0" xfId="0" applyFont="1"/>
    <xf numFmtId="0" fontId="0" fillId="0" borderId="0" xfId="0" applyAlignment="1">
      <alignment horizontal="center"/>
    </xf>
    <xf numFmtId="0" fontId="3" fillId="0" borderId="0" xfId="0" applyFont="1"/>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pplyProtection="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pplyProtection="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pplyProtection="1">
      <alignment horizontal="center" vertical="center"/>
    </xf>
    <xf numFmtId="0" fontId="9" fillId="0" borderId="3" xfId="0" applyFont="1" applyFill="1" applyBorder="1" applyAlignment="1">
      <alignment horizontal="center" vertical="center" wrapText="1" shrinkToFit="1"/>
    </xf>
    <xf numFmtId="0" fontId="9"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 xfId="0" applyFont="1" applyFill="1" applyBorder="1" applyAlignment="1">
      <alignment horizontal="center" vertical="center"/>
    </xf>
    <xf numFmtId="0" fontId="11" fillId="0" borderId="3" xfId="0" applyFont="1" applyFill="1" applyBorder="1" applyAlignment="1" applyProtection="1">
      <alignment horizontal="center" vertical="center" wrapText="1"/>
    </xf>
    <xf numFmtId="0" fontId="12" fillId="0" borderId="1" xfId="0" applyFont="1" applyBorder="1" applyAlignment="1">
      <alignment horizontal="center"/>
    </xf>
    <xf numFmtId="0" fontId="9" fillId="0" borderId="1" xfId="0" applyFont="1" applyFill="1" applyBorder="1" applyAlignment="1" applyProtection="1">
      <alignment horizontal="center" vertical="center" wrapText="1"/>
    </xf>
    <xf numFmtId="0" fontId="9" fillId="0" borderId="3"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1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14" xfId="0" applyFont="1" applyFill="1" applyBorder="1" applyAlignment="1" applyProtection="1">
      <alignment horizontal="center" vertical="center" wrapText="1"/>
    </xf>
    <xf numFmtId="0" fontId="12" fillId="0" borderId="1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9" fillId="0" borderId="14"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9" fillId="2" borderId="1" xfId="3"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xf>
    <xf numFmtId="0" fontId="14" fillId="0" borderId="0" xfId="0" applyFont="1"/>
    <xf numFmtId="0" fontId="3" fillId="0" borderId="0" xfId="0" applyFont="1" applyFill="1" applyAlignment="1">
      <alignment horizontal="left" vertical="center" wrapText="1"/>
    </xf>
    <xf numFmtId="0" fontId="15" fillId="0" borderId="0" xfId="0" applyFont="1" applyFill="1" applyAlignment="1">
      <alignment horizontal="center" vertical="center" wrapText="1"/>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8" fillId="0" borderId="1" xfId="0" quotePrefix="1"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0" fillId="0" borderId="0" xfId="0" applyAlignment="1">
      <alignment horizontal="center" vertical="center"/>
    </xf>
    <xf numFmtId="0" fontId="14" fillId="0" borderId="1" xfId="0" applyFont="1" applyBorder="1" applyAlignment="1">
      <alignment horizontal="center" vertical="center"/>
    </xf>
    <xf numFmtId="0" fontId="27" fillId="0" borderId="1" xfId="0" applyFont="1" applyFill="1" applyBorder="1" applyAlignment="1">
      <alignment horizontal="center" vertical="center" wrapText="1" shrinkToFit="1"/>
    </xf>
    <xf numFmtId="0" fontId="26" fillId="0" borderId="1" xfId="0" applyFont="1" applyBorder="1"/>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6" fillId="0" borderId="1" xfId="0" applyNumberFormat="1" applyFont="1" applyFill="1" applyBorder="1" applyAlignment="1">
      <alignment horizontal="center" vertical="center" wrapText="1"/>
    </xf>
    <xf numFmtId="0" fontId="28" fillId="0" borderId="1" xfId="0" applyFont="1" applyBorder="1"/>
    <xf numFmtId="0" fontId="28"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16" fillId="0" borderId="1" xfId="0" applyFont="1" applyFill="1" applyBorder="1" applyAlignment="1">
      <alignment horizontal="center" vertical="center"/>
    </xf>
    <xf numFmtId="0" fontId="26" fillId="0" borderId="4" xfId="0" applyFont="1" applyBorder="1" applyAlignment="1">
      <alignment horizontal="center" vertical="center" wrapText="1"/>
    </xf>
    <xf numFmtId="0" fontId="28"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8" fillId="0" borderId="3" xfId="0" applyFont="1" applyBorder="1" applyAlignment="1">
      <alignment horizontal="center" vertical="center" wrapText="1"/>
    </xf>
    <xf numFmtId="0" fontId="26" fillId="0" borderId="1" xfId="0" applyFont="1" applyBorder="1" applyAlignment="1">
      <alignment horizontal="center" vertical="center" wrapText="1"/>
    </xf>
    <xf numFmtId="0" fontId="29" fillId="0" borderId="1" xfId="0" applyFont="1" applyBorder="1" applyAlignment="1">
      <alignment horizontal="center" vertical="center"/>
    </xf>
    <xf numFmtId="0" fontId="15" fillId="0" borderId="1" xfId="0" applyFont="1" applyBorder="1" applyAlignment="1">
      <alignment horizontal="center" vertical="center"/>
    </xf>
    <xf numFmtId="0" fontId="30" fillId="3" borderId="1"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4" fillId="0" borderId="0" xfId="0" applyFont="1" applyBorder="1"/>
    <xf numFmtId="0" fontId="26" fillId="0" borderId="0" xfId="0" applyFont="1" applyFill="1" applyBorder="1" applyAlignment="1">
      <alignment horizontal="center" vertical="center" wrapText="1"/>
    </xf>
    <xf numFmtId="0" fontId="0" fillId="0" borderId="0" xfId="0" applyBorder="1"/>
    <xf numFmtId="0" fontId="26"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4" xfId="0" applyFont="1" applyBorder="1" applyAlignment="1">
      <alignment horizontal="center" vertical="center" wrapText="1"/>
    </xf>
    <xf numFmtId="0" fontId="23"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28" fillId="0" borderId="1" xfId="0" applyFont="1" applyBorder="1" applyAlignment="1">
      <alignment horizontal="center" vertical="center" wrapText="1"/>
    </xf>
    <xf numFmtId="0" fontId="26" fillId="0" borderId="1" xfId="0" applyNumberFormat="1" applyFont="1" applyFill="1" applyBorder="1" applyAlignment="1">
      <alignment horizontal="center" vertical="center" wrapText="1"/>
    </xf>
    <xf numFmtId="0" fontId="23" fillId="0" borderId="4" xfId="0" applyFont="1" applyFill="1" applyBorder="1" applyAlignment="1">
      <alignment horizontal="center" vertical="center"/>
    </xf>
    <xf numFmtId="0" fontId="23" fillId="0" borderId="14" xfId="0" applyFont="1" applyFill="1" applyBorder="1" applyAlignment="1">
      <alignment horizontal="center" vertical="center"/>
    </xf>
    <xf numFmtId="0" fontId="26"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14" xfId="0" applyFont="1" applyBorder="1" applyAlignment="1">
      <alignment horizontal="center" vertical="center"/>
    </xf>
    <xf numFmtId="0" fontId="22" fillId="0" borderId="1" xfId="2"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4" fillId="0" borderId="0" xfId="0" applyFont="1" applyFill="1" applyBorder="1" applyAlignment="1">
      <alignment horizontal="center" vertical="center" wrapText="1"/>
    </xf>
    <xf numFmtId="0" fontId="13" fillId="0" borderId="10" xfId="0" applyFont="1" applyBorder="1" applyAlignment="1">
      <alignment horizontal="right" vertical="center"/>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30" fillId="3" borderId="4"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30" fillId="3" borderId="14" xfId="0" applyFont="1" applyFill="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7"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14" xfId="0" applyFont="1" applyBorder="1" applyAlignment="1">
      <alignment horizontal="center" vertical="center" wrapText="1"/>
    </xf>
    <xf numFmtId="0" fontId="4" fillId="0" borderId="0" xfId="0" applyFont="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9" fillId="0" borderId="1" xfId="0" applyFont="1" applyFill="1" applyBorder="1" applyAlignment="1">
      <alignment horizontal="center" vertical="center" wrapText="1" shrinkToFit="1"/>
    </xf>
    <xf numFmtId="0" fontId="9" fillId="0" borderId="2" xfId="0" applyFont="1" applyFill="1" applyBorder="1" applyAlignment="1">
      <alignment horizontal="center" vertical="center" wrapText="1" shrinkToFit="1"/>
    </xf>
    <xf numFmtId="0" fontId="9" fillId="0" borderId="3" xfId="0" applyFont="1" applyFill="1" applyBorder="1" applyAlignment="1">
      <alignment horizontal="center" vertical="center" wrapText="1" shrinkToFit="1"/>
    </xf>
    <xf numFmtId="0" fontId="9" fillId="0" borderId="1" xfId="0"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13" fillId="0" borderId="10" xfId="0" applyFont="1" applyBorder="1" applyAlignment="1">
      <alignment horizontal="right"/>
    </xf>
    <xf numFmtId="0" fontId="9" fillId="0" borderId="13"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15"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8" fillId="0" borderId="14" xfId="0" applyNumberFormat="1" applyFont="1" applyFill="1" applyBorder="1" applyAlignment="1">
      <alignment horizontal="center" vertical="center" wrapText="1"/>
    </xf>
    <xf numFmtId="0" fontId="9" fillId="0" borderId="4" xfId="0" quotePrefix="1"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4" xfId="0" applyNumberFormat="1" applyFont="1" applyFill="1" applyBorder="1" applyAlignment="1" applyProtection="1">
      <alignment horizontal="center" vertical="center"/>
    </xf>
    <xf numFmtId="0" fontId="7" fillId="0" borderId="6" xfId="0" applyNumberFormat="1" applyFont="1" applyFill="1" applyBorder="1" applyAlignment="1" applyProtection="1">
      <alignment horizontal="center" vertical="center"/>
    </xf>
    <xf numFmtId="0" fontId="6" fillId="0" borderId="4" xfId="0" applyNumberFormat="1" applyFont="1" applyFill="1" applyBorder="1" applyAlignment="1" applyProtection="1">
      <alignment horizontal="center" vertical="center"/>
    </xf>
    <xf numFmtId="0" fontId="6" fillId="0" borderId="6" xfId="0" applyNumberFormat="1" applyFont="1" applyFill="1" applyBorder="1" applyAlignment="1" applyProtection="1">
      <alignment horizontal="center" vertical="center"/>
    </xf>
    <xf numFmtId="0" fontId="6" fillId="0" borderId="14"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9" fillId="0" borderId="5"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9" fillId="0" borderId="9"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5" xfId="0" applyNumberFormat="1" applyFont="1" applyFill="1" applyBorder="1" applyAlignment="1" applyProtection="1">
      <alignment horizontal="center" vertical="center"/>
    </xf>
    <xf numFmtId="0" fontId="9" fillId="0" borderId="7" xfId="0" applyNumberFormat="1" applyFont="1" applyFill="1" applyBorder="1" applyAlignment="1" applyProtection="1">
      <alignment horizontal="center" vertical="center"/>
    </xf>
    <xf numFmtId="0" fontId="12" fillId="0" borderId="7"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 fillId="0" borderId="3" xfId="0" applyFont="1" applyFill="1" applyBorder="1" applyAlignment="1">
      <alignment horizontal="center" vertical="center"/>
    </xf>
    <xf numFmtId="0" fontId="8" fillId="0" borderId="9"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0" fontId="8" fillId="0" borderId="10" xfId="0" applyNumberFormat="1" applyFont="1" applyFill="1" applyBorder="1" applyAlignment="1">
      <alignment horizontal="center" vertical="center" wrapText="1"/>
    </xf>
    <xf numFmtId="0" fontId="8" fillId="0" borderId="4" xfId="0" quotePrefix="1" applyNumberFormat="1"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11" xfId="0" applyFont="1" applyFill="1" applyBorder="1" applyAlignment="1">
      <alignment horizontal="center" vertical="center" wrapText="1" shrinkToFit="1"/>
    </xf>
    <xf numFmtId="0" fontId="9" fillId="0" borderId="5" xfId="0" applyFont="1" applyFill="1" applyBorder="1" applyAlignment="1">
      <alignment horizontal="center" vertical="center" wrapText="1" shrinkToFit="1"/>
    </xf>
    <xf numFmtId="0" fontId="9" fillId="0" borderId="12"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0" fontId="9" fillId="0" borderId="13" xfId="0" applyFont="1" applyFill="1" applyBorder="1" applyAlignment="1">
      <alignment horizontal="center" vertical="center" wrapText="1" shrinkToFit="1"/>
    </xf>
    <xf numFmtId="0" fontId="9" fillId="0" borderId="9" xfId="0" applyFont="1" applyFill="1" applyBorder="1" applyAlignment="1">
      <alignment horizontal="center" vertical="center" wrapText="1" shrinkToFit="1"/>
    </xf>
    <xf numFmtId="0" fontId="9" fillId="0" borderId="10"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0" xfId="0" applyFont="1" applyFill="1" applyAlignment="1">
      <alignment horizontal="center" vertical="center" wrapText="1"/>
    </xf>
    <xf numFmtId="0" fontId="8" fillId="0" borderId="8" xfId="0" applyFont="1" applyFill="1" applyBorder="1" applyAlignment="1">
      <alignment horizontal="center" vertical="center" wrapText="1" shrinkToFit="1"/>
    </xf>
    <xf numFmtId="0" fontId="8" fillId="0" borderId="5" xfId="0" applyFont="1" applyFill="1" applyBorder="1" applyAlignment="1">
      <alignment horizontal="center" vertical="center" wrapText="1" shrinkToFit="1"/>
    </xf>
    <xf numFmtId="0" fontId="8" fillId="0" borderId="0" xfId="0" applyFont="1" applyFill="1" applyAlignment="1">
      <alignment horizontal="center" vertical="center" wrapText="1" shrinkToFit="1"/>
    </xf>
    <xf numFmtId="0" fontId="8" fillId="0" borderId="7" xfId="0" applyFont="1" applyFill="1" applyBorder="1" applyAlignment="1">
      <alignment horizontal="center" vertical="center" wrapText="1" shrinkToFit="1"/>
    </xf>
    <xf numFmtId="0" fontId="8" fillId="0" borderId="9" xfId="0" applyFont="1" applyFill="1" applyBorder="1" applyAlignment="1">
      <alignment horizontal="center" vertical="center" wrapText="1" shrinkToFit="1"/>
    </xf>
    <xf numFmtId="0" fontId="8" fillId="0" borderId="12" xfId="0" applyFont="1" applyFill="1" applyBorder="1" applyAlignment="1">
      <alignment horizontal="center" vertical="center" wrapText="1" shrinkToFit="1"/>
    </xf>
    <xf numFmtId="0" fontId="9" fillId="0" borderId="11" xfId="0" applyNumberFormat="1" applyFont="1" applyFill="1" applyBorder="1" applyAlignment="1" applyProtection="1">
      <alignment horizontal="center" vertical="center"/>
    </xf>
    <xf numFmtId="0" fontId="9" fillId="0" borderId="12" xfId="0" applyNumberFormat="1" applyFont="1" applyFill="1" applyBorder="1" applyAlignment="1" applyProtection="1">
      <alignment horizontal="center" vertical="center"/>
    </xf>
    <xf numFmtId="0" fontId="9" fillId="0" borderId="1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xf>
    <xf numFmtId="0" fontId="8" fillId="0" borderId="11" xfId="0" applyFont="1" applyFill="1" applyBorder="1" applyAlignment="1">
      <alignment horizontal="center" vertical="center" wrapText="1" shrinkToFit="1"/>
    </xf>
    <xf numFmtId="0" fontId="8" fillId="0" borderId="13" xfId="0" applyFont="1" applyFill="1" applyBorder="1" applyAlignment="1">
      <alignment horizontal="center" vertical="center" wrapText="1" shrinkToFit="1"/>
    </xf>
    <xf numFmtId="0" fontId="8" fillId="0" borderId="11" xfId="0" applyFont="1" applyFill="1" applyBorder="1" applyAlignment="1">
      <alignment horizontal="center" vertical="center" wrapText="1"/>
    </xf>
    <xf numFmtId="0" fontId="8" fillId="0" borderId="2" xfId="0" applyFont="1" applyFill="1" applyBorder="1" applyAlignment="1">
      <alignment horizontal="center" vertical="center" wrapText="1"/>
    </xf>
  </cellXfs>
  <cellStyles count="6">
    <cellStyle name="常规" xfId="0" builtinId="0"/>
    <cellStyle name="常规 10" xfId="2"/>
    <cellStyle name="常规 18" xfId="3"/>
    <cellStyle name="常规 2" xfId="5"/>
    <cellStyle name="常规 2 2 10" xfId="4"/>
    <cellStyle name="常规 2 31" xfId="1"/>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8"/>
  <sheetViews>
    <sheetView tabSelected="1" zoomScale="85" zoomScaleNormal="85" workbookViewId="0">
      <pane xSplit="3" ySplit="5" topLeftCell="E66" activePane="bottomRight" state="frozen"/>
      <selection pane="topRight" activeCell="E1" sqref="E1"/>
      <selection pane="bottomLeft" activeCell="A6" sqref="A6"/>
      <selection pane="bottomRight" activeCell="C72" sqref="C72"/>
    </sheetView>
  </sheetViews>
  <sheetFormatPr defaultColWidth="9" defaultRowHeight="14.25"/>
  <cols>
    <col min="1" max="1" width="15.25" customWidth="1"/>
    <col min="2" max="2" width="20.875" customWidth="1"/>
    <col min="3" max="3" width="25.875" customWidth="1"/>
    <col min="4" max="4" width="26.75" customWidth="1"/>
    <col min="5" max="5" width="27.625" customWidth="1"/>
    <col min="6" max="6" width="26.375" customWidth="1"/>
    <col min="7" max="7" width="11.875" customWidth="1"/>
    <col min="8" max="9" width="16.375" style="58" customWidth="1"/>
    <col min="10" max="12" width="9" style="58"/>
  </cols>
  <sheetData>
    <row r="1" spans="1:14" ht="27.95" customHeight="1">
      <c r="A1" s="52" t="s">
        <v>0</v>
      </c>
      <c r="B1" s="53"/>
      <c r="C1" s="53"/>
      <c r="D1" s="53"/>
      <c r="E1" s="53"/>
      <c r="F1" s="53"/>
      <c r="G1" s="53"/>
    </row>
    <row r="2" spans="1:14" ht="56.25" customHeight="1">
      <c r="A2" s="109" t="s">
        <v>1938</v>
      </c>
      <c r="B2" s="109"/>
      <c r="C2" s="109"/>
      <c r="D2" s="109"/>
      <c r="E2" s="109"/>
      <c r="F2" s="109"/>
      <c r="G2" s="109"/>
      <c r="H2" s="109"/>
      <c r="I2" s="109"/>
      <c r="J2" s="109"/>
      <c r="K2" s="109"/>
      <c r="L2" s="109"/>
    </row>
    <row r="3" spans="1:14" ht="30" customHeight="1">
      <c r="A3" s="110" t="s">
        <v>1853</v>
      </c>
      <c r="B3" s="110"/>
      <c r="C3" s="110"/>
      <c r="D3" s="110"/>
      <c r="E3" s="110"/>
      <c r="F3" s="110"/>
      <c r="G3" s="110"/>
      <c r="H3" s="110"/>
      <c r="I3" s="110"/>
      <c r="J3" s="110"/>
      <c r="K3" s="110"/>
      <c r="L3" s="110"/>
    </row>
    <row r="4" spans="1:14" ht="30" customHeight="1">
      <c r="A4" s="94" t="s">
        <v>2</v>
      </c>
      <c r="B4" s="93" t="s">
        <v>3</v>
      </c>
      <c r="C4" s="93" t="s">
        <v>4</v>
      </c>
      <c r="D4" s="98" t="s">
        <v>1927</v>
      </c>
      <c r="E4" s="98" t="s">
        <v>1928</v>
      </c>
      <c r="F4" s="93" t="s">
        <v>5</v>
      </c>
      <c r="G4" s="94" t="s">
        <v>1846</v>
      </c>
      <c r="H4" s="106" t="s">
        <v>1847</v>
      </c>
      <c r="I4" s="106"/>
      <c r="J4" s="107" t="s">
        <v>1850</v>
      </c>
      <c r="K4" s="108" t="s">
        <v>1851</v>
      </c>
      <c r="L4" s="108" t="s">
        <v>1852</v>
      </c>
    </row>
    <row r="5" spans="1:14" s="51" customFormat="1" ht="35.1" customHeight="1">
      <c r="A5" s="94"/>
      <c r="B5" s="93"/>
      <c r="C5" s="93"/>
      <c r="D5" s="99"/>
      <c r="E5" s="99"/>
      <c r="F5" s="93"/>
      <c r="G5" s="94"/>
      <c r="H5" s="57" t="s">
        <v>1848</v>
      </c>
      <c r="I5" s="57" t="s">
        <v>1849</v>
      </c>
      <c r="J5" s="107"/>
      <c r="K5" s="108"/>
      <c r="L5" s="108"/>
    </row>
    <row r="6" spans="1:14" s="51" customFormat="1" ht="18.75">
      <c r="A6" s="95" t="s">
        <v>7</v>
      </c>
      <c r="B6" s="95"/>
      <c r="C6" s="95"/>
      <c r="D6" s="69"/>
      <c r="E6" s="69"/>
      <c r="F6" s="54"/>
      <c r="G6" s="55">
        <f>G7+G86</f>
        <v>670</v>
      </c>
      <c r="H6" s="55">
        <f>H7+H86</f>
        <v>193</v>
      </c>
      <c r="I6" s="55">
        <f>I7+I86</f>
        <v>97</v>
      </c>
      <c r="J6" s="55">
        <f>J7+J86</f>
        <v>525</v>
      </c>
      <c r="K6" s="55">
        <f>K7+K86</f>
        <v>1485</v>
      </c>
      <c r="L6" s="59"/>
    </row>
    <row r="7" spans="1:14" s="51" customFormat="1" ht="18.75">
      <c r="A7" s="95" t="s">
        <v>8</v>
      </c>
      <c r="B7" s="95"/>
      <c r="C7" s="95"/>
      <c r="D7" s="69"/>
      <c r="E7" s="69"/>
      <c r="F7" s="54"/>
      <c r="G7" s="55">
        <f>G8+G57+G80</f>
        <v>524</v>
      </c>
      <c r="H7" s="55">
        <f t="shared" ref="H7:K7" si="0">H8+H57+H80</f>
        <v>0</v>
      </c>
      <c r="I7" s="55">
        <f t="shared" si="0"/>
        <v>0</v>
      </c>
      <c r="J7" s="55">
        <f t="shared" si="0"/>
        <v>120</v>
      </c>
      <c r="K7" s="55">
        <f t="shared" si="0"/>
        <v>644</v>
      </c>
      <c r="L7" s="59"/>
    </row>
    <row r="8" spans="1:14" s="51" customFormat="1" ht="18.75">
      <c r="A8" s="95" t="s">
        <v>9</v>
      </c>
      <c r="B8" s="95"/>
      <c r="C8" s="95"/>
      <c r="D8" s="69"/>
      <c r="E8" s="69"/>
      <c r="F8" s="54"/>
      <c r="G8" s="55">
        <f>SUM(G10:G56)</f>
        <v>458</v>
      </c>
      <c r="H8" s="55">
        <f t="shared" ref="H8:K8" si="1">SUM(H10:H56)</f>
        <v>0</v>
      </c>
      <c r="I8" s="55">
        <f t="shared" si="1"/>
        <v>0</v>
      </c>
      <c r="J8" s="55">
        <f t="shared" si="1"/>
        <v>0</v>
      </c>
      <c r="K8" s="55">
        <f t="shared" si="1"/>
        <v>458</v>
      </c>
      <c r="L8" s="59"/>
      <c r="M8" s="87"/>
      <c r="N8" s="87"/>
    </row>
    <row r="9" spans="1:14" ht="23.25" customHeight="1">
      <c r="A9" s="100" t="s">
        <v>10</v>
      </c>
      <c r="B9" s="97">
        <v>100001</v>
      </c>
      <c r="C9" s="60" t="s">
        <v>1937</v>
      </c>
      <c r="D9" s="60"/>
      <c r="E9" s="60"/>
      <c r="F9" s="61"/>
      <c r="G9" s="62">
        <f>G10+G11+G12</f>
        <v>14</v>
      </c>
      <c r="H9" s="62">
        <f t="shared" ref="H9:K9" si="2">H10+H11+H12</f>
        <v>0</v>
      </c>
      <c r="I9" s="62">
        <f t="shared" si="2"/>
        <v>0</v>
      </c>
      <c r="J9" s="62">
        <f t="shared" si="2"/>
        <v>0</v>
      </c>
      <c r="K9" s="62">
        <f t="shared" si="2"/>
        <v>14</v>
      </c>
      <c r="L9" s="79"/>
      <c r="M9" s="88"/>
      <c r="N9" s="89"/>
    </row>
    <row r="10" spans="1:14" ht="23.25" customHeight="1">
      <c r="A10" s="100"/>
      <c r="B10" s="97"/>
      <c r="C10" s="60" t="s">
        <v>12</v>
      </c>
      <c r="D10" s="60" t="s">
        <v>1929</v>
      </c>
      <c r="E10" s="60" t="s">
        <v>1930</v>
      </c>
      <c r="F10" s="62" t="s">
        <v>13</v>
      </c>
      <c r="G10" s="62">
        <v>1</v>
      </c>
      <c r="H10" s="63"/>
      <c r="I10" s="63"/>
      <c r="J10" s="63"/>
      <c r="K10" s="63">
        <f t="shared" ref="K10:K73" si="3">G10+H10+I10+J10</f>
        <v>1</v>
      </c>
      <c r="L10" s="63"/>
      <c r="M10" s="88"/>
      <c r="N10" s="89"/>
    </row>
    <row r="11" spans="1:14" ht="23.25" customHeight="1">
      <c r="A11" s="100"/>
      <c r="B11" s="97"/>
      <c r="C11" s="60" t="s">
        <v>14</v>
      </c>
      <c r="D11" s="60" t="s">
        <v>1929</v>
      </c>
      <c r="E11" s="60" t="s">
        <v>1930</v>
      </c>
      <c r="F11" s="62" t="s">
        <v>15</v>
      </c>
      <c r="G11" s="62">
        <v>3</v>
      </c>
      <c r="H11" s="63"/>
      <c r="I11" s="63"/>
      <c r="J11" s="63"/>
      <c r="K11" s="63">
        <f t="shared" si="3"/>
        <v>3</v>
      </c>
      <c r="L11" s="63"/>
      <c r="M11" s="88"/>
      <c r="N11" s="89"/>
    </row>
    <row r="12" spans="1:14" ht="23.25" customHeight="1">
      <c r="A12" s="100"/>
      <c r="B12" s="97"/>
      <c r="C12" s="60" t="s">
        <v>16</v>
      </c>
      <c r="D12" s="60" t="s">
        <v>1929</v>
      </c>
      <c r="E12" s="60" t="s">
        <v>1930</v>
      </c>
      <c r="F12" s="62" t="s">
        <v>15</v>
      </c>
      <c r="G12" s="62">
        <v>10</v>
      </c>
      <c r="H12" s="63"/>
      <c r="I12" s="63"/>
      <c r="J12" s="63"/>
      <c r="K12" s="63">
        <f t="shared" si="3"/>
        <v>10</v>
      </c>
      <c r="L12" s="63"/>
      <c r="M12" s="88"/>
      <c r="N12" s="89"/>
    </row>
    <row r="13" spans="1:14" ht="23.25" customHeight="1">
      <c r="A13" s="100"/>
      <c r="B13" s="64">
        <v>100003</v>
      </c>
      <c r="C13" s="62" t="s">
        <v>17</v>
      </c>
      <c r="D13" s="60" t="s">
        <v>1929</v>
      </c>
      <c r="E13" s="60" t="s">
        <v>1930</v>
      </c>
      <c r="F13" s="62" t="s">
        <v>13</v>
      </c>
      <c r="G13" s="62">
        <v>15.5</v>
      </c>
      <c r="H13" s="63"/>
      <c r="I13" s="63"/>
      <c r="J13" s="63"/>
      <c r="K13" s="63">
        <f t="shared" si="3"/>
        <v>15.5</v>
      </c>
      <c r="L13" s="63"/>
      <c r="M13" s="88"/>
      <c r="N13" s="89"/>
    </row>
    <row r="14" spans="1:14" ht="23.25" customHeight="1">
      <c r="A14" s="100"/>
      <c r="B14" s="64">
        <v>100004</v>
      </c>
      <c r="C14" s="62" t="s">
        <v>18</v>
      </c>
      <c r="D14" s="60" t="s">
        <v>1929</v>
      </c>
      <c r="E14" s="60" t="s">
        <v>1930</v>
      </c>
      <c r="F14" s="62" t="s">
        <v>13</v>
      </c>
      <c r="G14" s="62">
        <v>1</v>
      </c>
      <c r="H14" s="63"/>
      <c r="I14" s="63"/>
      <c r="J14" s="63"/>
      <c r="K14" s="63">
        <f t="shared" si="3"/>
        <v>1</v>
      </c>
      <c r="L14" s="63"/>
      <c r="M14" s="88"/>
      <c r="N14" s="89"/>
    </row>
    <row r="15" spans="1:14" ht="23.25" customHeight="1">
      <c r="A15" s="100"/>
      <c r="B15" s="62">
        <v>100005</v>
      </c>
      <c r="C15" s="62" t="s">
        <v>19</v>
      </c>
      <c r="D15" s="60" t="s">
        <v>1929</v>
      </c>
      <c r="E15" s="60" t="s">
        <v>1930</v>
      </c>
      <c r="F15" s="62" t="s">
        <v>13</v>
      </c>
      <c r="G15" s="62">
        <v>26</v>
      </c>
      <c r="H15" s="63"/>
      <c r="I15" s="63"/>
      <c r="J15" s="63"/>
      <c r="K15" s="63">
        <f t="shared" si="3"/>
        <v>26</v>
      </c>
      <c r="L15" s="63"/>
      <c r="M15" s="88"/>
      <c r="N15" s="89"/>
    </row>
    <row r="16" spans="1:14" ht="23.25" customHeight="1">
      <c r="A16" s="100"/>
      <c r="B16" s="62">
        <v>100006</v>
      </c>
      <c r="C16" s="62" t="s">
        <v>20</v>
      </c>
      <c r="D16" s="60" t="s">
        <v>1929</v>
      </c>
      <c r="E16" s="60" t="s">
        <v>1930</v>
      </c>
      <c r="F16" s="62" t="s">
        <v>13</v>
      </c>
      <c r="G16" s="62">
        <v>10.5</v>
      </c>
      <c r="H16" s="63"/>
      <c r="I16" s="63"/>
      <c r="J16" s="63"/>
      <c r="K16" s="63">
        <f t="shared" si="3"/>
        <v>10.5</v>
      </c>
      <c r="L16" s="63"/>
      <c r="M16" s="88"/>
      <c r="N16" s="89"/>
    </row>
    <row r="17" spans="1:14" ht="23.25" customHeight="1">
      <c r="A17" s="100"/>
      <c r="B17" s="62">
        <v>100007</v>
      </c>
      <c r="C17" s="62" t="s">
        <v>21</v>
      </c>
      <c r="D17" s="60" t="s">
        <v>1929</v>
      </c>
      <c r="E17" s="60" t="s">
        <v>1930</v>
      </c>
      <c r="F17" s="62" t="s">
        <v>13</v>
      </c>
      <c r="G17" s="62">
        <v>5.5</v>
      </c>
      <c r="H17" s="63"/>
      <c r="I17" s="63"/>
      <c r="J17" s="63"/>
      <c r="K17" s="63">
        <f t="shared" si="3"/>
        <v>5.5</v>
      </c>
      <c r="L17" s="63"/>
      <c r="M17" s="88"/>
      <c r="N17" s="89"/>
    </row>
    <row r="18" spans="1:14" ht="23.25" customHeight="1">
      <c r="A18" s="100"/>
      <c r="B18" s="62">
        <v>100008</v>
      </c>
      <c r="C18" s="62" t="s">
        <v>22</v>
      </c>
      <c r="D18" s="60" t="s">
        <v>1929</v>
      </c>
      <c r="E18" s="60" t="s">
        <v>1930</v>
      </c>
      <c r="F18" s="62" t="s">
        <v>13</v>
      </c>
      <c r="G18" s="62">
        <v>5</v>
      </c>
      <c r="H18" s="63"/>
      <c r="I18" s="63"/>
      <c r="J18" s="63"/>
      <c r="K18" s="63">
        <f t="shared" si="3"/>
        <v>5</v>
      </c>
      <c r="L18" s="63"/>
      <c r="M18" s="88"/>
      <c r="N18" s="89"/>
    </row>
    <row r="19" spans="1:14" ht="23.25" customHeight="1">
      <c r="A19" s="100"/>
      <c r="B19" s="62">
        <v>100009</v>
      </c>
      <c r="C19" s="62" t="s">
        <v>23</v>
      </c>
      <c r="D19" s="60" t="s">
        <v>1929</v>
      </c>
      <c r="E19" s="60" t="s">
        <v>1930</v>
      </c>
      <c r="F19" s="62" t="s">
        <v>13</v>
      </c>
      <c r="G19" s="62">
        <v>2</v>
      </c>
      <c r="H19" s="63"/>
      <c r="I19" s="63"/>
      <c r="J19" s="63"/>
      <c r="K19" s="63">
        <f t="shared" si="3"/>
        <v>2</v>
      </c>
      <c r="L19" s="63"/>
      <c r="M19" s="88"/>
      <c r="N19" s="89"/>
    </row>
    <row r="20" spans="1:14" ht="23.25" customHeight="1">
      <c r="A20" s="100"/>
      <c r="B20" s="62">
        <v>100010</v>
      </c>
      <c r="C20" s="62" t="s">
        <v>24</v>
      </c>
      <c r="D20" s="60" t="s">
        <v>1929</v>
      </c>
      <c r="E20" s="60" t="s">
        <v>1930</v>
      </c>
      <c r="F20" s="62" t="s">
        <v>13</v>
      </c>
      <c r="G20" s="62">
        <v>33.5</v>
      </c>
      <c r="H20" s="63"/>
      <c r="I20" s="63"/>
      <c r="J20" s="63"/>
      <c r="K20" s="63">
        <f t="shared" si="3"/>
        <v>33.5</v>
      </c>
      <c r="L20" s="63"/>
      <c r="M20" s="88"/>
      <c r="N20" s="89"/>
    </row>
    <row r="21" spans="1:14" ht="23.25" customHeight="1">
      <c r="A21" s="100"/>
      <c r="B21" s="62">
        <v>100011</v>
      </c>
      <c r="C21" s="62" t="s">
        <v>25</v>
      </c>
      <c r="D21" s="60" t="s">
        <v>1929</v>
      </c>
      <c r="E21" s="60" t="s">
        <v>1930</v>
      </c>
      <c r="F21" s="62" t="s">
        <v>13</v>
      </c>
      <c r="G21" s="62">
        <v>3</v>
      </c>
      <c r="H21" s="63"/>
      <c r="I21" s="63"/>
      <c r="J21" s="63"/>
      <c r="K21" s="63">
        <f t="shared" si="3"/>
        <v>3</v>
      </c>
      <c r="L21" s="63"/>
      <c r="M21" s="88"/>
      <c r="N21" s="89"/>
    </row>
    <row r="22" spans="1:14" ht="23.25" customHeight="1">
      <c r="A22" s="100"/>
      <c r="B22" s="62">
        <v>100012</v>
      </c>
      <c r="C22" s="62" t="s">
        <v>26</v>
      </c>
      <c r="D22" s="60" t="s">
        <v>1929</v>
      </c>
      <c r="E22" s="60" t="s">
        <v>1930</v>
      </c>
      <c r="F22" s="62" t="s">
        <v>13</v>
      </c>
      <c r="G22" s="62">
        <v>9.5</v>
      </c>
      <c r="H22" s="63"/>
      <c r="I22" s="63"/>
      <c r="J22" s="63"/>
      <c r="K22" s="63">
        <f t="shared" si="3"/>
        <v>9.5</v>
      </c>
      <c r="L22" s="63"/>
      <c r="M22" s="88"/>
      <c r="N22" s="89"/>
    </row>
    <row r="23" spans="1:14" ht="23.25" customHeight="1">
      <c r="A23" s="100"/>
      <c r="B23" s="62">
        <v>100013</v>
      </c>
      <c r="C23" s="62" t="s">
        <v>27</v>
      </c>
      <c r="D23" s="60" t="s">
        <v>1929</v>
      </c>
      <c r="E23" s="60" t="s">
        <v>1930</v>
      </c>
      <c r="F23" s="62" t="s">
        <v>13</v>
      </c>
      <c r="G23" s="62">
        <v>7</v>
      </c>
      <c r="H23" s="63"/>
      <c r="I23" s="63"/>
      <c r="J23" s="63"/>
      <c r="K23" s="63">
        <f t="shared" si="3"/>
        <v>7</v>
      </c>
      <c r="L23" s="63"/>
      <c r="M23" s="88"/>
      <c r="N23" s="89"/>
    </row>
    <row r="24" spans="1:14" ht="23.25" customHeight="1">
      <c r="A24" s="100"/>
      <c r="B24" s="62">
        <v>100014</v>
      </c>
      <c r="C24" s="62" t="s">
        <v>28</v>
      </c>
      <c r="D24" s="60" t="s">
        <v>1929</v>
      </c>
      <c r="E24" s="60" t="s">
        <v>1930</v>
      </c>
      <c r="F24" s="62" t="s">
        <v>13</v>
      </c>
      <c r="G24" s="62">
        <v>4.5</v>
      </c>
      <c r="H24" s="63"/>
      <c r="I24" s="63"/>
      <c r="J24" s="63"/>
      <c r="K24" s="63">
        <f t="shared" si="3"/>
        <v>4.5</v>
      </c>
      <c r="L24" s="63"/>
      <c r="M24" s="88"/>
      <c r="N24" s="89"/>
    </row>
    <row r="25" spans="1:14" ht="23.25" customHeight="1">
      <c r="A25" s="100"/>
      <c r="B25" s="62">
        <v>100015</v>
      </c>
      <c r="C25" s="62" t="s">
        <v>29</v>
      </c>
      <c r="D25" s="60" t="s">
        <v>1929</v>
      </c>
      <c r="E25" s="60" t="s">
        <v>1930</v>
      </c>
      <c r="F25" s="62" t="s">
        <v>13</v>
      </c>
      <c r="G25" s="62">
        <v>19.5</v>
      </c>
      <c r="H25" s="63"/>
      <c r="I25" s="63"/>
      <c r="J25" s="63"/>
      <c r="K25" s="63">
        <f t="shared" si="3"/>
        <v>19.5</v>
      </c>
      <c r="L25" s="63"/>
      <c r="M25" s="88"/>
      <c r="N25" s="89"/>
    </row>
    <row r="26" spans="1:14" ht="23.25" customHeight="1">
      <c r="A26" s="100"/>
      <c r="B26" s="62">
        <v>100016</v>
      </c>
      <c r="C26" s="62" t="s">
        <v>30</v>
      </c>
      <c r="D26" s="60" t="s">
        <v>1929</v>
      </c>
      <c r="E26" s="60" t="s">
        <v>1930</v>
      </c>
      <c r="F26" s="62" t="s">
        <v>13</v>
      </c>
      <c r="G26" s="62">
        <v>1</v>
      </c>
      <c r="H26" s="63"/>
      <c r="I26" s="63"/>
      <c r="J26" s="63"/>
      <c r="K26" s="63">
        <f t="shared" si="3"/>
        <v>1</v>
      </c>
      <c r="L26" s="63"/>
      <c r="M26" s="88"/>
      <c r="N26" s="89"/>
    </row>
    <row r="27" spans="1:14" ht="23.25" customHeight="1">
      <c r="A27" s="100"/>
      <c r="B27" s="62">
        <v>100017</v>
      </c>
      <c r="C27" s="62" t="s">
        <v>31</v>
      </c>
      <c r="D27" s="60" t="s">
        <v>1929</v>
      </c>
      <c r="E27" s="60" t="s">
        <v>1930</v>
      </c>
      <c r="F27" s="62" t="s">
        <v>13</v>
      </c>
      <c r="G27" s="62">
        <v>9</v>
      </c>
      <c r="H27" s="63"/>
      <c r="I27" s="63"/>
      <c r="J27" s="63"/>
      <c r="K27" s="63">
        <f t="shared" si="3"/>
        <v>9</v>
      </c>
      <c r="L27" s="63"/>
      <c r="M27" s="88"/>
      <c r="N27" s="89"/>
    </row>
    <row r="28" spans="1:14" ht="23.25" customHeight="1">
      <c r="A28" s="100"/>
      <c r="B28" s="62">
        <v>100018</v>
      </c>
      <c r="C28" s="62" t="s">
        <v>32</v>
      </c>
      <c r="D28" s="60" t="s">
        <v>1929</v>
      </c>
      <c r="E28" s="60" t="s">
        <v>1930</v>
      </c>
      <c r="F28" s="62" t="s">
        <v>13</v>
      </c>
      <c r="G28" s="62">
        <v>2</v>
      </c>
      <c r="H28" s="63"/>
      <c r="I28" s="63"/>
      <c r="J28" s="63"/>
      <c r="K28" s="63">
        <f t="shared" si="3"/>
        <v>2</v>
      </c>
      <c r="L28" s="63"/>
      <c r="M28" s="88"/>
      <c r="N28" s="89"/>
    </row>
    <row r="29" spans="1:14" ht="23.25" customHeight="1">
      <c r="A29" s="100"/>
      <c r="B29" s="62">
        <v>100019</v>
      </c>
      <c r="C29" s="62" t="s">
        <v>33</v>
      </c>
      <c r="D29" s="60" t="s">
        <v>1929</v>
      </c>
      <c r="E29" s="60" t="s">
        <v>1930</v>
      </c>
      <c r="F29" s="62" t="s">
        <v>13</v>
      </c>
      <c r="G29" s="62">
        <v>6</v>
      </c>
      <c r="H29" s="63"/>
      <c r="I29" s="63"/>
      <c r="J29" s="63"/>
      <c r="K29" s="63">
        <f t="shared" si="3"/>
        <v>6</v>
      </c>
      <c r="L29" s="63"/>
      <c r="M29" s="88"/>
      <c r="N29" s="89"/>
    </row>
    <row r="30" spans="1:14" ht="23.25" customHeight="1">
      <c r="A30" s="100"/>
      <c r="B30" s="62">
        <v>100020</v>
      </c>
      <c r="C30" s="62" t="s">
        <v>34</v>
      </c>
      <c r="D30" s="60" t="s">
        <v>1929</v>
      </c>
      <c r="E30" s="60" t="s">
        <v>1930</v>
      </c>
      <c r="F30" s="62" t="s">
        <v>13</v>
      </c>
      <c r="G30" s="62">
        <v>10.5</v>
      </c>
      <c r="H30" s="63"/>
      <c r="I30" s="63"/>
      <c r="J30" s="63"/>
      <c r="K30" s="63">
        <f t="shared" si="3"/>
        <v>10.5</v>
      </c>
      <c r="L30" s="63"/>
      <c r="M30" s="88"/>
      <c r="N30" s="89"/>
    </row>
    <row r="31" spans="1:14" ht="23.25" customHeight="1">
      <c r="A31" s="100"/>
      <c r="B31" s="62">
        <v>100021</v>
      </c>
      <c r="C31" s="62" t="s">
        <v>35</v>
      </c>
      <c r="D31" s="60" t="s">
        <v>1929</v>
      </c>
      <c r="E31" s="60" t="s">
        <v>1930</v>
      </c>
      <c r="F31" s="62" t="s">
        <v>13</v>
      </c>
      <c r="G31" s="62">
        <v>3</v>
      </c>
      <c r="H31" s="63"/>
      <c r="I31" s="63"/>
      <c r="J31" s="63"/>
      <c r="K31" s="63">
        <f t="shared" si="3"/>
        <v>3</v>
      </c>
      <c r="L31" s="63"/>
      <c r="M31" s="88"/>
      <c r="N31" s="89"/>
    </row>
    <row r="32" spans="1:14" ht="23.25" customHeight="1">
      <c r="A32" s="100"/>
      <c r="B32" s="62">
        <v>100022</v>
      </c>
      <c r="C32" s="62" t="s">
        <v>36</v>
      </c>
      <c r="D32" s="60" t="s">
        <v>1929</v>
      </c>
      <c r="E32" s="60" t="s">
        <v>1930</v>
      </c>
      <c r="F32" s="62" t="s">
        <v>13</v>
      </c>
      <c r="G32" s="62">
        <v>3</v>
      </c>
      <c r="H32" s="63"/>
      <c r="I32" s="63"/>
      <c r="J32" s="63"/>
      <c r="K32" s="63">
        <f t="shared" si="3"/>
        <v>3</v>
      </c>
      <c r="L32" s="63"/>
      <c r="M32" s="88"/>
      <c r="N32" s="89"/>
    </row>
    <row r="33" spans="1:14" ht="23.25" customHeight="1">
      <c r="A33" s="100"/>
      <c r="B33" s="62">
        <v>100023</v>
      </c>
      <c r="C33" s="62" t="s">
        <v>37</v>
      </c>
      <c r="D33" s="60" t="s">
        <v>1929</v>
      </c>
      <c r="E33" s="60" t="s">
        <v>1930</v>
      </c>
      <c r="F33" s="62" t="s">
        <v>13</v>
      </c>
      <c r="G33" s="62">
        <v>30.5</v>
      </c>
      <c r="H33" s="63"/>
      <c r="I33" s="63"/>
      <c r="J33" s="63"/>
      <c r="K33" s="63">
        <f t="shared" si="3"/>
        <v>30.5</v>
      </c>
      <c r="L33" s="63"/>
      <c r="M33" s="88"/>
      <c r="N33" s="89"/>
    </row>
    <row r="34" spans="1:14" ht="23.25" customHeight="1">
      <c r="A34" s="100"/>
      <c r="B34" s="62">
        <v>100024</v>
      </c>
      <c r="C34" s="62" t="s">
        <v>38</v>
      </c>
      <c r="D34" s="60" t="s">
        <v>1929</v>
      </c>
      <c r="E34" s="60" t="s">
        <v>1930</v>
      </c>
      <c r="F34" s="62" t="s">
        <v>13</v>
      </c>
      <c r="G34" s="62">
        <v>10</v>
      </c>
      <c r="H34" s="63"/>
      <c r="I34" s="63"/>
      <c r="J34" s="63"/>
      <c r="K34" s="63">
        <f t="shared" si="3"/>
        <v>10</v>
      </c>
      <c r="L34" s="63"/>
      <c r="M34" s="88"/>
      <c r="N34" s="89"/>
    </row>
    <row r="35" spans="1:14" ht="23.25" customHeight="1">
      <c r="A35" s="100"/>
      <c r="B35" s="62">
        <v>100025</v>
      </c>
      <c r="C35" s="62" t="s">
        <v>39</v>
      </c>
      <c r="D35" s="60" t="s">
        <v>1929</v>
      </c>
      <c r="E35" s="60" t="s">
        <v>1930</v>
      </c>
      <c r="F35" s="62" t="s">
        <v>13</v>
      </c>
      <c r="G35" s="62">
        <v>2</v>
      </c>
      <c r="H35" s="63"/>
      <c r="I35" s="63"/>
      <c r="J35" s="63"/>
      <c r="K35" s="63">
        <f t="shared" si="3"/>
        <v>2</v>
      </c>
      <c r="L35" s="63"/>
      <c r="M35" s="88"/>
      <c r="N35" s="89"/>
    </row>
    <row r="36" spans="1:14" ht="23.25" customHeight="1">
      <c r="A36" s="100"/>
      <c r="B36" s="62">
        <v>100026</v>
      </c>
      <c r="C36" s="62" t="s">
        <v>40</v>
      </c>
      <c r="D36" s="60" t="s">
        <v>1929</v>
      </c>
      <c r="E36" s="60" t="s">
        <v>1930</v>
      </c>
      <c r="F36" s="62" t="s">
        <v>13</v>
      </c>
      <c r="G36" s="62">
        <v>10.5</v>
      </c>
      <c r="H36" s="63"/>
      <c r="I36" s="63"/>
      <c r="J36" s="63"/>
      <c r="K36" s="63">
        <f t="shared" si="3"/>
        <v>10.5</v>
      </c>
      <c r="L36" s="63"/>
      <c r="M36" s="88"/>
      <c r="N36" s="89"/>
    </row>
    <row r="37" spans="1:14" ht="23.25" customHeight="1">
      <c r="A37" s="100"/>
      <c r="B37" s="62">
        <v>100027</v>
      </c>
      <c r="C37" s="62" t="s">
        <v>41</v>
      </c>
      <c r="D37" s="60" t="s">
        <v>1929</v>
      </c>
      <c r="E37" s="60" t="s">
        <v>1930</v>
      </c>
      <c r="F37" s="62" t="s">
        <v>13</v>
      </c>
      <c r="G37" s="62">
        <v>15</v>
      </c>
      <c r="H37" s="63"/>
      <c r="I37" s="63"/>
      <c r="J37" s="63"/>
      <c r="K37" s="63">
        <f t="shared" si="3"/>
        <v>15</v>
      </c>
      <c r="L37" s="63"/>
      <c r="M37" s="88"/>
      <c r="N37" s="89"/>
    </row>
    <row r="38" spans="1:14" ht="23.25" customHeight="1">
      <c r="A38" s="100"/>
      <c r="B38" s="62">
        <v>100028</v>
      </c>
      <c r="C38" s="62" t="s">
        <v>42</v>
      </c>
      <c r="D38" s="60" t="s">
        <v>1929</v>
      </c>
      <c r="E38" s="60" t="s">
        <v>1930</v>
      </c>
      <c r="F38" s="62" t="s">
        <v>13</v>
      </c>
      <c r="G38" s="62">
        <v>8</v>
      </c>
      <c r="H38" s="63"/>
      <c r="I38" s="63"/>
      <c r="J38" s="63"/>
      <c r="K38" s="63">
        <f t="shared" si="3"/>
        <v>8</v>
      </c>
      <c r="L38" s="63"/>
      <c r="M38" s="88"/>
      <c r="N38" s="89"/>
    </row>
    <row r="39" spans="1:14" ht="23.25" customHeight="1">
      <c r="A39" s="100"/>
      <c r="B39" s="62">
        <v>100029</v>
      </c>
      <c r="C39" s="62" t="s">
        <v>43</v>
      </c>
      <c r="D39" s="60" t="s">
        <v>1929</v>
      </c>
      <c r="E39" s="60" t="s">
        <v>1930</v>
      </c>
      <c r="F39" s="62" t="s">
        <v>44</v>
      </c>
      <c r="G39" s="62">
        <v>4.5</v>
      </c>
      <c r="H39" s="63"/>
      <c r="I39" s="63"/>
      <c r="J39" s="63"/>
      <c r="K39" s="63">
        <f t="shared" si="3"/>
        <v>4.5</v>
      </c>
      <c r="L39" s="63"/>
      <c r="M39" s="88"/>
      <c r="N39" s="89"/>
    </row>
    <row r="40" spans="1:14" ht="23.25" customHeight="1">
      <c r="A40" s="100"/>
      <c r="B40" s="62">
        <v>100030</v>
      </c>
      <c r="C40" s="62" t="s">
        <v>45</v>
      </c>
      <c r="D40" s="60" t="s">
        <v>1929</v>
      </c>
      <c r="E40" s="60" t="s">
        <v>1930</v>
      </c>
      <c r="F40" s="62" t="s">
        <v>44</v>
      </c>
      <c r="G40" s="62">
        <v>4</v>
      </c>
      <c r="H40" s="63"/>
      <c r="I40" s="63"/>
      <c r="J40" s="63"/>
      <c r="K40" s="63">
        <f t="shared" si="3"/>
        <v>4</v>
      </c>
      <c r="L40" s="63"/>
      <c r="M40" s="88"/>
      <c r="N40" s="89"/>
    </row>
    <row r="41" spans="1:14" ht="23.25" customHeight="1">
      <c r="A41" s="100"/>
      <c r="B41" s="62">
        <v>100031</v>
      </c>
      <c r="C41" s="62" t="s">
        <v>46</v>
      </c>
      <c r="D41" s="60" t="s">
        <v>1929</v>
      </c>
      <c r="E41" s="60" t="s">
        <v>1930</v>
      </c>
      <c r="F41" s="62" t="s">
        <v>44</v>
      </c>
      <c r="G41" s="62">
        <v>4.5</v>
      </c>
      <c r="H41" s="63"/>
      <c r="I41" s="63"/>
      <c r="J41" s="63"/>
      <c r="K41" s="63">
        <f t="shared" si="3"/>
        <v>4.5</v>
      </c>
      <c r="L41" s="63"/>
      <c r="M41" s="88"/>
      <c r="N41" s="89"/>
    </row>
    <row r="42" spans="1:14" ht="23.25" customHeight="1">
      <c r="A42" s="100"/>
      <c r="B42" s="62">
        <v>100032</v>
      </c>
      <c r="C42" s="62" t="s">
        <v>47</v>
      </c>
      <c r="D42" s="60" t="s">
        <v>1929</v>
      </c>
      <c r="E42" s="60" t="s">
        <v>1930</v>
      </c>
      <c r="F42" s="62" t="s">
        <v>44</v>
      </c>
      <c r="G42" s="62">
        <v>3</v>
      </c>
      <c r="H42" s="63"/>
      <c r="I42" s="63"/>
      <c r="J42" s="63"/>
      <c r="K42" s="63">
        <f t="shared" si="3"/>
        <v>3</v>
      </c>
      <c r="L42" s="63"/>
      <c r="M42" s="88"/>
      <c r="N42" s="89"/>
    </row>
    <row r="43" spans="1:14" ht="23.25" customHeight="1">
      <c r="A43" s="100"/>
      <c r="B43" s="62">
        <v>100033</v>
      </c>
      <c r="C43" s="62" t="s">
        <v>48</v>
      </c>
      <c r="D43" s="60" t="s">
        <v>1929</v>
      </c>
      <c r="E43" s="60" t="s">
        <v>1930</v>
      </c>
      <c r="F43" s="62" t="s">
        <v>44</v>
      </c>
      <c r="G43" s="62">
        <v>7</v>
      </c>
      <c r="H43" s="63"/>
      <c r="I43" s="63"/>
      <c r="J43" s="63"/>
      <c r="K43" s="63">
        <f t="shared" si="3"/>
        <v>7</v>
      </c>
      <c r="L43" s="63"/>
      <c r="M43" s="88"/>
      <c r="N43" s="89"/>
    </row>
    <row r="44" spans="1:14" ht="41.25" customHeight="1">
      <c r="A44" s="100"/>
      <c r="B44" s="62">
        <v>100034</v>
      </c>
      <c r="C44" s="62" t="s">
        <v>1934</v>
      </c>
      <c r="D44" s="60" t="s">
        <v>1929</v>
      </c>
      <c r="E44" s="60" t="s">
        <v>1930</v>
      </c>
      <c r="F44" s="62" t="s">
        <v>44</v>
      </c>
      <c r="G44" s="62">
        <v>8.5</v>
      </c>
      <c r="H44" s="63"/>
      <c r="I44" s="63"/>
      <c r="J44" s="63"/>
      <c r="K44" s="63">
        <f t="shared" si="3"/>
        <v>8.5</v>
      </c>
      <c r="L44" s="63"/>
      <c r="M44" s="88"/>
      <c r="N44" s="89"/>
    </row>
    <row r="45" spans="1:14" ht="23.25" customHeight="1">
      <c r="A45" s="100"/>
      <c r="B45" s="62">
        <v>100037</v>
      </c>
      <c r="C45" s="62" t="s">
        <v>50</v>
      </c>
      <c r="D45" s="60" t="s">
        <v>1929</v>
      </c>
      <c r="E45" s="60" t="s">
        <v>1930</v>
      </c>
      <c r="F45" s="62" t="s">
        <v>51</v>
      </c>
      <c r="G45" s="62">
        <v>1</v>
      </c>
      <c r="H45" s="63"/>
      <c r="I45" s="63"/>
      <c r="J45" s="63"/>
      <c r="K45" s="63">
        <f t="shared" si="3"/>
        <v>1</v>
      </c>
      <c r="L45" s="63"/>
      <c r="M45" s="88"/>
      <c r="N45" s="89"/>
    </row>
    <row r="46" spans="1:14" ht="23.25" customHeight="1">
      <c r="A46" s="100"/>
      <c r="B46" s="62">
        <v>100038</v>
      </c>
      <c r="C46" s="62" t="s">
        <v>52</v>
      </c>
      <c r="D46" s="60" t="s">
        <v>1929</v>
      </c>
      <c r="E46" s="60" t="s">
        <v>1930</v>
      </c>
      <c r="F46" s="62" t="s">
        <v>51</v>
      </c>
      <c r="G46" s="62">
        <v>2.5</v>
      </c>
      <c r="H46" s="63"/>
      <c r="I46" s="63"/>
      <c r="J46" s="63"/>
      <c r="K46" s="63">
        <f t="shared" si="3"/>
        <v>2.5</v>
      </c>
      <c r="L46" s="63"/>
      <c r="M46" s="88"/>
      <c r="N46" s="89"/>
    </row>
    <row r="47" spans="1:14" ht="23.25" customHeight="1">
      <c r="A47" s="100"/>
      <c r="B47" s="62">
        <v>100043</v>
      </c>
      <c r="C47" s="62" t="s">
        <v>53</v>
      </c>
      <c r="D47" s="60" t="s">
        <v>1929</v>
      </c>
      <c r="E47" s="60" t="s">
        <v>1930</v>
      </c>
      <c r="F47" s="62" t="s">
        <v>15</v>
      </c>
      <c r="G47" s="62">
        <v>104.5</v>
      </c>
      <c r="H47" s="63"/>
      <c r="I47" s="63"/>
      <c r="J47" s="63"/>
      <c r="K47" s="63">
        <f t="shared" si="3"/>
        <v>104.5</v>
      </c>
      <c r="L47" s="63"/>
      <c r="M47" s="88"/>
      <c r="N47" s="89"/>
    </row>
    <row r="48" spans="1:14" ht="23.25" customHeight="1">
      <c r="A48" s="100"/>
      <c r="B48" s="62">
        <v>100049</v>
      </c>
      <c r="C48" s="62" t="s">
        <v>54</v>
      </c>
      <c r="D48" s="60" t="s">
        <v>1929</v>
      </c>
      <c r="E48" s="60" t="s">
        <v>1930</v>
      </c>
      <c r="F48" s="62" t="s">
        <v>15</v>
      </c>
      <c r="G48" s="62">
        <v>10</v>
      </c>
      <c r="H48" s="63"/>
      <c r="I48" s="63"/>
      <c r="J48" s="63"/>
      <c r="K48" s="63">
        <f t="shared" si="3"/>
        <v>10</v>
      </c>
      <c r="L48" s="63"/>
      <c r="M48" s="88"/>
      <c r="N48" s="89"/>
    </row>
    <row r="49" spans="1:14" ht="23.25" customHeight="1">
      <c r="A49" s="100"/>
      <c r="B49" s="62">
        <v>100050</v>
      </c>
      <c r="C49" s="62" t="s">
        <v>55</v>
      </c>
      <c r="D49" s="60" t="s">
        <v>1929</v>
      </c>
      <c r="E49" s="60" t="s">
        <v>1930</v>
      </c>
      <c r="F49" s="62" t="s">
        <v>13</v>
      </c>
      <c r="G49" s="62">
        <v>12</v>
      </c>
      <c r="H49" s="63"/>
      <c r="I49" s="63"/>
      <c r="J49" s="63"/>
      <c r="K49" s="63">
        <f t="shared" si="3"/>
        <v>12</v>
      </c>
      <c r="L49" s="63"/>
      <c r="M49" s="88"/>
      <c r="N49" s="89"/>
    </row>
    <row r="50" spans="1:14" ht="23.25" customHeight="1">
      <c r="A50" s="100"/>
      <c r="B50" s="62">
        <v>100051</v>
      </c>
      <c r="C50" s="62" t="s">
        <v>56</v>
      </c>
      <c r="D50" s="60" t="s">
        <v>1929</v>
      </c>
      <c r="E50" s="60" t="s">
        <v>1930</v>
      </c>
      <c r="F50" s="62" t="s">
        <v>13</v>
      </c>
      <c r="G50" s="62">
        <v>9</v>
      </c>
      <c r="H50" s="63"/>
      <c r="I50" s="63"/>
      <c r="J50" s="63"/>
      <c r="K50" s="63">
        <f t="shared" si="3"/>
        <v>9</v>
      </c>
      <c r="L50" s="63"/>
      <c r="M50" s="88"/>
      <c r="N50" s="89"/>
    </row>
    <row r="51" spans="1:14" ht="23.25" customHeight="1">
      <c r="A51" s="100"/>
      <c r="B51" s="62">
        <v>100054</v>
      </c>
      <c r="C51" s="62" t="s">
        <v>57</v>
      </c>
      <c r="D51" s="60" t="s">
        <v>1929</v>
      </c>
      <c r="E51" s="60" t="s">
        <v>1930</v>
      </c>
      <c r="F51" s="62" t="s">
        <v>44</v>
      </c>
      <c r="G51" s="62">
        <v>6.5</v>
      </c>
      <c r="H51" s="63"/>
      <c r="I51" s="63"/>
      <c r="J51" s="63"/>
      <c r="K51" s="63">
        <f t="shared" si="3"/>
        <v>6.5</v>
      </c>
      <c r="L51" s="63"/>
      <c r="M51" s="88"/>
      <c r="N51" s="89"/>
    </row>
    <row r="52" spans="1:14" ht="23.25" customHeight="1">
      <c r="A52" s="100"/>
      <c r="B52" s="62">
        <v>100058</v>
      </c>
      <c r="C52" s="62" t="s">
        <v>58</v>
      </c>
      <c r="D52" s="60" t="s">
        <v>1929</v>
      </c>
      <c r="E52" s="60" t="s">
        <v>1930</v>
      </c>
      <c r="F52" s="62" t="s">
        <v>13</v>
      </c>
      <c r="G52" s="62">
        <v>1</v>
      </c>
      <c r="H52" s="63"/>
      <c r="I52" s="63"/>
      <c r="J52" s="63"/>
      <c r="K52" s="63">
        <f t="shared" si="3"/>
        <v>1</v>
      </c>
      <c r="L52" s="63"/>
      <c r="M52" s="88"/>
      <c r="N52" s="89"/>
    </row>
    <row r="53" spans="1:14" ht="23.25" customHeight="1">
      <c r="A53" s="100"/>
      <c r="B53" s="62">
        <v>100059</v>
      </c>
      <c r="C53" s="62" t="s">
        <v>59</v>
      </c>
      <c r="D53" s="60" t="s">
        <v>1929</v>
      </c>
      <c r="E53" s="60" t="s">
        <v>1930</v>
      </c>
      <c r="F53" s="62" t="s">
        <v>44</v>
      </c>
      <c r="G53" s="62">
        <v>5.5</v>
      </c>
      <c r="H53" s="63"/>
      <c r="I53" s="63"/>
      <c r="J53" s="63"/>
      <c r="K53" s="63">
        <f t="shared" si="3"/>
        <v>5.5</v>
      </c>
      <c r="L53" s="63"/>
      <c r="M53" s="88"/>
      <c r="N53" s="89"/>
    </row>
    <row r="54" spans="1:14" ht="23.25" customHeight="1">
      <c r="A54" s="100"/>
      <c r="B54" s="62">
        <v>100060</v>
      </c>
      <c r="C54" s="62" t="s">
        <v>60</v>
      </c>
      <c r="D54" s="60" t="s">
        <v>1929</v>
      </c>
      <c r="E54" s="60" t="s">
        <v>1930</v>
      </c>
      <c r="F54" s="62" t="s">
        <v>44</v>
      </c>
      <c r="G54" s="62">
        <v>4</v>
      </c>
      <c r="H54" s="63"/>
      <c r="I54" s="63"/>
      <c r="J54" s="63"/>
      <c r="K54" s="63">
        <f t="shared" si="3"/>
        <v>4</v>
      </c>
      <c r="L54" s="63"/>
      <c r="M54" s="88"/>
      <c r="N54" s="89"/>
    </row>
    <row r="55" spans="1:14" ht="23.25" customHeight="1">
      <c r="A55" s="100"/>
      <c r="B55" s="62">
        <v>100061</v>
      </c>
      <c r="C55" s="62" t="s">
        <v>61</v>
      </c>
      <c r="D55" s="60" t="s">
        <v>1929</v>
      </c>
      <c r="E55" s="60" t="s">
        <v>1930</v>
      </c>
      <c r="F55" s="62" t="s">
        <v>44</v>
      </c>
      <c r="G55" s="62">
        <v>2.5</v>
      </c>
      <c r="H55" s="63"/>
      <c r="I55" s="63"/>
      <c r="J55" s="63"/>
      <c r="K55" s="63">
        <f t="shared" si="3"/>
        <v>2.5</v>
      </c>
      <c r="L55" s="63"/>
      <c r="M55" s="88"/>
      <c r="N55" s="89"/>
    </row>
    <row r="56" spans="1:14" ht="23.25" customHeight="1">
      <c r="A56" s="100"/>
      <c r="B56" s="62">
        <v>100041</v>
      </c>
      <c r="C56" s="62" t="s">
        <v>62</v>
      </c>
      <c r="D56" s="60" t="s">
        <v>1929</v>
      </c>
      <c r="E56" s="60" t="s">
        <v>1930</v>
      </c>
      <c r="F56" s="62" t="s">
        <v>15</v>
      </c>
      <c r="G56" s="62">
        <v>1</v>
      </c>
      <c r="H56" s="63"/>
      <c r="I56" s="63"/>
      <c r="J56" s="63"/>
      <c r="K56" s="63">
        <f t="shared" si="3"/>
        <v>1</v>
      </c>
      <c r="L56" s="63"/>
      <c r="M56" s="88"/>
      <c r="N56" s="89"/>
    </row>
    <row r="57" spans="1:14" ht="23.25" customHeight="1">
      <c r="A57" s="96" t="s">
        <v>63</v>
      </c>
      <c r="B57" s="96"/>
      <c r="C57" s="65"/>
      <c r="D57" s="65"/>
      <c r="E57" s="65"/>
      <c r="F57" s="65"/>
      <c r="G57" s="66">
        <f>SUM(G58:G79)</f>
        <v>54</v>
      </c>
      <c r="H57" s="71">
        <f t="shared" ref="H57:K57" si="4">SUM(H58:H79)</f>
        <v>0</v>
      </c>
      <c r="I57" s="71">
        <f t="shared" si="4"/>
        <v>0</v>
      </c>
      <c r="J57" s="71">
        <f t="shared" si="4"/>
        <v>0</v>
      </c>
      <c r="K57" s="71">
        <f t="shared" si="4"/>
        <v>54</v>
      </c>
      <c r="L57" s="63"/>
      <c r="M57" s="88"/>
      <c r="N57" s="89"/>
    </row>
    <row r="58" spans="1:14" ht="23.25" customHeight="1">
      <c r="A58" s="117" t="s">
        <v>64</v>
      </c>
      <c r="B58" s="118"/>
      <c r="C58" s="62" t="s">
        <v>66</v>
      </c>
      <c r="D58" s="60" t="s">
        <v>1929</v>
      </c>
      <c r="E58" s="60" t="s">
        <v>1930</v>
      </c>
      <c r="F58" s="62" t="s">
        <v>13</v>
      </c>
      <c r="G58" s="62">
        <v>2</v>
      </c>
      <c r="H58" s="63"/>
      <c r="I58" s="63"/>
      <c r="J58" s="63"/>
      <c r="K58" s="63">
        <f t="shared" si="3"/>
        <v>2</v>
      </c>
      <c r="L58" s="63"/>
      <c r="M58" s="88"/>
      <c r="N58" s="89"/>
    </row>
    <row r="59" spans="1:14" ht="23.25" customHeight="1">
      <c r="A59" s="111" t="s">
        <v>67</v>
      </c>
      <c r="B59" s="119"/>
      <c r="C59" s="62" t="s">
        <v>68</v>
      </c>
      <c r="D59" s="60" t="s">
        <v>1929</v>
      </c>
      <c r="E59" s="60" t="s">
        <v>1930</v>
      </c>
      <c r="F59" s="62" t="s">
        <v>44</v>
      </c>
      <c r="G59" s="62">
        <v>1</v>
      </c>
      <c r="H59" s="63"/>
      <c r="I59" s="63"/>
      <c r="J59" s="63"/>
      <c r="K59" s="63">
        <f t="shared" si="3"/>
        <v>1</v>
      </c>
      <c r="L59" s="63"/>
      <c r="M59" s="88"/>
      <c r="N59" s="89"/>
    </row>
    <row r="60" spans="1:14" ht="23.25" customHeight="1">
      <c r="A60" s="113"/>
      <c r="B60" s="120"/>
      <c r="C60" s="62" t="s">
        <v>69</v>
      </c>
      <c r="D60" s="60" t="s">
        <v>1929</v>
      </c>
      <c r="E60" s="60" t="s">
        <v>1930</v>
      </c>
      <c r="F60" s="62" t="s">
        <v>15</v>
      </c>
      <c r="G60" s="62">
        <v>1</v>
      </c>
      <c r="H60" s="63"/>
      <c r="I60" s="63"/>
      <c r="J60" s="63"/>
      <c r="K60" s="63">
        <f t="shared" si="3"/>
        <v>1</v>
      </c>
      <c r="L60" s="63"/>
      <c r="M60" s="88"/>
      <c r="N60" s="89"/>
    </row>
    <row r="61" spans="1:14" ht="23.25" customHeight="1">
      <c r="A61" s="117" t="s">
        <v>70</v>
      </c>
      <c r="B61" s="118"/>
      <c r="C61" s="62" t="s">
        <v>71</v>
      </c>
      <c r="D61" s="60" t="s">
        <v>1929</v>
      </c>
      <c r="E61" s="60" t="s">
        <v>1930</v>
      </c>
      <c r="F61" s="62" t="s">
        <v>44</v>
      </c>
      <c r="G61" s="62">
        <v>4</v>
      </c>
      <c r="H61" s="63"/>
      <c r="I61" s="63"/>
      <c r="J61" s="63"/>
      <c r="K61" s="63">
        <f t="shared" si="3"/>
        <v>4</v>
      </c>
      <c r="L61" s="63"/>
      <c r="M61" s="88"/>
      <c r="N61" s="89"/>
    </row>
    <row r="62" spans="1:14" ht="23.25" customHeight="1">
      <c r="A62" s="117" t="s">
        <v>72</v>
      </c>
      <c r="B62" s="118"/>
      <c r="C62" s="62" t="s">
        <v>73</v>
      </c>
      <c r="D62" s="60" t="s">
        <v>1929</v>
      </c>
      <c r="E62" s="60" t="s">
        <v>1930</v>
      </c>
      <c r="F62" s="62" t="s">
        <v>44</v>
      </c>
      <c r="G62" s="62">
        <v>5</v>
      </c>
      <c r="H62" s="63"/>
      <c r="I62" s="63"/>
      <c r="J62" s="63"/>
      <c r="K62" s="63">
        <f t="shared" si="3"/>
        <v>5</v>
      </c>
      <c r="L62" s="63"/>
      <c r="M62" s="88"/>
      <c r="N62" s="89"/>
    </row>
    <row r="63" spans="1:14" ht="23.25" customHeight="1">
      <c r="A63" s="111" t="s">
        <v>74</v>
      </c>
      <c r="B63" s="119"/>
      <c r="C63" s="62" t="s">
        <v>75</v>
      </c>
      <c r="D63" s="60" t="s">
        <v>1929</v>
      </c>
      <c r="E63" s="60" t="s">
        <v>1930</v>
      </c>
      <c r="F63" s="62" t="s">
        <v>44</v>
      </c>
      <c r="G63" s="62">
        <v>2</v>
      </c>
      <c r="H63" s="63"/>
      <c r="I63" s="63"/>
      <c r="J63" s="63"/>
      <c r="K63" s="63">
        <f t="shared" si="3"/>
        <v>2</v>
      </c>
      <c r="L63" s="63"/>
      <c r="M63" s="88"/>
      <c r="N63" s="89"/>
    </row>
    <row r="64" spans="1:14" ht="27.75" customHeight="1">
      <c r="A64" s="112"/>
      <c r="B64" s="121"/>
      <c r="C64" s="62" t="s">
        <v>76</v>
      </c>
      <c r="D64" s="60" t="s">
        <v>1929</v>
      </c>
      <c r="E64" s="60" t="s">
        <v>1930</v>
      </c>
      <c r="F64" s="62" t="s">
        <v>44</v>
      </c>
      <c r="G64" s="62">
        <v>2</v>
      </c>
      <c r="H64" s="63"/>
      <c r="I64" s="63"/>
      <c r="J64" s="63"/>
      <c r="K64" s="63">
        <f t="shared" si="3"/>
        <v>2</v>
      </c>
      <c r="L64" s="63"/>
      <c r="M64" s="88"/>
      <c r="N64" s="89"/>
    </row>
    <row r="65" spans="1:14" ht="23.25" customHeight="1">
      <c r="A65" s="112"/>
      <c r="B65" s="121"/>
      <c r="C65" s="62" t="s">
        <v>77</v>
      </c>
      <c r="D65" s="60" t="s">
        <v>1929</v>
      </c>
      <c r="E65" s="60" t="s">
        <v>1930</v>
      </c>
      <c r="F65" s="62" t="s">
        <v>44</v>
      </c>
      <c r="G65" s="62">
        <v>1</v>
      </c>
      <c r="H65" s="63"/>
      <c r="I65" s="63"/>
      <c r="J65" s="63"/>
      <c r="K65" s="63">
        <f t="shared" si="3"/>
        <v>1</v>
      </c>
      <c r="L65" s="63"/>
      <c r="M65" s="88"/>
      <c r="N65" s="89"/>
    </row>
    <row r="66" spans="1:14" ht="23.25" customHeight="1">
      <c r="A66" s="113"/>
      <c r="B66" s="120"/>
      <c r="C66" s="62" t="s">
        <v>78</v>
      </c>
      <c r="D66" s="60" t="s">
        <v>1929</v>
      </c>
      <c r="E66" s="60" t="s">
        <v>1930</v>
      </c>
      <c r="F66" s="62" t="s">
        <v>44</v>
      </c>
      <c r="G66" s="62">
        <v>10.5</v>
      </c>
      <c r="H66" s="63"/>
      <c r="I66" s="63"/>
      <c r="J66" s="63"/>
      <c r="K66" s="63">
        <f t="shared" si="3"/>
        <v>10.5</v>
      </c>
      <c r="L66" s="63"/>
      <c r="M66" s="88"/>
      <c r="N66" s="89"/>
    </row>
    <row r="67" spans="1:14" ht="23.25" customHeight="1">
      <c r="A67" s="117" t="s">
        <v>79</v>
      </c>
      <c r="B67" s="118"/>
      <c r="C67" s="62" t="s">
        <v>1940</v>
      </c>
      <c r="D67" s="60" t="s">
        <v>1929</v>
      </c>
      <c r="E67" s="60" t="s">
        <v>1930</v>
      </c>
      <c r="F67" s="62" t="s">
        <v>44</v>
      </c>
      <c r="G67" s="62">
        <v>7</v>
      </c>
      <c r="H67" s="63"/>
      <c r="I67" s="63"/>
      <c r="J67" s="63"/>
      <c r="K67" s="63">
        <f t="shared" si="3"/>
        <v>7</v>
      </c>
      <c r="L67" s="63"/>
      <c r="M67" s="88"/>
      <c r="N67" s="89"/>
    </row>
    <row r="68" spans="1:14" ht="23.25" customHeight="1">
      <c r="A68" s="117" t="s">
        <v>80</v>
      </c>
      <c r="B68" s="118"/>
      <c r="C68" s="62" t="s">
        <v>82</v>
      </c>
      <c r="D68" s="60" t="s">
        <v>1929</v>
      </c>
      <c r="E68" s="60" t="s">
        <v>1930</v>
      </c>
      <c r="F68" s="62" t="s">
        <v>44</v>
      </c>
      <c r="G68" s="62">
        <v>2</v>
      </c>
      <c r="H68" s="63"/>
      <c r="I68" s="63"/>
      <c r="J68" s="63"/>
      <c r="K68" s="63">
        <f t="shared" si="3"/>
        <v>2</v>
      </c>
      <c r="L68" s="63"/>
      <c r="M68" s="88"/>
      <c r="N68" s="89"/>
    </row>
    <row r="69" spans="1:14" ht="23.25" customHeight="1">
      <c r="A69" s="117" t="s">
        <v>83</v>
      </c>
      <c r="B69" s="118"/>
      <c r="C69" s="62" t="s">
        <v>84</v>
      </c>
      <c r="D69" s="60" t="s">
        <v>1929</v>
      </c>
      <c r="E69" s="60" t="s">
        <v>1930</v>
      </c>
      <c r="F69" s="62" t="s">
        <v>44</v>
      </c>
      <c r="G69" s="62">
        <v>3</v>
      </c>
      <c r="H69" s="63"/>
      <c r="I69" s="63"/>
      <c r="J69" s="63"/>
      <c r="K69" s="63">
        <f t="shared" si="3"/>
        <v>3</v>
      </c>
      <c r="L69" s="63"/>
      <c r="M69" s="88"/>
      <c r="N69" s="89"/>
    </row>
    <row r="70" spans="1:14" ht="23.25" customHeight="1">
      <c r="A70" s="117" t="s">
        <v>85</v>
      </c>
      <c r="B70" s="118"/>
      <c r="C70" s="62" t="s">
        <v>86</v>
      </c>
      <c r="D70" s="60" t="s">
        <v>1929</v>
      </c>
      <c r="E70" s="60" t="s">
        <v>1930</v>
      </c>
      <c r="F70" s="62" t="s">
        <v>44</v>
      </c>
      <c r="G70" s="62">
        <v>1</v>
      </c>
      <c r="H70" s="63"/>
      <c r="I70" s="63"/>
      <c r="J70" s="63"/>
      <c r="K70" s="63">
        <f t="shared" si="3"/>
        <v>1</v>
      </c>
      <c r="L70" s="63"/>
      <c r="M70" s="88"/>
      <c r="N70" s="89"/>
    </row>
    <row r="71" spans="1:14" ht="23.25" customHeight="1">
      <c r="A71" s="117" t="s">
        <v>87</v>
      </c>
      <c r="B71" s="118"/>
      <c r="C71" s="62" t="s">
        <v>1942</v>
      </c>
      <c r="D71" s="60" t="s">
        <v>1929</v>
      </c>
      <c r="E71" s="60" t="s">
        <v>1930</v>
      </c>
      <c r="F71" s="62" t="s">
        <v>88</v>
      </c>
      <c r="G71" s="62">
        <v>1</v>
      </c>
      <c r="H71" s="63"/>
      <c r="I71" s="63"/>
      <c r="J71" s="63"/>
      <c r="K71" s="63">
        <f t="shared" si="3"/>
        <v>1</v>
      </c>
      <c r="L71" s="63"/>
      <c r="M71" s="88"/>
      <c r="N71" s="89"/>
    </row>
    <row r="72" spans="1:14" ht="23.25" customHeight="1">
      <c r="A72" s="117" t="s">
        <v>89</v>
      </c>
      <c r="B72" s="118"/>
      <c r="C72" s="62" t="s">
        <v>90</v>
      </c>
      <c r="D72" s="60" t="s">
        <v>1929</v>
      </c>
      <c r="E72" s="60" t="s">
        <v>1930</v>
      </c>
      <c r="F72" s="62" t="s">
        <v>44</v>
      </c>
      <c r="G72" s="62">
        <v>1</v>
      </c>
      <c r="H72" s="63"/>
      <c r="I72" s="63"/>
      <c r="J72" s="63"/>
      <c r="K72" s="63">
        <f t="shared" si="3"/>
        <v>1</v>
      </c>
      <c r="L72" s="63"/>
      <c r="M72" s="88"/>
      <c r="N72" s="89"/>
    </row>
    <row r="73" spans="1:14" ht="33.75" customHeight="1">
      <c r="A73" s="117" t="s">
        <v>91</v>
      </c>
      <c r="B73" s="118"/>
      <c r="C73" s="62" t="s">
        <v>91</v>
      </c>
      <c r="D73" s="67" t="s">
        <v>1931</v>
      </c>
      <c r="E73" s="67" t="s">
        <v>1930</v>
      </c>
      <c r="F73" s="62" t="s">
        <v>15</v>
      </c>
      <c r="G73" s="62">
        <v>2</v>
      </c>
      <c r="H73" s="63"/>
      <c r="I73" s="63"/>
      <c r="J73" s="63"/>
      <c r="K73" s="63">
        <f t="shared" si="3"/>
        <v>2</v>
      </c>
      <c r="L73" s="63"/>
      <c r="M73" s="88"/>
      <c r="N73" s="89"/>
    </row>
    <row r="74" spans="1:14" ht="23.25" customHeight="1">
      <c r="A74" s="117" t="s">
        <v>92</v>
      </c>
      <c r="B74" s="118"/>
      <c r="C74" s="62" t="s">
        <v>93</v>
      </c>
      <c r="D74" s="60" t="s">
        <v>1929</v>
      </c>
      <c r="E74" s="60" t="s">
        <v>1930</v>
      </c>
      <c r="F74" s="62" t="s">
        <v>44</v>
      </c>
      <c r="G74" s="62">
        <v>1</v>
      </c>
      <c r="H74" s="63"/>
      <c r="I74" s="63"/>
      <c r="J74" s="63"/>
      <c r="K74" s="63">
        <f t="shared" ref="K74:K136" si="5">G74+H74+I74+J74</f>
        <v>1</v>
      </c>
      <c r="L74" s="63"/>
      <c r="M74" s="88"/>
      <c r="N74" s="89"/>
    </row>
    <row r="75" spans="1:14" ht="23.25" customHeight="1">
      <c r="A75" s="117" t="s">
        <v>94</v>
      </c>
      <c r="B75" s="118"/>
      <c r="C75" s="62" t="s">
        <v>95</v>
      </c>
      <c r="D75" s="60" t="s">
        <v>1929</v>
      </c>
      <c r="E75" s="60" t="s">
        <v>1930</v>
      </c>
      <c r="F75" s="62" t="s">
        <v>44</v>
      </c>
      <c r="G75" s="62">
        <v>1</v>
      </c>
      <c r="H75" s="63"/>
      <c r="I75" s="63"/>
      <c r="J75" s="63"/>
      <c r="K75" s="63">
        <f t="shared" si="5"/>
        <v>1</v>
      </c>
      <c r="L75" s="63"/>
      <c r="M75" s="88"/>
      <c r="N75" s="89"/>
    </row>
    <row r="76" spans="1:14" ht="23.25" customHeight="1">
      <c r="A76" s="117" t="s">
        <v>96</v>
      </c>
      <c r="B76" s="118"/>
      <c r="C76" s="62" t="s">
        <v>97</v>
      </c>
      <c r="D76" s="60" t="s">
        <v>1929</v>
      </c>
      <c r="E76" s="60" t="s">
        <v>1930</v>
      </c>
      <c r="F76" s="62" t="s">
        <v>44</v>
      </c>
      <c r="G76" s="62">
        <v>2</v>
      </c>
      <c r="H76" s="63"/>
      <c r="I76" s="63"/>
      <c r="J76" s="63"/>
      <c r="K76" s="63">
        <f t="shared" si="5"/>
        <v>2</v>
      </c>
      <c r="L76" s="63"/>
      <c r="M76" s="88"/>
      <c r="N76" s="89"/>
    </row>
    <row r="77" spans="1:14" ht="23.25" customHeight="1">
      <c r="A77" s="117" t="s">
        <v>98</v>
      </c>
      <c r="B77" s="118"/>
      <c r="C77" s="62" t="s">
        <v>99</v>
      </c>
      <c r="D77" s="60" t="s">
        <v>1929</v>
      </c>
      <c r="E77" s="60" t="s">
        <v>1930</v>
      </c>
      <c r="F77" s="62" t="s">
        <v>44</v>
      </c>
      <c r="G77" s="62">
        <v>2</v>
      </c>
      <c r="H77" s="63"/>
      <c r="I77" s="63"/>
      <c r="J77" s="63"/>
      <c r="K77" s="63">
        <f t="shared" si="5"/>
        <v>2</v>
      </c>
      <c r="L77" s="63"/>
      <c r="M77" s="88"/>
      <c r="N77" s="89"/>
    </row>
    <row r="78" spans="1:14" ht="35.25" customHeight="1">
      <c r="A78" s="111" t="s">
        <v>100</v>
      </c>
      <c r="B78" s="119"/>
      <c r="C78" s="62" t="s">
        <v>102</v>
      </c>
      <c r="D78" s="60" t="s">
        <v>1929</v>
      </c>
      <c r="E78" s="60" t="s">
        <v>1930</v>
      </c>
      <c r="F78" s="62" t="s">
        <v>88</v>
      </c>
      <c r="G78" s="62">
        <v>1</v>
      </c>
      <c r="H78" s="63"/>
      <c r="I78" s="63"/>
      <c r="J78" s="63"/>
      <c r="K78" s="63">
        <f t="shared" si="5"/>
        <v>1</v>
      </c>
      <c r="L78" s="63"/>
      <c r="M78" s="88"/>
      <c r="N78" s="89"/>
    </row>
    <row r="79" spans="1:14" ht="36" customHeight="1">
      <c r="A79" s="113"/>
      <c r="B79" s="120"/>
      <c r="C79" s="62" t="s">
        <v>103</v>
      </c>
      <c r="D79" s="60" t="s">
        <v>1929</v>
      </c>
      <c r="E79" s="60" t="s">
        <v>1930</v>
      </c>
      <c r="F79" s="62" t="s">
        <v>88</v>
      </c>
      <c r="G79" s="62">
        <v>1.5</v>
      </c>
      <c r="H79" s="63"/>
      <c r="I79" s="63"/>
      <c r="J79" s="63"/>
      <c r="K79" s="63">
        <f t="shared" si="5"/>
        <v>1.5</v>
      </c>
      <c r="L79" s="63"/>
      <c r="M79" s="88"/>
      <c r="N79" s="89"/>
    </row>
    <row r="80" spans="1:14" ht="23.25" customHeight="1">
      <c r="A80" s="122" t="s">
        <v>1906</v>
      </c>
      <c r="B80" s="96" t="s">
        <v>1907</v>
      </c>
      <c r="C80" s="96"/>
      <c r="D80" s="68"/>
      <c r="E80" s="68"/>
      <c r="F80" s="66"/>
      <c r="G80" s="66">
        <f>SUM(G81:G85)</f>
        <v>12</v>
      </c>
      <c r="H80" s="66">
        <f>SUM(H81:H85)</f>
        <v>0</v>
      </c>
      <c r="I80" s="66">
        <f>SUM(I81:I85)</f>
        <v>0</v>
      </c>
      <c r="J80" s="66">
        <f>SUM(J81:J85)</f>
        <v>120</v>
      </c>
      <c r="K80" s="66">
        <f>SUM(K81:K85)</f>
        <v>132</v>
      </c>
      <c r="L80" s="63"/>
      <c r="M80" s="88"/>
      <c r="N80" s="89"/>
    </row>
    <row r="81" spans="1:14" ht="23.25" customHeight="1">
      <c r="A81" s="123"/>
      <c r="B81" s="62">
        <v>999901</v>
      </c>
      <c r="C81" s="62" t="s">
        <v>105</v>
      </c>
      <c r="D81" s="60" t="s">
        <v>1929</v>
      </c>
      <c r="E81" s="60" t="s">
        <v>1930</v>
      </c>
      <c r="F81" s="62" t="s">
        <v>44</v>
      </c>
      <c r="G81" s="62">
        <v>4</v>
      </c>
      <c r="H81" s="63"/>
      <c r="I81" s="63"/>
      <c r="J81" s="63">
        <v>120</v>
      </c>
      <c r="K81" s="63">
        <f t="shared" si="5"/>
        <v>124</v>
      </c>
      <c r="L81" s="63"/>
      <c r="M81" s="88"/>
      <c r="N81" s="89"/>
    </row>
    <row r="82" spans="1:14" ht="23.25" customHeight="1">
      <c r="A82" s="123"/>
      <c r="B82" s="62">
        <v>999164</v>
      </c>
      <c r="C82" s="62" t="s">
        <v>106</v>
      </c>
      <c r="D82" s="60" t="s">
        <v>1929</v>
      </c>
      <c r="E82" s="60" t="s">
        <v>1930</v>
      </c>
      <c r="F82" s="62" t="s">
        <v>44</v>
      </c>
      <c r="G82" s="62">
        <v>1</v>
      </c>
      <c r="H82" s="63"/>
      <c r="I82" s="63"/>
      <c r="J82" s="63"/>
      <c r="K82" s="63">
        <f t="shared" si="5"/>
        <v>1</v>
      </c>
      <c r="L82" s="63"/>
      <c r="M82" s="88"/>
      <c r="N82" s="89"/>
    </row>
    <row r="83" spans="1:14" ht="23.25" customHeight="1">
      <c r="A83" s="123"/>
      <c r="B83" s="62">
        <v>999810</v>
      </c>
      <c r="C83" s="62" t="s">
        <v>107</v>
      </c>
      <c r="D83" s="60" t="s">
        <v>1929</v>
      </c>
      <c r="E83" s="60" t="s">
        <v>1930</v>
      </c>
      <c r="F83" s="62" t="s">
        <v>13</v>
      </c>
      <c r="G83" s="62">
        <v>2</v>
      </c>
      <c r="H83" s="63"/>
      <c r="I83" s="63"/>
      <c r="J83" s="63"/>
      <c r="K83" s="63">
        <f t="shared" si="5"/>
        <v>2</v>
      </c>
      <c r="L83" s="63"/>
      <c r="M83" s="88"/>
      <c r="N83" s="89"/>
    </row>
    <row r="84" spans="1:14" ht="23.25" customHeight="1">
      <c r="A84" s="123"/>
      <c r="B84" s="62">
        <v>999818</v>
      </c>
      <c r="C84" s="62" t="s">
        <v>108</v>
      </c>
      <c r="D84" s="60" t="s">
        <v>1929</v>
      </c>
      <c r="E84" s="60" t="s">
        <v>1930</v>
      </c>
      <c r="F84" s="62" t="s">
        <v>13</v>
      </c>
      <c r="G84" s="62">
        <v>4</v>
      </c>
      <c r="H84" s="63"/>
      <c r="I84" s="63"/>
      <c r="J84" s="63">
        <v>0</v>
      </c>
      <c r="K84" s="63">
        <f t="shared" si="5"/>
        <v>4</v>
      </c>
      <c r="L84" s="63"/>
      <c r="M84" s="88"/>
      <c r="N84" s="89"/>
    </row>
    <row r="85" spans="1:14" ht="23.25" customHeight="1">
      <c r="A85" s="124"/>
      <c r="B85" s="62">
        <v>999888</v>
      </c>
      <c r="C85" s="62" t="s">
        <v>109</v>
      </c>
      <c r="D85" s="60" t="s">
        <v>1929</v>
      </c>
      <c r="E85" s="60" t="s">
        <v>1930</v>
      </c>
      <c r="F85" s="62" t="s">
        <v>1939</v>
      </c>
      <c r="G85" s="62">
        <v>1</v>
      </c>
      <c r="H85" s="63"/>
      <c r="I85" s="63"/>
      <c r="J85" s="63"/>
      <c r="K85" s="63">
        <f t="shared" si="5"/>
        <v>1</v>
      </c>
      <c r="L85" s="63"/>
      <c r="M85" s="88"/>
      <c r="N85" s="89"/>
    </row>
    <row r="86" spans="1:14" ht="23.25" customHeight="1">
      <c r="A86" s="96" t="s">
        <v>110</v>
      </c>
      <c r="B86" s="96"/>
      <c r="C86" s="96"/>
      <c r="D86" s="96"/>
      <c r="E86" s="96"/>
      <c r="F86" s="96"/>
      <c r="G86" s="66">
        <f>G87+G121+G132+G144+G158+G165+G180+G207+G217+G227+G236+G242+G253+G273</f>
        <v>146</v>
      </c>
      <c r="H86" s="68">
        <f t="shared" ref="H86:K86" si="6">H87+H121+H132+H144+H158+H165+H180+H207+H217+H227+H236+H242+H253+H273</f>
        <v>193</v>
      </c>
      <c r="I86" s="68">
        <f t="shared" si="6"/>
        <v>97</v>
      </c>
      <c r="J86" s="68">
        <f t="shared" si="6"/>
        <v>405</v>
      </c>
      <c r="K86" s="68">
        <f t="shared" si="6"/>
        <v>841</v>
      </c>
      <c r="L86" s="63"/>
      <c r="M86" s="89"/>
      <c r="N86" s="89"/>
    </row>
    <row r="87" spans="1:14" ht="23.25" customHeight="1">
      <c r="A87" s="100" t="s">
        <v>111</v>
      </c>
      <c r="B87" s="96" t="s">
        <v>112</v>
      </c>
      <c r="C87" s="96"/>
      <c r="D87" s="71"/>
      <c r="E87" s="71"/>
      <c r="F87" s="71"/>
      <c r="G87" s="71">
        <f>SUM(G88,G105,G110,G113:G114,G115,G118:G120)</f>
        <v>36.5</v>
      </c>
      <c r="H87" s="71">
        <f t="shared" ref="H87:K87" si="7">SUM(H88,H105,H110,H113:H114,H115,H118:H120)</f>
        <v>8</v>
      </c>
      <c r="I87" s="71">
        <f t="shared" si="7"/>
        <v>0</v>
      </c>
      <c r="J87" s="71">
        <f t="shared" si="7"/>
        <v>120</v>
      </c>
      <c r="K87" s="71">
        <f t="shared" si="7"/>
        <v>164.5</v>
      </c>
      <c r="L87" s="63"/>
      <c r="M87" s="89"/>
      <c r="N87" s="89"/>
    </row>
    <row r="88" spans="1:14" ht="23.25" customHeight="1">
      <c r="A88" s="100"/>
      <c r="B88" s="100" t="s">
        <v>113</v>
      </c>
      <c r="C88" s="72" t="s">
        <v>114</v>
      </c>
      <c r="D88" s="72"/>
      <c r="E88" s="72"/>
      <c r="F88" s="72"/>
      <c r="G88" s="72">
        <f>SUM(G89:G104)</f>
        <v>26.5</v>
      </c>
      <c r="H88" s="72">
        <f t="shared" ref="H88:K88" si="8">SUM(H89:H104)</f>
        <v>0</v>
      </c>
      <c r="I88" s="72">
        <f t="shared" si="8"/>
        <v>0</v>
      </c>
      <c r="J88" s="72">
        <f t="shared" si="8"/>
        <v>120</v>
      </c>
      <c r="K88" s="72">
        <f t="shared" si="8"/>
        <v>146.5</v>
      </c>
      <c r="L88" s="63"/>
      <c r="M88" s="89"/>
      <c r="N88" s="89"/>
    </row>
    <row r="89" spans="1:14" ht="23.25" customHeight="1">
      <c r="A89" s="100"/>
      <c r="B89" s="100"/>
      <c r="C89" s="72" t="s">
        <v>115</v>
      </c>
      <c r="D89" s="72" t="s">
        <v>1932</v>
      </c>
      <c r="E89" s="72"/>
      <c r="F89" s="72" t="s">
        <v>13</v>
      </c>
      <c r="G89" s="72">
        <v>3</v>
      </c>
      <c r="H89" s="63"/>
      <c r="I89" s="63"/>
      <c r="J89" s="63"/>
      <c r="K89" s="63">
        <f t="shared" si="5"/>
        <v>3</v>
      </c>
      <c r="L89" s="63"/>
      <c r="M89" s="89"/>
      <c r="N89" s="89"/>
    </row>
    <row r="90" spans="1:14" ht="23.25" customHeight="1">
      <c r="A90" s="100"/>
      <c r="B90" s="100"/>
      <c r="C90" s="75" t="s">
        <v>1917</v>
      </c>
      <c r="D90" s="72" t="s">
        <v>1932</v>
      </c>
      <c r="E90" s="75"/>
      <c r="F90" s="72" t="s">
        <v>44</v>
      </c>
      <c r="G90" s="72"/>
      <c r="H90" s="63"/>
      <c r="I90" s="63"/>
      <c r="J90" s="63">
        <v>40</v>
      </c>
      <c r="K90" s="63">
        <f t="shared" si="5"/>
        <v>40</v>
      </c>
      <c r="L90" s="63"/>
      <c r="M90" s="89"/>
      <c r="N90" s="89"/>
    </row>
    <row r="91" spans="1:14" ht="23.25" customHeight="1">
      <c r="A91" s="100"/>
      <c r="B91" s="100"/>
      <c r="C91" s="75" t="s">
        <v>1920</v>
      </c>
      <c r="D91" s="72" t="s">
        <v>1932</v>
      </c>
      <c r="E91" s="75"/>
      <c r="F91" s="72" t="s">
        <v>44</v>
      </c>
      <c r="G91" s="72"/>
      <c r="H91" s="63"/>
      <c r="I91" s="63"/>
      <c r="J91" s="63">
        <v>20</v>
      </c>
      <c r="K91" s="63">
        <f t="shared" si="5"/>
        <v>20</v>
      </c>
      <c r="L91" s="63"/>
      <c r="M91" s="89"/>
      <c r="N91" s="89"/>
    </row>
    <row r="92" spans="1:14" ht="23.25" customHeight="1">
      <c r="A92" s="100"/>
      <c r="B92" s="100"/>
      <c r="C92" s="75" t="s">
        <v>1921</v>
      </c>
      <c r="D92" s="72" t="s">
        <v>1932</v>
      </c>
      <c r="E92" s="75"/>
      <c r="F92" s="72" t="s">
        <v>44</v>
      </c>
      <c r="G92" s="72"/>
      <c r="H92" s="63"/>
      <c r="I92" s="63"/>
      <c r="J92" s="63">
        <v>20</v>
      </c>
      <c r="K92" s="63">
        <f t="shared" si="5"/>
        <v>20</v>
      </c>
      <c r="L92" s="63"/>
      <c r="M92" s="89"/>
      <c r="N92" s="89"/>
    </row>
    <row r="93" spans="1:14" ht="23.25" customHeight="1">
      <c r="A93" s="100"/>
      <c r="B93" s="100"/>
      <c r="C93" s="72" t="s">
        <v>116</v>
      </c>
      <c r="D93" s="72" t="s">
        <v>1932</v>
      </c>
      <c r="E93" s="72"/>
      <c r="F93" s="72" t="s">
        <v>44</v>
      </c>
      <c r="G93" s="72">
        <v>2</v>
      </c>
      <c r="H93" s="63"/>
      <c r="I93" s="63"/>
      <c r="J93" s="63"/>
      <c r="K93" s="63">
        <f t="shared" si="5"/>
        <v>2</v>
      </c>
      <c r="L93" s="63"/>
      <c r="M93" s="89"/>
      <c r="N93" s="89"/>
    </row>
    <row r="94" spans="1:14" ht="23.25" customHeight="1">
      <c r="A94" s="100"/>
      <c r="B94" s="100"/>
      <c r="C94" s="72" t="s">
        <v>117</v>
      </c>
      <c r="D94" s="72" t="s">
        <v>1932</v>
      </c>
      <c r="E94" s="72"/>
      <c r="F94" s="72" t="s">
        <v>44</v>
      </c>
      <c r="G94" s="72">
        <v>8</v>
      </c>
      <c r="H94" s="63"/>
      <c r="I94" s="63"/>
      <c r="J94" s="63"/>
      <c r="K94" s="63">
        <f t="shared" si="5"/>
        <v>8</v>
      </c>
      <c r="L94" s="63"/>
      <c r="M94" s="89"/>
      <c r="N94" s="89"/>
    </row>
    <row r="95" spans="1:14" ht="23.25" customHeight="1">
      <c r="A95" s="100"/>
      <c r="B95" s="100"/>
      <c r="C95" s="72" t="s">
        <v>118</v>
      </c>
      <c r="D95" s="72" t="s">
        <v>1932</v>
      </c>
      <c r="E95" s="72"/>
      <c r="F95" s="72" t="s">
        <v>44</v>
      </c>
      <c r="G95" s="72">
        <v>1</v>
      </c>
      <c r="H95" s="63"/>
      <c r="I95" s="63"/>
      <c r="J95" s="63">
        <v>20</v>
      </c>
      <c r="K95" s="63">
        <f t="shared" si="5"/>
        <v>21</v>
      </c>
      <c r="L95" s="63"/>
      <c r="M95" s="89"/>
      <c r="N95" s="89"/>
    </row>
    <row r="96" spans="1:14" ht="23.25" customHeight="1">
      <c r="A96" s="100"/>
      <c r="B96" s="100"/>
      <c r="C96" s="72" t="s">
        <v>119</v>
      </c>
      <c r="D96" s="72" t="s">
        <v>1932</v>
      </c>
      <c r="E96" s="72"/>
      <c r="F96" s="72" t="s">
        <v>44</v>
      </c>
      <c r="G96" s="72">
        <v>2</v>
      </c>
      <c r="H96" s="63"/>
      <c r="I96" s="63"/>
      <c r="J96" s="63">
        <v>20</v>
      </c>
      <c r="K96" s="63">
        <f t="shared" si="5"/>
        <v>22</v>
      </c>
      <c r="L96" s="63"/>
      <c r="M96" s="89"/>
      <c r="N96" s="89"/>
    </row>
    <row r="97" spans="1:14" ht="23.25" customHeight="1">
      <c r="A97" s="100"/>
      <c r="B97" s="100"/>
      <c r="C97" s="72" t="s">
        <v>120</v>
      </c>
      <c r="D97" s="72" t="s">
        <v>1932</v>
      </c>
      <c r="E97" s="72"/>
      <c r="F97" s="72" t="s">
        <v>44</v>
      </c>
      <c r="G97" s="72">
        <v>2</v>
      </c>
      <c r="H97" s="63"/>
      <c r="I97" s="63"/>
      <c r="J97" s="63"/>
      <c r="K97" s="63">
        <f t="shared" si="5"/>
        <v>2</v>
      </c>
      <c r="L97" s="63"/>
      <c r="M97" s="89"/>
      <c r="N97" s="89"/>
    </row>
    <row r="98" spans="1:14" ht="23.25" customHeight="1">
      <c r="A98" s="100"/>
      <c r="B98" s="100"/>
      <c r="C98" s="72" t="s">
        <v>121</v>
      </c>
      <c r="D98" s="72" t="s">
        <v>1932</v>
      </c>
      <c r="E98" s="72"/>
      <c r="F98" s="72" t="s">
        <v>44</v>
      </c>
      <c r="G98" s="72">
        <v>1</v>
      </c>
      <c r="H98" s="63"/>
      <c r="I98" s="63"/>
      <c r="J98" s="63"/>
      <c r="K98" s="63">
        <f t="shared" si="5"/>
        <v>1</v>
      </c>
      <c r="L98" s="63"/>
      <c r="M98" s="89"/>
      <c r="N98" s="89"/>
    </row>
    <row r="99" spans="1:14" ht="23.25" customHeight="1">
      <c r="A99" s="100"/>
      <c r="B99" s="100"/>
      <c r="C99" s="72" t="s">
        <v>122</v>
      </c>
      <c r="D99" s="72" t="s">
        <v>1932</v>
      </c>
      <c r="E99" s="72"/>
      <c r="F99" s="72" t="s">
        <v>15</v>
      </c>
      <c r="G99" s="72">
        <v>3.5</v>
      </c>
      <c r="H99" s="63"/>
      <c r="I99" s="63"/>
      <c r="J99" s="63"/>
      <c r="K99" s="63">
        <f t="shared" si="5"/>
        <v>3.5</v>
      </c>
      <c r="L99" s="63"/>
      <c r="M99" s="89"/>
      <c r="N99" s="89"/>
    </row>
    <row r="100" spans="1:14" ht="23.25" customHeight="1">
      <c r="A100" s="100"/>
      <c r="B100" s="100"/>
      <c r="C100" s="72" t="s">
        <v>123</v>
      </c>
      <c r="D100" s="72" t="s">
        <v>1932</v>
      </c>
      <c r="E100" s="72"/>
      <c r="F100" s="72" t="s">
        <v>15</v>
      </c>
      <c r="G100" s="72">
        <v>0.5</v>
      </c>
      <c r="H100" s="63"/>
      <c r="I100" s="63"/>
      <c r="J100" s="63"/>
      <c r="K100" s="63">
        <f t="shared" si="5"/>
        <v>0.5</v>
      </c>
      <c r="L100" s="63"/>
      <c r="M100" s="89"/>
      <c r="N100" s="89"/>
    </row>
    <row r="101" spans="1:14" ht="36.75" customHeight="1">
      <c r="A101" s="100"/>
      <c r="B101" s="100"/>
      <c r="C101" s="72" t="s">
        <v>124</v>
      </c>
      <c r="D101" s="72" t="s">
        <v>1932</v>
      </c>
      <c r="E101" s="72"/>
      <c r="F101" s="72" t="s">
        <v>15</v>
      </c>
      <c r="G101" s="72">
        <v>2</v>
      </c>
      <c r="H101" s="63"/>
      <c r="I101" s="63"/>
      <c r="J101" s="63"/>
      <c r="K101" s="63">
        <f t="shared" si="5"/>
        <v>2</v>
      </c>
      <c r="L101" s="63"/>
      <c r="M101" s="89"/>
      <c r="N101" s="89"/>
    </row>
    <row r="102" spans="1:14" ht="23.25" customHeight="1">
      <c r="A102" s="100"/>
      <c r="B102" s="100"/>
      <c r="C102" s="72" t="s">
        <v>125</v>
      </c>
      <c r="D102" s="72" t="s">
        <v>1932</v>
      </c>
      <c r="E102" s="72"/>
      <c r="F102" s="72" t="s">
        <v>51</v>
      </c>
      <c r="G102" s="72">
        <v>0.5</v>
      </c>
      <c r="H102" s="63"/>
      <c r="I102" s="63"/>
      <c r="J102" s="63"/>
      <c r="K102" s="63">
        <f t="shared" si="5"/>
        <v>0.5</v>
      </c>
      <c r="L102" s="63"/>
      <c r="M102" s="89"/>
      <c r="N102" s="89"/>
    </row>
    <row r="103" spans="1:14" ht="23.25" customHeight="1">
      <c r="A103" s="100"/>
      <c r="B103" s="100"/>
      <c r="C103" s="72" t="s">
        <v>126</v>
      </c>
      <c r="D103" s="72" t="s">
        <v>1932</v>
      </c>
      <c r="E103" s="72"/>
      <c r="F103" s="72" t="s">
        <v>51</v>
      </c>
      <c r="G103" s="72">
        <v>0.5</v>
      </c>
      <c r="H103" s="63"/>
      <c r="I103" s="63"/>
      <c r="J103" s="63"/>
      <c r="K103" s="63">
        <f t="shared" si="5"/>
        <v>0.5</v>
      </c>
      <c r="L103" s="63"/>
      <c r="M103" s="89"/>
      <c r="N103" s="89"/>
    </row>
    <row r="104" spans="1:14" ht="23.25" customHeight="1">
      <c r="A104" s="100"/>
      <c r="B104" s="100"/>
      <c r="C104" s="72" t="s">
        <v>127</v>
      </c>
      <c r="D104" s="72" t="s">
        <v>1932</v>
      </c>
      <c r="E104" s="72"/>
      <c r="F104" s="72" t="s">
        <v>1939</v>
      </c>
      <c r="G104" s="72">
        <v>0.5</v>
      </c>
      <c r="H104" s="63"/>
      <c r="I104" s="63"/>
      <c r="J104" s="63"/>
      <c r="K104" s="63">
        <f t="shared" si="5"/>
        <v>0.5</v>
      </c>
      <c r="L104" s="63"/>
      <c r="M104" s="89"/>
      <c r="N104" s="89"/>
    </row>
    <row r="105" spans="1:14" ht="23.25" customHeight="1">
      <c r="A105" s="100"/>
      <c r="B105" s="100" t="s">
        <v>128</v>
      </c>
      <c r="C105" s="72" t="s">
        <v>114</v>
      </c>
      <c r="D105" s="72"/>
      <c r="E105" s="72"/>
      <c r="F105" s="72"/>
      <c r="G105" s="72">
        <f>SUM(G106:G109)</f>
        <v>5</v>
      </c>
      <c r="H105" s="72">
        <f t="shared" ref="H105:K105" si="9">SUM(H106:H109)</f>
        <v>0</v>
      </c>
      <c r="I105" s="72">
        <f t="shared" si="9"/>
        <v>0</v>
      </c>
      <c r="J105" s="72">
        <f t="shared" si="9"/>
        <v>0</v>
      </c>
      <c r="K105" s="72">
        <f t="shared" si="9"/>
        <v>5</v>
      </c>
      <c r="L105" s="63"/>
      <c r="M105" s="89"/>
      <c r="N105" s="89"/>
    </row>
    <row r="106" spans="1:14" ht="23.25" customHeight="1">
      <c r="A106" s="100"/>
      <c r="B106" s="100"/>
      <c r="C106" s="72" t="s">
        <v>129</v>
      </c>
      <c r="D106" s="72" t="s">
        <v>1932</v>
      </c>
      <c r="E106" s="72"/>
      <c r="F106" s="72" t="s">
        <v>130</v>
      </c>
      <c r="G106" s="72">
        <v>1.5</v>
      </c>
      <c r="H106" s="63"/>
      <c r="I106" s="63"/>
      <c r="J106" s="63"/>
      <c r="K106" s="63">
        <f t="shared" si="5"/>
        <v>1.5</v>
      </c>
      <c r="L106" s="63"/>
      <c r="M106" s="89"/>
      <c r="N106" s="89"/>
    </row>
    <row r="107" spans="1:14" ht="23.25" customHeight="1">
      <c r="A107" s="100"/>
      <c r="B107" s="100"/>
      <c r="C107" s="72" t="s">
        <v>131</v>
      </c>
      <c r="D107" s="72" t="s">
        <v>1932</v>
      </c>
      <c r="E107" s="72"/>
      <c r="F107" s="72" t="s">
        <v>15</v>
      </c>
      <c r="G107" s="72">
        <v>1.5</v>
      </c>
      <c r="H107" s="63"/>
      <c r="I107" s="63"/>
      <c r="J107" s="63"/>
      <c r="K107" s="63">
        <f t="shared" si="5"/>
        <v>1.5</v>
      </c>
      <c r="L107" s="63"/>
      <c r="M107" s="89"/>
      <c r="N107" s="89"/>
    </row>
    <row r="108" spans="1:14" ht="23.25" customHeight="1">
      <c r="A108" s="100"/>
      <c r="B108" s="100"/>
      <c r="C108" s="72" t="s">
        <v>132</v>
      </c>
      <c r="D108" s="72" t="s">
        <v>1932</v>
      </c>
      <c r="E108" s="72"/>
      <c r="F108" s="72" t="s">
        <v>130</v>
      </c>
      <c r="G108" s="72">
        <v>1.5</v>
      </c>
      <c r="H108" s="63"/>
      <c r="I108" s="63"/>
      <c r="J108" s="63"/>
      <c r="K108" s="63">
        <f t="shared" si="5"/>
        <v>1.5</v>
      </c>
      <c r="L108" s="63"/>
      <c r="M108" s="89"/>
      <c r="N108" s="89"/>
    </row>
    <row r="109" spans="1:14" ht="38.25" customHeight="1">
      <c r="A109" s="100"/>
      <c r="B109" s="100"/>
      <c r="C109" s="72" t="s">
        <v>133</v>
      </c>
      <c r="D109" s="72" t="s">
        <v>1932</v>
      </c>
      <c r="E109" s="72"/>
      <c r="F109" s="72" t="s">
        <v>15</v>
      </c>
      <c r="G109" s="72">
        <v>0.5</v>
      </c>
      <c r="H109" s="63"/>
      <c r="I109" s="63"/>
      <c r="J109" s="63"/>
      <c r="K109" s="63">
        <f t="shared" si="5"/>
        <v>0.5</v>
      </c>
      <c r="L109" s="63"/>
      <c r="M109" s="89"/>
      <c r="N109" s="89"/>
    </row>
    <row r="110" spans="1:14" ht="23.25" customHeight="1">
      <c r="A110" s="100"/>
      <c r="B110" s="100" t="s">
        <v>134</v>
      </c>
      <c r="C110" s="72" t="s">
        <v>114</v>
      </c>
      <c r="D110" s="72"/>
      <c r="E110" s="72"/>
      <c r="F110" s="72"/>
      <c r="G110" s="72">
        <f>G111+G112</f>
        <v>1</v>
      </c>
      <c r="H110" s="72">
        <f t="shared" ref="H110:K110" si="10">H111+H112</f>
        <v>0</v>
      </c>
      <c r="I110" s="72">
        <f t="shared" si="10"/>
        <v>0</v>
      </c>
      <c r="J110" s="72">
        <f t="shared" si="10"/>
        <v>0</v>
      </c>
      <c r="K110" s="72">
        <f t="shared" si="10"/>
        <v>1</v>
      </c>
      <c r="L110" s="63"/>
      <c r="M110" s="89"/>
      <c r="N110" s="89"/>
    </row>
    <row r="111" spans="1:14" ht="23.25" customHeight="1">
      <c r="A111" s="100"/>
      <c r="B111" s="100"/>
      <c r="C111" s="72" t="s">
        <v>135</v>
      </c>
      <c r="D111" s="72" t="s">
        <v>1932</v>
      </c>
      <c r="E111" s="72"/>
      <c r="F111" s="72" t="s">
        <v>15</v>
      </c>
      <c r="G111" s="72">
        <v>0.5</v>
      </c>
      <c r="H111" s="63"/>
      <c r="I111" s="63"/>
      <c r="J111" s="63"/>
      <c r="K111" s="63">
        <f t="shared" si="5"/>
        <v>0.5</v>
      </c>
      <c r="L111" s="63"/>
      <c r="M111" s="89"/>
      <c r="N111" s="89"/>
    </row>
    <row r="112" spans="1:14" ht="23.25" customHeight="1">
      <c r="A112" s="100"/>
      <c r="B112" s="100"/>
      <c r="C112" s="72" t="s">
        <v>136</v>
      </c>
      <c r="D112" s="72" t="s">
        <v>1932</v>
      </c>
      <c r="E112" s="72"/>
      <c r="F112" s="72" t="s">
        <v>130</v>
      </c>
      <c r="G112" s="72">
        <v>0.5</v>
      </c>
      <c r="H112" s="63"/>
      <c r="I112" s="63"/>
      <c r="J112" s="63"/>
      <c r="K112" s="63">
        <f t="shared" si="5"/>
        <v>0.5</v>
      </c>
      <c r="L112" s="63"/>
      <c r="M112" s="89"/>
      <c r="N112" s="89"/>
    </row>
    <row r="113" spans="1:14" ht="23.25" customHeight="1">
      <c r="A113" s="100"/>
      <c r="B113" s="72" t="s">
        <v>137</v>
      </c>
      <c r="C113" s="72" t="s">
        <v>138</v>
      </c>
      <c r="D113" s="72" t="s">
        <v>1932</v>
      </c>
      <c r="E113" s="72"/>
      <c r="F113" s="72" t="s">
        <v>15</v>
      </c>
      <c r="G113" s="72">
        <v>1.5</v>
      </c>
      <c r="H113" s="63"/>
      <c r="I113" s="63"/>
      <c r="J113" s="63"/>
      <c r="K113" s="63">
        <f t="shared" si="5"/>
        <v>1.5</v>
      </c>
      <c r="L113" s="63"/>
      <c r="M113" s="89"/>
      <c r="N113" s="89"/>
    </row>
    <row r="114" spans="1:14" ht="23.25" customHeight="1">
      <c r="A114" s="100"/>
      <c r="B114" s="72" t="s">
        <v>139</v>
      </c>
      <c r="C114" s="72" t="s">
        <v>140</v>
      </c>
      <c r="D114" s="72" t="s">
        <v>1932</v>
      </c>
      <c r="E114" s="72"/>
      <c r="F114" s="72" t="s">
        <v>15</v>
      </c>
      <c r="G114" s="72">
        <v>0.5</v>
      </c>
      <c r="H114" s="63"/>
      <c r="I114" s="63"/>
      <c r="J114" s="63"/>
      <c r="K114" s="63">
        <f t="shared" si="5"/>
        <v>0.5</v>
      </c>
      <c r="L114" s="63"/>
      <c r="M114" s="89"/>
      <c r="N114" s="89"/>
    </row>
    <row r="115" spans="1:14" ht="23.25" customHeight="1">
      <c r="A115" s="100"/>
      <c r="B115" s="90" t="s">
        <v>141</v>
      </c>
      <c r="C115" s="72" t="s">
        <v>1924</v>
      </c>
      <c r="D115" s="72"/>
      <c r="E115" s="72"/>
      <c r="F115" s="72"/>
      <c r="G115" s="72">
        <f>G116+G117</f>
        <v>0.5</v>
      </c>
      <c r="H115" s="72">
        <f t="shared" ref="H115:K115" si="11">H116+H117</f>
        <v>8</v>
      </c>
      <c r="I115" s="72">
        <f t="shared" si="11"/>
        <v>0</v>
      </c>
      <c r="J115" s="72">
        <f t="shared" si="11"/>
        <v>0</v>
      </c>
      <c r="K115" s="72">
        <f t="shared" si="11"/>
        <v>8.5</v>
      </c>
      <c r="L115" s="63"/>
      <c r="M115" s="89"/>
      <c r="N115" s="89"/>
    </row>
    <row r="116" spans="1:14" ht="23.25" customHeight="1">
      <c r="A116" s="100"/>
      <c r="B116" s="91"/>
      <c r="C116" s="72" t="s">
        <v>142</v>
      </c>
      <c r="D116" s="72" t="s">
        <v>1932</v>
      </c>
      <c r="E116" s="72"/>
      <c r="F116" s="72" t="s">
        <v>15</v>
      </c>
      <c r="G116" s="72">
        <v>0.5</v>
      </c>
      <c r="H116" s="63"/>
      <c r="I116" s="63"/>
      <c r="J116" s="63"/>
      <c r="K116" s="63">
        <f t="shared" si="5"/>
        <v>0.5</v>
      </c>
      <c r="L116" s="63"/>
      <c r="M116" s="89"/>
      <c r="N116" s="89"/>
    </row>
    <row r="117" spans="1:14" ht="23.25" customHeight="1">
      <c r="A117" s="100"/>
      <c r="B117" s="92"/>
      <c r="C117" s="72" t="s">
        <v>1854</v>
      </c>
      <c r="D117" s="72" t="s">
        <v>1932</v>
      </c>
      <c r="E117" s="72"/>
      <c r="F117" s="72" t="s">
        <v>130</v>
      </c>
      <c r="G117" s="72"/>
      <c r="H117" s="63">
        <v>8</v>
      </c>
      <c r="I117" s="63"/>
      <c r="J117" s="63"/>
      <c r="K117" s="63">
        <f t="shared" si="5"/>
        <v>8</v>
      </c>
      <c r="L117" s="63"/>
      <c r="M117" s="89"/>
      <c r="N117" s="89"/>
    </row>
    <row r="118" spans="1:14" ht="23.25" customHeight="1">
      <c r="A118" s="100"/>
      <c r="B118" s="72" t="s">
        <v>143</v>
      </c>
      <c r="C118" s="72" t="s">
        <v>144</v>
      </c>
      <c r="D118" s="72" t="s">
        <v>1932</v>
      </c>
      <c r="E118" s="72"/>
      <c r="F118" s="72" t="s">
        <v>145</v>
      </c>
      <c r="G118" s="72">
        <v>0.5</v>
      </c>
      <c r="H118" s="63"/>
      <c r="I118" s="63"/>
      <c r="J118" s="63"/>
      <c r="K118" s="63">
        <f t="shared" si="5"/>
        <v>0.5</v>
      </c>
      <c r="L118" s="63"/>
      <c r="M118" s="89"/>
      <c r="N118" s="89"/>
    </row>
    <row r="119" spans="1:14" ht="23.25" customHeight="1">
      <c r="A119" s="100"/>
      <c r="B119" s="72" t="s">
        <v>146</v>
      </c>
      <c r="C119" s="72" t="s">
        <v>147</v>
      </c>
      <c r="D119" s="72" t="s">
        <v>1932</v>
      </c>
      <c r="E119" s="72"/>
      <c r="F119" s="72" t="s">
        <v>15</v>
      </c>
      <c r="G119" s="72">
        <v>0.5</v>
      </c>
      <c r="H119" s="63"/>
      <c r="I119" s="63"/>
      <c r="J119" s="63"/>
      <c r="K119" s="63">
        <f t="shared" si="5"/>
        <v>0.5</v>
      </c>
      <c r="L119" s="63"/>
      <c r="M119" s="89"/>
      <c r="N119" s="89"/>
    </row>
    <row r="120" spans="1:14" ht="23.25" customHeight="1">
      <c r="A120" s="100"/>
      <c r="B120" s="72" t="s">
        <v>148</v>
      </c>
      <c r="C120" s="72" t="s">
        <v>149</v>
      </c>
      <c r="D120" s="72" t="s">
        <v>1932</v>
      </c>
      <c r="E120" s="72"/>
      <c r="F120" s="72" t="s">
        <v>88</v>
      </c>
      <c r="G120" s="72">
        <v>0.5</v>
      </c>
      <c r="H120" s="63"/>
      <c r="I120" s="63"/>
      <c r="J120" s="63"/>
      <c r="K120" s="63">
        <f t="shared" si="5"/>
        <v>0.5</v>
      </c>
      <c r="L120" s="63"/>
      <c r="M120" s="89"/>
      <c r="N120" s="89"/>
    </row>
    <row r="121" spans="1:14" ht="23.25" customHeight="1">
      <c r="A121" s="100" t="s">
        <v>150</v>
      </c>
      <c r="B121" s="96" t="s">
        <v>151</v>
      </c>
      <c r="C121" s="96"/>
      <c r="D121" s="71"/>
      <c r="E121" s="71"/>
      <c r="F121" s="71"/>
      <c r="G121" s="71">
        <f>SUM(G122+G127+G131)</f>
        <v>21</v>
      </c>
      <c r="H121" s="71">
        <f t="shared" ref="H121:K121" si="12">SUM(H122+H127+H131)</f>
        <v>0</v>
      </c>
      <c r="I121" s="71">
        <f t="shared" si="12"/>
        <v>0</v>
      </c>
      <c r="J121" s="71">
        <f t="shared" si="12"/>
        <v>0</v>
      </c>
      <c r="K121" s="71">
        <f t="shared" si="12"/>
        <v>21</v>
      </c>
      <c r="L121" s="63"/>
      <c r="M121" s="89"/>
      <c r="N121" s="89"/>
    </row>
    <row r="122" spans="1:14" ht="23.25" customHeight="1">
      <c r="A122" s="100"/>
      <c r="B122" s="100" t="s">
        <v>113</v>
      </c>
      <c r="C122" s="72" t="s">
        <v>114</v>
      </c>
      <c r="D122" s="72"/>
      <c r="E122" s="72"/>
      <c r="F122" s="72"/>
      <c r="G122" s="72">
        <f>SUM(G123:G126)</f>
        <v>18.5</v>
      </c>
      <c r="H122" s="63"/>
      <c r="I122" s="63"/>
      <c r="J122" s="63"/>
      <c r="K122" s="63">
        <f t="shared" si="5"/>
        <v>18.5</v>
      </c>
      <c r="L122" s="63"/>
      <c r="M122" s="89"/>
      <c r="N122" s="89"/>
    </row>
    <row r="123" spans="1:14" ht="23.25" customHeight="1">
      <c r="A123" s="100"/>
      <c r="B123" s="100"/>
      <c r="C123" s="72" t="s">
        <v>152</v>
      </c>
      <c r="D123" s="72" t="s">
        <v>1932</v>
      </c>
      <c r="E123" s="72"/>
      <c r="F123" s="72" t="s">
        <v>44</v>
      </c>
      <c r="G123" s="72">
        <v>8.5</v>
      </c>
      <c r="H123" s="63"/>
      <c r="I123" s="63"/>
      <c r="J123" s="63"/>
      <c r="K123" s="63">
        <f t="shared" si="5"/>
        <v>8.5</v>
      </c>
      <c r="L123" s="63"/>
      <c r="M123" s="89"/>
      <c r="N123" s="89"/>
    </row>
    <row r="124" spans="1:14" ht="23.25" customHeight="1">
      <c r="A124" s="100"/>
      <c r="B124" s="100"/>
      <c r="C124" s="72" t="s">
        <v>153</v>
      </c>
      <c r="D124" s="72" t="s">
        <v>1932</v>
      </c>
      <c r="E124" s="72"/>
      <c r="F124" s="72" t="s">
        <v>44</v>
      </c>
      <c r="G124" s="72">
        <v>7.5</v>
      </c>
      <c r="H124" s="63"/>
      <c r="I124" s="63"/>
      <c r="J124" s="63"/>
      <c r="K124" s="63">
        <f t="shared" si="5"/>
        <v>7.5</v>
      </c>
      <c r="L124" s="63"/>
      <c r="M124" s="89"/>
      <c r="N124" s="89"/>
    </row>
    <row r="125" spans="1:14" ht="23.25" customHeight="1">
      <c r="A125" s="100"/>
      <c r="B125" s="100"/>
      <c r="C125" s="72" t="s">
        <v>154</v>
      </c>
      <c r="D125" s="72" t="s">
        <v>1932</v>
      </c>
      <c r="E125" s="72"/>
      <c r="F125" s="72" t="s">
        <v>44</v>
      </c>
      <c r="G125" s="72">
        <v>1</v>
      </c>
      <c r="H125" s="63"/>
      <c r="I125" s="63"/>
      <c r="J125" s="63"/>
      <c r="K125" s="63">
        <f t="shared" si="5"/>
        <v>1</v>
      </c>
      <c r="L125" s="63"/>
      <c r="M125" s="89"/>
      <c r="N125" s="89"/>
    </row>
    <row r="126" spans="1:14" ht="23.25" customHeight="1">
      <c r="A126" s="100"/>
      <c r="B126" s="100"/>
      <c r="C126" s="72" t="s">
        <v>155</v>
      </c>
      <c r="D126" s="72" t="s">
        <v>1932</v>
      </c>
      <c r="E126" s="72"/>
      <c r="F126" s="72" t="s">
        <v>130</v>
      </c>
      <c r="G126" s="72">
        <v>1.5</v>
      </c>
      <c r="H126" s="63"/>
      <c r="I126" s="63"/>
      <c r="J126" s="63"/>
      <c r="K126" s="63">
        <f t="shared" si="5"/>
        <v>1.5</v>
      </c>
      <c r="L126" s="63"/>
      <c r="M126" s="89"/>
      <c r="N126" s="89"/>
    </row>
    <row r="127" spans="1:14" ht="23.25" customHeight="1">
      <c r="A127" s="100"/>
      <c r="B127" s="100" t="s">
        <v>156</v>
      </c>
      <c r="C127" s="72" t="s">
        <v>114</v>
      </c>
      <c r="D127" s="72"/>
      <c r="E127" s="72"/>
      <c r="F127" s="72"/>
      <c r="G127" s="72">
        <f>SUM(G128:G130)</f>
        <v>2</v>
      </c>
      <c r="H127" s="63"/>
      <c r="I127" s="63"/>
      <c r="J127" s="63"/>
      <c r="K127" s="63">
        <f t="shared" si="5"/>
        <v>2</v>
      </c>
      <c r="L127" s="63"/>
      <c r="M127" s="89"/>
      <c r="N127" s="89"/>
    </row>
    <row r="128" spans="1:14" ht="23.25" customHeight="1">
      <c r="A128" s="100"/>
      <c r="B128" s="100"/>
      <c r="C128" s="72" t="s">
        <v>157</v>
      </c>
      <c r="D128" s="72" t="s">
        <v>1932</v>
      </c>
      <c r="E128" s="72"/>
      <c r="F128" s="72" t="s">
        <v>15</v>
      </c>
      <c r="G128" s="72">
        <v>1</v>
      </c>
      <c r="H128" s="63"/>
      <c r="I128" s="63"/>
      <c r="J128" s="63"/>
      <c r="K128" s="63">
        <f t="shared" si="5"/>
        <v>1</v>
      </c>
      <c r="L128" s="63"/>
      <c r="M128" s="89"/>
      <c r="N128" s="89"/>
    </row>
    <row r="129" spans="1:14" ht="23.25" customHeight="1">
      <c r="A129" s="100"/>
      <c r="B129" s="100"/>
      <c r="C129" s="72" t="s">
        <v>158</v>
      </c>
      <c r="D129" s="72" t="s">
        <v>1932</v>
      </c>
      <c r="E129" s="72"/>
      <c r="F129" s="72" t="s">
        <v>130</v>
      </c>
      <c r="G129" s="72">
        <v>0.5</v>
      </c>
      <c r="H129" s="63"/>
      <c r="I129" s="63"/>
      <c r="J129" s="63"/>
      <c r="K129" s="63">
        <f t="shared" si="5"/>
        <v>0.5</v>
      </c>
      <c r="L129" s="63"/>
      <c r="M129" s="89"/>
      <c r="N129" s="89"/>
    </row>
    <row r="130" spans="1:14" ht="23.25" customHeight="1">
      <c r="A130" s="100"/>
      <c r="B130" s="100"/>
      <c r="C130" s="72" t="s">
        <v>159</v>
      </c>
      <c r="D130" s="72" t="s">
        <v>1932</v>
      </c>
      <c r="E130" s="72"/>
      <c r="F130" s="72" t="s">
        <v>130</v>
      </c>
      <c r="G130" s="72">
        <v>0.5</v>
      </c>
      <c r="H130" s="63"/>
      <c r="I130" s="63"/>
      <c r="J130" s="63"/>
      <c r="K130" s="63">
        <f t="shared" si="5"/>
        <v>0.5</v>
      </c>
      <c r="L130" s="63"/>
      <c r="M130" s="89"/>
      <c r="N130" s="89"/>
    </row>
    <row r="131" spans="1:14" ht="23.25" customHeight="1">
      <c r="A131" s="100"/>
      <c r="B131" s="72" t="s">
        <v>160</v>
      </c>
      <c r="C131" s="72" t="s">
        <v>161</v>
      </c>
      <c r="D131" s="72" t="s">
        <v>1932</v>
      </c>
      <c r="E131" s="72"/>
      <c r="F131" s="72" t="s">
        <v>130</v>
      </c>
      <c r="G131" s="72">
        <v>0.5</v>
      </c>
      <c r="H131" s="63"/>
      <c r="I131" s="63"/>
      <c r="J131" s="63"/>
      <c r="K131" s="63">
        <f t="shared" si="5"/>
        <v>0.5</v>
      </c>
      <c r="L131" s="63"/>
      <c r="M131" s="89"/>
      <c r="N131" s="89"/>
    </row>
    <row r="132" spans="1:14" ht="23.25" customHeight="1">
      <c r="A132" s="90" t="s">
        <v>162</v>
      </c>
      <c r="B132" s="96" t="s">
        <v>163</v>
      </c>
      <c r="C132" s="96"/>
      <c r="D132" s="71"/>
      <c r="E132" s="71"/>
      <c r="F132" s="71"/>
      <c r="G132" s="71">
        <f>SUM(G133+G140+G141)</f>
        <v>9.5</v>
      </c>
      <c r="H132" s="71">
        <f t="shared" ref="H132:K132" si="13">SUM(H133+H140+H141)</f>
        <v>0</v>
      </c>
      <c r="I132" s="71">
        <f t="shared" si="13"/>
        <v>0</v>
      </c>
      <c r="J132" s="71">
        <f t="shared" si="13"/>
        <v>95</v>
      </c>
      <c r="K132" s="71">
        <f t="shared" si="13"/>
        <v>104.5</v>
      </c>
      <c r="L132" s="63"/>
      <c r="M132" s="89"/>
      <c r="N132" s="89"/>
    </row>
    <row r="133" spans="1:14" ht="23.25" customHeight="1">
      <c r="A133" s="91"/>
      <c r="B133" s="90" t="s">
        <v>113</v>
      </c>
      <c r="C133" s="72" t="s">
        <v>114</v>
      </c>
      <c r="D133" s="72"/>
      <c r="E133" s="72"/>
      <c r="F133" s="72"/>
      <c r="G133" s="72">
        <f>SUM(G134:G139)</f>
        <v>6.5</v>
      </c>
      <c r="H133" s="72">
        <f t="shared" ref="H133:K133" si="14">SUM(H134:H139)</f>
        <v>0</v>
      </c>
      <c r="I133" s="72">
        <f t="shared" si="14"/>
        <v>0</v>
      </c>
      <c r="J133" s="72">
        <f t="shared" si="14"/>
        <v>95</v>
      </c>
      <c r="K133" s="72">
        <f t="shared" si="14"/>
        <v>101.5</v>
      </c>
      <c r="L133" s="63"/>
      <c r="M133" s="89"/>
      <c r="N133" s="89"/>
    </row>
    <row r="134" spans="1:14" ht="23.25" customHeight="1">
      <c r="A134" s="91"/>
      <c r="B134" s="91"/>
      <c r="C134" s="72" t="s">
        <v>1936</v>
      </c>
      <c r="D134" s="60" t="s">
        <v>1929</v>
      </c>
      <c r="E134" s="60" t="s">
        <v>1930</v>
      </c>
      <c r="F134" s="72" t="s">
        <v>44</v>
      </c>
      <c r="G134" s="72"/>
      <c r="H134" s="63"/>
      <c r="I134" s="63"/>
      <c r="J134" s="63">
        <v>75</v>
      </c>
      <c r="K134" s="63">
        <f>G134+H134+I134+J134</f>
        <v>75</v>
      </c>
      <c r="L134" s="63"/>
      <c r="M134" s="89"/>
      <c r="N134" s="89"/>
    </row>
    <row r="135" spans="1:14" ht="23.25" customHeight="1">
      <c r="A135" s="91"/>
      <c r="B135" s="91"/>
      <c r="C135" s="72" t="s">
        <v>164</v>
      </c>
      <c r="D135" s="72" t="s">
        <v>1932</v>
      </c>
      <c r="E135" s="72"/>
      <c r="F135" s="72" t="s">
        <v>44</v>
      </c>
      <c r="G135" s="72">
        <v>5</v>
      </c>
      <c r="H135" s="63"/>
      <c r="I135" s="63"/>
      <c r="J135" s="63"/>
      <c r="K135" s="63">
        <f t="shared" si="5"/>
        <v>5</v>
      </c>
      <c r="L135" s="63"/>
      <c r="M135" s="89"/>
      <c r="N135" s="89"/>
    </row>
    <row r="136" spans="1:14" ht="23.25" customHeight="1">
      <c r="A136" s="91"/>
      <c r="B136" s="91"/>
      <c r="C136" s="75" t="s">
        <v>1922</v>
      </c>
      <c r="D136" s="72" t="s">
        <v>1932</v>
      </c>
      <c r="E136" s="75"/>
      <c r="F136" s="72" t="s">
        <v>44</v>
      </c>
      <c r="G136" s="72"/>
      <c r="H136" s="63"/>
      <c r="I136" s="63"/>
      <c r="J136" s="63">
        <v>20</v>
      </c>
      <c r="K136" s="63">
        <f t="shared" si="5"/>
        <v>20</v>
      </c>
      <c r="L136" s="63"/>
      <c r="M136" s="89"/>
      <c r="N136" s="89"/>
    </row>
    <row r="137" spans="1:14" ht="23.25" customHeight="1">
      <c r="A137" s="91"/>
      <c r="B137" s="91"/>
      <c r="C137" s="72" t="s">
        <v>165</v>
      </c>
      <c r="D137" s="72" t="s">
        <v>1932</v>
      </c>
      <c r="E137" s="72"/>
      <c r="F137" s="72" t="s">
        <v>15</v>
      </c>
      <c r="G137" s="72">
        <v>0.5</v>
      </c>
      <c r="H137" s="63"/>
      <c r="I137" s="63"/>
      <c r="J137" s="63"/>
      <c r="K137" s="63">
        <f t="shared" ref="K137:K203" si="15">G137+H137+I137+J137</f>
        <v>0.5</v>
      </c>
      <c r="L137" s="63"/>
      <c r="M137" s="89"/>
      <c r="N137" s="89"/>
    </row>
    <row r="138" spans="1:14" ht="23.25" customHeight="1">
      <c r="A138" s="91"/>
      <c r="B138" s="91"/>
      <c r="C138" s="72" t="s">
        <v>166</v>
      </c>
      <c r="D138" s="72" t="s">
        <v>1932</v>
      </c>
      <c r="E138" s="72"/>
      <c r="F138" s="72" t="s">
        <v>15</v>
      </c>
      <c r="G138" s="72">
        <v>0.5</v>
      </c>
      <c r="H138" s="63"/>
      <c r="I138" s="63"/>
      <c r="J138" s="63"/>
      <c r="K138" s="63">
        <f t="shared" si="15"/>
        <v>0.5</v>
      </c>
      <c r="L138" s="63"/>
      <c r="M138" s="89"/>
      <c r="N138" s="89"/>
    </row>
    <row r="139" spans="1:14" ht="23.25" customHeight="1">
      <c r="A139" s="91"/>
      <c r="B139" s="92"/>
      <c r="C139" s="72" t="s">
        <v>167</v>
      </c>
      <c r="D139" s="72" t="s">
        <v>1932</v>
      </c>
      <c r="E139" s="72"/>
      <c r="F139" s="72" t="s">
        <v>168</v>
      </c>
      <c r="G139" s="72">
        <v>0.5</v>
      </c>
      <c r="H139" s="63"/>
      <c r="I139" s="63"/>
      <c r="J139" s="63"/>
      <c r="K139" s="63">
        <f t="shared" si="15"/>
        <v>0.5</v>
      </c>
      <c r="L139" s="63"/>
      <c r="M139" s="89"/>
      <c r="N139" s="89"/>
    </row>
    <row r="140" spans="1:14" ht="23.25" customHeight="1">
      <c r="A140" s="91"/>
      <c r="B140" s="72" t="s">
        <v>169</v>
      </c>
      <c r="C140" s="72" t="s">
        <v>170</v>
      </c>
      <c r="D140" s="72" t="s">
        <v>1932</v>
      </c>
      <c r="E140" s="72"/>
      <c r="F140" s="72" t="s">
        <v>130</v>
      </c>
      <c r="G140" s="72">
        <v>0.5</v>
      </c>
      <c r="H140" s="63"/>
      <c r="I140" s="63"/>
      <c r="J140" s="63"/>
      <c r="K140" s="63">
        <f t="shared" si="15"/>
        <v>0.5</v>
      </c>
      <c r="L140" s="63"/>
      <c r="M140" s="89"/>
      <c r="N140" s="89"/>
    </row>
    <row r="141" spans="1:14" ht="23.25" customHeight="1">
      <c r="A141" s="91"/>
      <c r="B141" s="100" t="s">
        <v>171</v>
      </c>
      <c r="C141" s="72" t="s">
        <v>114</v>
      </c>
      <c r="D141" s="72"/>
      <c r="E141" s="72"/>
      <c r="F141" s="72"/>
      <c r="G141" s="72">
        <f>SUM(G142:G143)</f>
        <v>2.5</v>
      </c>
      <c r="H141" s="72">
        <f t="shared" ref="H141:J141" si="16">SUM(H142:H143)</f>
        <v>0</v>
      </c>
      <c r="I141" s="72">
        <f t="shared" si="16"/>
        <v>0</v>
      </c>
      <c r="J141" s="72">
        <f t="shared" si="16"/>
        <v>0</v>
      </c>
      <c r="K141" s="72">
        <f>SUM(K142:K143)</f>
        <v>2.5</v>
      </c>
      <c r="L141" s="63"/>
      <c r="M141" s="89"/>
      <c r="N141" s="89"/>
    </row>
    <row r="142" spans="1:14" ht="23.25" customHeight="1">
      <c r="A142" s="91"/>
      <c r="B142" s="100"/>
      <c r="C142" s="72" t="s">
        <v>172</v>
      </c>
      <c r="D142" s="72" t="s">
        <v>1932</v>
      </c>
      <c r="E142" s="72"/>
      <c r="F142" s="72" t="s">
        <v>130</v>
      </c>
      <c r="G142" s="72">
        <v>1</v>
      </c>
      <c r="H142" s="63"/>
      <c r="I142" s="63"/>
      <c r="J142" s="63"/>
      <c r="K142" s="63">
        <f t="shared" si="15"/>
        <v>1</v>
      </c>
      <c r="L142" s="63"/>
      <c r="M142" s="89"/>
      <c r="N142" s="89"/>
    </row>
    <row r="143" spans="1:14" ht="23.25" customHeight="1">
      <c r="A143" s="92"/>
      <c r="B143" s="100"/>
      <c r="C143" s="72" t="s">
        <v>173</v>
      </c>
      <c r="D143" s="72" t="s">
        <v>1932</v>
      </c>
      <c r="E143" s="72"/>
      <c r="F143" s="72" t="s">
        <v>15</v>
      </c>
      <c r="G143" s="72">
        <v>1.5</v>
      </c>
      <c r="H143" s="63"/>
      <c r="I143" s="63"/>
      <c r="J143" s="63"/>
      <c r="K143" s="63">
        <f t="shared" si="15"/>
        <v>1.5</v>
      </c>
      <c r="L143" s="63"/>
      <c r="M143" s="89"/>
      <c r="N143" s="89"/>
    </row>
    <row r="144" spans="1:14" ht="23.25" customHeight="1">
      <c r="A144" s="90" t="s">
        <v>1912</v>
      </c>
      <c r="B144" s="101" t="s">
        <v>1913</v>
      </c>
      <c r="C144" s="102"/>
      <c r="D144" s="73"/>
      <c r="E144" s="73"/>
      <c r="F144" s="71"/>
      <c r="G144" s="71">
        <f>SUM(G146:G157)</f>
        <v>8.5</v>
      </c>
      <c r="H144" s="71">
        <f t="shared" ref="H144:K144" si="17">SUM(H146:H157)</f>
        <v>0</v>
      </c>
      <c r="I144" s="71">
        <f t="shared" si="17"/>
        <v>0</v>
      </c>
      <c r="J144" s="71">
        <f t="shared" si="17"/>
        <v>75</v>
      </c>
      <c r="K144" s="71">
        <f t="shared" si="17"/>
        <v>83.5</v>
      </c>
      <c r="L144" s="63"/>
      <c r="M144" s="89"/>
      <c r="N144" s="89"/>
    </row>
    <row r="145" spans="1:14" ht="23.25" customHeight="1">
      <c r="A145" s="91"/>
      <c r="B145" s="90" t="s">
        <v>1910</v>
      </c>
      <c r="C145" s="72" t="s">
        <v>114</v>
      </c>
      <c r="D145" s="72"/>
      <c r="E145" s="72"/>
      <c r="F145" s="72"/>
      <c r="G145" s="72">
        <f>SUM(G146:G153)</f>
        <v>6.5</v>
      </c>
      <c r="H145" s="72">
        <f t="shared" ref="H145:K145" si="18">SUM(H146:H153)</f>
        <v>0</v>
      </c>
      <c r="I145" s="72">
        <f t="shared" si="18"/>
        <v>0</v>
      </c>
      <c r="J145" s="72">
        <f t="shared" si="18"/>
        <v>75</v>
      </c>
      <c r="K145" s="72">
        <f t="shared" si="18"/>
        <v>81.5</v>
      </c>
      <c r="L145" s="63"/>
      <c r="M145" s="89"/>
      <c r="N145" s="89"/>
    </row>
    <row r="146" spans="1:14" ht="23.25" customHeight="1">
      <c r="A146" s="91"/>
      <c r="B146" s="91"/>
      <c r="C146" s="72" t="s">
        <v>1935</v>
      </c>
      <c r="D146" s="72" t="s">
        <v>1932</v>
      </c>
      <c r="E146" s="60"/>
      <c r="F146" s="72" t="s">
        <v>13</v>
      </c>
      <c r="G146" s="72"/>
      <c r="H146" s="63"/>
      <c r="I146" s="63"/>
      <c r="J146" s="63">
        <v>55</v>
      </c>
      <c r="K146" s="63">
        <f>G146+H146+I146+J146</f>
        <v>55</v>
      </c>
      <c r="L146" s="63"/>
      <c r="M146" s="89"/>
      <c r="N146" s="89"/>
    </row>
    <row r="147" spans="1:14" ht="23.25" customHeight="1">
      <c r="A147" s="91"/>
      <c r="B147" s="91"/>
      <c r="C147" s="72" t="s">
        <v>217</v>
      </c>
      <c r="D147" s="72" t="s">
        <v>1932</v>
      </c>
      <c r="E147" s="72"/>
      <c r="F147" s="72" t="s">
        <v>13</v>
      </c>
      <c r="G147" s="72">
        <v>1</v>
      </c>
      <c r="H147" s="63"/>
      <c r="I147" s="63"/>
      <c r="J147" s="63"/>
      <c r="K147" s="63">
        <f t="shared" si="15"/>
        <v>1</v>
      </c>
      <c r="L147" s="63"/>
      <c r="M147" s="89"/>
      <c r="N147" s="89"/>
    </row>
    <row r="148" spans="1:14" ht="23.25" customHeight="1">
      <c r="A148" s="91"/>
      <c r="B148" s="91"/>
      <c r="C148" s="75" t="s">
        <v>1918</v>
      </c>
      <c r="D148" s="72" t="s">
        <v>1932</v>
      </c>
      <c r="E148" s="75"/>
      <c r="F148" s="72" t="s">
        <v>44</v>
      </c>
      <c r="G148" s="72"/>
      <c r="H148" s="63"/>
      <c r="I148" s="63"/>
      <c r="J148" s="63">
        <v>20</v>
      </c>
      <c r="K148" s="63">
        <f t="shared" si="15"/>
        <v>20</v>
      </c>
      <c r="L148" s="63"/>
      <c r="M148" s="89"/>
      <c r="N148" s="89"/>
    </row>
    <row r="149" spans="1:14" ht="23.25" customHeight="1">
      <c r="A149" s="91"/>
      <c r="B149" s="91"/>
      <c r="C149" s="72" t="s">
        <v>218</v>
      </c>
      <c r="D149" s="72" t="s">
        <v>1932</v>
      </c>
      <c r="E149" s="72"/>
      <c r="F149" s="72" t="s">
        <v>44</v>
      </c>
      <c r="G149" s="72">
        <v>3</v>
      </c>
      <c r="H149" s="63"/>
      <c r="I149" s="63"/>
      <c r="J149" s="63"/>
      <c r="K149" s="63">
        <f t="shared" si="15"/>
        <v>3</v>
      </c>
      <c r="L149" s="63"/>
    </row>
    <row r="150" spans="1:14" ht="23.25" customHeight="1">
      <c r="A150" s="91"/>
      <c r="B150" s="91"/>
      <c r="C150" s="72" t="s">
        <v>219</v>
      </c>
      <c r="D150" s="72" t="s">
        <v>1932</v>
      </c>
      <c r="E150" s="72"/>
      <c r="F150" s="72" t="s">
        <v>44</v>
      </c>
      <c r="G150" s="72">
        <v>1</v>
      </c>
      <c r="H150" s="63"/>
      <c r="I150" s="63"/>
      <c r="J150" s="63"/>
      <c r="K150" s="63">
        <f t="shared" si="15"/>
        <v>1</v>
      </c>
      <c r="L150" s="63"/>
    </row>
    <row r="151" spans="1:14" ht="23.25" customHeight="1">
      <c r="A151" s="91"/>
      <c r="B151" s="91"/>
      <c r="C151" s="72" t="s">
        <v>220</v>
      </c>
      <c r="D151" s="72" t="s">
        <v>1932</v>
      </c>
      <c r="E151" s="72"/>
      <c r="F151" s="72" t="s">
        <v>15</v>
      </c>
      <c r="G151" s="72">
        <v>0.5</v>
      </c>
      <c r="H151" s="63"/>
      <c r="I151" s="63"/>
      <c r="J151" s="63"/>
      <c r="K151" s="63">
        <f t="shared" si="15"/>
        <v>0.5</v>
      </c>
      <c r="L151" s="63"/>
    </row>
    <row r="152" spans="1:14" ht="23.25" customHeight="1">
      <c r="A152" s="91"/>
      <c r="B152" s="91"/>
      <c r="C152" s="72" t="s">
        <v>221</v>
      </c>
      <c r="D152" s="72" t="s">
        <v>1932</v>
      </c>
      <c r="E152" s="72"/>
      <c r="F152" s="72" t="s">
        <v>15</v>
      </c>
      <c r="G152" s="72">
        <v>0.5</v>
      </c>
      <c r="H152" s="63"/>
      <c r="I152" s="63"/>
      <c r="J152" s="63"/>
      <c r="K152" s="63">
        <f t="shared" si="15"/>
        <v>0.5</v>
      </c>
      <c r="L152" s="63"/>
    </row>
    <row r="153" spans="1:14" ht="23.25" customHeight="1">
      <c r="A153" s="91"/>
      <c r="B153" s="92"/>
      <c r="C153" s="72" t="s">
        <v>222</v>
      </c>
      <c r="D153" s="72" t="s">
        <v>1932</v>
      </c>
      <c r="E153" s="72"/>
      <c r="F153" s="72" t="s">
        <v>168</v>
      </c>
      <c r="G153" s="72">
        <v>0.5</v>
      </c>
      <c r="H153" s="63"/>
      <c r="I153" s="63"/>
      <c r="J153" s="63"/>
      <c r="K153" s="63">
        <f t="shared" si="15"/>
        <v>0.5</v>
      </c>
      <c r="L153" s="63"/>
    </row>
    <row r="154" spans="1:14" ht="23.25" customHeight="1">
      <c r="A154" s="91"/>
      <c r="B154" s="70" t="s">
        <v>223</v>
      </c>
      <c r="C154" s="72" t="s">
        <v>224</v>
      </c>
      <c r="D154" s="72" t="s">
        <v>1932</v>
      </c>
      <c r="E154" s="72"/>
      <c r="F154" s="72" t="s">
        <v>15</v>
      </c>
      <c r="G154" s="72">
        <v>0.5</v>
      </c>
      <c r="H154" s="63"/>
      <c r="I154" s="63"/>
      <c r="J154" s="63"/>
      <c r="K154" s="63">
        <f t="shared" si="15"/>
        <v>0.5</v>
      </c>
      <c r="L154" s="63"/>
    </row>
    <row r="155" spans="1:14" ht="23.25" customHeight="1">
      <c r="A155" s="91"/>
      <c r="B155" s="70" t="s">
        <v>225</v>
      </c>
      <c r="C155" s="72" t="s">
        <v>226</v>
      </c>
      <c r="D155" s="72" t="s">
        <v>1932</v>
      </c>
      <c r="E155" s="72"/>
      <c r="F155" s="72" t="s">
        <v>51</v>
      </c>
      <c r="G155" s="72">
        <v>0.5</v>
      </c>
      <c r="H155" s="63"/>
      <c r="I155" s="63"/>
      <c r="J155" s="63"/>
      <c r="K155" s="63">
        <f t="shared" si="15"/>
        <v>0.5</v>
      </c>
      <c r="L155" s="63"/>
    </row>
    <row r="156" spans="1:14" ht="23.25" customHeight="1">
      <c r="A156" s="91"/>
      <c r="B156" s="70" t="s">
        <v>227</v>
      </c>
      <c r="C156" s="72" t="s">
        <v>228</v>
      </c>
      <c r="D156" s="72" t="s">
        <v>1932</v>
      </c>
      <c r="E156" s="72"/>
      <c r="F156" s="72" t="s">
        <v>145</v>
      </c>
      <c r="G156" s="72">
        <v>0.5</v>
      </c>
      <c r="H156" s="63"/>
      <c r="I156" s="63"/>
      <c r="J156" s="63"/>
      <c r="K156" s="63">
        <f t="shared" si="15"/>
        <v>0.5</v>
      </c>
      <c r="L156" s="63"/>
    </row>
    <row r="157" spans="1:14" ht="23.25" customHeight="1">
      <c r="A157" s="92"/>
      <c r="B157" s="70" t="s">
        <v>229</v>
      </c>
      <c r="C157" s="72" t="s">
        <v>230</v>
      </c>
      <c r="D157" s="72" t="s">
        <v>1932</v>
      </c>
      <c r="E157" s="72"/>
      <c r="F157" s="72" t="s">
        <v>15</v>
      </c>
      <c r="G157" s="72">
        <v>0.5</v>
      </c>
      <c r="H157" s="63"/>
      <c r="I157" s="63"/>
      <c r="J157" s="63"/>
      <c r="K157" s="63">
        <f t="shared" si="15"/>
        <v>0.5</v>
      </c>
      <c r="L157" s="63"/>
    </row>
    <row r="158" spans="1:14" ht="23.25" customHeight="1">
      <c r="A158" s="111" t="s">
        <v>1908</v>
      </c>
      <c r="B158" s="101" t="s">
        <v>1911</v>
      </c>
      <c r="C158" s="102"/>
      <c r="D158" s="73"/>
      <c r="E158" s="73"/>
      <c r="F158" s="71"/>
      <c r="G158" s="71">
        <f>G159+G162</f>
        <v>2</v>
      </c>
      <c r="H158" s="71">
        <f t="shared" ref="H158:K158" si="19">H159+H162</f>
        <v>8</v>
      </c>
      <c r="I158" s="71">
        <f t="shared" si="19"/>
        <v>8</v>
      </c>
      <c r="J158" s="71">
        <f t="shared" si="19"/>
        <v>0</v>
      </c>
      <c r="K158" s="71">
        <f t="shared" si="19"/>
        <v>18</v>
      </c>
      <c r="L158" s="63"/>
    </row>
    <row r="159" spans="1:14" ht="23.25" customHeight="1">
      <c r="A159" s="112"/>
      <c r="B159" s="90" t="s">
        <v>1910</v>
      </c>
      <c r="C159" s="72" t="s">
        <v>114</v>
      </c>
      <c r="D159" s="72"/>
      <c r="E159" s="72"/>
      <c r="F159" s="72"/>
      <c r="G159" s="72">
        <f>G160+G161</f>
        <v>2</v>
      </c>
      <c r="H159" s="72">
        <f t="shared" ref="H159:K159" si="20">H160+H161</f>
        <v>0</v>
      </c>
      <c r="I159" s="72">
        <f t="shared" si="20"/>
        <v>0</v>
      </c>
      <c r="J159" s="72">
        <f t="shared" si="20"/>
        <v>0</v>
      </c>
      <c r="K159" s="72">
        <f t="shared" si="20"/>
        <v>2</v>
      </c>
      <c r="L159" s="63"/>
    </row>
    <row r="160" spans="1:14" ht="23.25" customHeight="1">
      <c r="A160" s="112"/>
      <c r="B160" s="91"/>
      <c r="C160" s="72" t="s">
        <v>233</v>
      </c>
      <c r="D160" s="72" t="s">
        <v>1932</v>
      </c>
      <c r="E160" s="72"/>
      <c r="F160" s="72" t="s">
        <v>13</v>
      </c>
      <c r="G160" s="72">
        <v>1</v>
      </c>
      <c r="H160" s="63"/>
      <c r="I160" s="63"/>
      <c r="J160" s="63"/>
      <c r="K160" s="63">
        <f t="shared" si="15"/>
        <v>1</v>
      </c>
      <c r="L160" s="63"/>
    </row>
    <row r="161" spans="1:12" ht="23.25" customHeight="1">
      <c r="A161" s="112"/>
      <c r="B161" s="92"/>
      <c r="C161" s="72" t="s">
        <v>234</v>
      </c>
      <c r="D161" s="72" t="s">
        <v>1932</v>
      </c>
      <c r="E161" s="72"/>
      <c r="F161" s="72" t="s">
        <v>44</v>
      </c>
      <c r="G161" s="72">
        <v>1</v>
      </c>
      <c r="H161" s="63"/>
      <c r="I161" s="63"/>
      <c r="J161" s="63"/>
      <c r="K161" s="63">
        <f t="shared" si="15"/>
        <v>1</v>
      </c>
      <c r="L161" s="63"/>
    </row>
    <row r="162" spans="1:12" ht="23.25" customHeight="1">
      <c r="A162" s="112"/>
      <c r="B162" s="90" t="s">
        <v>1855</v>
      </c>
      <c r="C162" s="72" t="s">
        <v>1925</v>
      </c>
      <c r="D162" s="72"/>
      <c r="E162" s="72"/>
      <c r="F162" s="72"/>
      <c r="G162" s="72">
        <f>G163+G164</f>
        <v>0</v>
      </c>
      <c r="H162" s="72">
        <f t="shared" ref="H162:K162" si="21">H163+H164</f>
        <v>8</v>
      </c>
      <c r="I162" s="72">
        <f t="shared" si="21"/>
        <v>8</v>
      </c>
      <c r="J162" s="72">
        <f t="shared" si="21"/>
        <v>0</v>
      </c>
      <c r="K162" s="72">
        <f t="shared" si="21"/>
        <v>16</v>
      </c>
      <c r="L162" s="63"/>
    </row>
    <row r="163" spans="1:12" ht="23.25" customHeight="1">
      <c r="A163" s="112"/>
      <c r="B163" s="91"/>
      <c r="C163" s="72" t="s">
        <v>1856</v>
      </c>
      <c r="D163" s="72" t="s">
        <v>1932</v>
      </c>
      <c r="E163" s="72"/>
      <c r="F163" s="72" t="s">
        <v>130</v>
      </c>
      <c r="G163" s="72"/>
      <c r="H163" s="63">
        <v>8</v>
      </c>
      <c r="I163" s="63"/>
      <c r="J163" s="63"/>
      <c r="K163" s="63">
        <f t="shared" si="15"/>
        <v>8</v>
      </c>
      <c r="L163" s="63"/>
    </row>
    <row r="164" spans="1:12" ht="23.25" customHeight="1">
      <c r="A164" s="113"/>
      <c r="B164" s="92"/>
      <c r="C164" s="76" t="s">
        <v>1857</v>
      </c>
      <c r="D164" s="72" t="s">
        <v>1932</v>
      </c>
      <c r="E164" s="76"/>
      <c r="F164" s="72" t="s">
        <v>130</v>
      </c>
      <c r="G164" s="72"/>
      <c r="H164" s="63"/>
      <c r="I164" s="63">
        <v>8</v>
      </c>
      <c r="J164" s="63"/>
      <c r="K164" s="63">
        <f t="shared" si="15"/>
        <v>8</v>
      </c>
      <c r="L164" s="63"/>
    </row>
    <row r="165" spans="1:12" ht="23.25" customHeight="1">
      <c r="A165" s="100" t="s">
        <v>174</v>
      </c>
      <c r="B165" s="96" t="s">
        <v>175</v>
      </c>
      <c r="C165" s="96"/>
      <c r="D165" s="71"/>
      <c r="E165" s="71"/>
      <c r="F165" s="71"/>
      <c r="G165" s="71">
        <f>SUM(G166+G173+G176+G177)</f>
        <v>10.5</v>
      </c>
      <c r="H165" s="71">
        <f t="shared" ref="H165:K165" si="22">SUM(H166+H173+H176+H177)</f>
        <v>0</v>
      </c>
      <c r="I165" s="71">
        <f t="shared" si="22"/>
        <v>0</v>
      </c>
      <c r="J165" s="71">
        <f t="shared" si="22"/>
        <v>0</v>
      </c>
      <c r="K165" s="71">
        <f t="shared" si="22"/>
        <v>10.5</v>
      </c>
      <c r="L165" s="63"/>
    </row>
    <row r="166" spans="1:12" ht="23.25" customHeight="1">
      <c r="A166" s="100"/>
      <c r="B166" s="100" t="s">
        <v>113</v>
      </c>
      <c r="C166" s="72" t="s">
        <v>114</v>
      </c>
      <c r="D166" s="72"/>
      <c r="E166" s="72"/>
      <c r="F166" s="72"/>
      <c r="G166" s="72">
        <f>SUM(G167:G172)</f>
        <v>7</v>
      </c>
      <c r="H166" s="74">
        <f t="shared" ref="H166:K166" si="23">SUM(H167:H172)</f>
        <v>0</v>
      </c>
      <c r="I166" s="74">
        <f t="shared" si="23"/>
        <v>0</v>
      </c>
      <c r="J166" s="74">
        <f t="shared" si="23"/>
        <v>0</v>
      </c>
      <c r="K166" s="74">
        <f t="shared" si="23"/>
        <v>7</v>
      </c>
      <c r="L166" s="63"/>
    </row>
    <row r="167" spans="1:12" ht="23.25" customHeight="1">
      <c r="A167" s="100"/>
      <c r="B167" s="100"/>
      <c r="C167" s="72" t="s">
        <v>176</v>
      </c>
      <c r="D167" s="72" t="s">
        <v>1932</v>
      </c>
      <c r="E167" s="72"/>
      <c r="F167" s="72" t="s">
        <v>44</v>
      </c>
      <c r="G167" s="72">
        <v>2</v>
      </c>
      <c r="H167" s="63"/>
      <c r="I167" s="63"/>
      <c r="J167" s="63"/>
      <c r="K167" s="63">
        <f t="shared" si="15"/>
        <v>2</v>
      </c>
      <c r="L167" s="63"/>
    </row>
    <row r="168" spans="1:12" ht="23.25" customHeight="1">
      <c r="A168" s="100"/>
      <c r="B168" s="100"/>
      <c r="C168" s="72" t="s">
        <v>177</v>
      </c>
      <c r="D168" s="72" t="s">
        <v>1932</v>
      </c>
      <c r="E168" s="72"/>
      <c r="F168" s="72" t="s">
        <v>44</v>
      </c>
      <c r="G168" s="72">
        <v>2</v>
      </c>
      <c r="H168" s="63"/>
      <c r="I168" s="63"/>
      <c r="J168" s="63"/>
      <c r="K168" s="63">
        <f t="shared" si="15"/>
        <v>2</v>
      </c>
      <c r="L168" s="63"/>
    </row>
    <row r="169" spans="1:12" ht="23.25" customHeight="1">
      <c r="A169" s="100"/>
      <c r="B169" s="100"/>
      <c r="C169" s="72" t="s">
        <v>178</v>
      </c>
      <c r="D169" s="72" t="s">
        <v>1932</v>
      </c>
      <c r="E169" s="72"/>
      <c r="F169" s="72" t="s">
        <v>15</v>
      </c>
      <c r="G169" s="72">
        <v>1.5</v>
      </c>
      <c r="H169" s="63"/>
      <c r="I169" s="63"/>
      <c r="J169" s="63"/>
      <c r="K169" s="63">
        <f t="shared" si="15"/>
        <v>1.5</v>
      </c>
      <c r="L169" s="63"/>
    </row>
    <row r="170" spans="1:12" ht="23.25" customHeight="1">
      <c r="A170" s="100"/>
      <c r="B170" s="100"/>
      <c r="C170" s="72" t="s">
        <v>179</v>
      </c>
      <c r="D170" s="72" t="s">
        <v>1932</v>
      </c>
      <c r="E170" s="72"/>
      <c r="F170" s="72" t="s">
        <v>1939</v>
      </c>
      <c r="G170" s="72">
        <v>0.5</v>
      </c>
      <c r="H170" s="63"/>
      <c r="I170" s="63"/>
      <c r="J170" s="63"/>
      <c r="K170" s="63">
        <f t="shared" si="15"/>
        <v>0.5</v>
      </c>
      <c r="L170" s="63"/>
    </row>
    <row r="171" spans="1:12" ht="23.25" customHeight="1">
      <c r="A171" s="100"/>
      <c r="B171" s="100"/>
      <c r="C171" s="72" t="s">
        <v>180</v>
      </c>
      <c r="D171" s="72" t="s">
        <v>1932</v>
      </c>
      <c r="E171" s="72"/>
      <c r="F171" s="72" t="s">
        <v>1939</v>
      </c>
      <c r="G171" s="72">
        <v>0.5</v>
      </c>
      <c r="H171" s="63"/>
      <c r="I171" s="63"/>
      <c r="J171" s="63"/>
      <c r="K171" s="63">
        <f t="shared" si="15"/>
        <v>0.5</v>
      </c>
      <c r="L171" s="63"/>
    </row>
    <row r="172" spans="1:12" ht="23.25" customHeight="1">
      <c r="A172" s="100"/>
      <c r="B172" s="100"/>
      <c r="C172" s="72" t="s">
        <v>181</v>
      </c>
      <c r="D172" s="72" t="s">
        <v>1932</v>
      </c>
      <c r="E172" s="72"/>
      <c r="F172" s="72" t="s">
        <v>1939</v>
      </c>
      <c r="G172" s="72">
        <v>0.5</v>
      </c>
      <c r="H172" s="63"/>
      <c r="I172" s="63"/>
      <c r="J172" s="63"/>
      <c r="K172" s="63">
        <f t="shared" si="15"/>
        <v>0.5</v>
      </c>
      <c r="L172" s="63"/>
    </row>
    <row r="173" spans="1:12" ht="23.25" customHeight="1">
      <c r="A173" s="100"/>
      <c r="B173" s="100" t="s">
        <v>182</v>
      </c>
      <c r="C173" s="72" t="s">
        <v>114</v>
      </c>
      <c r="D173" s="72"/>
      <c r="E173" s="72"/>
      <c r="F173" s="72"/>
      <c r="G173" s="72">
        <f>G174+G175</f>
        <v>2</v>
      </c>
      <c r="H173" s="72">
        <f t="shared" ref="H173:K173" si="24">H174+H175</f>
        <v>0</v>
      </c>
      <c r="I173" s="72">
        <f t="shared" si="24"/>
        <v>0</v>
      </c>
      <c r="J173" s="72">
        <f t="shared" si="24"/>
        <v>0</v>
      </c>
      <c r="K173" s="72">
        <f t="shared" si="24"/>
        <v>2</v>
      </c>
      <c r="L173" s="63"/>
    </row>
    <row r="174" spans="1:12" ht="23.25" customHeight="1">
      <c r="A174" s="100"/>
      <c r="B174" s="100"/>
      <c r="C174" s="72" t="s">
        <v>183</v>
      </c>
      <c r="D174" s="72" t="s">
        <v>1932</v>
      </c>
      <c r="E174" s="72"/>
      <c r="F174" s="72" t="s">
        <v>145</v>
      </c>
      <c r="G174" s="72">
        <v>1.5</v>
      </c>
      <c r="H174" s="63"/>
      <c r="I174" s="63"/>
      <c r="J174" s="63"/>
      <c r="K174" s="63">
        <f t="shared" si="15"/>
        <v>1.5</v>
      </c>
      <c r="L174" s="63"/>
    </row>
    <row r="175" spans="1:12" ht="23.25" customHeight="1">
      <c r="A175" s="100"/>
      <c r="B175" s="100"/>
      <c r="C175" s="72" t="s">
        <v>184</v>
      </c>
      <c r="D175" s="72" t="s">
        <v>1932</v>
      </c>
      <c r="E175" s="72"/>
      <c r="F175" s="72" t="s">
        <v>51</v>
      </c>
      <c r="G175" s="72">
        <v>0.5</v>
      </c>
      <c r="H175" s="63"/>
      <c r="I175" s="63"/>
      <c r="J175" s="63"/>
      <c r="K175" s="63">
        <f t="shared" si="15"/>
        <v>0.5</v>
      </c>
      <c r="L175" s="63"/>
    </row>
    <row r="176" spans="1:12" ht="23.25" customHeight="1">
      <c r="A176" s="100"/>
      <c r="B176" s="72" t="s">
        <v>185</v>
      </c>
      <c r="C176" s="72" t="s">
        <v>186</v>
      </c>
      <c r="D176" s="72" t="s">
        <v>1932</v>
      </c>
      <c r="E176" s="72"/>
      <c r="F176" s="72" t="s">
        <v>51</v>
      </c>
      <c r="G176" s="72">
        <v>0.5</v>
      </c>
      <c r="H176" s="63"/>
      <c r="I176" s="63"/>
      <c r="J176" s="63"/>
      <c r="K176" s="63">
        <f t="shared" si="15"/>
        <v>0.5</v>
      </c>
      <c r="L176" s="63"/>
    </row>
    <row r="177" spans="1:12" ht="23.25" customHeight="1">
      <c r="A177" s="100"/>
      <c r="B177" s="100" t="s">
        <v>187</v>
      </c>
      <c r="C177" s="72" t="s">
        <v>114</v>
      </c>
      <c r="D177" s="72"/>
      <c r="E177" s="72"/>
      <c r="F177" s="72"/>
      <c r="G177" s="72">
        <f>G178+G179</f>
        <v>1</v>
      </c>
      <c r="H177" s="72">
        <f t="shared" ref="H177:K177" si="25">H178+H179</f>
        <v>0</v>
      </c>
      <c r="I177" s="72">
        <f t="shared" si="25"/>
        <v>0</v>
      </c>
      <c r="J177" s="72">
        <f t="shared" si="25"/>
        <v>0</v>
      </c>
      <c r="K177" s="72">
        <f t="shared" si="25"/>
        <v>1</v>
      </c>
      <c r="L177" s="63"/>
    </row>
    <row r="178" spans="1:12" ht="23.25" customHeight="1">
      <c r="A178" s="100"/>
      <c r="B178" s="100"/>
      <c r="C178" s="72" t="s">
        <v>188</v>
      </c>
      <c r="D178" s="72" t="s">
        <v>1932</v>
      </c>
      <c r="E178" s="72"/>
      <c r="F178" s="72" t="s">
        <v>51</v>
      </c>
      <c r="G178" s="72">
        <v>0.5</v>
      </c>
      <c r="H178" s="63"/>
      <c r="I178" s="63"/>
      <c r="J178" s="63"/>
      <c r="K178" s="63">
        <f t="shared" si="15"/>
        <v>0.5</v>
      </c>
      <c r="L178" s="63"/>
    </row>
    <row r="179" spans="1:12" ht="23.25" customHeight="1">
      <c r="A179" s="100"/>
      <c r="B179" s="100"/>
      <c r="C179" s="72" t="s">
        <v>189</v>
      </c>
      <c r="D179" s="72" t="s">
        <v>1932</v>
      </c>
      <c r="E179" s="72"/>
      <c r="F179" s="72" t="s">
        <v>1939</v>
      </c>
      <c r="G179" s="72">
        <v>0.5</v>
      </c>
      <c r="H179" s="63"/>
      <c r="I179" s="63"/>
      <c r="J179" s="63"/>
      <c r="K179" s="63">
        <f t="shared" si="15"/>
        <v>0.5</v>
      </c>
      <c r="L179" s="63"/>
    </row>
    <row r="180" spans="1:12" ht="23.25" customHeight="1">
      <c r="A180" s="90" t="s">
        <v>190</v>
      </c>
      <c r="B180" s="96" t="s">
        <v>191</v>
      </c>
      <c r="C180" s="96"/>
      <c r="D180" s="71"/>
      <c r="E180" s="71"/>
      <c r="F180" s="71"/>
      <c r="G180" s="71">
        <f>SUM(G181,G190,G195,G196,G199:G201,G204)</f>
        <v>18.5</v>
      </c>
      <c r="H180" s="71">
        <f t="shared" ref="H180:K180" si="26">SUM(H181,H190,H195,H196,H199:H201,H204)</f>
        <v>8</v>
      </c>
      <c r="I180" s="71">
        <f t="shared" si="26"/>
        <v>8</v>
      </c>
      <c r="J180" s="71">
        <f t="shared" si="26"/>
        <v>75</v>
      </c>
      <c r="K180" s="71">
        <f t="shared" si="26"/>
        <v>109.5</v>
      </c>
      <c r="L180" s="63"/>
    </row>
    <row r="181" spans="1:12" ht="23.25" customHeight="1">
      <c r="A181" s="91"/>
      <c r="B181" s="90" t="s">
        <v>113</v>
      </c>
      <c r="C181" s="72" t="s">
        <v>114</v>
      </c>
      <c r="D181" s="72"/>
      <c r="E181" s="72"/>
      <c r="F181" s="61"/>
      <c r="G181" s="72">
        <f>SUM(G182:G189)</f>
        <v>9.5</v>
      </c>
      <c r="H181" s="74">
        <f t="shared" ref="H181:K181" si="27">SUM(H182:H189)</f>
        <v>0</v>
      </c>
      <c r="I181" s="74">
        <f t="shared" si="27"/>
        <v>0</v>
      </c>
      <c r="J181" s="74">
        <f t="shared" si="27"/>
        <v>75</v>
      </c>
      <c r="K181" s="74">
        <f t="shared" si="27"/>
        <v>84.5</v>
      </c>
      <c r="L181" s="63"/>
    </row>
    <row r="182" spans="1:12" ht="23.25" customHeight="1">
      <c r="A182" s="91"/>
      <c r="B182" s="91"/>
      <c r="C182" s="72" t="s">
        <v>1916</v>
      </c>
      <c r="D182" s="72" t="s">
        <v>1932</v>
      </c>
      <c r="E182" s="60"/>
      <c r="F182" s="72" t="s">
        <v>13</v>
      </c>
      <c r="G182" s="72"/>
      <c r="H182" s="63"/>
      <c r="I182" s="63"/>
      <c r="J182" s="63">
        <v>55</v>
      </c>
      <c r="K182" s="63">
        <f>G182+H182+I182+J182</f>
        <v>55</v>
      </c>
      <c r="L182" s="63"/>
    </row>
    <row r="183" spans="1:12" ht="23.25" customHeight="1">
      <c r="A183" s="91"/>
      <c r="B183" s="91"/>
      <c r="C183" s="72" t="s">
        <v>192</v>
      </c>
      <c r="D183" s="72" t="s">
        <v>1932</v>
      </c>
      <c r="E183" s="72"/>
      <c r="F183" s="72" t="s">
        <v>13</v>
      </c>
      <c r="G183" s="72">
        <v>4.5</v>
      </c>
      <c r="H183" s="63"/>
      <c r="I183" s="63"/>
      <c r="J183" s="63"/>
      <c r="K183" s="63">
        <f t="shared" si="15"/>
        <v>4.5</v>
      </c>
      <c r="L183" s="63"/>
    </row>
    <row r="184" spans="1:12" ht="23.25" customHeight="1">
      <c r="A184" s="91"/>
      <c r="B184" s="91"/>
      <c r="C184" s="75" t="s">
        <v>1919</v>
      </c>
      <c r="D184" s="72" t="s">
        <v>1932</v>
      </c>
      <c r="E184" s="75"/>
      <c r="F184" s="72" t="s">
        <v>44</v>
      </c>
      <c r="G184" s="72"/>
      <c r="H184" s="63"/>
      <c r="I184" s="63"/>
      <c r="J184" s="63">
        <v>20</v>
      </c>
      <c r="K184" s="63">
        <f t="shared" si="15"/>
        <v>20</v>
      </c>
      <c r="L184" s="63"/>
    </row>
    <row r="185" spans="1:12" ht="23.25" customHeight="1">
      <c r="A185" s="91"/>
      <c r="B185" s="91"/>
      <c r="C185" s="72" t="s">
        <v>193</v>
      </c>
      <c r="D185" s="72" t="s">
        <v>1932</v>
      </c>
      <c r="E185" s="72"/>
      <c r="F185" s="72" t="s">
        <v>51</v>
      </c>
      <c r="G185" s="72">
        <v>1</v>
      </c>
      <c r="H185" s="63"/>
      <c r="I185" s="63"/>
      <c r="J185" s="63"/>
      <c r="K185" s="63">
        <f t="shared" si="15"/>
        <v>1</v>
      </c>
      <c r="L185" s="63"/>
    </row>
    <row r="186" spans="1:12" ht="23.25" customHeight="1">
      <c r="A186" s="91"/>
      <c r="B186" s="91"/>
      <c r="C186" s="72" t="s">
        <v>194</v>
      </c>
      <c r="D186" s="72" t="s">
        <v>1932</v>
      </c>
      <c r="E186" s="72"/>
      <c r="F186" s="72" t="s">
        <v>1939</v>
      </c>
      <c r="G186" s="72">
        <v>0.5</v>
      </c>
      <c r="H186" s="63"/>
      <c r="I186" s="63"/>
      <c r="J186" s="63"/>
      <c r="K186" s="63">
        <f t="shared" si="15"/>
        <v>0.5</v>
      </c>
      <c r="L186" s="63"/>
    </row>
    <row r="187" spans="1:12" ht="23.25" customHeight="1">
      <c r="A187" s="91"/>
      <c r="B187" s="91"/>
      <c r="C187" s="72" t="s">
        <v>195</v>
      </c>
      <c r="D187" s="72" t="s">
        <v>1932</v>
      </c>
      <c r="E187" s="72"/>
      <c r="F187" s="72" t="s">
        <v>1939</v>
      </c>
      <c r="G187" s="72">
        <v>0.5</v>
      </c>
      <c r="H187" s="63"/>
      <c r="I187" s="63"/>
      <c r="J187" s="63"/>
      <c r="K187" s="63">
        <f t="shared" si="15"/>
        <v>0.5</v>
      </c>
      <c r="L187" s="63"/>
    </row>
    <row r="188" spans="1:12" ht="23.25" customHeight="1">
      <c r="A188" s="91"/>
      <c r="B188" s="91"/>
      <c r="C188" s="72" t="s">
        <v>196</v>
      </c>
      <c r="D188" s="72" t="s">
        <v>1932</v>
      </c>
      <c r="E188" s="72"/>
      <c r="F188" s="72" t="s">
        <v>15</v>
      </c>
      <c r="G188" s="72">
        <v>2.5</v>
      </c>
      <c r="H188" s="63"/>
      <c r="I188" s="63"/>
      <c r="J188" s="63"/>
      <c r="K188" s="63">
        <f t="shared" si="15"/>
        <v>2.5</v>
      </c>
      <c r="L188" s="63"/>
    </row>
    <row r="189" spans="1:12" ht="23.25" customHeight="1">
      <c r="A189" s="91"/>
      <c r="B189" s="92"/>
      <c r="C189" s="72" t="s">
        <v>197</v>
      </c>
      <c r="D189" s="72" t="s">
        <v>1932</v>
      </c>
      <c r="E189" s="72"/>
      <c r="F189" s="72" t="s">
        <v>88</v>
      </c>
      <c r="G189" s="72">
        <v>0.5</v>
      </c>
      <c r="H189" s="63"/>
      <c r="I189" s="63"/>
      <c r="J189" s="63"/>
      <c r="K189" s="63">
        <f t="shared" si="15"/>
        <v>0.5</v>
      </c>
      <c r="L189" s="63"/>
    </row>
    <row r="190" spans="1:12" ht="23.25" customHeight="1">
      <c r="A190" s="91"/>
      <c r="B190" s="100" t="s">
        <v>198</v>
      </c>
      <c r="C190" s="72" t="s">
        <v>114</v>
      </c>
      <c r="D190" s="72"/>
      <c r="E190" s="72"/>
      <c r="F190" s="72"/>
      <c r="G190" s="72">
        <f>SUM(G191:G194)</f>
        <v>2</v>
      </c>
      <c r="H190" s="72">
        <f t="shared" ref="H190:K190" si="28">SUM(H191:H194)</f>
        <v>0</v>
      </c>
      <c r="I190" s="72">
        <f t="shared" si="28"/>
        <v>0</v>
      </c>
      <c r="J190" s="72">
        <f t="shared" si="28"/>
        <v>0</v>
      </c>
      <c r="K190" s="72">
        <f t="shared" si="28"/>
        <v>2</v>
      </c>
      <c r="L190" s="63"/>
    </row>
    <row r="191" spans="1:12" ht="23.25" customHeight="1">
      <c r="A191" s="91"/>
      <c r="B191" s="100"/>
      <c r="C191" s="72" t="s">
        <v>199</v>
      </c>
      <c r="D191" s="72" t="s">
        <v>1932</v>
      </c>
      <c r="E191" s="72"/>
      <c r="F191" s="72" t="s">
        <v>130</v>
      </c>
      <c r="G191" s="72">
        <v>0.5</v>
      </c>
      <c r="H191" s="63"/>
      <c r="I191" s="63"/>
      <c r="J191" s="63"/>
      <c r="K191" s="63">
        <f t="shared" si="15"/>
        <v>0.5</v>
      </c>
      <c r="L191" s="63"/>
    </row>
    <row r="192" spans="1:12" ht="23.25" customHeight="1">
      <c r="A192" s="91"/>
      <c r="B192" s="100"/>
      <c r="C192" s="72" t="s">
        <v>200</v>
      </c>
      <c r="D192" s="72" t="s">
        <v>1932</v>
      </c>
      <c r="E192" s="72"/>
      <c r="F192" s="72" t="s">
        <v>130</v>
      </c>
      <c r="G192" s="72">
        <v>0.5</v>
      </c>
      <c r="H192" s="63"/>
      <c r="I192" s="63"/>
      <c r="J192" s="63"/>
      <c r="K192" s="63">
        <f t="shared" si="15"/>
        <v>0.5</v>
      </c>
      <c r="L192" s="63"/>
    </row>
    <row r="193" spans="1:12" ht="23.25" customHeight="1">
      <c r="A193" s="91"/>
      <c r="B193" s="100"/>
      <c r="C193" s="72" t="s">
        <v>201</v>
      </c>
      <c r="D193" s="72" t="s">
        <v>1932</v>
      </c>
      <c r="E193" s="72"/>
      <c r="F193" s="72" t="s">
        <v>130</v>
      </c>
      <c r="G193" s="72">
        <v>0.5</v>
      </c>
      <c r="H193" s="63"/>
      <c r="I193" s="63"/>
      <c r="J193" s="63"/>
      <c r="K193" s="63">
        <f t="shared" si="15"/>
        <v>0.5</v>
      </c>
      <c r="L193" s="63"/>
    </row>
    <row r="194" spans="1:12" ht="23.25" customHeight="1">
      <c r="A194" s="91"/>
      <c r="B194" s="100"/>
      <c r="C194" s="72" t="s">
        <v>202</v>
      </c>
      <c r="D194" s="72" t="s">
        <v>1932</v>
      </c>
      <c r="E194" s="72"/>
      <c r="F194" s="72" t="s">
        <v>88</v>
      </c>
      <c r="G194" s="72">
        <v>0.5</v>
      </c>
      <c r="H194" s="63"/>
      <c r="I194" s="63"/>
      <c r="J194" s="63"/>
      <c r="K194" s="63">
        <f t="shared" si="15"/>
        <v>0.5</v>
      </c>
      <c r="L194" s="63"/>
    </row>
    <row r="195" spans="1:12" ht="23.25" customHeight="1">
      <c r="A195" s="91"/>
      <c r="B195" s="72" t="s">
        <v>203</v>
      </c>
      <c r="C195" s="72" t="s">
        <v>204</v>
      </c>
      <c r="D195" s="72" t="s">
        <v>1932</v>
      </c>
      <c r="E195" s="72"/>
      <c r="F195" s="72" t="s">
        <v>130</v>
      </c>
      <c r="G195" s="72">
        <v>0.5</v>
      </c>
      <c r="H195" s="63"/>
      <c r="I195" s="63"/>
      <c r="J195" s="63"/>
      <c r="K195" s="63">
        <f t="shared" si="15"/>
        <v>0.5</v>
      </c>
      <c r="L195" s="63"/>
    </row>
    <row r="196" spans="1:12" ht="23.25" customHeight="1">
      <c r="A196" s="91"/>
      <c r="B196" s="100" t="s">
        <v>205</v>
      </c>
      <c r="C196" s="72" t="s">
        <v>114</v>
      </c>
      <c r="D196" s="72"/>
      <c r="E196" s="72"/>
      <c r="F196" s="72"/>
      <c r="G196" s="72">
        <f>SUM(G197:G198)</f>
        <v>3</v>
      </c>
      <c r="H196" s="72">
        <f t="shared" ref="H196:K196" si="29">SUM(H197:H198)</f>
        <v>0</v>
      </c>
      <c r="I196" s="72">
        <f t="shared" si="29"/>
        <v>0</v>
      </c>
      <c r="J196" s="72">
        <f t="shared" si="29"/>
        <v>0</v>
      </c>
      <c r="K196" s="72">
        <f t="shared" si="29"/>
        <v>3</v>
      </c>
      <c r="L196" s="63"/>
    </row>
    <row r="197" spans="1:12" ht="23.25" customHeight="1">
      <c r="A197" s="91"/>
      <c r="B197" s="100"/>
      <c r="C197" s="72" t="s">
        <v>206</v>
      </c>
      <c r="D197" s="72" t="s">
        <v>1932</v>
      </c>
      <c r="E197" s="72"/>
      <c r="F197" s="72" t="s">
        <v>15</v>
      </c>
      <c r="G197" s="72">
        <v>1.5</v>
      </c>
      <c r="H197" s="63"/>
      <c r="I197" s="63"/>
      <c r="J197" s="63"/>
      <c r="K197" s="63">
        <f t="shared" si="15"/>
        <v>1.5</v>
      </c>
      <c r="L197" s="63"/>
    </row>
    <row r="198" spans="1:12" ht="23.25" customHeight="1">
      <c r="A198" s="91"/>
      <c r="B198" s="100"/>
      <c r="C198" s="72" t="s">
        <v>207</v>
      </c>
      <c r="D198" s="72" t="s">
        <v>1932</v>
      </c>
      <c r="E198" s="72"/>
      <c r="F198" s="72" t="s">
        <v>1939</v>
      </c>
      <c r="G198" s="72">
        <v>1.5</v>
      </c>
      <c r="H198" s="63"/>
      <c r="I198" s="63"/>
      <c r="J198" s="63"/>
      <c r="K198" s="63">
        <f t="shared" si="15"/>
        <v>1.5</v>
      </c>
      <c r="L198" s="63"/>
    </row>
    <row r="199" spans="1:12" ht="23.25" customHeight="1">
      <c r="A199" s="91"/>
      <c r="B199" s="72" t="s">
        <v>208</v>
      </c>
      <c r="C199" s="72" t="s">
        <v>209</v>
      </c>
      <c r="D199" s="72" t="s">
        <v>1932</v>
      </c>
      <c r="E199" s="72"/>
      <c r="F199" s="72" t="s">
        <v>51</v>
      </c>
      <c r="G199" s="72">
        <v>0.5</v>
      </c>
      <c r="H199" s="63"/>
      <c r="I199" s="63"/>
      <c r="J199" s="63"/>
      <c r="K199" s="63">
        <f t="shared" si="15"/>
        <v>0.5</v>
      </c>
      <c r="L199" s="63"/>
    </row>
    <row r="200" spans="1:12" ht="23.25" customHeight="1">
      <c r="A200" s="91"/>
      <c r="B200" s="72" t="s">
        <v>210</v>
      </c>
      <c r="C200" s="72" t="s">
        <v>211</v>
      </c>
      <c r="D200" s="72" t="s">
        <v>1932</v>
      </c>
      <c r="E200" s="72"/>
      <c r="F200" s="72" t="s">
        <v>15</v>
      </c>
      <c r="G200" s="72">
        <v>1.5</v>
      </c>
      <c r="H200" s="63"/>
      <c r="I200" s="63"/>
      <c r="J200" s="63"/>
      <c r="K200" s="63">
        <f t="shared" si="15"/>
        <v>1.5</v>
      </c>
      <c r="L200" s="63"/>
    </row>
    <row r="201" spans="1:12" ht="23.25" customHeight="1">
      <c r="A201" s="91"/>
      <c r="B201" s="90" t="s">
        <v>1909</v>
      </c>
      <c r="C201" s="72" t="s">
        <v>1925</v>
      </c>
      <c r="D201" s="72"/>
      <c r="E201" s="72"/>
      <c r="F201" s="72"/>
      <c r="G201" s="72">
        <f>G202+G203</f>
        <v>0</v>
      </c>
      <c r="H201" s="72">
        <f t="shared" ref="H201:K201" si="30">H202+H203</f>
        <v>8</v>
      </c>
      <c r="I201" s="72">
        <f t="shared" si="30"/>
        <v>8</v>
      </c>
      <c r="J201" s="72">
        <f t="shared" si="30"/>
        <v>0</v>
      </c>
      <c r="K201" s="72">
        <f t="shared" si="30"/>
        <v>16</v>
      </c>
      <c r="L201" s="63"/>
    </row>
    <row r="202" spans="1:12" ht="23.25" customHeight="1">
      <c r="A202" s="91"/>
      <c r="B202" s="91"/>
      <c r="C202" s="72" t="s">
        <v>1858</v>
      </c>
      <c r="D202" s="72" t="s">
        <v>1932</v>
      </c>
      <c r="E202" s="72"/>
      <c r="F202" s="72" t="s">
        <v>130</v>
      </c>
      <c r="G202" s="72"/>
      <c r="H202" s="63">
        <v>8</v>
      </c>
      <c r="I202" s="63"/>
      <c r="J202" s="63"/>
      <c r="K202" s="63">
        <f t="shared" si="15"/>
        <v>8</v>
      </c>
      <c r="L202" s="63"/>
    </row>
    <row r="203" spans="1:12" ht="23.25" customHeight="1">
      <c r="A203" s="91"/>
      <c r="B203" s="92"/>
      <c r="C203" s="72" t="s">
        <v>1859</v>
      </c>
      <c r="D203" s="72" t="s">
        <v>1932</v>
      </c>
      <c r="E203" s="72"/>
      <c r="F203" s="72" t="s">
        <v>130</v>
      </c>
      <c r="G203" s="72"/>
      <c r="H203" s="63"/>
      <c r="I203" s="63">
        <v>8</v>
      </c>
      <c r="J203" s="63"/>
      <c r="K203" s="63">
        <f t="shared" si="15"/>
        <v>8</v>
      </c>
      <c r="L203" s="63"/>
    </row>
    <row r="204" spans="1:12" ht="23.25" customHeight="1">
      <c r="A204" s="91"/>
      <c r="B204" s="100" t="s">
        <v>212</v>
      </c>
      <c r="C204" s="72" t="s">
        <v>114</v>
      </c>
      <c r="D204" s="72"/>
      <c r="E204" s="72"/>
      <c r="F204" s="72"/>
      <c r="G204" s="72">
        <f>SUM(G205:G206)</f>
        <v>1.5</v>
      </c>
      <c r="H204" s="72">
        <f t="shared" ref="H204:K204" si="31">SUM(H205:H206)</f>
        <v>0</v>
      </c>
      <c r="I204" s="72">
        <f t="shared" si="31"/>
        <v>0</v>
      </c>
      <c r="J204" s="72">
        <f t="shared" si="31"/>
        <v>0</v>
      </c>
      <c r="K204" s="72">
        <f t="shared" si="31"/>
        <v>1.5</v>
      </c>
      <c r="L204" s="63"/>
    </row>
    <row r="205" spans="1:12" ht="23.25" customHeight="1">
      <c r="A205" s="91"/>
      <c r="B205" s="100"/>
      <c r="C205" s="72" t="s">
        <v>213</v>
      </c>
      <c r="D205" s="72" t="s">
        <v>1932</v>
      </c>
      <c r="E205" s="72"/>
      <c r="F205" s="72" t="s">
        <v>51</v>
      </c>
      <c r="G205" s="72">
        <v>1</v>
      </c>
      <c r="H205" s="63"/>
      <c r="I205" s="63"/>
      <c r="J205" s="63"/>
      <c r="K205" s="63">
        <f t="shared" ref="K205:K272" si="32">G205+H205+I205+J205</f>
        <v>1</v>
      </c>
      <c r="L205" s="63"/>
    </row>
    <row r="206" spans="1:12" ht="23.25" customHeight="1">
      <c r="A206" s="92"/>
      <c r="B206" s="100"/>
      <c r="C206" s="72" t="s">
        <v>214</v>
      </c>
      <c r="D206" s="72" t="s">
        <v>1932</v>
      </c>
      <c r="E206" s="72"/>
      <c r="F206" s="72" t="s">
        <v>130</v>
      </c>
      <c r="G206" s="72">
        <v>0.5</v>
      </c>
      <c r="H206" s="63"/>
      <c r="I206" s="63"/>
      <c r="J206" s="63"/>
      <c r="K206" s="63">
        <f t="shared" si="32"/>
        <v>0.5</v>
      </c>
      <c r="L206" s="63"/>
    </row>
    <row r="207" spans="1:12" ht="23.25" customHeight="1">
      <c r="A207" s="111" t="s">
        <v>1914</v>
      </c>
      <c r="B207" s="101" t="s">
        <v>1926</v>
      </c>
      <c r="C207" s="102"/>
      <c r="D207" s="73"/>
      <c r="E207" s="73"/>
      <c r="F207" s="71"/>
      <c r="G207" s="71">
        <f>G208+G209+G212+G213</f>
        <v>0.5</v>
      </c>
      <c r="H207" s="71">
        <f t="shared" ref="H207:K207" si="33">H208+H209+H212+H213</f>
        <v>40</v>
      </c>
      <c r="I207" s="71">
        <f t="shared" si="33"/>
        <v>8</v>
      </c>
      <c r="J207" s="71">
        <f t="shared" si="33"/>
        <v>0</v>
      </c>
      <c r="K207" s="71">
        <f t="shared" si="33"/>
        <v>48.5</v>
      </c>
      <c r="L207" s="63"/>
    </row>
    <row r="208" spans="1:12" ht="23.25" customHeight="1">
      <c r="A208" s="112"/>
      <c r="B208" s="72" t="s">
        <v>1860</v>
      </c>
      <c r="C208" s="72" t="s">
        <v>1861</v>
      </c>
      <c r="D208" s="72" t="s">
        <v>1932</v>
      </c>
      <c r="E208" s="72"/>
      <c r="F208" s="72" t="s">
        <v>145</v>
      </c>
      <c r="G208" s="72"/>
      <c r="H208" s="63">
        <v>8</v>
      </c>
      <c r="I208" s="63"/>
      <c r="J208" s="63"/>
      <c r="K208" s="63">
        <f t="shared" si="32"/>
        <v>8</v>
      </c>
      <c r="L208" s="63"/>
    </row>
    <row r="209" spans="1:12" ht="23.25" customHeight="1">
      <c r="A209" s="112"/>
      <c r="B209" s="90" t="s">
        <v>1862</v>
      </c>
      <c r="C209" s="72" t="s">
        <v>1925</v>
      </c>
      <c r="D209" s="72"/>
      <c r="E209" s="72"/>
      <c r="F209" s="72"/>
      <c r="G209" s="72">
        <f>G210+G211</f>
        <v>0</v>
      </c>
      <c r="H209" s="72">
        <f t="shared" ref="H209:K209" si="34">H210+H211</f>
        <v>16</v>
      </c>
      <c r="I209" s="72">
        <f t="shared" si="34"/>
        <v>0</v>
      </c>
      <c r="J209" s="72">
        <f t="shared" si="34"/>
        <v>0</v>
      </c>
      <c r="K209" s="72">
        <f t="shared" si="34"/>
        <v>16</v>
      </c>
      <c r="L209" s="63"/>
    </row>
    <row r="210" spans="1:12" ht="23.25" customHeight="1">
      <c r="A210" s="112"/>
      <c r="B210" s="91"/>
      <c r="C210" s="72" t="s">
        <v>1863</v>
      </c>
      <c r="D210" s="72" t="s">
        <v>1932</v>
      </c>
      <c r="E210" s="72"/>
      <c r="F210" s="72" t="s">
        <v>130</v>
      </c>
      <c r="G210" s="72"/>
      <c r="H210" s="63">
        <v>8</v>
      </c>
      <c r="I210" s="63"/>
      <c r="J210" s="63"/>
      <c r="K210" s="63">
        <f t="shared" si="32"/>
        <v>8</v>
      </c>
      <c r="L210" s="63"/>
    </row>
    <row r="211" spans="1:12" ht="23.25" customHeight="1">
      <c r="A211" s="112"/>
      <c r="B211" s="92"/>
      <c r="C211" s="72" t="s">
        <v>1864</v>
      </c>
      <c r="D211" s="72" t="s">
        <v>1932</v>
      </c>
      <c r="E211" s="72"/>
      <c r="F211" s="72" t="s">
        <v>88</v>
      </c>
      <c r="G211" s="72"/>
      <c r="H211" s="63">
        <v>8</v>
      </c>
      <c r="I211" s="63"/>
      <c r="J211" s="63"/>
      <c r="K211" s="63">
        <f t="shared" si="32"/>
        <v>8</v>
      </c>
      <c r="L211" s="63"/>
    </row>
    <row r="212" spans="1:12" ht="23.25" customHeight="1">
      <c r="A212" s="112"/>
      <c r="B212" s="72" t="s">
        <v>1867</v>
      </c>
      <c r="C212" s="72" t="s">
        <v>1868</v>
      </c>
      <c r="D212" s="72" t="s">
        <v>1932</v>
      </c>
      <c r="E212" s="72"/>
      <c r="F212" s="72" t="s">
        <v>145</v>
      </c>
      <c r="G212" s="72"/>
      <c r="H212" s="63">
        <v>8</v>
      </c>
      <c r="I212" s="63"/>
      <c r="J212" s="63"/>
      <c r="K212" s="63">
        <f t="shared" si="32"/>
        <v>8</v>
      </c>
      <c r="L212" s="63"/>
    </row>
    <row r="213" spans="1:12" ht="23.25" customHeight="1">
      <c r="A213" s="112"/>
      <c r="B213" s="90" t="s">
        <v>293</v>
      </c>
      <c r="C213" s="72" t="s">
        <v>1925</v>
      </c>
      <c r="D213" s="72"/>
      <c r="E213" s="72"/>
      <c r="F213" s="72"/>
      <c r="G213" s="72">
        <f>G214+G215+G216</f>
        <v>0.5</v>
      </c>
      <c r="H213" s="72">
        <f t="shared" ref="H213:K213" si="35">H214+H215+H216</f>
        <v>8</v>
      </c>
      <c r="I213" s="72">
        <f t="shared" si="35"/>
        <v>8</v>
      </c>
      <c r="J213" s="72">
        <f t="shared" si="35"/>
        <v>0</v>
      </c>
      <c r="K213" s="72">
        <f t="shared" si="35"/>
        <v>16.5</v>
      </c>
      <c r="L213" s="63"/>
    </row>
    <row r="214" spans="1:12" ht="23.25" customHeight="1">
      <c r="A214" s="112"/>
      <c r="B214" s="91"/>
      <c r="C214" s="72" t="s">
        <v>1865</v>
      </c>
      <c r="D214" s="72" t="s">
        <v>1932</v>
      </c>
      <c r="E214" s="72"/>
      <c r="F214" s="72" t="s">
        <v>145</v>
      </c>
      <c r="G214" s="72"/>
      <c r="H214" s="63">
        <v>8</v>
      </c>
      <c r="I214" s="63"/>
      <c r="J214" s="63"/>
      <c r="K214" s="63">
        <f t="shared" si="32"/>
        <v>8</v>
      </c>
      <c r="L214" s="63"/>
    </row>
    <row r="215" spans="1:12" ht="23.25" customHeight="1">
      <c r="A215" s="112"/>
      <c r="B215" s="91"/>
      <c r="C215" s="72" t="s">
        <v>1866</v>
      </c>
      <c r="D215" s="72" t="s">
        <v>1932</v>
      </c>
      <c r="E215" s="72"/>
      <c r="F215" s="72" t="s">
        <v>130</v>
      </c>
      <c r="G215" s="72"/>
      <c r="H215" s="63"/>
      <c r="I215" s="63">
        <v>8</v>
      </c>
      <c r="J215" s="63"/>
      <c r="K215" s="63">
        <f t="shared" si="32"/>
        <v>8</v>
      </c>
      <c r="L215" s="63"/>
    </row>
    <row r="216" spans="1:12" ht="23.25" customHeight="1">
      <c r="A216" s="113"/>
      <c r="B216" s="92"/>
      <c r="C216" s="72" t="s">
        <v>294</v>
      </c>
      <c r="D216" s="72" t="s">
        <v>1932</v>
      </c>
      <c r="E216" s="72"/>
      <c r="F216" s="72" t="s">
        <v>88</v>
      </c>
      <c r="G216" s="72">
        <v>0.5</v>
      </c>
      <c r="H216" s="63"/>
      <c r="I216" s="63"/>
      <c r="J216" s="63"/>
      <c r="K216" s="63">
        <f t="shared" si="32"/>
        <v>0.5</v>
      </c>
      <c r="L216" s="63"/>
    </row>
    <row r="217" spans="1:12" ht="23.25" customHeight="1">
      <c r="A217" s="100" t="s">
        <v>235</v>
      </c>
      <c r="B217" s="96" t="s">
        <v>236</v>
      </c>
      <c r="C217" s="96"/>
      <c r="D217" s="71"/>
      <c r="E217" s="71"/>
      <c r="F217" s="71"/>
      <c r="G217" s="71">
        <f>SUM(G218+G223+G226)</f>
        <v>8</v>
      </c>
      <c r="H217" s="71">
        <f t="shared" ref="H217:K217" si="36">SUM(H218+H223+H226)</f>
        <v>0</v>
      </c>
      <c r="I217" s="71">
        <f t="shared" si="36"/>
        <v>0</v>
      </c>
      <c r="J217" s="71">
        <f t="shared" si="36"/>
        <v>0</v>
      </c>
      <c r="K217" s="71">
        <f t="shared" si="36"/>
        <v>8</v>
      </c>
      <c r="L217" s="63"/>
    </row>
    <row r="218" spans="1:12" ht="23.25" customHeight="1">
      <c r="A218" s="100"/>
      <c r="B218" s="100" t="s">
        <v>113</v>
      </c>
      <c r="C218" s="72" t="s">
        <v>114</v>
      </c>
      <c r="D218" s="72"/>
      <c r="E218" s="72"/>
      <c r="F218" s="72"/>
      <c r="G218" s="72">
        <f>SUM(G219:G222)</f>
        <v>6</v>
      </c>
      <c r="H218" s="72">
        <f t="shared" ref="H218:K218" si="37">SUM(H219:H222)</f>
        <v>0</v>
      </c>
      <c r="I218" s="72">
        <f t="shared" si="37"/>
        <v>0</v>
      </c>
      <c r="J218" s="72">
        <f t="shared" si="37"/>
        <v>0</v>
      </c>
      <c r="K218" s="72">
        <f t="shared" si="37"/>
        <v>6</v>
      </c>
      <c r="L218" s="63"/>
    </row>
    <row r="219" spans="1:12" ht="23.25" customHeight="1">
      <c r="A219" s="100"/>
      <c r="B219" s="100"/>
      <c r="C219" s="72" t="s">
        <v>237</v>
      </c>
      <c r="D219" s="72" t="s">
        <v>1932</v>
      </c>
      <c r="E219" s="72"/>
      <c r="F219" s="72" t="s">
        <v>1939</v>
      </c>
      <c r="G219" s="72">
        <v>1.5</v>
      </c>
      <c r="H219" s="63"/>
      <c r="I219" s="63"/>
      <c r="J219" s="63"/>
      <c r="K219" s="63">
        <f t="shared" si="32"/>
        <v>1.5</v>
      </c>
      <c r="L219" s="63"/>
    </row>
    <row r="220" spans="1:12" ht="23.25" customHeight="1">
      <c r="A220" s="100"/>
      <c r="B220" s="100"/>
      <c r="C220" s="72" t="s">
        <v>238</v>
      </c>
      <c r="D220" s="72" t="s">
        <v>1932</v>
      </c>
      <c r="E220" s="72"/>
      <c r="F220" s="72" t="s">
        <v>168</v>
      </c>
      <c r="G220" s="72">
        <v>1.5</v>
      </c>
      <c r="H220" s="63"/>
      <c r="I220" s="63"/>
      <c r="J220" s="63"/>
      <c r="K220" s="63">
        <f t="shared" si="32"/>
        <v>1.5</v>
      </c>
      <c r="L220" s="63"/>
    </row>
    <row r="221" spans="1:12" ht="23.25" customHeight="1">
      <c r="A221" s="100"/>
      <c r="B221" s="100"/>
      <c r="C221" s="72" t="s">
        <v>239</v>
      </c>
      <c r="D221" s="72" t="s">
        <v>1932</v>
      </c>
      <c r="E221" s="72"/>
      <c r="F221" s="72" t="s">
        <v>44</v>
      </c>
      <c r="G221" s="72">
        <v>1</v>
      </c>
      <c r="H221" s="63"/>
      <c r="I221" s="63"/>
      <c r="J221" s="63"/>
      <c r="K221" s="63">
        <f t="shared" si="32"/>
        <v>1</v>
      </c>
      <c r="L221" s="63"/>
    </row>
    <row r="222" spans="1:12" ht="23.25" customHeight="1">
      <c r="A222" s="100"/>
      <c r="B222" s="100"/>
      <c r="C222" s="72" t="s">
        <v>240</v>
      </c>
      <c r="D222" s="72" t="s">
        <v>1932</v>
      </c>
      <c r="E222" s="72"/>
      <c r="F222" s="72" t="s">
        <v>1939</v>
      </c>
      <c r="G222" s="72">
        <v>2</v>
      </c>
      <c r="H222" s="63"/>
      <c r="I222" s="63"/>
      <c r="J222" s="63"/>
      <c r="K222" s="63">
        <f t="shared" si="32"/>
        <v>2</v>
      </c>
      <c r="L222" s="63"/>
    </row>
    <row r="223" spans="1:12" ht="23.25" customHeight="1">
      <c r="A223" s="100"/>
      <c r="B223" s="100" t="s">
        <v>241</v>
      </c>
      <c r="C223" s="72" t="s">
        <v>114</v>
      </c>
      <c r="D223" s="72"/>
      <c r="E223" s="72"/>
      <c r="F223" s="72"/>
      <c r="G223" s="72">
        <f>SUM(G224:G225)</f>
        <v>1.5</v>
      </c>
      <c r="H223" s="72">
        <f t="shared" ref="H223:K223" si="38">SUM(H224:H225)</f>
        <v>0</v>
      </c>
      <c r="I223" s="72">
        <f t="shared" si="38"/>
        <v>0</v>
      </c>
      <c r="J223" s="72">
        <f t="shared" si="38"/>
        <v>0</v>
      </c>
      <c r="K223" s="72">
        <f t="shared" si="38"/>
        <v>1.5</v>
      </c>
      <c r="L223" s="63"/>
    </row>
    <row r="224" spans="1:12" ht="23.25" customHeight="1">
      <c r="A224" s="100"/>
      <c r="B224" s="100"/>
      <c r="C224" s="72" t="s">
        <v>242</v>
      </c>
      <c r="D224" s="72" t="s">
        <v>1932</v>
      </c>
      <c r="E224" s="72"/>
      <c r="F224" s="72" t="s">
        <v>15</v>
      </c>
      <c r="G224" s="72">
        <v>1</v>
      </c>
      <c r="H224" s="63"/>
      <c r="I224" s="63"/>
      <c r="J224" s="63"/>
      <c r="K224" s="63">
        <f t="shared" si="32"/>
        <v>1</v>
      </c>
      <c r="L224" s="63"/>
    </row>
    <row r="225" spans="1:12" ht="23.25" customHeight="1">
      <c r="A225" s="100"/>
      <c r="B225" s="100"/>
      <c r="C225" s="72" t="s">
        <v>243</v>
      </c>
      <c r="D225" s="72" t="s">
        <v>1932</v>
      </c>
      <c r="E225" s="72"/>
      <c r="F225" s="72" t="s">
        <v>130</v>
      </c>
      <c r="G225" s="72">
        <v>0.5</v>
      </c>
      <c r="H225" s="63"/>
      <c r="I225" s="63"/>
      <c r="J225" s="63"/>
      <c r="K225" s="63">
        <f t="shared" si="32"/>
        <v>0.5</v>
      </c>
      <c r="L225" s="63"/>
    </row>
    <row r="226" spans="1:12" ht="23.25" customHeight="1">
      <c r="A226" s="100"/>
      <c r="B226" s="72" t="s">
        <v>244</v>
      </c>
      <c r="C226" s="72" t="s">
        <v>245</v>
      </c>
      <c r="D226" s="72" t="s">
        <v>1932</v>
      </c>
      <c r="E226" s="72"/>
      <c r="F226" s="72" t="s">
        <v>88</v>
      </c>
      <c r="G226" s="72">
        <v>0.5</v>
      </c>
      <c r="H226" s="63"/>
      <c r="I226" s="63"/>
      <c r="J226" s="63"/>
      <c r="K226" s="63">
        <f t="shared" si="32"/>
        <v>0.5</v>
      </c>
      <c r="L226" s="63"/>
    </row>
    <row r="227" spans="1:12" ht="23.25" customHeight="1">
      <c r="A227" s="100" t="s">
        <v>246</v>
      </c>
      <c r="B227" s="96" t="s">
        <v>247</v>
      </c>
      <c r="C227" s="96"/>
      <c r="D227" s="71"/>
      <c r="E227" s="71"/>
      <c r="F227" s="71"/>
      <c r="G227" s="71">
        <f>G228+G232+G233+G234+G235</f>
        <v>4.5</v>
      </c>
      <c r="H227" s="71">
        <f t="shared" ref="H227:K227" si="39">H228+H232+H233+H234+H235</f>
        <v>16</v>
      </c>
      <c r="I227" s="71">
        <f t="shared" si="39"/>
        <v>0</v>
      </c>
      <c r="J227" s="71">
        <f t="shared" si="39"/>
        <v>0</v>
      </c>
      <c r="K227" s="71">
        <f t="shared" si="39"/>
        <v>20.5</v>
      </c>
      <c r="L227" s="63"/>
    </row>
    <row r="228" spans="1:12" ht="23.25" customHeight="1">
      <c r="A228" s="100"/>
      <c r="B228" s="100" t="s">
        <v>113</v>
      </c>
      <c r="C228" s="72" t="s">
        <v>114</v>
      </c>
      <c r="D228" s="72"/>
      <c r="E228" s="72"/>
      <c r="F228" s="72"/>
      <c r="G228" s="72">
        <f>SUM(G229:G231)</f>
        <v>2.5</v>
      </c>
      <c r="H228" s="72">
        <f t="shared" ref="H228:K228" si="40">SUM(H229:H231)</f>
        <v>0</v>
      </c>
      <c r="I228" s="72">
        <f t="shared" si="40"/>
        <v>0</v>
      </c>
      <c r="J228" s="72">
        <f t="shared" si="40"/>
        <v>0</v>
      </c>
      <c r="K228" s="72">
        <f t="shared" si="40"/>
        <v>2.5</v>
      </c>
      <c r="L228" s="63"/>
    </row>
    <row r="229" spans="1:12" ht="23.25" customHeight="1">
      <c r="A229" s="100"/>
      <c r="B229" s="100"/>
      <c r="C229" s="72" t="s">
        <v>248</v>
      </c>
      <c r="D229" s="72" t="s">
        <v>1932</v>
      </c>
      <c r="E229" s="72"/>
      <c r="F229" s="72" t="s">
        <v>44</v>
      </c>
      <c r="G229" s="72">
        <v>1</v>
      </c>
      <c r="H229" s="63"/>
      <c r="I229" s="63"/>
      <c r="J229" s="63"/>
      <c r="K229" s="63">
        <f t="shared" si="32"/>
        <v>1</v>
      </c>
      <c r="L229" s="63"/>
    </row>
    <row r="230" spans="1:12" ht="23.25" customHeight="1">
      <c r="A230" s="100"/>
      <c r="B230" s="100"/>
      <c r="C230" s="72" t="s">
        <v>249</v>
      </c>
      <c r="D230" s="72" t="s">
        <v>1932</v>
      </c>
      <c r="E230" s="72"/>
      <c r="F230" s="72" t="s">
        <v>13</v>
      </c>
      <c r="G230" s="72">
        <v>1</v>
      </c>
      <c r="H230" s="63"/>
      <c r="I230" s="63"/>
      <c r="J230" s="63"/>
      <c r="K230" s="63">
        <f t="shared" si="32"/>
        <v>1</v>
      </c>
      <c r="L230" s="63"/>
    </row>
    <row r="231" spans="1:12" ht="23.25" customHeight="1">
      <c r="A231" s="100"/>
      <c r="B231" s="100"/>
      <c r="C231" s="72" t="s">
        <v>250</v>
      </c>
      <c r="D231" s="72" t="s">
        <v>1932</v>
      </c>
      <c r="E231" s="72"/>
      <c r="F231" s="72" t="s">
        <v>145</v>
      </c>
      <c r="G231" s="72">
        <v>0.5</v>
      </c>
      <c r="H231" s="63"/>
      <c r="I231" s="63"/>
      <c r="J231" s="63"/>
      <c r="K231" s="63">
        <f t="shared" si="32"/>
        <v>0.5</v>
      </c>
      <c r="L231" s="63"/>
    </row>
    <row r="232" spans="1:12" ht="23.25" customHeight="1">
      <c r="A232" s="100"/>
      <c r="B232" s="72" t="s">
        <v>251</v>
      </c>
      <c r="C232" s="72" t="s">
        <v>252</v>
      </c>
      <c r="D232" s="72" t="s">
        <v>1932</v>
      </c>
      <c r="E232" s="72"/>
      <c r="F232" s="72" t="s">
        <v>145</v>
      </c>
      <c r="G232" s="72">
        <v>0.5</v>
      </c>
      <c r="H232" s="63"/>
      <c r="I232" s="63"/>
      <c r="J232" s="63"/>
      <c r="K232" s="63">
        <f t="shared" si="32"/>
        <v>0.5</v>
      </c>
      <c r="L232" s="63"/>
    </row>
    <row r="233" spans="1:12" ht="23.25" customHeight="1">
      <c r="A233" s="100"/>
      <c r="B233" s="72" t="s">
        <v>1869</v>
      </c>
      <c r="C233" s="72" t="s">
        <v>1870</v>
      </c>
      <c r="D233" s="72" t="s">
        <v>1932</v>
      </c>
      <c r="E233" s="72"/>
      <c r="F233" s="72" t="s">
        <v>130</v>
      </c>
      <c r="G233" s="72"/>
      <c r="H233" s="63">
        <v>8</v>
      </c>
      <c r="I233" s="63"/>
      <c r="J233" s="63"/>
      <c r="K233" s="63">
        <f t="shared" si="32"/>
        <v>8</v>
      </c>
      <c r="L233" s="63"/>
    </row>
    <row r="234" spans="1:12" ht="23.25" customHeight="1">
      <c r="A234" s="100"/>
      <c r="B234" s="72" t="s">
        <v>1871</v>
      </c>
      <c r="C234" s="72" t="s">
        <v>1872</v>
      </c>
      <c r="D234" s="72" t="s">
        <v>1932</v>
      </c>
      <c r="E234" s="72"/>
      <c r="F234" s="72" t="s">
        <v>145</v>
      </c>
      <c r="G234" s="72"/>
      <c r="H234" s="63">
        <v>8</v>
      </c>
      <c r="I234" s="63"/>
      <c r="J234" s="63"/>
      <c r="K234" s="63">
        <f t="shared" si="32"/>
        <v>8</v>
      </c>
      <c r="L234" s="63"/>
    </row>
    <row r="235" spans="1:12" ht="23.25" customHeight="1">
      <c r="A235" s="100"/>
      <c r="B235" s="72" t="s">
        <v>253</v>
      </c>
      <c r="C235" s="72" t="s">
        <v>254</v>
      </c>
      <c r="D235" s="72" t="s">
        <v>1932</v>
      </c>
      <c r="E235" s="72"/>
      <c r="F235" s="72" t="s">
        <v>15</v>
      </c>
      <c r="G235" s="72">
        <v>1.5</v>
      </c>
      <c r="H235" s="63"/>
      <c r="I235" s="63"/>
      <c r="J235" s="63"/>
      <c r="K235" s="63">
        <f t="shared" si="32"/>
        <v>1.5</v>
      </c>
      <c r="L235" s="63"/>
    </row>
    <row r="236" spans="1:12" ht="23.25" customHeight="1">
      <c r="A236" s="100" t="s">
        <v>255</v>
      </c>
      <c r="B236" s="96" t="s">
        <v>256</v>
      </c>
      <c r="C236" s="96"/>
      <c r="D236" s="71"/>
      <c r="E236" s="71"/>
      <c r="F236" s="71"/>
      <c r="G236" s="71">
        <f>SUM(G237+G241)</f>
        <v>5</v>
      </c>
      <c r="H236" s="71">
        <f t="shared" ref="H236:K236" si="41">SUM(H237+H241)</f>
        <v>0</v>
      </c>
      <c r="I236" s="71">
        <f t="shared" si="41"/>
        <v>0</v>
      </c>
      <c r="J236" s="71">
        <f t="shared" si="41"/>
        <v>0</v>
      </c>
      <c r="K236" s="71">
        <f t="shared" si="41"/>
        <v>5</v>
      </c>
      <c r="L236" s="63"/>
    </row>
    <row r="237" spans="1:12" ht="23.25" customHeight="1">
      <c r="A237" s="100"/>
      <c r="B237" s="100" t="s">
        <v>113</v>
      </c>
      <c r="C237" s="72" t="s">
        <v>114</v>
      </c>
      <c r="D237" s="72"/>
      <c r="E237" s="72"/>
      <c r="F237" s="72"/>
      <c r="G237" s="72">
        <f>SUM(G238:G240)</f>
        <v>4.5</v>
      </c>
      <c r="H237" s="72">
        <f t="shared" ref="H237:K237" si="42">SUM(H238:H240)</f>
        <v>0</v>
      </c>
      <c r="I237" s="72">
        <f t="shared" si="42"/>
        <v>0</v>
      </c>
      <c r="J237" s="72">
        <f t="shared" si="42"/>
        <v>0</v>
      </c>
      <c r="K237" s="72">
        <f t="shared" si="42"/>
        <v>4.5</v>
      </c>
      <c r="L237" s="63"/>
    </row>
    <row r="238" spans="1:12" ht="23.25" customHeight="1">
      <c r="A238" s="100"/>
      <c r="B238" s="100"/>
      <c r="C238" s="72" t="s">
        <v>257</v>
      </c>
      <c r="D238" s="72" t="s">
        <v>1932</v>
      </c>
      <c r="E238" s="72"/>
      <c r="F238" s="72" t="s">
        <v>44</v>
      </c>
      <c r="G238" s="72">
        <v>1</v>
      </c>
      <c r="H238" s="63"/>
      <c r="I238" s="63"/>
      <c r="J238" s="63"/>
      <c r="K238" s="63">
        <f t="shared" si="32"/>
        <v>1</v>
      </c>
      <c r="L238" s="63"/>
    </row>
    <row r="239" spans="1:12" ht="23.25" customHeight="1">
      <c r="A239" s="100"/>
      <c r="B239" s="100"/>
      <c r="C239" s="72" t="s">
        <v>258</v>
      </c>
      <c r="D239" s="72" t="s">
        <v>1932</v>
      </c>
      <c r="E239" s="72"/>
      <c r="F239" s="72" t="s">
        <v>15</v>
      </c>
      <c r="G239" s="72">
        <v>3</v>
      </c>
      <c r="H239" s="63"/>
      <c r="I239" s="63"/>
      <c r="J239" s="63"/>
      <c r="K239" s="63">
        <f t="shared" si="32"/>
        <v>3</v>
      </c>
      <c r="L239" s="63"/>
    </row>
    <row r="240" spans="1:12" ht="23.25" customHeight="1">
      <c r="A240" s="100"/>
      <c r="B240" s="100"/>
      <c r="C240" s="72" t="s">
        <v>259</v>
      </c>
      <c r="D240" s="72" t="s">
        <v>1932</v>
      </c>
      <c r="E240" s="72"/>
      <c r="F240" s="72" t="s">
        <v>130</v>
      </c>
      <c r="G240" s="72">
        <v>0.5</v>
      </c>
      <c r="H240" s="63"/>
      <c r="I240" s="63"/>
      <c r="J240" s="63"/>
      <c r="K240" s="63">
        <f t="shared" si="32"/>
        <v>0.5</v>
      </c>
      <c r="L240" s="63"/>
    </row>
    <row r="241" spans="1:12" ht="23.25" customHeight="1">
      <c r="A241" s="100"/>
      <c r="B241" s="72" t="s">
        <v>260</v>
      </c>
      <c r="C241" s="72" t="s">
        <v>261</v>
      </c>
      <c r="D241" s="72" t="s">
        <v>1932</v>
      </c>
      <c r="E241" s="72"/>
      <c r="F241" s="72" t="s">
        <v>51</v>
      </c>
      <c r="G241" s="72">
        <v>0.5</v>
      </c>
      <c r="H241" s="63"/>
      <c r="I241" s="63"/>
      <c r="J241" s="63"/>
      <c r="K241" s="63">
        <f t="shared" si="32"/>
        <v>0.5</v>
      </c>
      <c r="L241" s="63"/>
    </row>
    <row r="242" spans="1:12" ht="23.25" customHeight="1">
      <c r="A242" s="100" t="s">
        <v>262</v>
      </c>
      <c r="B242" s="96" t="s">
        <v>263</v>
      </c>
      <c r="C242" s="96"/>
      <c r="D242" s="71"/>
      <c r="E242" s="71"/>
      <c r="F242" s="71"/>
      <c r="G242" s="71">
        <f>SUM(G243+G248+G252)</f>
        <v>5</v>
      </c>
      <c r="H242" s="71">
        <f t="shared" ref="H242:K242" si="43">SUM(H243+H248+H252)</f>
        <v>0</v>
      </c>
      <c r="I242" s="71">
        <f t="shared" si="43"/>
        <v>0</v>
      </c>
      <c r="J242" s="71">
        <f t="shared" si="43"/>
        <v>40</v>
      </c>
      <c r="K242" s="71">
        <f t="shared" si="43"/>
        <v>45</v>
      </c>
      <c r="L242" s="63"/>
    </row>
    <row r="243" spans="1:12" ht="23.25" customHeight="1">
      <c r="A243" s="100"/>
      <c r="B243" s="100" t="s">
        <v>113</v>
      </c>
      <c r="C243" s="72" t="s">
        <v>114</v>
      </c>
      <c r="D243" s="72"/>
      <c r="E243" s="72"/>
      <c r="F243" s="61"/>
      <c r="G243" s="72">
        <f>SUM(G244:G247)</f>
        <v>2.5</v>
      </c>
      <c r="H243" s="72">
        <f t="shared" ref="H243:K243" si="44">SUM(H244:H247)</f>
        <v>0</v>
      </c>
      <c r="I243" s="72">
        <f t="shared" si="44"/>
        <v>0</v>
      </c>
      <c r="J243" s="72">
        <f t="shared" si="44"/>
        <v>40</v>
      </c>
      <c r="K243" s="72">
        <f t="shared" si="44"/>
        <v>42.5</v>
      </c>
      <c r="L243" s="63"/>
    </row>
    <row r="244" spans="1:12" ht="23.25" customHeight="1">
      <c r="A244" s="100"/>
      <c r="B244" s="100"/>
      <c r="C244" s="72" t="s">
        <v>264</v>
      </c>
      <c r="D244" s="72" t="s">
        <v>1932</v>
      </c>
      <c r="E244" s="72"/>
      <c r="F244" s="72" t="s">
        <v>44</v>
      </c>
      <c r="G244" s="72">
        <v>1</v>
      </c>
      <c r="H244" s="63"/>
      <c r="I244" s="63"/>
      <c r="J244" s="63"/>
      <c r="K244" s="63">
        <f t="shared" si="32"/>
        <v>1</v>
      </c>
      <c r="L244" s="63"/>
    </row>
    <row r="245" spans="1:12" ht="23.25" customHeight="1">
      <c r="A245" s="100"/>
      <c r="B245" s="100"/>
      <c r="C245" s="75" t="s">
        <v>1923</v>
      </c>
      <c r="D245" s="72" t="s">
        <v>1932</v>
      </c>
      <c r="E245" s="75"/>
      <c r="F245" s="72" t="s">
        <v>44</v>
      </c>
      <c r="G245" s="72"/>
      <c r="H245" s="63"/>
      <c r="I245" s="63"/>
      <c r="J245" s="63">
        <v>40</v>
      </c>
      <c r="K245" s="63">
        <f t="shared" si="32"/>
        <v>40</v>
      </c>
      <c r="L245" s="63"/>
    </row>
    <row r="246" spans="1:12" ht="23.25" customHeight="1">
      <c r="A246" s="100"/>
      <c r="B246" s="100"/>
      <c r="C246" s="72" t="s">
        <v>265</v>
      </c>
      <c r="D246" s="72" t="s">
        <v>1932</v>
      </c>
      <c r="E246" s="72"/>
      <c r="F246" s="72" t="s">
        <v>15</v>
      </c>
      <c r="G246" s="72">
        <v>1</v>
      </c>
      <c r="H246" s="63"/>
      <c r="I246" s="63"/>
      <c r="J246" s="63"/>
      <c r="K246" s="63">
        <f t="shared" si="32"/>
        <v>1</v>
      </c>
      <c r="L246" s="63"/>
    </row>
    <row r="247" spans="1:12" ht="23.25" customHeight="1">
      <c r="A247" s="100"/>
      <c r="B247" s="100"/>
      <c r="C247" s="72" t="s">
        <v>266</v>
      </c>
      <c r="D247" s="72" t="s">
        <v>1932</v>
      </c>
      <c r="E247" s="72"/>
      <c r="F247" s="72" t="s">
        <v>1939</v>
      </c>
      <c r="G247" s="72">
        <v>0.5</v>
      </c>
      <c r="H247" s="63"/>
      <c r="I247" s="63"/>
      <c r="J247" s="63"/>
      <c r="K247" s="63">
        <f t="shared" si="32"/>
        <v>0.5</v>
      </c>
      <c r="L247" s="63"/>
    </row>
    <row r="248" spans="1:12" ht="23.25" customHeight="1">
      <c r="A248" s="100"/>
      <c r="B248" s="100" t="s">
        <v>267</v>
      </c>
      <c r="C248" s="72" t="s">
        <v>114</v>
      </c>
      <c r="D248" s="72"/>
      <c r="E248" s="72"/>
      <c r="F248" s="72"/>
      <c r="G248" s="72">
        <f>SUM(G249:G251)</f>
        <v>1.5</v>
      </c>
      <c r="H248" s="63"/>
      <c r="I248" s="63"/>
      <c r="J248" s="63"/>
      <c r="K248" s="63">
        <f t="shared" si="32"/>
        <v>1.5</v>
      </c>
      <c r="L248" s="63"/>
    </row>
    <row r="249" spans="1:12" ht="23.25" customHeight="1">
      <c r="A249" s="100"/>
      <c r="B249" s="100"/>
      <c r="C249" s="72" t="s">
        <v>268</v>
      </c>
      <c r="D249" s="72" t="s">
        <v>1932</v>
      </c>
      <c r="E249" s="72"/>
      <c r="F249" s="72" t="s">
        <v>15</v>
      </c>
      <c r="G249" s="72">
        <v>0.5</v>
      </c>
      <c r="H249" s="63"/>
      <c r="I249" s="63"/>
      <c r="J249" s="63"/>
      <c r="K249" s="63">
        <f t="shared" si="32"/>
        <v>0.5</v>
      </c>
      <c r="L249" s="63"/>
    </row>
    <row r="250" spans="1:12" ht="23.25" customHeight="1">
      <c r="A250" s="100"/>
      <c r="B250" s="100"/>
      <c r="C250" s="72" t="s">
        <v>269</v>
      </c>
      <c r="D250" s="72" t="s">
        <v>1932</v>
      </c>
      <c r="E250" s="72"/>
      <c r="F250" s="72" t="s">
        <v>130</v>
      </c>
      <c r="G250" s="72">
        <v>0.5</v>
      </c>
      <c r="H250" s="63"/>
      <c r="I250" s="63"/>
      <c r="J250" s="63"/>
      <c r="K250" s="63">
        <f t="shared" si="32"/>
        <v>0.5</v>
      </c>
      <c r="L250" s="63"/>
    </row>
    <row r="251" spans="1:12" ht="23.25" customHeight="1">
      <c r="A251" s="100"/>
      <c r="B251" s="100"/>
      <c r="C251" s="72" t="s">
        <v>270</v>
      </c>
      <c r="D251" s="72" t="s">
        <v>1932</v>
      </c>
      <c r="E251" s="72"/>
      <c r="F251" s="72" t="s">
        <v>130</v>
      </c>
      <c r="G251" s="72">
        <v>0.5</v>
      </c>
      <c r="H251" s="63"/>
      <c r="I251" s="63"/>
      <c r="J251" s="63"/>
      <c r="K251" s="63">
        <f t="shared" si="32"/>
        <v>0.5</v>
      </c>
      <c r="L251" s="63"/>
    </row>
    <row r="252" spans="1:12" ht="23.25" customHeight="1">
      <c r="A252" s="100"/>
      <c r="B252" s="72" t="s">
        <v>271</v>
      </c>
      <c r="C252" s="72" t="s">
        <v>272</v>
      </c>
      <c r="D252" s="72" t="s">
        <v>1932</v>
      </c>
      <c r="E252" s="72"/>
      <c r="F252" s="72" t="s">
        <v>15</v>
      </c>
      <c r="G252" s="72">
        <v>1</v>
      </c>
      <c r="H252" s="63"/>
      <c r="I252" s="63"/>
      <c r="J252" s="63"/>
      <c r="K252" s="63">
        <f t="shared" si="32"/>
        <v>1</v>
      </c>
      <c r="L252" s="63"/>
    </row>
    <row r="253" spans="1:12" ht="23.25" customHeight="1">
      <c r="A253" s="100" t="s">
        <v>273</v>
      </c>
      <c r="B253" s="96" t="s">
        <v>274</v>
      </c>
      <c r="C253" s="96"/>
      <c r="D253" s="71"/>
      <c r="E253" s="71"/>
      <c r="F253" s="71"/>
      <c r="G253" s="71">
        <f>G254+G258+G261+G264+G267+G268+G269+G272</f>
        <v>4.5</v>
      </c>
      <c r="H253" s="71">
        <f t="shared" ref="H253:K253" si="45">H254+H258+H261+H264+H267+H268+H269+H272</f>
        <v>32</v>
      </c>
      <c r="I253" s="71">
        <f t="shared" si="45"/>
        <v>40</v>
      </c>
      <c r="J253" s="71">
        <f t="shared" si="45"/>
        <v>0</v>
      </c>
      <c r="K253" s="71">
        <f t="shared" si="45"/>
        <v>76.5</v>
      </c>
      <c r="L253" s="63"/>
    </row>
    <row r="254" spans="1:12" ht="23.25" customHeight="1">
      <c r="A254" s="100"/>
      <c r="B254" s="100" t="s">
        <v>113</v>
      </c>
      <c r="C254" s="72" t="s">
        <v>114</v>
      </c>
      <c r="D254" s="72"/>
      <c r="E254" s="72"/>
      <c r="F254" s="72"/>
      <c r="G254" s="72">
        <f>SUM(G255:G257)</f>
        <v>3.5</v>
      </c>
      <c r="H254" s="72">
        <f t="shared" ref="H254:K254" si="46">SUM(H255:H257)</f>
        <v>0</v>
      </c>
      <c r="I254" s="72">
        <f t="shared" si="46"/>
        <v>0</v>
      </c>
      <c r="J254" s="72">
        <f t="shared" si="46"/>
        <v>0</v>
      </c>
      <c r="K254" s="72">
        <f t="shared" si="46"/>
        <v>3.5</v>
      </c>
      <c r="L254" s="63"/>
    </row>
    <row r="255" spans="1:12" ht="23.25" customHeight="1">
      <c r="A255" s="100"/>
      <c r="B255" s="100"/>
      <c r="C255" s="72" t="s">
        <v>275</v>
      </c>
      <c r="D255" s="72" t="s">
        <v>1932</v>
      </c>
      <c r="E255" s="72"/>
      <c r="F255" s="72" t="s">
        <v>13</v>
      </c>
      <c r="G255" s="72">
        <v>1</v>
      </c>
      <c r="H255" s="63"/>
      <c r="I255" s="63"/>
      <c r="J255" s="63"/>
      <c r="K255" s="63">
        <f t="shared" si="32"/>
        <v>1</v>
      </c>
      <c r="L255" s="63"/>
    </row>
    <row r="256" spans="1:12" ht="23.25" customHeight="1">
      <c r="A256" s="100"/>
      <c r="B256" s="100"/>
      <c r="C256" s="72" t="s">
        <v>276</v>
      </c>
      <c r="D256" s="72" t="s">
        <v>1932</v>
      </c>
      <c r="E256" s="72"/>
      <c r="F256" s="72" t="s">
        <v>44</v>
      </c>
      <c r="G256" s="72">
        <v>2</v>
      </c>
      <c r="H256" s="63"/>
      <c r="I256" s="63"/>
      <c r="J256" s="63"/>
      <c r="K256" s="63">
        <f t="shared" si="32"/>
        <v>2</v>
      </c>
      <c r="L256" s="63"/>
    </row>
    <row r="257" spans="1:12" ht="23.25" customHeight="1">
      <c r="A257" s="100"/>
      <c r="B257" s="100"/>
      <c r="C257" s="72" t="s">
        <v>277</v>
      </c>
      <c r="D257" s="72" t="s">
        <v>1932</v>
      </c>
      <c r="E257" s="72"/>
      <c r="F257" s="72" t="s">
        <v>51</v>
      </c>
      <c r="G257" s="72">
        <v>0.5</v>
      </c>
      <c r="H257" s="63"/>
      <c r="I257" s="63"/>
      <c r="J257" s="63"/>
      <c r="K257" s="63">
        <f t="shared" si="32"/>
        <v>0.5</v>
      </c>
      <c r="L257" s="63"/>
    </row>
    <row r="258" spans="1:12" ht="23.25" customHeight="1">
      <c r="A258" s="100"/>
      <c r="B258" s="90" t="s">
        <v>1874</v>
      </c>
      <c r="C258" s="72" t="s">
        <v>1925</v>
      </c>
      <c r="D258" s="72"/>
      <c r="E258" s="72"/>
      <c r="F258" s="72"/>
      <c r="G258" s="72">
        <f>G259+G260</f>
        <v>0</v>
      </c>
      <c r="H258" s="72">
        <f t="shared" ref="H258:K258" si="47">H259+H260</f>
        <v>8</v>
      </c>
      <c r="I258" s="72">
        <f t="shared" si="47"/>
        <v>8</v>
      </c>
      <c r="J258" s="72">
        <f t="shared" si="47"/>
        <v>0</v>
      </c>
      <c r="K258" s="72">
        <f t="shared" si="47"/>
        <v>16</v>
      </c>
      <c r="L258" s="63"/>
    </row>
    <row r="259" spans="1:12" ht="23.25" customHeight="1">
      <c r="A259" s="100"/>
      <c r="B259" s="91"/>
      <c r="C259" s="72" t="s">
        <v>1875</v>
      </c>
      <c r="D259" s="72" t="s">
        <v>1932</v>
      </c>
      <c r="E259" s="72"/>
      <c r="F259" s="72" t="s">
        <v>130</v>
      </c>
      <c r="G259" s="72"/>
      <c r="H259" s="63">
        <v>8</v>
      </c>
      <c r="I259" s="63"/>
      <c r="J259" s="63"/>
      <c r="K259" s="63">
        <f t="shared" si="32"/>
        <v>8</v>
      </c>
      <c r="L259" s="63"/>
    </row>
    <row r="260" spans="1:12" ht="23.25" customHeight="1">
      <c r="A260" s="100"/>
      <c r="B260" s="92"/>
      <c r="C260" s="72" t="s">
        <v>1876</v>
      </c>
      <c r="D260" s="72" t="s">
        <v>1932</v>
      </c>
      <c r="E260" s="72"/>
      <c r="F260" s="72" t="s">
        <v>130</v>
      </c>
      <c r="G260" s="72"/>
      <c r="H260" s="63"/>
      <c r="I260" s="63">
        <v>8</v>
      </c>
      <c r="J260" s="63"/>
      <c r="K260" s="63">
        <f t="shared" si="32"/>
        <v>8</v>
      </c>
      <c r="L260" s="63"/>
    </row>
    <row r="261" spans="1:12" ht="23.25" customHeight="1">
      <c r="A261" s="100"/>
      <c r="B261" s="114" t="s">
        <v>1877</v>
      </c>
      <c r="C261" s="72" t="s">
        <v>1925</v>
      </c>
      <c r="D261" s="72"/>
      <c r="E261" s="72"/>
      <c r="F261" s="72"/>
      <c r="G261" s="72">
        <f>G262+G263</f>
        <v>0</v>
      </c>
      <c r="H261" s="72">
        <f t="shared" ref="H261:K261" si="48">H262+H263</f>
        <v>8</v>
      </c>
      <c r="I261" s="72">
        <f t="shared" si="48"/>
        <v>8</v>
      </c>
      <c r="J261" s="72">
        <f t="shared" si="48"/>
        <v>0</v>
      </c>
      <c r="K261" s="72">
        <f t="shared" si="48"/>
        <v>16</v>
      </c>
      <c r="L261" s="63"/>
    </row>
    <row r="262" spans="1:12" ht="23.25" customHeight="1">
      <c r="A262" s="100"/>
      <c r="B262" s="115"/>
      <c r="C262" s="77" t="s">
        <v>1878</v>
      </c>
      <c r="D262" s="72" t="s">
        <v>1932</v>
      </c>
      <c r="E262" s="77"/>
      <c r="F262" s="72" t="s">
        <v>130</v>
      </c>
      <c r="G262" s="72"/>
      <c r="H262" s="63">
        <v>8</v>
      </c>
      <c r="I262" s="63"/>
      <c r="J262" s="63"/>
      <c r="K262" s="63">
        <f t="shared" si="32"/>
        <v>8</v>
      </c>
      <c r="L262" s="63"/>
    </row>
    <row r="263" spans="1:12" ht="36.75" customHeight="1">
      <c r="A263" s="100"/>
      <c r="B263" s="116"/>
      <c r="C263" s="77" t="s">
        <v>1879</v>
      </c>
      <c r="D263" s="72" t="s">
        <v>1932</v>
      </c>
      <c r="E263" s="77"/>
      <c r="F263" s="72" t="s">
        <v>130</v>
      </c>
      <c r="G263" s="72"/>
      <c r="H263" s="63"/>
      <c r="I263" s="63">
        <v>8</v>
      </c>
      <c r="J263" s="63"/>
      <c r="K263" s="63">
        <f t="shared" si="32"/>
        <v>8</v>
      </c>
      <c r="L263" s="63"/>
    </row>
    <row r="264" spans="1:12" ht="23.25" customHeight="1">
      <c r="A264" s="100"/>
      <c r="B264" s="114" t="s">
        <v>1880</v>
      </c>
      <c r="C264" s="77" t="s">
        <v>1925</v>
      </c>
      <c r="D264" s="77"/>
      <c r="E264" s="77"/>
      <c r="F264" s="72"/>
      <c r="G264" s="72">
        <f>G265+G266</f>
        <v>0</v>
      </c>
      <c r="H264" s="72">
        <f t="shared" ref="H264:K264" si="49">H265+H266</f>
        <v>8</v>
      </c>
      <c r="I264" s="72">
        <f t="shared" si="49"/>
        <v>8</v>
      </c>
      <c r="J264" s="72">
        <f t="shared" si="49"/>
        <v>0</v>
      </c>
      <c r="K264" s="72">
        <f t="shared" si="49"/>
        <v>16</v>
      </c>
      <c r="L264" s="63"/>
    </row>
    <row r="265" spans="1:12" ht="23.25" customHeight="1">
      <c r="A265" s="100"/>
      <c r="B265" s="115"/>
      <c r="C265" s="77" t="s">
        <v>1881</v>
      </c>
      <c r="D265" s="72" t="s">
        <v>1932</v>
      </c>
      <c r="E265" s="77"/>
      <c r="F265" s="72" t="s">
        <v>130</v>
      </c>
      <c r="G265" s="72"/>
      <c r="H265" s="63">
        <v>8</v>
      </c>
      <c r="I265" s="63"/>
      <c r="J265" s="63"/>
      <c r="K265" s="63">
        <f t="shared" si="32"/>
        <v>8</v>
      </c>
      <c r="L265" s="63"/>
    </row>
    <row r="266" spans="1:12" ht="23.25" customHeight="1">
      <c r="A266" s="100"/>
      <c r="B266" s="116"/>
      <c r="C266" s="77" t="s">
        <v>1882</v>
      </c>
      <c r="D266" s="72" t="s">
        <v>1932</v>
      </c>
      <c r="E266" s="77"/>
      <c r="F266" s="72" t="s">
        <v>130</v>
      </c>
      <c r="G266" s="72"/>
      <c r="H266" s="63"/>
      <c r="I266" s="63">
        <v>8</v>
      </c>
      <c r="J266" s="63"/>
      <c r="K266" s="63">
        <f t="shared" si="32"/>
        <v>8</v>
      </c>
      <c r="L266" s="63"/>
    </row>
    <row r="267" spans="1:12" ht="23.25" customHeight="1">
      <c r="A267" s="100"/>
      <c r="B267" s="77" t="s">
        <v>1883</v>
      </c>
      <c r="C267" s="77" t="s">
        <v>1884</v>
      </c>
      <c r="D267" s="72" t="s">
        <v>1932</v>
      </c>
      <c r="E267" s="77"/>
      <c r="F267" s="72" t="s">
        <v>130</v>
      </c>
      <c r="G267" s="72"/>
      <c r="H267" s="63"/>
      <c r="I267" s="63">
        <v>8</v>
      </c>
      <c r="J267" s="63"/>
      <c r="K267" s="63">
        <f t="shared" si="32"/>
        <v>8</v>
      </c>
      <c r="L267" s="63"/>
    </row>
    <row r="268" spans="1:12" ht="39.75" customHeight="1">
      <c r="A268" s="100"/>
      <c r="B268" s="77" t="s">
        <v>1885</v>
      </c>
      <c r="C268" s="77" t="s">
        <v>1886</v>
      </c>
      <c r="D268" s="72" t="s">
        <v>1932</v>
      </c>
      <c r="E268" s="77"/>
      <c r="F268" s="72" t="s">
        <v>130</v>
      </c>
      <c r="G268" s="72"/>
      <c r="H268" s="63"/>
      <c r="I268" s="63">
        <v>8</v>
      </c>
      <c r="J268" s="63"/>
      <c r="K268" s="63">
        <f t="shared" si="32"/>
        <v>8</v>
      </c>
      <c r="L268" s="63"/>
    </row>
    <row r="269" spans="1:12" ht="23.25" customHeight="1">
      <c r="A269" s="100"/>
      <c r="B269" s="90" t="s">
        <v>1915</v>
      </c>
      <c r="C269" s="77" t="s">
        <v>1925</v>
      </c>
      <c r="D269" s="77"/>
      <c r="E269" s="77"/>
      <c r="F269" s="72"/>
      <c r="G269" s="72">
        <f>G270+G271</f>
        <v>0.5</v>
      </c>
      <c r="H269" s="72">
        <f t="shared" ref="H269:K269" si="50">H270+H271</f>
        <v>8</v>
      </c>
      <c r="I269" s="72">
        <f t="shared" si="50"/>
        <v>0</v>
      </c>
      <c r="J269" s="72">
        <f t="shared" si="50"/>
        <v>0</v>
      </c>
      <c r="K269" s="72">
        <f t="shared" si="50"/>
        <v>8.5</v>
      </c>
      <c r="L269" s="63"/>
    </row>
    <row r="270" spans="1:12" ht="23.25" customHeight="1">
      <c r="A270" s="100"/>
      <c r="B270" s="91"/>
      <c r="C270" s="78" t="s">
        <v>1873</v>
      </c>
      <c r="D270" s="72" t="s">
        <v>1932</v>
      </c>
      <c r="E270" s="78"/>
      <c r="F270" s="72" t="s">
        <v>130</v>
      </c>
      <c r="G270" s="72"/>
      <c r="H270" s="63">
        <v>8</v>
      </c>
      <c r="I270" s="63"/>
      <c r="J270" s="63"/>
      <c r="K270" s="63">
        <f t="shared" si="32"/>
        <v>8</v>
      </c>
      <c r="L270" s="63"/>
    </row>
    <row r="271" spans="1:12" ht="23.25" customHeight="1">
      <c r="A271" s="100"/>
      <c r="B271" s="92"/>
      <c r="C271" s="72" t="s">
        <v>279</v>
      </c>
      <c r="D271" s="72" t="s">
        <v>1932</v>
      </c>
      <c r="E271" s="72"/>
      <c r="F271" s="72" t="s">
        <v>88</v>
      </c>
      <c r="G271" s="72">
        <v>0.5</v>
      </c>
      <c r="H271" s="63"/>
      <c r="I271" s="63"/>
      <c r="J271" s="63"/>
      <c r="K271" s="63">
        <f t="shared" si="32"/>
        <v>0.5</v>
      </c>
      <c r="L271" s="63"/>
    </row>
    <row r="272" spans="1:12" ht="23.25" customHeight="1">
      <c r="A272" s="100"/>
      <c r="B272" s="72" t="s">
        <v>280</v>
      </c>
      <c r="C272" s="72" t="s">
        <v>281</v>
      </c>
      <c r="D272" s="72" t="s">
        <v>1932</v>
      </c>
      <c r="E272" s="72"/>
      <c r="F272" s="72" t="s">
        <v>130</v>
      </c>
      <c r="G272" s="72">
        <v>0.5</v>
      </c>
      <c r="H272" s="63"/>
      <c r="I272" s="63"/>
      <c r="J272" s="63"/>
      <c r="K272" s="63">
        <f t="shared" si="32"/>
        <v>0.5</v>
      </c>
      <c r="L272" s="63"/>
    </row>
    <row r="273" spans="1:12" ht="23.25" customHeight="1">
      <c r="A273" s="100" t="s">
        <v>282</v>
      </c>
      <c r="B273" s="96" t="s">
        <v>283</v>
      </c>
      <c r="C273" s="96"/>
      <c r="D273" s="71"/>
      <c r="E273" s="71"/>
      <c r="F273" s="71"/>
      <c r="G273" s="71">
        <f>G274+G277+G281+G284+G288+G287+G292+G291+G295</f>
        <v>12</v>
      </c>
      <c r="H273" s="71">
        <f t="shared" ref="H273:K273" si="51">H274+H277+H281+H284+H288+H287+H292+H291+H295</f>
        <v>81</v>
      </c>
      <c r="I273" s="71">
        <f t="shared" si="51"/>
        <v>33</v>
      </c>
      <c r="J273" s="71">
        <f t="shared" si="51"/>
        <v>0</v>
      </c>
      <c r="K273" s="71">
        <f t="shared" si="51"/>
        <v>126</v>
      </c>
      <c r="L273" s="63"/>
    </row>
    <row r="274" spans="1:12" ht="23.25" customHeight="1">
      <c r="A274" s="100"/>
      <c r="B274" s="100" t="s">
        <v>284</v>
      </c>
      <c r="C274" s="72" t="s">
        <v>114</v>
      </c>
      <c r="D274" s="72"/>
      <c r="E274" s="72"/>
      <c r="F274" s="72"/>
      <c r="G274" s="72">
        <f>SUM(G275:G276)</f>
        <v>11</v>
      </c>
      <c r="H274" s="72">
        <f t="shared" ref="H274:K274" si="52">SUM(H275:H276)</f>
        <v>0</v>
      </c>
      <c r="I274" s="72">
        <f t="shared" si="52"/>
        <v>0</v>
      </c>
      <c r="J274" s="72">
        <f t="shared" si="52"/>
        <v>0</v>
      </c>
      <c r="K274" s="72">
        <f t="shared" si="52"/>
        <v>11</v>
      </c>
      <c r="L274" s="63"/>
    </row>
    <row r="275" spans="1:12" ht="23.25" customHeight="1">
      <c r="A275" s="100"/>
      <c r="B275" s="100"/>
      <c r="C275" s="72" t="s">
        <v>285</v>
      </c>
      <c r="D275" s="72" t="s">
        <v>1932</v>
      </c>
      <c r="E275" s="72"/>
      <c r="F275" s="72" t="s">
        <v>15</v>
      </c>
      <c r="G275" s="72">
        <v>10</v>
      </c>
      <c r="H275" s="63"/>
      <c r="I275" s="63"/>
      <c r="J275" s="63"/>
      <c r="K275" s="63">
        <f t="shared" ref="K275:K298" si="53">G275+H275+I275+J275</f>
        <v>10</v>
      </c>
      <c r="L275" s="63"/>
    </row>
    <row r="276" spans="1:12" ht="23.25" customHeight="1">
      <c r="A276" s="100"/>
      <c r="B276" s="100"/>
      <c r="C276" s="72" t="s">
        <v>286</v>
      </c>
      <c r="D276" s="72" t="s">
        <v>1932</v>
      </c>
      <c r="E276" s="72"/>
      <c r="F276" s="72" t="s">
        <v>13</v>
      </c>
      <c r="G276" s="72">
        <v>1</v>
      </c>
      <c r="H276" s="63"/>
      <c r="I276" s="63"/>
      <c r="J276" s="63"/>
      <c r="K276" s="63">
        <f t="shared" si="53"/>
        <v>1</v>
      </c>
      <c r="L276" s="63"/>
    </row>
    <row r="277" spans="1:12" ht="23.25" customHeight="1">
      <c r="A277" s="100"/>
      <c r="B277" s="90" t="s">
        <v>287</v>
      </c>
      <c r="C277" s="72" t="s">
        <v>1925</v>
      </c>
      <c r="D277" s="72"/>
      <c r="E277" s="72"/>
      <c r="F277" s="72"/>
      <c r="G277" s="72">
        <f>G278+G279+G280</f>
        <v>0.5</v>
      </c>
      <c r="H277" s="72">
        <f t="shared" ref="H277:K277" si="54">H278+H279+H280</f>
        <v>16</v>
      </c>
      <c r="I277" s="72">
        <f t="shared" si="54"/>
        <v>0</v>
      </c>
      <c r="J277" s="72">
        <f t="shared" si="54"/>
        <v>0</v>
      </c>
      <c r="K277" s="72">
        <f t="shared" si="54"/>
        <v>16.5</v>
      </c>
      <c r="L277" s="63"/>
    </row>
    <row r="278" spans="1:12" ht="23.25" customHeight="1">
      <c r="A278" s="100"/>
      <c r="B278" s="91"/>
      <c r="C278" s="72" t="s">
        <v>288</v>
      </c>
      <c r="D278" s="72" t="s">
        <v>1932</v>
      </c>
      <c r="E278" s="72"/>
      <c r="F278" s="72" t="s">
        <v>145</v>
      </c>
      <c r="G278" s="72">
        <v>0.5</v>
      </c>
      <c r="H278" s="63"/>
      <c r="I278" s="63"/>
      <c r="J278" s="63"/>
      <c r="K278" s="63">
        <f t="shared" si="53"/>
        <v>0.5</v>
      </c>
      <c r="L278" s="63"/>
    </row>
    <row r="279" spans="1:12" ht="23.25" customHeight="1">
      <c r="A279" s="100"/>
      <c r="B279" s="91"/>
      <c r="C279" s="72" t="s">
        <v>1887</v>
      </c>
      <c r="D279" s="72" t="s">
        <v>1932</v>
      </c>
      <c r="E279" s="72"/>
      <c r="F279" s="72" t="s">
        <v>130</v>
      </c>
      <c r="G279" s="72"/>
      <c r="H279" s="63">
        <v>8</v>
      </c>
      <c r="I279" s="63"/>
      <c r="J279" s="63"/>
      <c r="K279" s="63">
        <f t="shared" si="53"/>
        <v>8</v>
      </c>
      <c r="L279" s="63"/>
    </row>
    <row r="280" spans="1:12" ht="23.25" customHeight="1">
      <c r="A280" s="100"/>
      <c r="B280" s="92"/>
      <c r="C280" s="72" t="s">
        <v>1888</v>
      </c>
      <c r="D280" s="72" t="s">
        <v>1932</v>
      </c>
      <c r="E280" s="72"/>
      <c r="F280" s="72" t="s">
        <v>130</v>
      </c>
      <c r="G280" s="72"/>
      <c r="H280" s="63">
        <v>8</v>
      </c>
      <c r="I280" s="63"/>
      <c r="J280" s="63"/>
      <c r="K280" s="63">
        <f t="shared" si="53"/>
        <v>8</v>
      </c>
      <c r="L280" s="63"/>
    </row>
    <row r="281" spans="1:12" ht="23.25" customHeight="1">
      <c r="A281" s="100"/>
      <c r="B281" s="90" t="s">
        <v>1889</v>
      </c>
      <c r="C281" s="72" t="s">
        <v>1925</v>
      </c>
      <c r="D281" s="72"/>
      <c r="E281" s="72"/>
      <c r="F281" s="72"/>
      <c r="G281" s="72">
        <f>G282+G283</f>
        <v>0</v>
      </c>
      <c r="H281" s="72">
        <f t="shared" ref="H281:K281" si="55">H282+H283</f>
        <v>17</v>
      </c>
      <c r="I281" s="72">
        <f t="shared" si="55"/>
        <v>0</v>
      </c>
      <c r="J281" s="72">
        <f t="shared" si="55"/>
        <v>0</v>
      </c>
      <c r="K281" s="72">
        <f t="shared" si="55"/>
        <v>17</v>
      </c>
      <c r="L281" s="63"/>
    </row>
    <row r="282" spans="1:12" ht="23.25" customHeight="1">
      <c r="A282" s="100"/>
      <c r="B282" s="91"/>
      <c r="C282" s="72" t="s">
        <v>1890</v>
      </c>
      <c r="D282" s="72" t="s">
        <v>1932</v>
      </c>
      <c r="E282" s="72"/>
      <c r="F282" s="72" t="s">
        <v>130</v>
      </c>
      <c r="G282" s="72"/>
      <c r="H282" s="63">
        <v>9</v>
      </c>
      <c r="I282" s="63"/>
      <c r="J282" s="63"/>
      <c r="K282" s="63">
        <f t="shared" si="53"/>
        <v>9</v>
      </c>
      <c r="L282" s="63"/>
    </row>
    <row r="283" spans="1:12" ht="23.25" customHeight="1">
      <c r="A283" s="100"/>
      <c r="B283" s="92"/>
      <c r="C283" s="72" t="s">
        <v>1891</v>
      </c>
      <c r="D283" s="72" t="s">
        <v>1932</v>
      </c>
      <c r="E283" s="72"/>
      <c r="F283" s="72" t="s">
        <v>145</v>
      </c>
      <c r="G283" s="72"/>
      <c r="H283" s="63">
        <v>8</v>
      </c>
      <c r="I283" s="63"/>
      <c r="J283" s="63"/>
      <c r="K283" s="63">
        <f t="shared" si="53"/>
        <v>8</v>
      </c>
      <c r="L283" s="63"/>
    </row>
    <row r="284" spans="1:12" ht="23.25" customHeight="1">
      <c r="A284" s="100"/>
      <c r="B284" s="90" t="s">
        <v>1892</v>
      </c>
      <c r="C284" s="72" t="s">
        <v>1925</v>
      </c>
      <c r="D284" s="72"/>
      <c r="E284" s="72"/>
      <c r="F284" s="72"/>
      <c r="G284" s="72">
        <f>G285+G286</f>
        <v>0</v>
      </c>
      <c r="H284" s="72">
        <f t="shared" ref="H284:K284" si="56">H285+H286</f>
        <v>8</v>
      </c>
      <c r="I284" s="72">
        <f t="shared" si="56"/>
        <v>8</v>
      </c>
      <c r="J284" s="72">
        <f t="shared" si="56"/>
        <v>0</v>
      </c>
      <c r="K284" s="72">
        <f t="shared" si="56"/>
        <v>16</v>
      </c>
      <c r="L284" s="63"/>
    </row>
    <row r="285" spans="1:12" ht="23.25" customHeight="1">
      <c r="A285" s="100"/>
      <c r="B285" s="91"/>
      <c r="C285" s="72" t="s">
        <v>1893</v>
      </c>
      <c r="D285" s="72" t="s">
        <v>1932</v>
      </c>
      <c r="E285" s="72"/>
      <c r="F285" s="72" t="s">
        <v>130</v>
      </c>
      <c r="G285" s="72"/>
      <c r="H285" s="63">
        <v>8</v>
      </c>
      <c r="I285" s="63"/>
      <c r="J285" s="63"/>
      <c r="K285" s="63">
        <f t="shared" si="53"/>
        <v>8</v>
      </c>
      <c r="L285" s="63"/>
    </row>
    <row r="286" spans="1:12" ht="36" customHeight="1">
      <c r="A286" s="100"/>
      <c r="B286" s="92"/>
      <c r="C286" s="72" t="s">
        <v>1894</v>
      </c>
      <c r="D286" s="72" t="s">
        <v>1932</v>
      </c>
      <c r="E286" s="72"/>
      <c r="F286" s="72" t="s">
        <v>130</v>
      </c>
      <c r="G286" s="72"/>
      <c r="H286" s="63"/>
      <c r="I286" s="63">
        <v>8</v>
      </c>
      <c r="J286" s="63"/>
      <c r="K286" s="63">
        <f t="shared" si="53"/>
        <v>8</v>
      </c>
      <c r="L286" s="63"/>
    </row>
    <row r="287" spans="1:12" ht="23.25" customHeight="1">
      <c r="A287" s="100"/>
      <c r="B287" s="72" t="s">
        <v>1895</v>
      </c>
      <c r="C287" s="72" t="s">
        <v>1896</v>
      </c>
      <c r="D287" s="72" t="s">
        <v>1932</v>
      </c>
      <c r="E287" s="72"/>
      <c r="F287" s="72" t="s">
        <v>130</v>
      </c>
      <c r="G287" s="72"/>
      <c r="H287" s="63">
        <v>8</v>
      </c>
      <c r="I287" s="63"/>
      <c r="J287" s="63"/>
      <c r="K287" s="63">
        <f t="shared" si="53"/>
        <v>8</v>
      </c>
      <c r="L287" s="63"/>
    </row>
    <row r="288" spans="1:12" ht="23.25" customHeight="1">
      <c r="A288" s="100"/>
      <c r="B288" s="90" t="s">
        <v>1897</v>
      </c>
      <c r="C288" s="72" t="s">
        <v>1925</v>
      </c>
      <c r="D288" s="72"/>
      <c r="E288" s="72"/>
      <c r="F288" s="72"/>
      <c r="G288" s="72">
        <f>G289+G290</f>
        <v>0</v>
      </c>
      <c r="H288" s="72">
        <f t="shared" ref="H288:K288" si="57">H289+H290</f>
        <v>8</v>
      </c>
      <c r="I288" s="72">
        <f t="shared" si="57"/>
        <v>8</v>
      </c>
      <c r="J288" s="72">
        <f t="shared" si="57"/>
        <v>0</v>
      </c>
      <c r="K288" s="72">
        <f t="shared" si="57"/>
        <v>16</v>
      </c>
      <c r="L288" s="63"/>
    </row>
    <row r="289" spans="1:12" ht="23.25" customHeight="1">
      <c r="A289" s="100"/>
      <c r="B289" s="91"/>
      <c r="C289" s="72" t="s">
        <v>1898</v>
      </c>
      <c r="D289" s="72" t="s">
        <v>1932</v>
      </c>
      <c r="E289" s="72"/>
      <c r="F289" s="72" t="s">
        <v>145</v>
      </c>
      <c r="G289" s="72"/>
      <c r="H289" s="63">
        <v>8</v>
      </c>
      <c r="I289" s="63"/>
      <c r="J289" s="63"/>
      <c r="K289" s="63">
        <f t="shared" si="53"/>
        <v>8</v>
      </c>
      <c r="L289" s="63"/>
    </row>
    <row r="290" spans="1:12" ht="23.25" customHeight="1">
      <c r="A290" s="100"/>
      <c r="B290" s="92"/>
      <c r="C290" s="72" t="s">
        <v>1899</v>
      </c>
      <c r="D290" s="72" t="s">
        <v>1932</v>
      </c>
      <c r="E290" s="72"/>
      <c r="F290" s="72" t="s">
        <v>130</v>
      </c>
      <c r="G290" s="72"/>
      <c r="H290" s="63"/>
      <c r="I290" s="63">
        <v>8</v>
      </c>
      <c r="J290" s="63"/>
      <c r="K290" s="63">
        <f t="shared" si="53"/>
        <v>8</v>
      </c>
      <c r="L290" s="63"/>
    </row>
    <row r="291" spans="1:12" ht="23.25" customHeight="1">
      <c r="A291" s="100"/>
      <c r="B291" s="72" t="s">
        <v>1902</v>
      </c>
      <c r="C291" s="72" t="s">
        <v>1873</v>
      </c>
      <c r="D291" s="72" t="s">
        <v>1932</v>
      </c>
      <c r="E291" s="72"/>
      <c r="F291" s="72" t="s">
        <v>130</v>
      </c>
      <c r="G291" s="72"/>
      <c r="H291" s="63">
        <v>8</v>
      </c>
      <c r="I291" s="63"/>
      <c r="J291" s="63"/>
      <c r="K291" s="63">
        <f t="shared" si="53"/>
        <v>8</v>
      </c>
      <c r="L291" s="63"/>
    </row>
    <row r="292" spans="1:12" ht="23.25" customHeight="1">
      <c r="A292" s="100"/>
      <c r="B292" s="90" t="s">
        <v>1903</v>
      </c>
      <c r="C292" s="72" t="s">
        <v>1925</v>
      </c>
      <c r="D292" s="72"/>
      <c r="E292" s="72"/>
      <c r="F292" s="72"/>
      <c r="G292" s="72">
        <f>G293+G294</f>
        <v>0</v>
      </c>
      <c r="H292" s="72">
        <f t="shared" ref="H292:K292" si="58">H293+H294</f>
        <v>8</v>
      </c>
      <c r="I292" s="72">
        <f t="shared" si="58"/>
        <v>9</v>
      </c>
      <c r="J292" s="72">
        <f t="shared" si="58"/>
        <v>0</v>
      </c>
      <c r="K292" s="72">
        <f t="shared" si="58"/>
        <v>17</v>
      </c>
      <c r="L292" s="63"/>
    </row>
    <row r="293" spans="1:12" ht="23.25" customHeight="1">
      <c r="A293" s="100"/>
      <c r="B293" s="91"/>
      <c r="C293" s="72" t="s">
        <v>1904</v>
      </c>
      <c r="D293" s="72" t="s">
        <v>1932</v>
      </c>
      <c r="E293" s="72"/>
      <c r="F293" s="72" t="s">
        <v>145</v>
      </c>
      <c r="G293" s="72"/>
      <c r="H293" s="63">
        <v>8</v>
      </c>
      <c r="I293" s="63"/>
      <c r="J293" s="63"/>
      <c r="K293" s="63">
        <f t="shared" si="53"/>
        <v>8</v>
      </c>
      <c r="L293" s="63"/>
    </row>
    <row r="294" spans="1:12" ht="23.25" customHeight="1">
      <c r="A294" s="100"/>
      <c r="B294" s="92"/>
      <c r="C294" s="72" t="s">
        <v>1905</v>
      </c>
      <c r="D294" s="72" t="s">
        <v>1932</v>
      </c>
      <c r="E294" s="72"/>
      <c r="F294" s="72" t="s">
        <v>130</v>
      </c>
      <c r="G294" s="72"/>
      <c r="H294" s="63"/>
      <c r="I294" s="63">
        <v>9</v>
      </c>
      <c r="J294" s="63"/>
      <c r="K294" s="63">
        <f t="shared" si="53"/>
        <v>9</v>
      </c>
      <c r="L294" s="63"/>
    </row>
    <row r="295" spans="1:12" ht="23.25" customHeight="1">
      <c r="A295" s="100"/>
      <c r="B295" s="103" t="s">
        <v>289</v>
      </c>
      <c r="C295" s="72" t="s">
        <v>1925</v>
      </c>
      <c r="D295" s="72"/>
      <c r="E295" s="72"/>
      <c r="F295" s="72"/>
      <c r="G295" s="72">
        <f>G296+G297+G298</f>
        <v>0.5</v>
      </c>
      <c r="H295" s="72">
        <f t="shared" ref="H295:K295" si="59">H296+H297+H298</f>
        <v>8</v>
      </c>
      <c r="I295" s="72">
        <f t="shared" si="59"/>
        <v>8</v>
      </c>
      <c r="J295" s="72">
        <f t="shared" si="59"/>
        <v>0</v>
      </c>
      <c r="K295" s="72">
        <f t="shared" si="59"/>
        <v>16.5</v>
      </c>
      <c r="L295" s="63"/>
    </row>
    <row r="296" spans="1:12" ht="23.25" customHeight="1">
      <c r="A296" s="100"/>
      <c r="B296" s="104"/>
      <c r="C296" s="76" t="s">
        <v>1900</v>
      </c>
      <c r="D296" s="72" t="s">
        <v>1932</v>
      </c>
      <c r="E296" s="76"/>
      <c r="F296" s="72" t="s">
        <v>130</v>
      </c>
      <c r="G296" s="72"/>
      <c r="H296" s="63">
        <v>8</v>
      </c>
      <c r="I296" s="63"/>
      <c r="J296" s="63"/>
      <c r="K296" s="63">
        <f t="shared" si="53"/>
        <v>8</v>
      </c>
      <c r="L296" s="63"/>
    </row>
    <row r="297" spans="1:12" ht="23.25" customHeight="1">
      <c r="A297" s="100"/>
      <c r="B297" s="104"/>
      <c r="C297" s="77" t="s">
        <v>1901</v>
      </c>
      <c r="D297" s="72" t="s">
        <v>1932</v>
      </c>
      <c r="E297" s="77"/>
      <c r="F297" s="72" t="s">
        <v>130</v>
      </c>
      <c r="G297" s="72"/>
      <c r="H297" s="63"/>
      <c r="I297" s="63">
        <v>8</v>
      </c>
      <c r="J297" s="63"/>
      <c r="K297" s="63">
        <f t="shared" si="53"/>
        <v>8</v>
      </c>
      <c r="L297" s="63"/>
    </row>
    <row r="298" spans="1:12" ht="23.25" customHeight="1">
      <c r="A298" s="100"/>
      <c r="B298" s="105"/>
      <c r="C298" s="72" t="s">
        <v>290</v>
      </c>
      <c r="D298" s="72" t="s">
        <v>1932</v>
      </c>
      <c r="E298" s="72"/>
      <c r="F298" s="72" t="s">
        <v>145</v>
      </c>
      <c r="G298" s="72">
        <v>0.5</v>
      </c>
      <c r="H298" s="63"/>
      <c r="I298" s="63"/>
      <c r="J298" s="63"/>
      <c r="K298" s="63">
        <f t="shared" si="53"/>
        <v>0.5</v>
      </c>
      <c r="L298" s="63"/>
    </row>
  </sheetData>
  <autoFilter ref="A5:L298">
    <filterColumn colId="0" showButton="0"/>
  </autoFilter>
  <mergeCells count="106">
    <mergeCell ref="A58:B58"/>
    <mergeCell ref="A59:B60"/>
    <mergeCell ref="A61:B61"/>
    <mergeCell ref="A62:B62"/>
    <mergeCell ref="A63:B66"/>
    <mergeCell ref="A71:B71"/>
    <mergeCell ref="A78:B79"/>
    <mergeCell ref="B133:B139"/>
    <mergeCell ref="A132:A143"/>
    <mergeCell ref="A77:B77"/>
    <mergeCell ref="B80:C80"/>
    <mergeCell ref="A72:B72"/>
    <mergeCell ref="A73:B73"/>
    <mergeCell ref="A74:B74"/>
    <mergeCell ref="A75:B75"/>
    <mergeCell ref="A76:B76"/>
    <mergeCell ref="A67:B67"/>
    <mergeCell ref="A68:B68"/>
    <mergeCell ref="A69:B69"/>
    <mergeCell ref="A70:B70"/>
    <mergeCell ref="A80:A85"/>
    <mergeCell ref="B258:B260"/>
    <mergeCell ref="B261:B263"/>
    <mergeCell ref="B264:B266"/>
    <mergeCell ref="B269:B271"/>
    <mergeCell ref="B277:B280"/>
    <mergeCell ref="B281:B283"/>
    <mergeCell ref="B284:B286"/>
    <mergeCell ref="B253:C253"/>
    <mergeCell ref="B242:C242"/>
    <mergeCell ref="B288:B290"/>
    <mergeCell ref="B273:C273"/>
    <mergeCell ref="B292:B294"/>
    <mergeCell ref="B295:B298"/>
    <mergeCell ref="H4:I4"/>
    <mergeCell ref="J4:J5"/>
    <mergeCell ref="K4:K5"/>
    <mergeCell ref="L4:L5"/>
    <mergeCell ref="A2:L2"/>
    <mergeCell ref="A3:L3"/>
    <mergeCell ref="A253:A272"/>
    <mergeCell ref="A273:A298"/>
    <mergeCell ref="A4:A5"/>
    <mergeCell ref="A158:A164"/>
    <mergeCell ref="A207:A216"/>
    <mergeCell ref="B254:B257"/>
    <mergeCell ref="B274:B276"/>
    <mergeCell ref="A9:A56"/>
    <mergeCell ref="A87:A120"/>
    <mergeCell ref="A217:A226"/>
    <mergeCell ref="A227:A235"/>
    <mergeCell ref="A236:A241"/>
    <mergeCell ref="A242:A252"/>
    <mergeCell ref="B218:B222"/>
    <mergeCell ref="B223:B225"/>
    <mergeCell ref="B228:B231"/>
    <mergeCell ref="B237:B240"/>
    <mergeCell ref="B243:B247"/>
    <mergeCell ref="B248:B251"/>
    <mergeCell ref="B180:C180"/>
    <mergeCell ref="B204:B206"/>
    <mergeCell ref="B190:B194"/>
    <mergeCell ref="B196:B198"/>
    <mergeCell ref="B217:C217"/>
    <mergeCell ref="B227:C227"/>
    <mergeCell ref="B236:C236"/>
    <mergeCell ref="B209:B211"/>
    <mergeCell ref="B213:B216"/>
    <mergeCell ref="B201:B203"/>
    <mergeCell ref="B207:C207"/>
    <mergeCell ref="B181:B189"/>
    <mergeCell ref="A165:A179"/>
    <mergeCell ref="B173:B175"/>
    <mergeCell ref="B177:B179"/>
    <mergeCell ref="B88:B104"/>
    <mergeCell ref="B105:B109"/>
    <mergeCell ref="B110:B112"/>
    <mergeCell ref="B122:B126"/>
    <mergeCell ref="B127:B130"/>
    <mergeCell ref="B141:B143"/>
    <mergeCell ref="B145:B153"/>
    <mergeCell ref="A144:A157"/>
    <mergeCell ref="A180:A206"/>
    <mergeCell ref="F4:F5"/>
    <mergeCell ref="G4:G5"/>
    <mergeCell ref="A8:C8"/>
    <mergeCell ref="A57:B57"/>
    <mergeCell ref="A6:C6"/>
    <mergeCell ref="A7:C7"/>
    <mergeCell ref="B4:B5"/>
    <mergeCell ref="C4:C5"/>
    <mergeCell ref="B9:B12"/>
    <mergeCell ref="D4:D5"/>
    <mergeCell ref="E4:E5"/>
    <mergeCell ref="B166:B172"/>
    <mergeCell ref="A86:F86"/>
    <mergeCell ref="B87:C87"/>
    <mergeCell ref="B121:C121"/>
    <mergeCell ref="B115:B117"/>
    <mergeCell ref="B162:B164"/>
    <mergeCell ref="B132:C132"/>
    <mergeCell ref="B165:C165"/>
    <mergeCell ref="B159:B161"/>
    <mergeCell ref="B158:C158"/>
    <mergeCell ref="B144:C144"/>
    <mergeCell ref="A121:A131"/>
  </mergeCells>
  <phoneticPr fontId="20" type="noConversion"/>
  <pageMargins left="0.59027777777777801" right="0.39305555555555599" top="1" bottom="0.78680555555555598" header="0.5" footer="0.5"/>
  <pageSetup paperSize="9" scale="63" fitToHeight="0" orientation="landscape" r:id="rId1"/>
  <headerFooter>
    <oddFooter>&amp;C&amp;"仿宋_GB2312"&amp;14第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9"/>
  <sheetViews>
    <sheetView zoomScaleNormal="100" workbookViewId="0">
      <selection activeCell="K1" sqref="K1:L1048576"/>
    </sheetView>
  </sheetViews>
  <sheetFormatPr defaultColWidth="9" defaultRowHeight="14.25"/>
  <cols>
    <col min="3" max="3" width="4.625" customWidth="1"/>
    <col min="4" max="4" width="9.125" customWidth="1"/>
    <col min="5" max="6" width="11.875" style="3" customWidth="1"/>
    <col min="7" max="7" width="11.5" style="3" customWidth="1"/>
    <col min="8" max="8" width="9" style="3"/>
    <col min="9" max="9" width="37.875" style="3" customWidth="1"/>
    <col min="10" max="10" width="7.875" style="3" customWidth="1"/>
  </cols>
  <sheetData>
    <row r="1" spans="1:10" ht="27" customHeight="1">
      <c r="A1" s="4" t="s">
        <v>295</v>
      </c>
    </row>
    <row r="2" spans="1:10" ht="32.1" customHeight="1">
      <c r="A2" s="125" t="s">
        <v>1933</v>
      </c>
      <c r="B2" s="125"/>
      <c r="C2" s="125"/>
      <c r="D2" s="125"/>
      <c r="E2" s="125"/>
      <c r="F2" s="125"/>
      <c r="G2" s="125"/>
      <c r="H2" s="125"/>
      <c r="I2" s="125"/>
      <c r="J2" s="125"/>
    </row>
    <row r="3" spans="1:10" ht="15.95" customHeight="1">
      <c r="I3" s="136" t="s">
        <v>1</v>
      </c>
      <c r="J3" s="136"/>
    </row>
    <row r="4" spans="1:10" ht="21.95" customHeight="1">
      <c r="A4" s="5" t="s">
        <v>2</v>
      </c>
      <c r="B4" s="5" t="s">
        <v>3</v>
      </c>
      <c r="C4" s="126" t="s">
        <v>296</v>
      </c>
      <c r="D4" s="127"/>
      <c r="E4" s="6" t="s">
        <v>297</v>
      </c>
      <c r="F4" s="6" t="s">
        <v>298</v>
      </c>
      <c r="G4" s="6" t="s">
        <v>299</v>
      </c>
      <c r="H4" s="7" t="s">
        <v>300</v>
      </c>
      <c r="I4" s="20" t="s">
        <v>301</v>
      </c>
      <c r="J4" s="5" t="s">
        <v>6</v>
      </c>
    </row>
    <row r="5" spans="1:10" ht="18.95" customHeight="1">
      <c r="A5" s="128" t="s">
        <v>7</v>
      </c>
      <c r="B5" s="129"/>
      <c r="C5" s="129"/>
      <c r="D5" s="129"/>
      <c r="E5" s="9"/>
      <c r="F5" s="9"/>
      <c r="G5" s="9"/>
      <c r="H5" s="10"/>
      <c r="I5" s="21"/>
      <c r="J5" s="86">
        <f>SUM(J6+J419)</f>
        <v>670</v>
      </c>
    </row>
    <row r="6" spans="1:10" ht="18" customHeight="1">
      <c r="A6" s="128" t="s">
        <v>8</v>
      </c>
      <c r="B6" s="129"/>
      <c r="C6" s="129"/>
      <c r="D6" s="129"/>
      <c r="E6" s="9"/>
      <c r="F6" s="9"/>
      <c r="G6" s="9"/>
      <c r="H6" s="10"/>
      <c r="I6" s="21"/>
      <c r="J6" s="86">
        <f>SUM(J7+J340+J403)</f>
        <v>524</v>
      </c>
    </row>
    <row r="7" spans="1:10" ht="20.100000000000001" customHeight="1">
      <c r="A7" s="128" t="s">
        <v>9</v>
      </c>
      <c r="B7" s="129"/>
      <c r="C7" s="129"/>
      <c r="D7" s="129"/>
      <c r="E7" s="11"/>
      <c r="F7" s="11"/>
      <c r="G7" s="11"/>
      <c r="H7" s="12"/>
      <c r="I7" s="22"/>
      <c r="J7" s="84">
        <f>SUM(J8+J16+J22+J24+J47+J57+J62+J68+J71+J91+J94+J103+J111+J116+J132+J134+J143+J146+J152+J162+J166+J170+J187+J198+J201+J212+J219+J228+J233+J237+J242+J246+J253+J262+J263+J266+J295+J296+J308+J317+J324+J325+J331+J336+J339)</f>
        <v>458</v>
      </c>
    </row>
    <row r="8" spans="1:10" ht="20.100000000000001" customHeight="1">
      <c r="A8" s="164" t="s">
        <v>10</v>
      </c>
      <c r="B8" s="182">
        <v>100001</v>
      </c>
      <c r="C8" s="130" t="s">
        <v>11</v>
      </c>
      <c r="D8" s="130"/>
      <c r="E8" s="11"/>
      <c r="F8" s="11"/>
      <c r="G8" s="11"/>
      <c r="H8" s="12"/>
      <c r="I8" s="22"/>
      <c r="J8" s="80">
        <f>SUM(J9+J10+J15)</f>
        <v>14</v>
      </c>
    </row>
    <row r="9" spans="1:10" s="1" customFormat="1" ht="24" customHeight="1">
      <c r="A9" s="165"/>
      <c r="B9" s="183"/>
      <c r="C9" s="131" t="s">
        <v>12</v>
      </c>
      <c r="D9" s="132"/>
      <c r="E9" s="14" t="s">
        <v>302</v>
      </c>
      <c r="F9" s="14" t="s">
        <v>303</v>
      </c>
      <c r="G9" s="15" t="s">
        <v>304</v>
      </c>
      <c r="H9" s="14" t="s">
        <v>305</v>
      </c>
      <c r="I9" s="14" t="s">
        <v>306</v>
      </c>
      <c r="J9" s="15">
        <v>1</v>
      </c>
    </row>
    <row r="10" spans="1:10" ht="14.1" customHeight="1">
      <c r="A10" s="165"/>
      <c r="B10" s="183"/>
      <c r="C10" s="130" t="s">
        <v>14</v>
      </c>
      <c r="D10" s="13" t="s">
        <v>114</v>
      </c>
      <c r="E10" s="14"/>
      <c r="F10" s="14"/>
      <c r="G10" s="15"/>
      <c r="H10" s="14"/>
      <c r="I10" s="14"/>
      <c r="J10" s="15">
        <v>3</v>
      </c>
    </row>
    <row r="11" spans="1:10" ht="12" customHeight="1">
      <c r="A11" s="165"/>
      <c r="B11" s="183"/>
      <c r="C11" s="130"/>
      <c r="D11" s="130" t="s">
        <v>307</v>
      </c>
      <c r="E11" s="14" t="s">
        <v>114</v>
      </c>
      <c r="F11" s="14"/>
      <c r="G11" s="15"/>
      <c r="H11" s="14"/>
      <c r="I11" s="14"/>
      <c r="J11" s="15">
        <v>2</v>
      </c>
    </row>
    <row r="12" spans="1:10" s="1" customFormat="1" ht="24" customHeight="1">
      <c r="A12" s="165"/>
      <c r="B12" s="183"/>
      <c r="C12" s="130"/>
      <c r="D12" s="130"/>
      <c r="E12" s="14" t="s">
        <v>308</v>
      </c>
      <c r="F12" s="14" t="s">
        <v>303</v>
      </c>
      <c r="G12" s="14" t="s">
        <v>309</v>
      </c>
      <c r="H12" s="14" t="s">
        <v>310</v>
      </c>
      <c r="I12" s="14" t="s">
        <v>311</v>
      </c>
      <c r="J12" s="15">
        <v>1</v>
      </c>
    </row>
    <row r="13" spans="1:10" s="1" customFormat="1" ht="24" customHeight="1">
      <c r="A13" s="165"/>
      <c r="B13" s="183"/>
      <c r="C13" s="130"/>
      <c r="D13" s="130"/>
      <c r="E13" s="14" t="s">
        <v>312</v>
      </c>
      <c r="F13" s="14" t="s">
        <v>303</v>
      </c>
      <c r="G13" s="14" t="s">
        <v>309</v>
      </c>
      <c r="H13" s="14" t="s">
        <v>313</v>
      </c>
      <c r="I13" s="14" t="s">
        <v>314</v>
      </c>
      <c r="J13" s="80">
        <v>1</v>
      </c>
    </row>
    <row r="14" spans="1:10" s="1" customFormat="1" ht="36" customHeight="1">
      <c r="A14" s="165"/>
      <c r="B14" s="183"/>
      <c r="C14" s="130"/>
      <c r="D14" s="14" t="s">
        <v>315</v>
      </c>
      <c r="E14" s="14" t="s">
        <v>316</v>
      </c>
      <c r="F14" s="14" t="s">
        <v>303</v>
      </c>
      <c r="G14" s="14" t="s">
        <v>317</v>
      </c>
      <c r="H14" s="14" t="s">
        <v>318</v>
      </c>
      <c r="I14" s="14" t="s">
        <v>319</v>
      </c>
      <c r="J14" s="80">
        <v>1</v>
      </c>
    </row>
    <row r="15" spans="1:10" s="1" customFormat="1" ht="24" customHeight="1">
      <c r="A15" s="165"/>
      <c r="B15" s="183"/>
      <c r="C15" s="131" t="s">
        <v>16</v>
      </c>
      <c r="D15" s="132"/>
      <c r="E15" s="14" t="s">
        <v>320</v>
      </c>
      <c r="F15" s="14" t="s">
        <v>321</v>
      </c>
      <c r="G15" s="14" t="s">
        <v>322</v>
      </c>
      <c r="H15" s="14" t="s">
        <v>323</v>
      </c>
      <c r="I15" s="14" t="s">
        <v>324</v>
      </c>
      <c r="J15" s="80">
        <v>10</v>
      </c>
    </row>
    <row r="16" spans="1:10" ht="15.95" customHeight="1">
      <c r="A16" s="165"/>
      <c r="B16" s="182">
        <v>100003</v>
      </c>
      <c r="C16" s="146" t="s">
        <v>17</v>
      </c>
      <c r="D16" s="147"/>
      <c r="E16" s="14" t="s">
        <v>114</v>
      </c>
      <c r="F16" s="14"/>
      <c r="G16" s="15"/>
      <c r="H16" s="14"/>
      <c r="I16" s="14"/>
      <c r="J16" s="15">
        <f>SUM(J17:J21)</f>
        <v>15.5</v>
      </c>
    </row>
    <row r="17" spans="1:10" s="1" customFormat="1" ht="24" customHeight="1">
      <c r="A17" s="165"/>
      <c r="B17" s="183"/>
      <c r="C17" s="156"/>
      <c r="D17" s="157"/>
      <c r="E17" s="14" t="s">
        <v>325</v>
      </c>
      <c r="F17" s="14" t="s">
        <v>326</v>
      </c>
      <c r="G17" s="14" t="s">
        <v>327</v>
      </c>
      <c r="H17" s="14" t="s">
        <v>328</v>
      </c>
      <c r="I17" s="14" t="s">
        <v>329</v>
      </c>
      <c r="J17" s="80">
        <v>1.5</v>
      </c>
    </row>
    <row r="18" spans="1:10" s="1" customFormat="1" ht="21.95" customHeight="1">
      <c r="A18" s="165"/>
      <c r="B18" s="183"/>
      <c r="C18" s="156"/>
      <c r="D18" s="157"/>
      <c r="E18" s="14" t="s">
        <v>330</v>
      </c>
      <c r="F18" s="14" t="s">
        <v>326</v>
      </c>
      <c r="G18" s="14" t="s">
        <v>331</v>
      </c>
      <c r="H18" s="14" t="s">
        <v>332</v>
      </c>
      <c r="I18" s="14" t="s">
        <v>333</v>
      </c>
      <c r="J18" s="80">
        <v>1</v>
      </c>
    </row>
    <row r="19" spans="1:10" s="1" customFormat="1" ht="27" customHeight="1">
      <c r="A19" s="165"/>
      <c r="B19" s="183"/>
      <c r="C19" s="156"/>
      <c r="D19" s="157"/>
      <c r="E19" s="14" t="s">
        <v>334</v>
      </c>
      <c r="F19" s="14" t="s">
        <v>321</v>
      </c>
      <c r="G19" s="14" t="s">
        <v>322</v>
      </c>
      <c r="H19" s="14" t="s">
        <v>335</v>
      </c>
      <c r="I19" s="14" t="s">
        <v>336</v>
      </c>
      <c r="J19" s="80">
        <v>10</v>
      </c>
    </row>
    <row r="20" spans="1:10" s="1" customFormat="1" ht="21.95" customHeight="1">
      <c r="A20" s="165"/>
      <c r="B20" s="183"/>
      <c r="C20" s="156"/>
      <c r="D20" s="157"/>
      <c r="E20" s="14" t="s">
        <v>337</v>
      </c>
      <c r="F20" s="14" t="s">
        <v>326</v>
      </c>
      <c r="G20" s="14" t="s">
        <v>327</v>
      </c>
      <c r="H20" s="14" t="s">
        <v>338</v>
      </c>
      <c r="I20" s="14" t="s">
        <v>339</v>
      </c>
      <c r="J20" s="80">
        <v>1.5</v>
      </c>
    </row>
    <row r="21" spans="1:10" s="1" customFormat="1" ht="27" customHeight="1">
      <c r="A21" s="165"/>
      <c r="B21" s="184"/>
      <c r="C21" s="137"/>
      <c r="D21" s="138"/>
      <c r="E21" s="14" t="s">
        <v>340</v>
      </c>
      <c r="F21" s="14" t="s">
        <v>326</v>
      </c>
      <c r="G21" s="14" t="s">
        <v>331</v>
      </c>
      <c r="H21" s="14" t="s">
        <v>341</v>
      </c>
      <c r="I21" s="14" t="s">
        <v>342</v>
      </c>
      <c r="J21" s="80">
        <v>1.5</v>
      </c>
    </row>
    <row r="22" spans="1:10" ht="21.95" customHeight="1">
      <c r="A22" s="165"/>
      <c r="B22" s="183">
        <v>100004</v>
      </c>
      <c r="C22" s="146" t="s">
        <v>18</v>
      </c>
      <c r="D22" s="147"/>
      <c r="E22" s="14" t="s">
        <v>114</v>
      </c>
      <c r="F22" s="16"/>
      <c r="G22" s="17"/>
      <c r="H22" s="16"/>
      <c r="I22" s="16"/>
      <c r="J22" s="80">
        <f>SUM(J23)</f>
        <v>1</v>
      </c>
    </row>
    <row r="23" spans="1:10" ht="29.1" customHeight="1">
      <c r="A23" s="165"/>
      <c r="B23" s="183"/>
      <c r="C23" s="137"/>
      <c r="D23" s="138"/>
      <c r="E23" s="14" t="s">
        <v>343</v>
      </c>
      <c r="F23" s="14" t="s">
        <v>303</v>
      </c>
      <c r="G23" s="14" t="s">
        <v>344</v>
      </c>
      <c r="H23" s="14" t="s">
        <v>345</v>
      </c>
      <c r="I23" s="14" t="s">
        <v>346</v>
      </c>
      <c r="J23" s="80">
        <v>1</v>
      </c>
    </row>
    <row r="24" spans="1:10" ht="18" customHeight="1">
      <c r="A24" s="165"/>
      <c r="B24" s="185">
        <v>100005</v>
      </c>
      <c r="C24" s="203" t="s">
        <v>19</v>
      </c>
      <c r="D24" s="204"/>
      <c r="E24" s="15" t="s">
        <v>114</v>
      </c>
      <c r="F24" s="15"/>
      <c r="G24" s="15"/>
      <c r="H24" s="15"/>
      <c r="I24" s="15"/>
      <c r="J24" s="15">
        <f>SUM(J25:J46)</f>
        <v>26</v>
      </c>
    </row>
    <row r="25" spans="1:10" s="1" customFormat="1" ht="21.95" customHeight="1">
      <c r="A25" s="165"/>
      <c r="B25" s="185"/>
      <c r="C25" s="205"/>
      <c r="D25" s="206"/>
      <c r="E25" s="15" t="s">
        <v>347</v>
      </c>
      <c r="F25" s="14" t="s">
        <v>326</v>
      </c>
      <c r="G25" s="15" t="s">
        <v>327</v>
      </c>
      <c r="H25" s="15" t="s">
        <v>348</v>
      </c>
      <c r="I25" s="15" t="s">
        <v>349</v>
      </c>
      <c r="J25" s="15">
        <v>1.5</v>
      </c>
    </row>
    <row r="26" spans="1:10" s="1" customFormat="1" ht="18" customHeight="1">
      <c r="A26" s="165"/>
      <c r="B26" s="185"/>
      <c r="C26" s="205"/>
      <c r="D26" s="206"/>
      <c r="E26" s="15" t="s">
        <v>350</v>
      </c>
      <c r="F26" s="14" t="s">
        <v>326</v>
      </c>
      <c r="G26" s="15" t="s">
        <v>351</v>
      </c>
      <c r="H26" s="15" t="s">
        <v>352</v>
      </c>
      <c r="I26" s="15" t="s">
        <v>353</v>
      </c>
      <c r="J26" s="15">
        <v>1.5</v>
      </c>
    </row>
    <row r="27" spans="1:10" s="1" customFormat="1" ht="21.95" customHeight="1">
      <c r="A27" s="165"/>
      <c r="B27" s="185"/>
      <c r="C27" s="205"/>
      <c r="D27" s="206"/>
      <c r="E27" s="15" t="s">
        <v>354</v>
      </c>
      <c r="F27" s="14" t="s">
        <v>326</v>
      </c>
      <c r="G27" s="15" t="s">
        <v>304</v>
      </c>
      <c r="H27" s="15" t="s">
        <v>355</v>
      </c>
      <c r="I27" s="15" t="s">
        <v>356</v>
      </c>
      <c r="J27" s="15">
        <v>2</v>
      </c>
    </row>
    <row r="28" spans="1:10" s="1" customFormat="1" ht="21.95" customHeight="1">
      <c r="A28" s="165"/>
      <c r="B28" s="185"/>
      <c r="C28" s="205"/>
      <c r="D28" s="206"/>
      <c r="E28" s="14" t="s">
        <v>357</v>
      </c>
      <c r="F28" s="14" t="s">
        <v>303</v>
      </c>
      <c r="G28" s="14" t="s">
        <v>304</v>
      </c>
      <c r="H28" s="14" t="s">
        <v>358</v>
      </c>
      <c r="I28" s="14" t="s">
        <v>359</v>
      </c>
      <c r="J28" s="80">
        <v>1</v>
      </c>
    </row>
    <row r="29" spans="1:10" s="1" customFormat="1" ht="21.95" customHeight="1">
      <c r="A29" s="165"/>
      <c r="B29" s="185"/>
      <c r="C29" s="205"/>
      <c r="D29" s="206"/>
      <c r="E29" s="14" t="s">
        <v>360</v>
      </c>
      <c r="F29" s="14" t="s">
        <v>361</v>
      </c>
      <c r="G29" s="14" t="s">
        <v>317</v>
      </c>
      <c r="H29" s="14" t="s">
        <v>362</v>
      </c>
      <c r="I29" s="14" t="s">
        <v>363</v>
      </c>
      <c r="J29" s="80">
        <v>2</v>
      </c>
    </row>
    <row r="30" spans="1:10" s="1" customFormat="1" ht="21.95" customHeight="1">
      <c r="A30" s="165"/>
      <c r="B30" s="185"/>
      <c r="C30" s="205"/>
      <c r="D30" s="206"/>
      <c r="E30" s="14" t="s">
        <v>364</v>
      </c>
      <c r="F30" s="14" t="s">
        <v>365</v>
      </c>
      <c r="G30" s="14" t="s">
        <v>327</v>
      </c>
      <c r="H30" s="14" t="s">
        <v>366</v>
      </c>
      <c r="I30" s="14" t="s">
        <v>367</v>
      </c>
      <c r="J30" s="80">
        <v>1</v>
      </c>
    </row>
    <row r="31" spans="1:10" s="1" customFormat="1" ht="21.95" customHeight="1">
      <c r="A31" s="165"/>
      <c r="B31" s="185"/>
      <c r="C31" s="205"/>
      <c r="D31" s="206"/>
      <c r="E31" s="14" t="s">
        <v>368</v>
      </c>
      <c r="F31" s="14" t="s">
        <v>326</v>
      </c>
      <c r="G31" s="14" t="s">
        <v>327</v>
      </c>
      <c r="H31" s="14" t="s">
        <v>369</v>
      </c>
      <c r="I31" s="14" t="s">
        <v>370</v>
      </c>
      <c r="J31" s="80">
        <v>1</v>
      </c>
    </row>
    <row r="32" spans="1:10" s="1" customFormat="1" ht="21.95" customHeight="1">
      <c r="A32" s="165"/>
      <c r="B32" s="185"/>
      <c r="C32" s="205"/>
      <c r="D32" s="206"/>
      <c r="E32" s="14" t="s">
        <v>371</v>
      </c>
      <c r="F32" s="14" t="s">
        <v>326</v>
      </c>
      <c r="G32" s="14" t="s">
        <v>372</v>
      </c>
      <c r="H32" s="14" t="s">
        <v>373</v>
      </c>
      <c r="I32" s="14" t="s">
        <v>374</v>
      </c>
      <c r="J32" s="80">
        <v>1</v>
      </c>
    </row>
    <row r="33" spans="1:10" s="1" customFormat="1" ht="21.95" customHeight="1">
      <c r="A33" s="165"/>
      <c r="B33" s="185"/>
      <c r="C33" s="205"/>
      <c r="D33" s="206"/>
      <c r="E33" s="14" t="s">
        <v>375</v>
      </c>
      <c r="F33" s="14" t="s">
        <v>326</v>
      </c>
      <c r="G33" s="14" t="s">
        <v>372</v>
      </c>
      <c r="H33" s="14" t="s">
        <v>376</v>
      </c>
      <c r="I33" s="14" t="s">
        <v>377</v>
      </c>
      <c r="J33" s="80">
        <v>1</v>
      </c>
    </row>
    <row r="34" spans="1:10" s="1" customFormat="1" ht="21.95" customHeight="1">
      <c r="A34" s="165"/>
      <c r="B34" s="185"/>
      <c r="C34" s="205"/>
      <c r="D34" s="206"/>
      <c r="E34" s="14" t="s">
        <v>378</v>
      </c>
      <c r="F34" s="14" t="s">
        <v>326</v>
      </c>
      <c r="G34" s="14" t="s">
        <v>379</v>
      </c>
      <c r="H34" s="14" t="s">
        <v>380</v>
      </c>
      <c r="I34" s="14" t="s">
        <v>381</v>
      </c>
      <c r="J34" s="80">
        <v>1</v>
      </c>
    </row>
    <row r="35" spans="1:10" s="1" customFormat="1" ht="21.95" customHeight="1">
      <c r="A35" s="165"/>
      <c r="B35" s="185"/>
      <c r="C35" s="205"/>
      <c r="D35" s="206"/>
      <c r="E35" s="14" t="s">
        <v>382</v>
      </c>
      <c r="F35" s="14" t="s">
        <v>326</v>
      </c>
      <c r="G35" s="14" t="s">
        <v>331</v>
      </c>
      <c r="H35" s="14" t="s">
        <v>383</v>
      </c>
      <c r="I35" s="14" t="s">
        <v>384</v>
      </c>
      <c r="J35" s="80">
        <v>1</v>
      </c>
    </row>
    <row r="36" spans="1:10" s="1" customFormat="1" ht="21.95" customHeight="1">
      <c r="A36" s="165"/>
      <c r="B36" s="185"/>
      <c r="C36" s="205"/>
      <c r="D36" s="206"/>
      <c r="E36" s="14" t="s">
        <v>385</v>
      </c>
      <c r="F36" s="14" t="s">
        <v>303</v>
      </c>
      <c r="G36" s="14" t="s">
        <v>304</v>
      </c>
      <c r="H36" s="14" t="s">
        <v>386</v>
      </c>
      <c r="I36" s="14" t="s">
        <v>387</v>
      </c>
      <c r="J36" s="80">
        <v>1</v>
      </c>
    </row>
    <row r="37" spans="1:10" s="1" customFormat="1" ht="21.95" customHeight="1">
      <c r="A37" s="165"/>
      <c r="B37" s="185"/>
      <c r="C37" s="205"/>
      <c r="D37" s="206"/>
      <c r="E37" s="14" t="s">
        <v>388</v>
      </c>
      <c r="F37" s="14" t="s">
        <v>303</v>
      </c>
      <c r="G37" s="14" t="s">
        <v>304</v>
      </c>
      <c r="H37" s="14" t="s">
        <v>389</v>
      </c>
      <c r="I37" s="14" t="s">
        <v>390</v>
      </c>
      <c r="J37" s="80">
        <v>1</v>
      </c>
    </row>
    <row r="38" spans="1:10" s="1" customFormat="1" ht="21.95" customHeight="1">
      <c r="A38" s="165"/>
      <c r="B38" s="185"/>
      <c r="C38" s="205"/>
      <c r="D38" s="206"/>
      <c r="E38" s="14" t="s">
        <v>391</v>
      </c>
      <c r="F38" s="14" t="s">
        <v>326</v>
      </c>
      <c r="G38" s="14" t="s">
        <v>317</v>
      </c>
      <c r="H38" s="14" t="s">
        <v>392</v>
      </c>
      <c r="I38" s="14" t="s">
        <v>393</v>
      </c>
      <c r="J38" s="80">
        <v>1.5</v>
      </c>
    </row>
    <row r="39" spans="1:10" s="1" customFormat="1" ht="21.95" customHeight="1">
      <c r="A39" s="165"/>
      <c r="B39" s="185"/>
      <c r="C39" s="205"/>
      <c r="D39" s="206"/>
      <c r="E39" s="14" t="s">
        <v>394</v>
      </c>
      <c r="F39" s="14" t="s">
        <v>326</v>
      </c>
      <c r="G39" s="14" t="s">
        <v>351</v>
      </c>
      <c r="H39" s="14" t="s">
        <v>395</v>
      </c>
      <c r="I39" s="14" t="s">
        <v>396</v>
      </c>
      <c r="J39" s="80">
        <v>1.5</v>
      </c>
    </row>
    <row r="40" spans="1:10" ht="21.95" customHeight="1">
      <c r="A40" s="165"/>
      <c r="B40" s="185"/>
      <c r="C40" s="205"/>
      <c r="D40" s="206"/>
      <c r="E40" s="14" t="s">
        <v>397</v>
      </c>
      <c r="F40" s="14" t="s">
        <v>303</v>
      </c>
      <c r="G40" s="14" t="s">
        <v>327</v>
      </c>
      <c r="H40" s="14" t="s">
        <v>398</v>
      </c>
      <c r="I40" s="14" t="s">
        <v>399</v>
      </c>
      <c r="J40" s="80">
        <v>1</v>
      </c>
    </row>
    <row r="41" spans="1:10" ht="21.95" customHeight="1">
      <c r="A41" s="165"/>
      <c r="B41" s="185"/>
      <c r="C41" s="205"/>
      <c r="D41" s="206"/>
      <c r="E41" s="14" t="s">
        <v>400</v>
      </c>
      <c r="F41" s="14" t="s">
        <v>303</v>
      </c>
      <c r="G41" s="14" t="s">
        <v>327</v>
      </c>
      <c r="H41" s="14" t="s">
        <v>401</v>
      </c>
      <c r="I41" s="14" t="s">
        <v>402</v>
      </c>
      <c r="J41" s="80">
        <v>1</v>
      </c>
    </row>
    <row r="42" spans="1:10" ht="21.95" customHeight="1">
      <c r="A42" s="165"/>
      <c r="B42" s="185"/>
      <c r="C42" s="205"/>
      <c r="D42" s="206"/>
      <c r="E42" s="14" t="s">
        <v>403</v>
      </c>
      <c r="F42" s="14" t="s">
        <v>303</v>
      </c>
      <c r="G42" s="14" t="s">
        <v>327</v>
      </c>
      <c r="H42" s="14" t="s">
        <v>404</v>
      </c>
      <c r="I42" s="14" t="s">
        <v>405</v>
      </c>
      <c r="J42" s="80">
        <v>1</v>
      </c>
    </row>
    <row r="43" spans="1:10" ht="21.95" customHeight="1">
      <c r="A43" s="165"/>
      <c r="B43" s="185"/>
      <c r="C43" s="205"/>
      <c r="D43" s="206"/>
      <c r="E43" s="14" t="s">
        <v>406</v>
      </c>
      <c r="F43" s="14" t="s">
        <v>303</v>
      </c>
      <c r="G43" s="14" t="s">
        <v>327</v>
      </c>
      <c r="H43" s="14" t="s">
        <v>407</v>
      </c>
      <c r="I43" s="14" t="s">
        <v>408</v>
      </c>
      <c r="J43" s="80">
        <v>1</v>
      </c>
    </row>
    <row r="44" spans="1:10" ht="21.95" customHeight="1">
      <c r="A44" s="165"/>
      <c r="B44" s="185"/>
      <c r="C44" s="205"/>
      <c r="D44" s="206"/>
      <c r="E44" s="14" t="s">
        <v>409</v>
      </c>
      <c r="F44" s="14" t="s">
        <v>303</v>
      </c>
      <c r="G44" s="14" t="s">
        <v>327</v>
      </c>
      <c r="H44" s="14" t="s">
        <v>410</v>
      </c>
      <c r="I44" s="14" t="s">
        <v>411</v>
      </c>
      <c r="J44" s="80">
        <v>1</v>
      </c>
    </row>
    <row r="45" spans="1:10" ht="21.95" customHeight="1">
      <c r="A45" s="165"/>
      <c r="B45" s="185"/>
      <c r="C45" s="205"/>
      <c r="D45" s="206"/>
      <c r="E45" s="14" t="s">
        <v>412</v>
      </c>
      <c r="F45" s="14" t="s">
        <v>303</v>
      </c>
      <c r="G45" s="14" t="s">
        <v>351</v>
      </c>
      <c r="H45" s="14" t="s">
        <v>413</v>
      </c>
      <c r="I45" s="14" t="s">
        <v>414</v>
      </c>
      <c r="J45" s="80">
        <v>1</v>
      </c>
    </row>
    <row r="46" spans="1:10" ht="21.95" customHeight="1">
      <c r="A46" s="165"/>
      <c r="B46" s="185"/>
      <c r="C46" s="207"/>
      <c r="D46" s="208"/>
      <c r="E46" s="14" t="s">
        <v>415</v>
      </c>
      <c r="F46" s="14" t="s">
        <v>303</v>
      </c>
      <c r="G46" s="14" t="s">
        <v>344</v>
      </c>
      <c r="H46" s="14" t="s">
        <v>416</v>
      </c>
      <c r="I46" s="14" t="s">
        <v>417</v>
      </c>
      <c r="J46" s="80">
        <v>1</v>
      </c>
    </row>
    <row r="47" spans="1:10" ht="23.1" customHeight="1">
      <c r="A47" s="165"/>
      <c r="B47" s="186">
        <v>100006</v>
      </c>
      <c r="C47" s="218" t="s">
        <v>20</v>
      </c>
      <c r="D47" s="186"/>
      <c r="E47" s="15" t="s">
        <v>114</v>
      </c>
      <c r="F47" s="14"/>
      <c r="G47" s="15"/>
      <c r="H47" s="15"/>
      <c r="I47" s="15"/>
      <c r="J47" s="15">
        <f>SUM(J48:J56)</f>
        <v>10.5</v>
      </c>
    </row>
    <row r="48" spans="1:10" s="1" customFormat="1" ht="21.95" customHeight="1">
      <c r="A48" s="165"/>
      <c r="B48" s="187"/>
      <c r="C48" s="219"/>
      <c r="D48" s="187"/>
      <c r="E48" s="18" t="s">
        <v>418</v>
      </c>
      <c r="F48" s="14" t="s">
        <v>326</v>
      </c>
      <c r="G48" s="18" t="s">
        <v>327</v>
      </c>
      <c r="H48" s="18" t="s">
        <v>419</v>
      </c>
      <c r="I48" s="18" t="s">
        <v>420</v>
      </c>
      <c r="J48" s="18">
        <v>1.5</v>
      </c>
    </row>
    <row r="49" spans="1:10" s="1" customFormat="1" ht="27" customHeight="1">
      <c r="A49" s="165"/>
      <c r="B49" s="187"/>
      <c r="C49" s="219"/>
      <c r="D49" s="187"/>
      <c r="E49" s="18" t="s">
        <v>421</v>
      </c>
      <c r="F49" s="14" t="s">
        <v>326</v>
      </c>
      <c r="G49" s="18" t="s">
        <v>372</v>
      </c>
      <c r="H49" s="18" t="s">
        <v>422</v>
      </c>
      <c r="I49" s="18" t="s">
        <v>423</v>
      </c>
      <c r="J49" s="18">
        <v>1</v>
      </c>
    </row>
    <row r="50" spans="1:10" s="1" customFormat="1" ht="24" customHeight="1">
      <c r="A50" s="165"/>
      <c r="B50" s="187"/>
      <c r="C50" s="219"/>
      <c r="D50" s="187"/>
      <c r="E50" s="18" t="s">
        <v>424</v>
      </c>
      <c r="F50" s="14" t="s">
        <v>361</v>
      </c>
      <c r="G50" s="18" t="s">
        <v>322</v>
      </c>
      <c r="H50" s="18" t="s">
        <v>425</v>
      </c>
      <c r="I50" s="18" t="s">
        <v>426</v>
      </c>
      <c r="J50" s="18">
        <v>1.5</v>
      </c>
    </row>
    <row r="51" spans="1:10" s="1" customFormat="1" ht="24" customHeight="1">
      <c r="A51" s="165"/>
      <c r="B51" s="187"/>
      <c r="C51" s="219"/>
      <c r="D51" s="187"/>
      <c r="E51" s="18" t="s">
        <v>427</v>
      </c>
      <c r="F51" s="14" t="s">
        <v>326</v>
      </c>
      <c r="G51" s="18" t="s">
        <v>327</v>
      </c>
      <c r="H51" s="18" t="s">
        <v>428</v>
      </c>
      <c r="I51" s="18" t="s">
        <v>429</v>
      </c>
      <c r="J51" s="18">
        <v>1.5</v>
      </c>
    </row>
    <row r="52" spans="1:10" ht="24" customHeight="1">
      <c r="A52" s="165"/>
      <c r="B52" s="187"/>
      <c r="C52" s="219"/>
      <c r="D52" s="187"/>
      <c r="E52" s="18" t="s">
        <v>430</v>
      </c>
      <c r="F52" s="14" t="s">
        <v>303</v>
      </c>
      <c r="G52" s="18" t="s">
        <v>327</v>
      </c>
      <c r="H52" s="18" t="s">
        <v>431</v>
      </c>
      <c r="I52" s="18" t="s">
        <v>432</v>
      </c>
      <c r="J52" s="18">
        <v>1</v>
      </c>
    </row>
    <row r="53" spans="1:10" ht="24" customHeight="1">
      <c r="A53" s="165"/>
      <c r="B53" s="187"/>
      <c r="C53" s="219"/>
      <c r="D53" s="187"/>
      <c r="E53" s="18" t="s">
        <v>433</v>
      </c>
      <c r="F53" s="14" t="s">
        <v>303</v>
      </c>
      <c r="G53" s="18" t="s">
        <v>344</v>
      </c>
      <c r="H53" s="18" t="s">
        <v>434</v>
      </c>
      <c r="I53" s="18" t="s">
        <v>435</v>
      </c>
      <c r="J53" s="18">
        <v>1</v>
      </c>
    </row>
    <row r="54" spans="1:10" ht="27.95" customHeight="1">
      <c r="A54" s="165"/>
      <c r="B54" s="187"/>
      <c r="C54" s="219"/>
      <c r="D54" s="187"/>
      <c r="E54" s="18" t="s">
        <v>436</v>
      </c>
      <c r="F54" s="14" t="s">
        <v>303</v>
      </c>
      <c r="G54" s="18" t="s">
        <v>344</v>
      </c>
      <c r="H54" s="18" t="s">
        <v>437</v>
      </c>
      <c r="I54" s="18" t="s">
        <v>438</v>
      </c>
      <c r="J54" s="18">
        <v>1</v>
      </c>
    </row>
    <row r="55" spans="1:10" s="1" customFormat="1" ht="27" customHeight="1">
      <c r="A55" s="165"/>
      <c r="B55" s="187"/>
      <c r="C55" s="219"/>
      <c r="D55" s="187"/>
      <c r="E55" s="18" t="s">
        <v>439</v>
      </c>
      <c r="F55" s="18" t="s">
        <v>440</v>
      </c>
      <c r="G55" s="18" t="s">
        <v>327</v>
      </c>
      <c r="H55" s="18" t="s">
        <v>441</v>
      </c>
      <c r="I55" s="18" t="s">
        <v>442</v>
      </c>
      <c r="J55" s="18">
        <v>1</v>
      </c>
    </row>
    <row r="56" spans="1:10" s="1" customFormat="1" ht="26.1" customHeight="1">
      <c r="A56" s="165"/>
      <c r="B56" s="187"/>
      <c r="C56" s="220"/>
      <c r="D56" s="221"/>
      <c r="E56" s="18" t="s">
        <v>443</v>
      </c>
      <c r="F56" s="18" t="s">
        <v>440</v>
      </c>
      <c r="G56" s="18" t="s">
        <v>372</v>
      </c>
      <c r="H56" s="18" t="s">
        <v>444</v>
      </c>
      <c r="I56" s="18" t="s">
        <v>445</v>
      </c>
      <c r="J56" s="18">
        <v>1</v>
      </c>
    </row>
    <row r="57" spans="1:10" ht="21.95" customHeight="1">
      <c r="A57" s="165"/>
      <c r="B57" s="185">
        <v>100007</v>
      </c>
      <c r="C57" s="146" t="s">
        <v>21</v>
      </c>
      <c r="D57" s="147"/>
      <c r="E57" s="15" t="s">
        <v>114</v>
      </c>
      <c r="F57" s="14"/>
      <c r="G57" s="15"/>
      <c r="H57" s="15"/>
      <c r="I57" s="15"/>
      <c r="J57" s="15">
        <f>SUM(J58:J61)</f>
        <v>5.5</v>
      </c>
    </row>
    <row r="58" spans="1:10" s="1" customFormat="1" ht="23.1" customHeight="1">
      <c r="A58" s="165"/>
      <c r="B58" s="185"/>
      <c r="C58" s="156"/>
      <c r="D58" s="157"/>
      <c r="E58" s="14" t="s">
        <v>446</v>
      </c>
      <c r="F58" s="14" t="s">
        <v>326</v>
      </c>
      <c r="G58" s="14" t="s">
        <v>327</v>
      </c>
      <c r="H58" s="14" t="s">
        <v>447</v>
      </c>
      <c r="I58" s="14" t="s">
        <v>448</v>
      </c>
      <c r="J58" s="80">
        <v>1</v>
      </c>
    </row>
    <row r="59" spans="1:10" s="1" customFormat="1" ht="23.1" customHeight="1">
      <c r="A59" s="165"/>
      <c r="B59" s="185"/>
      <c r="C59" s="156"/>
      <c r="D59" s="157"/>
      <c r="E59" s="14" t="s">
        <v>449</v>
      </c>
      <c r="F59" s="14" t="s">
        <v>303</v>
      </c>
      <c r="G59" s="14" t="s">
        <v>304</v>
      </c>
      <c r="H59" s="14" t="s">
        <v>450</v>
      </c>
      <c r="I59" s="14" t="s">
        <v>451</v>
      </c>
      <c r="J59" s="80">
        <v>1</v>
      </c>
    </row>
    <row r="60" spans="1:10" s="1" customFormat="1" ht="23.1" customHeight="1">
      <c r="A60" s="165"/>
      <c r="B60" s="185"/>
      <c r="C60" s="156"/>
      <c r="D60" s="157"/>
      <c r="E60" s="14" t="s">
        <v>452</v>
      </c>
      <c r="F60" s="14" t="s">
        <v>361</v>
      </c>
      <c r="G60" s="14" t="s">
        <v>309</v>
      </c>
      <c r="H60" s="14" t="s">
        <v>453</v>
      </c>
      <c r="I60" s="14" t="s">
        <v>454</v>
      </c>
      <c r="J60" s="80">
        <v>1.5</v>
      </c>
    </row>
    <row r="61" spans="1:10" s="1" customFormat="1" ht="23.1" customHeight="1">
      <c r="A61" s="165"/>
      <c r="B61" s="185"/>
      <c r="C61" s="137"/>
      <c r="D61" s="138"/>
      <c r="E61" s="14" t="s">
        <v>455</v>
      </c>
      <c r="F61" s="14" t="s">
        <v>326</v>
      </c>
      <c r="G61" s="14" t="s">
        <v>304</v>
      </c>
      <c r="H61" s="14" t="s">
        <v>456</v>
      </c>
      <c r="I61" s="14" t="s">
        <v>457</v>
      </c>
      <c r="J61" s="80">
        <v>2</v>
      </c>
    </row>
    <row r="62" spans="1:10" ht="18.95" customHeight="1">
      <c r="A62" s="165"/>
      <c r="B62" s="134">
        <v>100008</v>
      </c>
      <c r="C62" s="222" t="s">
        <v>22</v>
      </c>
      <c r="D62" s="213"/>
      <c r="E62" s="14" t="s">
        <v>114</v>
      </c>
      <c r="F62" s="14"/>
      <c r="G62" s="15"/>
      <c r="H62" s="14"/>
      <c r="I62" s="14"/>
      <c r="J62" s="80">
        <f>SUM(J63:J67)</f>
        <v>5</v>
      </c>
    </row>
    <row r="63" spans="1:10" s="1" customFormat="1" ht="20.100000000000001" customHeight="1">
      <c r="A63" s="165"/>
      <c r="B63" s="188"/>
      <c r="C63" s="217"/>
      <c r="D63" s="215"/>
      <c r="E63" s="14" t="s">
        <v>458</v>
      </c>
      <c r="F63" s="14" t="s">
        <v>303</v>
      </c>
      <c r="G63" s="14" t="s">
        <v>304</v>
      </c>
      <c r="H63" s="14" t="s">
        <v>459</v>
      </c>
      <c r="I63" s="14" t="s">
        <v>460</v>
      </c>
      <c r="J63" s="80">
        <v>1</v>
      </c>
    </row>
    <row r="64" spans="1:10" s="1" customFormat="1" ht="20.100000000000001" customHeight="1">
      <c r="A64" s="165"/>
      <c r="B64" s="188"/>
      <c r="C64" s="217"/>
      <c r="D64" s="215"/>
      <c r="E64" s="14" t="s">
        <v>461</v>
      </c>
      <c r="F64" s="14" t="s">
        <v>303</v>
      </c>
      <c r="G64" s="14" t="s">
        <v>304</v>
      </c>
      <c r="H64" s="14" t="s">
        <v>462</v>
      </c>
      <c r="I64" s="14" t="s">
        <v>463</v>
      </c>
      <c r="J64" s="80">
        <v>1</v>
      </c>
    </row>
    <row r="65" spans="1:10" s="1" customFormat="1" ht="20.100000000000001" customHeight="1">
      <c r="A65" s="165"/>
      <c r="B65" s="188"/>
      <c r="C65" s="217"/>
      <c r="D65" s="215"/>
      <c r="E65" s="14" t="s">
        <v>464</v>
      </c>
      <c r="F65" s="14" t="s">
        <v>303</v>
      </c>
      <c r="G65" s="14" t="s">
        <v>304</v>
      </c>
      <c r="H65" s="14" t="s">
        <v>465</v>
      </c>
      <c r="I65" s="14" t="s">
        <v>466</v>
      </c>
      <c r="J65" s="80">
        <v>1</v>
      </c>
    </row>
    <row r="66" spans="1:10" ht="29.1" customHeight="1">
      <c r="A66" s="165"/>
      <c r="B66" s="188"/>
      <c r="C66" s="217"/>
      <c r="D66" s="215"/>
      <c r="E66" s="14" t="s">
        <v>467</v>
      </c>
      <c r="F66" s="14" t="s">
        <v>303</v>
      </c>
      <c r="G66" s="14" t="s">
        <v>327</v>
      </c>
      <c r="H66" s="14" t="s">
        <v>468</v>
      </c>
      <c r="I66" s="14" t="s">
        <v>469</v>
      </c>
      <c r="J66" s="80">
        <v>1</v>
      </c>
    </row>
    <row r="67" spans="1:10" ht="21.95" customHeight="1">
      <c r="A67" s="165"/>
      <c r="B67" s="189"/>
      <c r="C67" s="223"/>
      <c r="D67" s="216"/>
      <c r="E67" s="14" t="s">
        <v>470</v>
      </c>
      <c r="F67" s="14" t="s">
        <v>303</v>
      </c>
      <c r="G67" s="14" t="s">
        <v>327</v>
      </c>
      <c r="H67" s="14" t="s">
        <v>471</v>
      </c>
      <c r="I67" s="14" t="s">
        <v>472</v>
      </c>
      <c r="J67" s="80">
        <v>1</v>
      </c>
    </row>
    <row r="68" spans="1:10" ht="21.95" customHeight="1">
      <c r="A68" s="165"/>
      <c r="B68" s="157">
        <v>100009</v>
      </c>
      <c r="C68" s="146" t="s">
        <v>23</v>
      </c>
      <c r="D68" s="147"/>
      <c r="E68" s="23" t="s">
        <v>114</v>
      </c>
      <c r="F68" s="23"/>
      <c r="G68" s="24"/>
      <c r="H68" s="23"/>
      <c r="I68" s="23"/>
      <c r="J68" s="80">
        <f>SUM(J69:J70)</f>
        <v>2</v>
      </c>
    </row>
    <row r="69" spans="1:10" s="1" customFormat="1" ht="21.95" customHeight="1">
      <c r="A69" s="165"/>
      <c r="B69" s="157"/>
      <c r="C69" s="156"/>
      <c r="D69" s="157"/>
      <c r="E69" s="14" t="s">
        <v>473</v>
      </c>
      <c r="F69" s="14" t="s">
        <v>326</v>
      </c>
      <c r="G69" s="14" t="s">
        <v>327</v>
      </c>
      <c r="H69" s="14" t="s">
        <v>474</v>
      </c>
      <c r="I69" s="14" t="s">
        <v>475</v>
      </c>
      <c r="J69" s="80">
        <v>1</v>
      </c>
    </row>
    <row r="70" spans="1:10" ht="21.95" customHeight="1">
      <c r="A70" s="165"/>
      <c r="B70" s="138"/>
      <c r="C70" s="137"/>
      <c r="D70" s="138"/>
      <c r="E70" s="14" t="s">
        <v>476</v>
      </c>
      <c r="F70" s="14" t="s">
        <v>303</v>
      </c>
      <c r="G70" s="14" t="s">
        <v>327</v>
      </c>
      <c r="H70" s="14" t="s">
        <v>477</v>
      </c>
      <c r="I70" s="14" t="s">
        <v>478</v>
      </c>
      <c r="J70" s="80">
        <v>1</v>
      </c>
    </row>
    <row r="71" spans="1:10" ht="18.95" customHeight="1">
      <c r="A71" s="165"/>
      <c r="B71" s="134">
        <v>100010</v>
      </c>
      <c r="C71" s="222" t="s">
        <v>24</v>
      </c>
      <c r="D71" s="213"/>
      <c r="E71" s="14" t="s">
        <v>114</v>
      </c>
      <c r="F71" s="25"/>
      <c r="G71" s="26"/>
      <c r="H71" s="26"/>
      <c r="I71" s="25"/>
      <c r="J71" s="80">
        <f>SUM(J72:J90)</f>
        <v>33.5</v>
      </c>
    </row>
    <row r="72" spans="1:10" s="1" customFormat="1" ht="23.1" customHeight="1">
      <c r="A72" s="165"/>
      <c r="B72" s="135"/>
      <c r="C72" s="217"/>
      <c r="D72" s="215"/>
      <c r="E72" s="14" t="s">
        <v>479</v>
      </c>
      <c r="F72" s="14" t="s">
        <v>326</v>
      </c>
      <c r="G72" s="14" t="s">
        <v>304</v>
      </c>
      <c r="H72" s="14" t="s">
        <v>480</v>
      </c>
      <c r="I72" s="14" t="s">
        <v>481</v>
      </c>
      <c r="J72" s="80">
        <v>2</v>
      </c>
    </row>
    <row r="73" spans="1:10" s="1" customFormat="1" ht="26.1" customHeight="1">
      <c r="A73" s="165"/>
      <c r="B73" s="135"/>
      <c r="C73" s="217"/>
      <c r="D73" s="215"/>
      <c r="E73" s="14" t="s">
        <v>482</v>
      </c>
      <c r="F73" s="14" t="s">
        <v>326</v>
      </c>
      <c r="G73" s="14" t="s">
        <v>483</v>
      </c>
      <c r="H73" s="14" t="s">
        <v>484</v>
      </c>
      <c r="I73" s="14" t="s">
        <v>485</v>
      </c>
      <c r="J73" s="80">
        <v>1.5</v>
      </c>
    </row>
    <row r="74" spans="1:10" s="1" customFormat="1" ht="18.95" customHeight="1">
      <c r="A74" s="165"/>
      <c r="B74" s="135"/>
      <c r="C74" s="217"/>
      <c r="D74" s="215"/>
      <c r="E74" s="14" t="s">
        <v>486</v>
      </c>
      <c r="F74" s="14" t="s">
        <v>326</v>
      </c>
      <c r="G74" s="14" t="s">
        <v>309</v>
      </c>
      <c r="H74" s="14" t="s">
        <v>487</v>
      </c>
      <c r="I74" s="14" t="s">
        <v>488</v>
      </c>
      <c r="J74" s="80">
        <v>1.5</v>
      </c>
    </row>
    <row r="75" spans="1:10" s="1" customFormat="1" ht="18.95" customHeight="1">
      <c r="A75" s="165"/>
      <c r="B75" s="135"/>
      <c r="C75" s="217"/>
      <c r="D75" s="215"/>
      <c r="E75" s="14" t="s">
        <v>489</v>
      </c>
      <c r="F75" s="14" t="s">
        <v>326</v>
      </c>
      <c r="G75" s="14" t="s">
        <v>351</v>
      </c>
      <c r="H75" s="14" t="s">
        <v>490</v>
      </c>
      <c r="I75" s="14" t="s">
        <v>491</v>
      </c>
      <c r="J75" s="80">
        <v>1.5</v>
      </c>
    </row>
    <row r="76" spans="1:10" s="1" customFormat="1" ht="21.95" customHeight="1">
      <c r="A76" s="165"/>
      <c r="B76" s="135"/>
      <c r="C76" s="217"/>
      <c r="D76" s="215"/>
      <c r="E76" s="14" t="s">
        <v>492</v>
      </c>
      <c r="F76" s="14" t="s">
        <v>326</v>
      </c>
      <c r="G76" s="14" t="s">
        <v>304</v>
      </c>
      <c r="H76" s="14" t="s">
        <v>493</v>
      </c>
      <c r="I76" s="14" t="s">
        <v>494</v>
      </c>
      <c r="J76" s="80">
        <v>2</v>
      </c>
    </row>
    <row r="77" spans="1:10" s="1" customFormat="1" ht="21.95" customHeight="1">
      <c r="A77" s="165"/>
      <c r="B77" s="135"/>
      <c r="C77" s="217"/>
      <c r="D77" s="215"/>
      <c r="E77" s="14" t="s">
        <v>495</v>
      </c>
      <c r="F77" s="14" t="s">
        <v>303</v>
      </c>
      <c r="G77" s="14" t="s">
        <v>304</v>
      </c>
      <c r="H77" s="14" t="s">
        <v>496</v>
      </c>
      <c r="I77" s="14" t="s">
        <v>497</v>
      </c>
      <c r="J77" s="80">
        <v>1</v>
      </c>
    </row>
    <row r="78" spans="1:10" s="1" customFormat="1" ht="21.95" customHeight="1">
      <c r="A78" s="165"/>
      <c r="B78" s="135"/>
      <c r="C78" s="217"/>
      <c r="D78" s="215"/>
      <c r="E78" s="14" t="s">
        <v>498</v>
      </c>
      <c r="F78" s="14" t="s">
        <v>303</v>
      </c>
      <c r="G78" s="14" t="s">
        <v>304</v>
      </c>
      <c r="H78" s="14" t="s">
        <v>499</v>
      </c>
      <c r="I78" s="14" t="s">
        <v>500</v>
      </c>
      <c r="J78" s="80">
        <v>1</v>
      </c>
    </row>
    <row r="79" spans="1:10" s="1" customFormat="1" ht="21.95" customHeight="1">
      <c r="A79" s="165"/>
      <c r="B79" s="135"/>
      <c r="C79" s="217"/>
      <c r="D79" s="215"/>
      <c r="E79" s="14" t="s">
        <v>501</v>
      </c>
      <c r="F79" s="14" t="s">
        <v>326</v>
      </c>
      <c r="G79" s="14" t="s">
        <v>344</v>
      </c>
      <c r="H79" s="14" t="s">
        <v>502</v>
      </c>
      <c r="I79" s="14" t="s">
        <v>503</v>
      </c>
      <c r="J79" s="80">
        <v>1</v>
      </c>
    </row>
    <row r="80" spans="1:10" s="1" customFormat="1" ht="21.95" customHeight="1">
      <c r="A80" s="165"/>
      <c r="B80" s="135"/>
      <c r="C80" s="217"/>
      <c r="D80" s="215"/>
      <c r="E80" s="14" t="s">
        <v>504</v>
      </c>
      <c r="F80" s="14" t="s">
        <v>326</v>
      </c>
      <c r="G80" s="14" t="s">
        <v>351</v>
      </c>
      <c r="H80" s="14" t="s">
        <v>505</v>
      </c>
      <c r="I80" s="14" t="s">
        <v>506</v>
      </c>
      <c r="J80" s="80">
        <v>1</v>
      </c>
    </row>
    <row r="81" spans="1:10" s="1" customFormat="1" ht="21.95" customHeight="1">
      <c r="A81" s="165"/>
      <c r="B81" s="135"/>
      <c r="C81" s="217"/>
      <c r="D81" s="215"/>
      <c r="E81" s="14" t="s">
        <v>507</v>
      </c>
      <c r="F81" s="14" t="s">
        <v>326</v>
      </c>
      <c r="G81" s="14" t="s">
        <v>327</v>
      </c>
      <c r="H81" s="14" t="s">
        <v>508</v>
      </c>
      <c r="I81" s="14" t="s">
        <v>509</v>
      </c>
      <c r="J81" s="80">
        <v>1</v>
      </c>
    </row>
    <row r="82" spans="1:10" s="1" customFormat="1" ht="21.95" customHeight="1">
      <c r="A82" s="165"/>
      <c r="B82" s="135"/>
      <c r="C82" s="217"/>
      <c r="D82" s="215"/>
      <c r="E82" s="14" t="s">
        <v>510</v>
      </c>
      <c r="F82" s="14" t="s">
        <v>321</v>
      </c>
      <c r="G82" s="14" t="s">
        <v>322</v>
      </c>
      <c r="H82" s="14" t="s">
        <v>511</v>
      </c>
      <c r="I82" s="14" t="s">
        <v>512</v>
      </c>
      <c r="J82" s="80">
        <v>10</v>
      </c>
    </row>
    <row r="83" spans="1:10" s="1" customFormat="1" ht="21.95" customHeight="1">
      <c r="A83" s="165"/>
      <c r="B83" s="135"/>
      <c r="C83" s="217"/>
      <c r="D83" s="215"/>
      <c r="E83" s="14" t="s">
        <v>513</v>
      </c>
      <c r="F83" s="14" t="s">
        <v>303</v>
      </c>
      <c r="G83" s="14" t="s">
        <v>304</v>
      </c>
      <c r="H83" s="14" t="s">
        <v>514</v>
      </c>
      <c r="I83" s="14" t="s">
        <v>515</v>
      </c>
      <c r="J83" s="80">
        <v>1</v>
      </c>
    </row>
    <row r="84" spans="1:10" s="1" customFormat="1" ht="21.95" customHeight="1">
      <c r="A84" s="165"/>
      <c r="B84" s="135"/>
      <c r="C84" s="217"/>
      <c r="D84" s="215"/>
      <c r="E84" s="14" t="s">
        <v>516</v>
      </c>
      <c r="F84" s="14" t="s">
        <v>326</v>
      </c>
      <c r="G84" s="14" t="s">
        <v>317</v>
      </c>
      <c r="H84" s="14" t="s">
        <v>517</v>
      </c>
      <c r="I84" s="14" t="s">
        <v>518</v>
      </c>
      <c r="J84" s="80">
        <v>1.5</v>
      </c>
    </row>
    <row r="85" spans="1:10" s="1" customFormat="1" ht="21.95" customHeight="1">
      <c r="A85" s="165"/>
      <c r="B85" s="135"/>
      <c r="C85" s="217"/>
      <c r="D85" s="215"/>
      <c r="E85" s="14" t="s">
        <v>519</v>
      </c>
      <c r="F85" s="14" t="s">
        <v>326</v>
      </c>
      <c r="G85" s="14" t="s">
        <v>351</v>
      </c>
      <c r="H85" s="14" t="s">
        <v>520</v>
      </c>
      <c r="I85" s="14" t="s">
        <v>521</v>
      </c>
      <c r="J85" s="80">
        <v>1.5</v>
      </c>
    </row>
    <row r="86" spans="1:10" s="1" customFormat="1" ht="21.95" customHeight="1">
      <c r="A86" s="165"/>
      <c r="B86" s="135"/>
      <c r="C86" s="217"/>
      <c r="D86" s="215"/>
      <c r="E86" s="14" t="s">
        <v>522</v>
      </c>
      <c r="F86" s="14" t="s">
        <v>326</v>
      </c>
      <c r="G86" s="14" t="s">
        <v>317</v>
      </c>
      <c r="H86" s="14" t="s">
        <v>523</v>
      </c>
      <c r="I86" s="14" t="s">
        <v>524</v>
      </c>
      <c r="J86" s="80">
        <v>1.5</v>
      </c>
    </row>
    <row r="87" spans="1:10" s="1" customFormat="1" ht="21.95" customHeight="1">
      <c r="A87" s="165"/>
      <c r="B87" s="135"/>
      <c r="C87" s="217"/>
      <c r="D87" s="215"/>
      <c r="E87" s="14" t="s">
        <v>525</v>
      </c>
      <c r="F87" s="14" t="s">
        <v>326</v>
      </c>
      <c r="G87" s="14" t="s">
        <v>351</v>
      </c>
      <c r="H87" s="14" t="s">
        <v>526</v>
      </c>
      <c r="I87" s="14" t="s">
        <v>527</v>
      </c>
      <c r="J87" s="80">
        <v>1.5</v>
      </c>
    </row>
    <row r="88" spans="1:10" ht="24.95" customHeight="1">
      <c r="A88" s="165"/>
      <c r="B88" s="135"/>
      <c r="C88" s="217"/>
      <c r="D88" s="215"/>
      <c r="E88" s="14" t="s">
        <v>528</v>
      </c>
      <c r="F88" s="14" t="s">
        <v>303</v>
      </c>
      <c r="G88" s="14" t="s">
        <v>327</v>
      </c>
      <c r="H88" s="14" t="s">
        <v>529</v>
      </c>
      <c r="I88" s="14" t="s">
        <v>530</v>
      </c>
      <c r="J88" s="80">
        <v>1</v>
      </c>
    </row>
    <row r="89" spans="1:10" s="1" customFormat="1" ht="21.95" customHeight="1">
      <c r="A89" s="165"/>
      <c r="B89" s="135"/>
      <c r="C89" s="217"/>
      <c r="D89" s="215"/>
      <c r="E89" s="14" t="s">
        <v>531</v>
      </c>
      <c r="F89" s="14" t="s">
        <v>440</v>
      </c>
      <c r="G89" s="14" t="s">
        <v>327</v>
      </c>
      <c r="H89" s="14" t="s">
        <v>532</v>
      </c>
      <c r="I89" s="14" t="s">
        <v>533</v>
      </c>
      <c r="J89" s="80">
        <v>1</v>
      </c>
    </row>
    <row r="90" spans="1:10" s="1" customFormat="1" ht="21.95" customHeight="1">
      <c r="A90" s="165"/>
      <c r="B90" s="135"/>
      <c r="C90" s="223"/>
      <c r="D90" s="216"/>
      <c r="E90" s="14" t="s">
        <v>534</v>
      </c>
      <c r="F90" s="14" t="s">
        <v>440</v>
      </c>
      <c r="G90" s="14" t="s">
        <v>327</v>
      </c>
      <c r="H90" s="14" t="s">
        <v>535</v>
      </c>
      <c r="I90" s="14" t="s">
        <v>536</v>
      </c>
      <c r="J90" s="80">
        <v>1</v>
      </c>
    </row>
    <row r="91" spans="1:10" ht="15" customHeight="1">
      <c r="A91" s="165"/>
      <c r="B91" s="190">
        <v>100011</v>
      </c>
      <c r="C91" s="146" t="s">
        <v>25</v>
      </c>
      <c r="D91" s="147"/>
      <c r="E91" s="14" t="s">
        <v>114</v>
      </c>
      <c r="F91" s="14"/>
      <c r="G91" s="14"/>
      <c r="H91" s="14"/>
      <c r="I91" s="14"/>
      <c r="J91" s="80">
        <f>SUM(J92:J93)</f>
        <v>3</v>
      </c>
    </row>
    <row r="92" spans="1:10" s="1" customFormat="1" ht="18" customHeight="1">
      <c r="A92" s="165"/>
      <c r="B92" s="190"/>
      <c r="C92" s="156"/>
      <c r="D92" s="157"/>
      <c r="E92" s="14" t="s">
        <v>537</v>
      </c>
      <c r="F92" s="14" t="s">
        <v>326</v>
      </c>
      <c r="G92" s="14" t="s">
        <v>351</v>
      </c>
      <c r="H92" s="14" t="s">
        <v>538</v>
      </c>
      <c r="I92" s="14" t="s">
        <v>539</v>
      </c>
      <c r="J92" s="80">
        <v>1.5</v>
      </c>
    </row>
    <row r="93" spans="1:10" s="1" customFormat="1" ht="18.95" customHeight="1">
      <c r="A93" s="165"/>
      <c r="B93" s="190"/>
      <c r="C93" s="137"/>
      <c r="D93" s="138"/>
      <c r="E93" s="14" t="s">
        <v>540</v>
      </c>
      <c r="F93" s="14" t="s">
        <v>326</v>
      </c>
      <c r="G93" s="14" t="s">
        <v>327</v>
      </c>
      <c r="H93" s="14" t="s">
        <v>541</v>
      </c>
      <c r="I93" s="14" t="s">
        <v>542</v>
      </c>
      <c r="J93" s="80">
        <v>1.5</v>
      </c>
    </row>
    <row r="94" spans="1:10" ht="21.95" customHeight="1">
      <c r="A94" s="165"/>
      <c r="B94" s="147">
        <v>100012</v>
      </c>
      <c r="C94" s="146" t="s">
        <v>26</v>
      </c>
      <c r="D94" s="147"/>
      <c r="E94" s="14" t="s">
        <v>114</v>
      </c>
      <c r="F94" s="14"/>
      <c r="G94" s="14"/>
      <c r="H94" s="14"/>
      <c r="I94" s="14"/>
      <c r="J94" s="80">
        <f>SUM(J95:J102)</f>
        <v>9.5</v>
      </c>
    </row>
    <row r="95" spans="1:10" s="1" customFormat="1" ht="26.1" customHeight="1">
      <c r="A95" s="165"/>
      <c r="B95" s="157"/>
      <c r="C95" s="156"/>
      <c r="D95" s="157"/>
      <c r="E95" s="14" t="s">
        <v>543</v>
      </c>
      <c r="F95" s="14" t="s">
        <v>326</v>
      </c>
      <c r="G95" s="14" t="s">
        <v>544</v>
      </c>
      <c r="H95" s="14" t="s">
        <v>545</v>
      </c>
      <c r="I95" s="14" t="s">
        <v>546</v>
      </c>
      <c r="J95" s="80">
        <v>1.5</v>
      </c>
    </row>
    <row r="96" spans="1:10" s="1" customFormat="1" ht="21.95" customHeight="1">
      <c r="A96" s="165"/>
      <c r="B96" s="157"/>
      <c r="C96" s="156"/>
      <c r="D96" s="157"/>
      <c r="E96" s="14" t="s">
        <v>547</v>
      </c>
      <c r="F96" s="14" t="s">
        <v>303</v>
      </c>
      <c r="G96" s="14" t="s">
        <v>304</v>
      </c>
      <c r="H96" s="14" t="s">
        <v>548</v>
      </c>
      <c r="I96" s="14" t="s">
        <v>549</v>
      </c>
      <c r="J96" s="80">
        <v>1</v>
      </c>
    </row>
    <row r="97" spans="1:10" s="1" customFormat="1" ht="24.95" customHeight="1">
      <c r="A97" s="165"/>
      <c r="B97" s="157"/>
      <c r="C97" s="156"/>
      <c r="D97" s="157"/>
      <c r="E97" s="14" t="s">
        <v>550</v>
      </c>
      <c r="F97" s="14" t="s">
        <v>326</v>
      </c>
      <c r="G97" s="14" t="s">
        <v>327</v>
      </c>
      <c r="H97" s="14" t="s">
        <v>551</v>
      </c>
      <c r="I97" s="14" t="s">
        <v>552</v>
      </c>
      <c r="J97" s="80">
        <v>1</v>
      </c>
    </row>
    <row r="98" spans="1:10" s="1" customFormat="1" ht="24.95" customHeight="1">
      <c r="A98" s="165"/>
      <c r="B98" s="157"/>
      <c r="C98" s="156"/>
      <c r="D98" s="157"/>
      <c r="E98" s="14" t="s">
        <v>553</v>
      </c>
      <c r="F98" s="14" t="s">
        <v>326</v>
      </c>
      <c r="G98" s="14" t="s">
        <v>327</v>
      </c>
      <c r="H98" s="14" t="s">
        <v>554</v>
      </c>
      <c r="I98" s="14" t="s">
        <v>555</v>
      </c>
      <c r="J98" s="80">
        <v>1.5</v>
      </c>
    </row>
    <row r="99" spans="1:10" s="1" customFormat="1" ht="21.95" customHeight="1">
      <c r="A99" s="165"/>
      <c r="B99" s="157"/>
      <c r="C99" s="156"/>
      <c r="D99" s="157"/>
      <c r="E99" s="14" t="s">
        <v>556</v>
      </c>
      <c r="F99" s="14" t="s">
        <v>326</v>
      </c>
      <c r="G99" s="14" t="s">
        <v>322</v>
      </c>
      <c r="H99" s="14" t="s">
        <v>557</v>
      </c>
      <c r="I99" s="14" t="s">
        <v>558</v>
      </c>
      <c r="J99" s="80">
        <v>1.5</v>
      </c>
    </row>
    <row r="100" spans="1:10" ht="21.95" customHeight="1">
      <c r="A100" s="165"/>
      <c r="B100" s="157"/>
      <c r="C100" s="156"/>
      <c r="D100" s="157"/>
      <c r="E100" s="14" t="s">
        <v>559</v>
      </c>
      <c r="F100" s="14" t="s">
        <v>303</v>
      </c>
      <c r="G100" s="14" t="s">
        <v>379</v>
      </c>
      <c r="H100" s="14" t="s">
        <v>560</v>
      </c>
      <c r="I100" s="14" t="s">
        <v>561</v>
      </c>
      <c r="J100" s="80">
        <v>1</v>
      </c>
    </row>
    <row r="101" spans="1:10" ht="24.95" customHeight="1">
      <c r="A101" s="165"/>
      <c r="B101" s="157"/>
      <c r="C101" s="156"/>
      <c r="D101" s="157"/>
      <c r="E101" s="14" t="s">
        <v>562</v>
      </c>
      <c r="F101" s="14" t="s">
        <v>303</v>
      </c>
      <c r="G101" s="14" t="s">
        <v>344</v>
      </c>
      <c r="H101" s="14" t="s">
        <v>563</v>
      </c>
      <c r="I101" s="14" t="s">
        <v>564</v>
      </c>
      <c r="J101" s="80">
        <v>1</v>
      </c>
    </row>
    <row r="102" spans="1:10" ht="26.1" customHeight="1">
      <c r="A102" s="165"/>
      <c r="B102" s="138"/>
      <c r="C102" s="137"/>
      <c r="D102" s="138"/>
      <c r="E102" s="14" t="s">
        <v>565</v>
      </c>
      <c r="F102" s="14" t="s">
        <v>303</v>
      </c>
      <c r="G102" s="14" t="s">
        <v>327</v>
      </c>
      <c r="H102" s="14" t="s">
        <v>566</v>
      </c>
      <c r="I102" s="14" t="s">
        <v>567</v>
      </c>
      <c r="J102" s="80">
        <v>1</v>
      </c>
    </row>
    <row r="103" spans="1:10" ht="18.95" customHeight="1">
      <c r="A103" s="165"/>
      <c r="B103" s="134">
        <v>100013</v>
      </c>
      <c r="C103" s="203" t="s">
        <v>27</v>
      </c>
      <c r="D103" s="204"/>
      <c r="E103" s="14" t="s">
        <v>114</v>
      </c>
      <c r="F103" s="26"/>
      <c r="G103" s="25"/>
      <c r="H103" s="26"/>
      <c r="I103" s="26"/>
      <c r="J103" s="83">
        <f>SUM(J104:J110)</f>
        <v>7</v>
      </c>
    </row>
    <row r="104" spans="1:10" s="1" customFormat="1" ht="21.95" customHeight="1">
      <c r="A104" s="165"/>
      <c r="B104" s="135"/>
      <c r="C104" s="205"/>
      <c r="D104" s="206"/>
      <c r="E104" s="14" t="s">
        <v>568</v>
      </c>
      <c r="F104" s="14" t="s">
        <v>303</v>
      </c>
      <c r="G104" s="14" t="s">
        <v>304</v>
      </c>
      <c r="H104" s="14" t="s">
        <v>569</v>
      </c>
      <c r="I104" s="14" t="s">
        <v>570</v>
      </c>
      <c r="J104" s="80">
        <v>1</v>
      </c>
    </row>
    <row r="105" spans="1:10" s="1" customFormat="1" ht="21.95" customHeight="1">
      <c r="A105" s="165"/>
      <c r="B105" s="135"/>
      <c r="C105" s="205"/>
      <c r="D105" s="206"/>
      <c r="E105" s="14" t="s">
        <v>571</v>
      </c>
      <c r="F105" s="14" t="s">
        <v>303</v>
      </c>
      <c r="G105" s="14" t="s">
        <v>304</v>
      </c>
      <c r="H105" s="14" t="s">
        <v>572</v>
      </c>
      <c r="I105" s="14" t="s">
        <v>573</v>
      </c>
      <c r="J105" s="85">
        <v>1</v>
      </c>
    </row>
    <row r="106" spans="1:10" ht="21.95" customHeight="1">
      <c r="A106" s="165"/>
      <c r="B106" s="135"/>
      <c r="C106" s="205"/>
      <c r="D106" s="206"/>
      <c r="E106" s="14" t="s">
        <v>574</v>
      </c>
      <c r="F106" s="14" t="s">
        <v>303</v>
      </c>
      <c r="G106" s="14" t="s">
        <v>379</v>
      </c>
      <c r="H106" s="14" t="s">
        <v>575</v>
      </c>
      <c r="I106" s="14" t="s">
        <v>576</v>
      </c>
      <c r="J106" s="80">
        <v>1</v>
      </c>
    </row>
    <row r="107" spans="1:10" ht="21.95" customHeight="1">
      <c r="A107" s="165"/>
      <c r="B107" s="135"/>
      <c r="C107" s="205"/>
      <c r="D107" s="206"/>
      <c r="E107" s="14" t="s">
        <v>577</v>
      </c>
      <c r="F107" s="14" t="s">
        <v>303</v>
      </c>
      <c r="G107" s="14" t="s">
        <v>351</v>
      </c>
      <c r="H107" s="14" t="s">
        <v>578</v>
      </c>
      <c r="I107" s="14" t="s">
        <v>579</v>
      </c>
      <c r="J107" s="80">
        <v>1</v>
      </c>
    </row>
    <row r="108" spans="1:10" ht="21.95" customHeight="1">
      <c r="A108" s="165"/>
      <c r="B108" s="135"/>
      <c r="C108" s="205"/>
      <c r="D108" s="206"/>
      <c r="E108" s="14" t="s">
        <v>580</v>
      </c>
      <c r="F108" s="14" t="s">
        <v>303</v>
      </c>
      <c r="G108" s="14" t="s">
        <v>372</v>
      </c>
      <c r="H108" s="14" t="s">
        <v>581</v>
      </c>
      <c r="I108" s="14" t="s">
        <v>582</v>
      </c>
      <c r="J108" s="80">
        <v>1</v>
      </c>
    </row>
    <row r="109" spans="1:10" ht="21.95" customHeight="1">
      <c r="A109" s="165"/>
      <c r="B109" s="135"/>
      <c r="C109" s="205"/>
      <c r="D109" s="206"/>
      <c r="E109" s="14" t="s">
        <v>583</v>
      </c>
      <c r="F109" s="14" t="s">
        <v>303</v>
      </c>
      <c r="G109" s="14" t="s">
        <v>344</v>
      </c>
      <c r="H109" s="14" t="s">
        <v>584</v>
      </c>
      <c r="I109" s="14" t="s">
        <v>585</v>
      </c>
      <c r="J109" s="80">
        <v>1</v>
      </c>
    </row>
    <row r="110" spans="1:10" s="1" customFormat="1" ht="21.95" customHeight="1">
      <c r="A110" s="165"/>
      <c r="B110" s="191"/>
      <c r="C110" s="207"/>
      <c r="D110" s="208"/>
      <c r="E110" s="14" t="s">
        <v>586</v>
      </c>
      <c r="F110" s="14" t="s">
        <v>440</v>
      </c>
      <c r="G110" s="14" t="s">
        <v>344</v>
      </c>
      <c r="H110" s="14" t="s">
        <v>587</v>
      </c>
      <c r="I110" s="14" t="s">
        <v>588</v>
      </c>
      <c r="J110" s="80">
        <v>1</v>
      </c>
    </row>
    <row r="111" spans="1:10" ht="21.95" customHeight="1">
      <c r="A111" s="165"/>
      <c r="B111" s="145">
        <v>100014</v>
      </c>
      <c r="C111" s="146" t="s">
        <v>28</v>
      </c>
      <c r="D111" s="147"/>
      <c r="E111" s="26" t="s">
        <v>114</v>
      </c>
      <c r="F111" s="16"/>
      <c r="G111" s="17"/>
      <c r="H111" s="16"/>
      <c r="I111" s="16"/>
      <c r="J111" s="80">
        <f>SUM(J112:J115)</f>
        <v>4.5</v>
      </c>
    </row>
    <row r="112" spans="1:10" s="1" customFormat="1" ht="21.95" customHeight="1">
      <c r="A112" s="165"/>
      <c r="B112" s="145"/>
      <c r="C112" s="156"/>
      <c r="D112" s="157"/>
      <c r="E112" s="14" t="s">
        <v>589</v>
      </c>
      <c r="F112" s="14" t="s">
        <v>326</v>
      </c>
      <c r="G112" s="14" t="s">
        <v>327</v>
      </c>
      <c r="H112" s="14" t="s">
        <v>590</v>
      </c>
      <c r="I112" s="14" t="s">
        <v>591</v>
      </c>
      <c r="J112" s="80">
        <v>1</v>
      </c>
    </row>
    <row r="113" spans="1:10" s="1" customFormat="1" ht="21.95" customHeight="1">
      <c r="A113" s="165"/>
      <c r="B113" s="145"/>
      <c r="C113" s="156"/>
      <c r="D113" s="157"/>
      <c r="E113" s="14" t="s">
        <v>592</v>
      </c>
      <c r="F113" s="14" t="s">
        <v>326</v>
      </c>
      <c r="G113" s="14" t="s">
        <v>327</v>
      </c>
      <c r="H113" s="14" t="s">
        <v>593</v>
      </c>
      <c r="I113" s="14" t="s">
        <v>594</v>
      </c>
      <c r="J113" s="80">
        <v>1.5</v>
      </c>
    </row>
    <row r="114" spans="1:10" ht="21.95" customHeight="1">
      <c r="A114" s="165"/>
      <c r="B114" s="145"/>
      <c r="C114" s="156"/>
      <c r="D114" s="157"/>
      <c r="E114" s="14" t="s">
        <v>595</v>
      </c>
      <c r="F114" s="14" t="s">
        <v>303</v>
      </c>
      <c r="G114" s="14" t="s">
        <v>327</v>
      </c>
      <c r="H114" s="14" t="s">
        <v>596</v>
      </c>
      <c r="I114" s="14" t="s">
        <v>597</v>
      </c>
      <c r="J114" s="80">
        <v>1</v>
      </c>
    </row>
    <row r="115" spans="1:10" ht="21.95" customHeight="1">
      <c r="A115" s="165"/>
      <c r="B115" s="145"/>
      <c r="C115" s="137"/>
      <c r="D115" s="138"/>
      <c r="E115" s="14" t="s">
        <v>598</v>
      </c>
      <c r="F115" s="14" t="s">
        <v>303</v>
      </c>
      <c r="G115" s="14" t="s">
        <v>327</v>
      </c>
      <c r="H115" s="14" t="s">
        <v>599</v>
      </c>
      <c r="I115" s="14" t="s">
        <v>600</v>
      </c>
      <c r="J115" s="80">
        <v>1</v>
      </c>
    </row>
    <row r="116" spans="1:10" ht="17.100000000000001" customHeight="1">
      <c r="A116" s="165"/>
      <c r="B116" s="145">
        <v>100015</v>
      </c>
      <c r="C116" s="203" t="s">
        <v>29</v>
      </c>
      <c r="D116" s="204"/>
      <c r="E116" s="14" t="s">
        <v>114</v>
      </c>
      <c r="F116" s="14"/>
      <c r="G116" s="14"/>
      <c r="H116" s="14"/>
      <c r="I116" s="14"/>
      <c r="J116" s="85">
        <f>SUM(J117:J131)</f>
        <v>19.5</v>
      </c>
    </row>
    <row r="117" spans="1:10" s="1" customFormat="1" ht="21" customHeight="1">
      <c r="A117" s="165"/>
      <c r="B117" s="145"/>
      <c r="C117" s="205"/>
      <c r="D117" s="206"/>
      <c r="E117" s="14" t="s">
        <v>601</v>
      </c>
      <c r="F117" s="14" t="s">
        <v>326</v>
      </c>
      <c r="G117" s="14" t="s">
        <v>304</v>
      </c>
      <c r="H117" s="14" t="s">
        <v>602</v>
      </c>
      <c r="I117" s="14" t="s">
        <v>603</v>
      </c>
      <c r="J117" s="80">
        <v>2</v>
      </c>
    </row>
    <row r="118" spans="1:10" s="1" customFormat="1" ht="17.100000000000001" customHeight="1">
      <c r="A118" s="165"/>
      <c r="B118" s="145"/>
      <c r="C118" s="205"/>
      <c r="D118" s="206"/>
      <c r="E118" s="14" t="s">
        <v>604</v>
      </c>
      <c r="F118" s="14" t="s">
        <v>326</v>
      </c>
      <c r="G118" s="14" t="s">
        <v>327</v>
      </c>
      <c r="H118" s="14" t="s">
        <v>605</v>
      </c>
      <c r="I118" s="14" t="s">
        <v>606</v>
      </c>
      <c r="J118" s="80">
        <v>1.5</v>
      </c>
    </row>
    <row r="119" spans="1:10" s="1" customFormat="1" ht="24" customHeight="1">
      <c r="A119" s="165"/>
      <c r="B119" s="145"/>
      <c r="C119" s="205"/>
      <c r="D119" s="206"/>
      <c r="E119" s="14" t="s">
        <v>607</v>
      </c>
      <c r="F119" s="14" t="s">
        <v>326</v>
      </c>
      <c r="G119" s="14" t="s">
        <v>344</v>
      </c>
      <c r="H119" s="14" t="s">
        <v>608</v>
      </c>
      <c r="I119" s="14" t="s">
        <v>609</v>
      </c>
      <c r="J119" s="80">
        <v>1.5</v>
      </c>
    </row>
    <row r="120" spans="1:10" s="1" customFormat="1" ht="21.95" customHeight="1">
      <c r="A120" s="165"/>
      <c r="B120" s="145"/>
      <c r="C120" s="205"/>
      <c r="D120" s="206"/>
      <c r="E120" s="14" t="s">
        <v>610</v>
      </c>
      <c r="F120" s="14" t="s">
        <v>326</v>
      </c>
      <c r="G120" s="14" t="s">
        <v>327</v>
      </c>
      <c r="H120" s="14" t="s">
        <v>611</v>
      </c>
      <c r="I120" s="14" t="s">
        <v>612</v>
      </c>
      <c r="J120" s="80">
        <v>1</v>
      </c>
    </row>
    <row r="121" spans="1:10" s="1" customFormat="1" ht="21.95" customHeight="1">
      <c r="A121" s="165"/>
      <c r="B121" s="145"/>
      <c r="C121" s="205"/>
      <c r="D121" s="206"/>
      <c r="E121" s="14" t="s">
        <v>613</v>
      </c>
      <c r="F121" s="14" t="s">
        <v>326</v>
      </c>
      <c r="G121" s="14" t="s">
        <v>304</v>
      </c>
      <c r="H121" s="14" t="s">
        <v>614</v>
      </c>
      <c r="I121" s="14" t="s">
        <v>615</v>
      </c>
      <c r="J121" s="80">
        <v>2</v>
      </c>
    </row>
    <row r="122" spans="1:10" s="1" customFormat="1" ht="21.95" customHeight="1">
      <c r="A122" s="165"/>
      <c r="B122" s="145"/>
      <c r="C122" s="205"/>
      <c r="D122" s="206"/>
      <c r="E122" s="14" t="s">
        <v>616</v>
      </c>
      <c r="F122" s="14" t="s">
        <v>303</v>
      </c>
      <c r="G122" s="14" t="s">
        <v>304</v>
      </c>
      <c r="H122" s="14" t="s">
        <v>617</v>
      </c>
      <c r="I122" s="14" t="s">
        <v>618</v>
      </c>
      <c r="J122" s="80">
        <v>1</v>
      </c>
    </row>
    <row r="123" spans="1:10" s="1" customFormat="1" ht="21.95" customHeight="1">
      <c r="A123" s="165"/>
      <c r="B123" s="145"/>
      <c r="C123" s="205"/>
      <c r="D123" s="206"/>
      <c r="E123" s="14" t="s">
        <v>619</v>
      </c>
      <c r="F123" s="14" t="s">
        <v>326</v>
      </c>
      <c r="G123" s="14" t="s">
        <v>327</v>
      </c>
      <c r="H123" s="14" t="s">
        <v>620</v>
      </c>
      <c r="I123" s="14" t="s">
        <v>621</v>
      </c>
      <c r="J123" s="80">
        <v>1.5</v>
      </c>
    </row>
    <row r="124" spans="1:10" s="1" customFormat="1" ht="21.95" customHeight="1">
      <c r="A124" s="165"/>
      <c r="B124" s="145"/>
      <c r="C124" s="205"/>
      <c r="D124" s="206"/>
      <c r="E124" s="14" t="s">
        <v>622</v>
      </c>
      <c r="F124" s="14" t="s">
        <v>326</v>
      </c>
      <c r="G124" s="14" t="s">
        <v>327</v>
      </c>
      <c r="H124" s="14" t="s">
        <v>623</v>
      </c>
      <c r="I124" s="14" t="s">
        <v>624</v>
      </c>
      <c r="J124" s="80">
        <v>1.5</v>
      </c>
    </row>
    <row r="125" spans="1:10" s="1" customFormat="1" ht="21.95" customHeight="1">
      <c r="A125" s="165"/>
      <c r="B125" s="145"/>
      <c r="C125" s="205"/>
      <c r="D125" s="206"/>
      <c r="E125" s="14" t="s">
        <v>625</v>
      </c>
      <c r="F125" s="14" t="s">
        <v>326</v>
      </c>
      <c r="G125" s="14" t="s">
        <v>317</v>
      </c>
      <c r="H125" s="14" t="s">
        <v>626</v>
      </c>
      <c r="I125" s="14" t="s">
        <v>627</v>
      </c>
      <c r="J125" s="80">
        <v>1.5</v>
      </c>
    </row>
    <row r="126" spans="1:10" ht="21.95" customHeight="1">
      <c r="A126" s="165"/>
      <c r="B126" s="145"/>
      <c r="C126" s="205"/>
      <c r="D126" s="206"/>
      <c r="E126" s="14" t="s">
        <v>628</v>
      </c>
      <c r="F126" s="14" t="s">
        <v>303</v>
      </c>
      <c r="G126" s="14" t="s">
        <v>327</v>
      </c>
      <c r="H126" s="14" t="s">
        <v>459</v>
      </c>
      <c r="I126" s="14" t="s">
        <v>629</v>
      </c>
      <c r="J126" s="80">
        <v>1</v>
      </c>
    </row>
    <row r="127" spans="1:10" ht="21.95" customHeight="1">
      <c r="A127" s="165"/>
      <c r="B127" s="145"/>
      <c r="C127" s="205"/>
      <c r="D127" s="206"/>
      <c r="E127" s="14" t="s">
        <v>630</v>
      </c>
      <c r="F127" s="14" t="s">
        <v>303</v>
      </c>
      <c r="G127" s="14" t="s">
        <v>327</v>
      </c>
      <c r="H127" s="14" t="s">
        <v>631</v>
      </c>
      <c r="I127" s="14" t="s">
        <v>632</v>
      </c>
      <c r="J127" s="80">
        <v>1</v>
      </c>
    </row>
    <row r="128" spans="1:10" ht="21.95" customHeight="1">
      <c r="A128" s="165"/>
      <c r="B128" s="145"/>
      <c r="C128" s="205"/>
      <c r="D128" s="206"/>
      <c r="E128" s="14" t="s">
        <v>633</v>
      </c>
      <c r="F128" s="14" t="s">
        <v>303</v>
      </c>
      <c r="G128" s="14" t="s">
        <v>317</v>
      </c>
      <c r="H128" s="14" t="s">
        <v>634</v>
      </c>
      <c r="I128" s="14" t="s">
        <v>635</v>
      </c>
      <c r="J128" s="80">
        <v>1</v>
      </c>
    </row>
    <row r="129" spans="1:10" ht="27.95" customHeight="1">
      <c r="A129" s="165"/>
      <c r="B129" s="145"/>
      <c r="C129" s="205"/>
      <c r="D129" s="206"/>
      <c r="E129" s="14" t="s">
        <v>636</v>
      </c>
      <c r="F129" s="14" t="s">
        <v>303</v>
      </c>
      <c r="G129" s="14" t="s">
        <v>379</v>
      </c>
      <c r="H129" s="14" t="s">
        <v>637</v>
      </c>
      <c r="I129" s="14" t="s">
        <v>638</v>
      </c>
      <c r="J129" s="80">
        <v>1</v>
      </c>
    </row>
    <row r="130" spans="1:10" ht="27.95" customHeight="1">
      <c r="A130" s="165"/>
      <c r="B130" s="145"/>
      <c r="C130" s="205"/>
      <c r="D130" s="206"/>
      <c r="E130" s="14" t="s">
        <v>639</v>
      </c>
      <c r="F130" s="14" t="s">
        <v>303</v>
      </c>
      <c r="G130" s="14" t="s">
        <v>331</v>
      </c>
      <c r="H130" s="14" t="s">
        <v>640</v>
      </c>
      <c r="I130" s="14" t="s">
        <v>641</v>
      </c>
      <c r="J130" s="80">
        <v>1</v>
      </c>
    </row>
    <row r="131" spans="1:10" ht="21.95" customHeight="1">
      <c r="A131" s="165"/>
      <c r="B131" s="145"/>
      <c r="C131" s="207"/>
      <c r="D131" s="208"/>
      <c r="E131" s="14" t="s">
        <v>642</v>
      </c>
      <c r="F131" s="14" t="s">
        <v>303</v>
      </c>
      <c r="G131" s="14" t="s">
        <v>379</v>
      </c>
      <c r="H131" s="14" t="s">
        <v>643</v>
      </c>
      <c r="I131" s="14" t="s">
        <v>644</v>
      </c>
      <c r="J131" s="80">
        <v>1</v>
      </c>
    </row>
    <row r="132" spans="1:10" ht="21.95" customHeight="1">
      <c r="A132" s="165"/>
      <c r="B132" s="145">
        <v>100016</v>
      </c>
      <c r="C132" s="222" t="s">
        <v>30</v>
      </c>
      <c r="D132" s="213"/>
      <c r="E132" s="23" t="s">
        <v>114</v>
      </c>
      <c r="F132" s="23"/>
      <c r="G132" s="24"/>
      <c r="H132" s="23"/>
      <c r="I132" s="23"/>
      <c r="J132" s="80">
        <f>SUM(J133)</f>
        <v>1</v>
      </c>
    </row>
    <row r="133" spans="1:10" ht="27" customHeight="1">
      <c r="A133" s="165"/>
      <c r="B133" s="145"/>
      <c r="C133" s="223"/>
      <c r="D133" s="216"/>
      <c r="E133" s="14" t="s">
        <v>645</v>
      </c>
      <c r="F133" s="14" t="s">
        <v>303</v>
      </c>
      <c r="G133" s="14" t="s">
        <v>327</v>
      </c>
      <c r="H133" s="14" t="s">
        <v>646</v>
      </c>
      <c r="I133" s="14" t="s">
        <v>647</v>
      </c>
      <c r="J133" s="80">
        <v>1</v>
      </c>
    </row>
    <row r="134" spans="1:10" ht="27" customHeight="1">
      <c r="A134" s="165"/>
      <c r="B134" s="192">
        <v>100017</v>
      </c>
      <c r="C134" s="146" t="s">
        <v>31</v>
      </c>
      <c r="D134" s="147"/>
      <c r="E134" s="14" t="s">
        <v>114</v>
      </c>
      <c r="F134" s="14"/>
      <c r="G134" s="14"/>
      <c r="H134" s="14"/>
      <c r="I134" s="14"/>
      <c r="J134" s="80">
        <f>SUM(J135:J142)</f>
        <v>9</v>
      </c>
    </row>
    <row r="135" spans="1:10" s="1" customFormat="1" ht="27.95" customHeight="1">
      <c r="A135" s="165"/>
      <c r="B135" s="192"/>
      <c r="C135" s="156"/>
      <c r="D135" s="157"/>
      <c r="E135" s="14" t="s">
        <v>648</v>
      </c>
      <c r="F135" s="14" t="s">
        <v>326</v>
      </c>
      <c r="G135" s="14" t="s">
        <v>327</v>
      </c>
      <c r="H135" s="14" t="s">
        <v>649</v>
      </c>
      <c r="I135" s="14" t="s">
        <v>650</v>
      </c>
      <c r="J135" s="80">
        <v>1.5</v>
      </c>
    </row>
    <row r="136" spans="1:10" s="1" customFormat="1" ht="26.1" customHeight="1">
      <c r="A136" s="165"/>
      <c r="B136" s="192"/>
      <c r="C136" s="156"/>
      <c r="D136" s="157"/>
      <c r="E136" s="14" t="s">
        <v>651</v>
      </c>
      <c r="F136" s="14" t="s">
        <v>303</v>
      </c>
      <c r="G136" s="14" t="s">
        <v>304</v>
      </c>
      <c r="H136" s="14" t="s">
        <v>652</v>
      </c>
      <c r="I136" s="14" t="s">
        <v>653</v>
      </c>
      <c r="J136" s="80">
        <v>1</v>
      </c>
    </row>
    <row r="137" spans="1:10" s="1" customFormat="1" ht="21.95" customHeight="1">
      <c r="A137" s="165"/>
      <c r="B137" s="192"/>
      <c r="C137" s="156"/>
      <c r="D137" s="157"/>
      <c r="E137" s="14" t="s">
        <v>654</v>
      </c>
      <c r="F137" s="14" t="s">
        <v>303</v>
      </c>
      <c r="G137" s="14" t="s">
        <v>304</v>
      </c>
      <c r="H137" s="14" t="s">
        <v>655</v>
      </c>
      <c r="I137" s="14" t="s">
        <v>656</v>
      </c>
      <c r="J137" s="80">
        <v>1</v>
      </c>
    </row>
    <row r="138" spans="1:10" s="1" customFormat="1" ht="21.95" customHeight="1">
      <c r="A138" s="165"/>
      <c r="B138" s="192"/>
      <c r="C138" s="156"/>
      <c r="D138" s="157"/>
      <c r="E138" s="14" t="s">
        <v>657</v>
      </c>
      <c r="F138" s="14" t="s">
        <v>326</v>
      </c>
      <c r="G138" s="14" t="s">
        <v>327</v>
      </c>
      <c r="H138" s="14" t="s">
        <v>658</v>
      </c>
      <c r="I138" s="14" t="s">
        <v>659</v>
      </c>
      <c r="J138" s="80">
        <v>1.5</v>
      </c>
    </row>
    <row r="139" spans="1:10" ht="21.95" customHeight="1">
      <c r="A139" s="165"/>
      <c r="B139" s="192"/>
      <c r="C139" s="156"/>
      <c r="D139" s="157"/>
      <c r="E139" s="14" t="s">
        <v>660</v>
      </c>
      <c r="F139" s="14" t="s">
        <v>303</v>
      </c>
      <c r="G139" s="14" t="s">
        <v>327</v>
      </c>
      <c r="H139" s="14" t="s">
        <v>661</v>
      </c>
      <c r="I139" s="14" t="s">
        <v>662</v>
      </c>
      <c r="J139" s="80">
        <v>1</v>
      </c>
    </row>
    <row r="140" spans="1:10" ht="21.95" customHeight="1">
      <c r="A140" s="165"/>
      <c r="B140" s="192"/>
      <c r="C140" s="156"/>
      <c r="D140" s="157"/>
      <c r="E140" s="14" t="s">
        <v>663</v>
      </c>
      <c r="F140" s="14" t="s">
        <v>303</v>
      </c>
      <c r="G140" s="14" t="s">
        <v>372</v>
      </c>
      <c r="H140" s="14" t="s">
        <v>664</v>
      </c>
      <c r="I140" s="14" t="s">
        <v>665</v>
      </c>
      <c r="J140" s="80">
        <v>1</v>
      </c>
    </row>
    <row r="141" spans="1:10" ht="21.95" customHeight="1">
      <c r="A141" s="165"/>
      <c r="B141" s="192"/>
      <c r="C141" s="156"/>
      <c r="D141" s="157"/>
      <c r="E141" s="14" t="s">
        <v>666</v>
      </c>
      <c r="F141" s="14" t="s">
        <v>303</v>
      </c>
      <c r="G141" s="14" t="s">
        <v>351</v>
      </c>
      <c r="H141" s="14" t="s">
        <v>667</v>
      </c>
      <c r="I141" s="14" t="s">
        <v>668</v>
      </c>
      <c r="J141" s="80">
        <v>1</v>
      </c>
    </row>
    <row r="142" spans="1:10" s="1" customFormat="1" ht="21.95" customHeight="1">
      <c r="A142" s="165"/>
      <c r="B142" s="193"/>
      <c r="C142" s="137"/>
      <c r="D142" s="138"/>
      <c r="E142" s="14" t="s">
        <v>669</v>
      </c>
      <c r="F142" s="14" t="s">
        <v>440</v>
      </c>
      <c r="G142" s="14" t="s">
        <v>327</v>
      </c>
      <c r="H142" s="14" t="s">
        <v>670</v>
      </c>
      <c r="I142" s="14" t="s">
        <v>671</v>
      </c>
      <c r="J142" s="80">
        <v>1</v>
      </c>
    </row>
    <row r="143" spans="1:10" ht="21.95" customHeight="1">
      <c r="A143" s="165"/>
      <c r="B143" s="194">
        <v>100018</v>
      </c>
      <c r="C143" s="146" t="s">
        <v>32</v>
      </c>
      <c r="D143" s="147"/>
      <c r="E143" s="14" t="s">
        <v>114</v>
      </c>
      <c r="F143" s="14"/>
      <c r="G143" s="14"/>
      <c r="H143" s="14"/>
      <c r="I143" s="14"/>
      <c r="J143" s="80">
        <f>SUM(J144:J145)</f>
        <v>2</v>
      </c>
    </row>
    <row r="144" spans="1:10" ht="21.95" customHeight="1">
      <c r="A144" s="165"/>
      <c r="B144" s="194"/>
      <c r="C144" s="156"/>
      <c r="D144" s="157"/>
      <c r="E144" s="14" t="s">
        <v>672</v>
      </c>
      <c r="F144" s="14" t="s">
        <v>303</v>
      </c>
      <c r="G144" s="14" t="s">
        <v>327</v>
      </c>
      <c r="H144" s="14" t="s">
        <v>673</v>
      </c>
      <c r="I144" s="14" t="s">
        <v>674</v>
      </c>
      <c r="J144" s="80">
        <v>1</v>
      </c>
    </row>
    <row r="145" spans="1:10" ht="21.95" customHeight="1">
      <c r="A145" s="165"/>
      <c r="B145" s="194"/>
      <c r="C145" s="137"/>
      <c r="D145" s="138"/>
      <c r="E145" s="14" t="s">
        <v>675</v>
      </c>
      <c r="F145" s="14" t="s">
        <v>303</v>
      </c>
      <c r="G145" s="14" t="s">
        <v>327</v>
      </c>
      <c r="H145" s="14" t="s">
        <v>676</v>
      </c>
      <c r="I145" s="14" t="s">
        <v>677</v>
      </c>
      <c r="J145" s="80">
        <v>1</v>
      </c>
    </row>
    <row r="146" spans="1:10" ht="21.95" customHeight="1">
      <c r="A146" s="165"/>
      <c r="B146" s="194">
        <v>100019</v>
      </c>
      <c r="C146" s="146" t="s">
        <v>33</v>
      </c>
      <c r="D146" s="147"/>
      <c r="E146" s="16" t="s">
        <v>114</v>
      </c>
      <c r="F146" s="16"/>
      <c r="G146" s="17"/>
      <c r="H146" s="16"/>
      <c r="I146" s="16"/>
      <c r="J146" s="80">
        <f>SUM(J147:J151)</f>
        <v>6</v>
      </c>
    </row>
    <row r="147" spans="1:10" s="1" customFormat="1" ht="21.95" customHeight="1">
      <c r="A147" s="165"/>
      <c r="B147" s="194"/>
      <c r="C147" s="156"/>
      <c r="D147" s="157"/>
      <c r="E147" s="14" t="s">
        <v>678</v>
      </c>
      <c r="F147" s="14" t="s">
        <v>326</v>
      </c>
      <c r="G147" s="14" t="s">
        <v>331</v>
      </c>
      <c r="H147" s="14" t="s">
        <v>679</v>
      </c>
      <c r="I147" s="14" t="s">
        <v>680</v>
      </c>
      <c r="J147" s="80">
        <v>1.5</v>
      </c>
    </row>
    <row r="148" spans="1:10" s="1" customFormat="1" ht="24" customHeight="1">
      <c r="A148" s="165"/>
      <c r="B148" s="194"/>
      <c r="C148" s="156"/>
      <c r="D148" s="157"/>
      <c r="E148" s="14" t="s">
        <v>681</v>
      </c>
      <c r="F148" s="14" t="s">
        <v>326</v>
      </c>
      <c r="G148" s="14" t="s">
        <v>344</v>
      </c>
      <c r="H148" s="14" t="s">
        <v>682</v>
      </c>
      <c r="I148" s="14" t="s">
        <v>683</v>
      </c>
      <c r="J148" s="80">
        <v>1.5</v>
      </c>
    </row>
    <row r="149" spans="1:10" ht="21.95" customHeight="1">
      <c r="A149" s="165"/>
      <c r="B149" s="194"/>
      <c r="C149" s="156"/>
      <c r="D149" s="157"/>
      <c r="E149" s="14" t="s">
        <v>684</v>
      </c>
      <c r="F149" s="14" t="s">
        <v>303</v>
      </c>
      <c r="G149" s="14" t="s">
        <v>327</v>
      </c>
      <c r="H149" s="14" t="s">
        <v>685</v>
      </c>
      <c r="I149" s="14" t="s">
        <v>686</v>
      </c>
      <c r="J149" s="80">
        <v>1</v>
      </c>
    </row>
    <row r="150" spans="1:10" ht="21.95" customHeight="1">
      <c r="A150" s="165"/>
      <c r="B150" s="194"/>
      <c r="C150" s="156"/>
      <c r="D150" s="157"/>
      <c r="E150" s="14" t="s">
        <v>687</v>
      </c>
      <c r="F150" s="14" t="s">
        <v>303</v>
      </c>
      <c r="G150" s="14" t="s">
        <v>327</v>
      </c>
      <c r="H150" s="14" t="s">
        <v>688</v>
      </c>
      <c r="I150" s="14" t="s">
        <v>689</v>
      </c>
      <c r="J150" s="80">
        <v>1</v>
      </c>
    </row>
    <row r="151" spans="1:10" ht="21.95" customHeight="1">
      <c r="A151" s="165"/>
      <c r="B151" s="194"/>
      <c r="C151" s="137"/>
      <c r="D151" s="138"/>
      <c r="E151" s="14" t="s">
        <v>690</v>
      </c>
      <c r="F151" s="14" t="s">
        <v>303</v>
      </c>
      <c r="G151" s="14" t="s">
        <v>327</v>
      </c>
      <c r="H151" s="14" t="s">
        <v>691</v>
      </c>
      <c r="I151" s="14" t="s">
        <v>692</v>
      </c>
      <c r="J151" s="80">
        <v>1</v>
      </c>
    </row>
    <row r="152" spans="1:10" ht="21.95" customHeight="1">
      <c r="A152" s="165"/>
      <c r="B152" s="192">
        <v>100020</v>
      </c>
      <c r="C152" s="146" t="s">
        <v>34</v>
      </c>
      <c r="D152" s="147"/>
      <c r="E152" s="29" t="s">
        <v>114</v>
      </c>
      <c r="F152" s="14"/>
      <c r="G152" s="14"/>
      <c r="H152" s="14"/>
      <c r="I152" s="14"/>
      <c r="J152" s="80">
        <f>SUM(J153:J161)</f>
        <v>10.5</v>
      </c>
    </row>
    <row r="153" spans="1:10" s="1" customFormat="1" ht="27" customHeight="1">
      <c r="A153" s="165"/>
      <c r="B153" s="192"/>
      <c r="C153" s="156"/>
      <c r="D153" s="157"/>
      <c r="E153" s="14" t="s">
        <v>693</v>
      </c>
      <c r="F153" s="14" t="s">
        <v>326</v>
      </c>
      <c r="G153" s="14" t="s">
        <v>304</v>
      </c>
      <c r="H153" s="14" t="s">
        <v>694</v>
      </c>
      <c r="I153" s="14" t="s">
        <v>695</v>
      </c>
      <c r="J153" s="80">
        <v>2</v>
      </c>
    </row>
    <row r="154" spans="1:10" s="1" customFormat="1" ht="29.1" customHeight="1">
      <c r="A154" s="165"/>
      <c r="B154" s="192"/>
      <c r="C154" s="156"/>
      <c r="D154" s="157"/>
      <c r="E154" s="18" t="s">
        <v>696</v>
      </c>
      <c r="F154" s="18" t="s">
        <v>365</v>
      </c>
      <c r="G154" s="18" t="s">
        <v>317</v>
      </c>
      <c r="H154" s="18" t="s">
        <v>697</v>
      </c>
      <c r="I154" s="18" t="s">
        <v>698</v>
      </c>
      <c r="J154" s="18">
        <v>1</v>
      </c>
    </row>
    <row r="155" spans="1:10" s="1" customFormat="1" ht="29.1" customHeight="1">
      <c r="A155" s="165"/>
      <c r="B155" s="192"/>
      <c r="C155" s="156"/>
      <c r="D155" s="157"/>
      <c r="E155" s="18" t="s">
        <v>699</v>
      </c>
      <c r="F155" s="14" t="s">
        <v>326</v>
      </c>
      <c r="G155" s="18" t="s">
        <v>327</v>
      </c>
      <c r="H155" s="18" t="s">
        <v>700</v>
      </c>
      <c r="I155" s="18" t="s">
        <v>701</v>
      </c>
      <c r="J155" s="18">
        <v>1</v>
      </c>
    </row>
    <row r="156" spans="1:10" s="1" customFormat="1" ht="32.1" customHeight="1">
      <c r="A156" s="165"/>
      <c r="B156" s="192"/>
      <c r="C156" s="156"/>
      <c r="D156" s="157"/>
      <c r="E156" s="18" t="s">
        <v>702</v>
      </c>
      <c r="F156" s="14" t="s">
        <v>326</v>
      </c>
      <c r="G156" s="18" t="s">
        <v>327</v>
      </c>
      <c r="H156" s="18" t="s">
        <v>703</v>
      </c>
      <c r="I156" s="18" t="s">
        <v>704</v>
      </c>
      <c r="J156" s="18">
        <v>1</v>
      </c>
    </row>
    <row r="157" spans="1:10" s="1" customFormat="1" ht="26.1" customHeight="1">
      <c r="A157" s="165"/>
      <c r="B157" s="192"/>
      <c r="C157" s="156"/>
      <c r="D157" s="157"/>
      <c r="E157" s="18" t="s">
        <v>705</v>
      </c>
      <c r="F157" s="14" t="s">
        <v>303</v>
      </c>
      <c r="G157" s="18" t="s">
        <v>304</v>
      </c>
      <c r="H157" s="18" t="s">
        <v>706</v>
      </c>
      <c r="I157" s="18" t="s">
        <v>707</v>
      </c>
      <c r="J157" s="18">
        <v>1</v>
      </c>
    </row>
    <row r="158" spans="1:10" s="1" customFormat="1" ht="21.95" customHeight="1">
      <c r="A158" s="165"/>
      <c r="B158" s="192"/>
      <c r="C158" s="156"/>
      <c r="D158" s="157"/>
      <c r="E158" s="18" t="s">
        <v>708</v>
      </c>
      <c r="F158" s="14" t="s">
        <v>326</v>
      </c>
      <c r="G158" s="18" t="s">
        <v>327</v>
      </c>
      <c r="H158" s="18" t="s">
        <v>709</v>
      </c>
      <c r="I158" s="18" t="s">
        <v>710</v>
      </c>
      <c r="J158" s="18">
        <v>1.5</v>
      </c>
    </row>
    <row r="159" spans="1:10" ht="21.95" customHeight="1">
      <c r="A159" s="165"/>
      <c r="B159" s="192"/>
      <c r="C159" s="156"/>
      <c r="D159" s="157"/>
      <c r="E159" s="18" t="s">
        <v>711</v>
      </c>
      <c r="F159" s="14" t="s">
        <v>303</v>
      </c>
      <c r="G159" s="18" t="s">
        <v>327</v>
      </c>
      <c r="H159" s="18" t="s">
        <v>712</v>
      </c>
      <c r="I159" s="18" t="s">
        <v>713</v>
      </c>
      <c r="J159" s="18">
        <v>1</v>
      </c>
    </row>
    <row r="160" spans="1:10" ht="21.95" customHeight="1">
      <c r="A160" s="165"/>
      <c r="B160" s="192"/>
      <c r="C160" s="156"/>
      <c r="D160" s="157"/>
      <c r="E160" s="18" t="s">
        <v>714</v>
      </c>
      <c r="F160" s="14" t="s">
        <v>303</v>
      </c>
      <c r="G160" s="18" t="s">
        <v>344</v>
      </c>
      <c r="H160" s="18" t="s">
        <v>715</v>
      </c>
      <c r="I160" s="18" t="s">
        <v>716</v>
      </c>
      <c r="J160" s="18">
        <v>1</v>
      </c>
    </row>
    <row r="161" spans="1:10" ht="24.95" customHeight="1">
      <c r="A161" s="165"/>
      <c r="B161" s="193"/>
      <c r="C161" s="137"/>
      <c r="D161" s="138"/>
      <c r="E161" s="18" t="s">
        <v>717</v>
      </c>
      <c r="F161" s="14" t="s">
        <v>303</v>
      </c>
      <c r="G161" s="18" t="s">
        <v>344</v>
      </c>
      <c r="H161" s="18" t="s">
        <v>718</v>
      </c>
      <c r="I161" s="18" t="s">
        <v>719</v>
      </c>
      <c r="J161" s="18">
        <v>1</v>
      </c>
    </row>
    <row r="162" spans="1:10" ht="24.95" customHeight="1">
      <c r="A162" s="165"/>
      <c r="B162" s="135">
        <v>100021</v>
      </c>
      <c r="C162" s="146" t="s">
        <v>35</v>
      </c>
      <c r="D162" s="147"/>
      <c r="E162" s="18" t="s">
        <v>114</v>
      </c>
      <c r="F162" s="16"/>
      <c r="G162" s="17"/>
      <c r="H162" s="16"/>
      <c r="I162" s="16"/>
      <c r="J162" s="18">
        <f>SUM(J163:J165)</f>
        <v>3</v>
      </c>
    </row>
    <row r="163" spans="1:10" s="1" customFormat="1" ht="24.95" customHeight="1">
      <c r="A163" s="165"/>
      <c r="B163" s="135"/>
      <c r="C163" s="156"/>
      <c r="D163" s="157"/>
      <c r="E163" s="14" t="s">
        <v>720</v>
      </c>
      <c r="F163" s="14" t="s">
        <v>303</v>
      </c>
      <c r="G163" s="14" t="s">
        <v>304</v>
      </c>
      <c r="H163" s="14" t="s">
        <v>721</v>
      </c>
      <c r="I163" s="14" t="s">
        <v>722</v>
      </c>
      <c r="J163" s="80">
        <v>1</v>
      </c>
    </row>
    <row r="164" spans="1:10" ht="24.95" customHeight="1">
      <c r="A164" s="165"/>
      <c r="B164" s="135"/>
      <c r="C164" s="156"/>
      <c r="D164" s="157"/>
      <c r="E164" s="14" t="s">
        <v>723</v>
      </c>
      <c r="F164" s="14" t="s">
        <v>303</v>
      </c>
      <c r="G164" s="14" t="s">
        <v>327</v>
      </c>
      <c r="H164" s="14" t="s">
        <v>724</v>
      </c>
      <c r="I164" s="14" t="s">
        <v>725</v>
      </c>
      <c r="J164" s="80">
        <v>1</v>
      </c>
    </row>
    <row r="165" spans="1:10" ht="21.95" customHeight="1">
      <c r="A165" s="165"/>
      <c r="B165" s="191"/>
      <c r="C165" s="137"/>
      <c r="D165" s="138"/>
      <c r="E165" s="14" t="s">
        <v>726</v>
      </c>
      <c r="F165" s="14" t="s">
        <v>303</v>
      </c>
      <c r="G165" s="14" t="s">
        <v>327</v>
      </c>
      <c r="H165" s="14" t="s">
        <v>727</v>
      </c>
      <c r="I165" s="14" t="s">
        <v>728</v>
      </c>
      <c r="J165" s="80">
        <v>1</v>
      </c>
    </row>
    <row r="166" spans="1:10" ht="21.95" customHeight="1">
      <c r="A166" s="165"/>
      <c r="B166" s="135">
        <v>100022</v>
      </c>
      <c r="C166" s="146" t="s">
        <v>36</v>
      </c>
      <c r="D166" s="147"/>
      <c r="E166" s="14" t="s">
        <v>114</v>
      </c>
      <c r="F166" s="14"/>
      <c r="G166" s="14"/>
      <c r="H166" s="14"/>
      <c r="I166" s="14"/>
      <c r="J166" s="80">
        <f>SUM(J167:J169)</f>
        <v>3</v>
      </c>
    </row>
    <row r="167" spans="1:10" ht="21.95" customHeight="1">
      <c r="A167" s="165"/>
      <c r="B167" s="135"/>
      <c r="C167" s="156"/>
      <c r="D167" s="157"/>
      <c r="E167" s="14" t="s">
        <v>729</v>
      </c>
      <c r="F167" s="14" t="s">
        <v>303</v>
      </c>
      <c r="G167" s="14" t="s">
        <v>327</v>
      </c>
      <c r="H167" s="14" t="s">
        <v>730</v>
      </c>
      <c r="I167" s="14" t="s">
        <v>731</v>
      </c>
      <c r="J167" s="80">
        <v>1</v>
      </c>
    </row>
    <row r="168" spans="1:10" ht="21.95" customHeight="1">
      <c r="A168" s="165"/>
      <c r="B168" s="135"/>
      <c r="C168" s="156"/>
      <c r="D168" s="157"/>
      <c r="E168" s="14" t="s">
        <v>732</v>
      </c>
      <c r="F168" s="14" t="s">
        <v>303</v>
      </c>
      <c r="G168" s="14" t="s">
        <v>322</v>
      </c>
      <c r="H168" s="14" t="s">
        <v>733</v>
      </c>
      <c r="I168" s="14" t="s">
        <v>734</v>
      </c>
      <c r="J168" s="80">
        <v>1</v>
      </c>
    </row>
    <row r="169" spans="1:10" ht="21.95" customHeight="1">
      <c r="A169" s="165"/>
      <c r="B169" s="135"/>
      <c r="C169" s="137"/>
      <c r="D169" s="138"/>
      <c r="E169" s="14" t="s">
        <v>735</v>
      </c>
      <c r="F169" s="14" t="s">
        <v>303</v>
      </c>
      <c r="G169" s="14" t="s">
        <v>344</v>
      </c>
      <c r="H169" s="14" t="s">
        <v>736</v>
      </c>
      <c r="I169" s="14" t="s">
        <v>737</v>
      </c>
      <c r="J169" s="80">
        <v>1</v>
      </c>
    </row>
    <row r="170" spans="1:10" ht="21.95" customHeight="1">
      <c r="A170" s="165"/>
      <c r="B170" s="134">
        <v>100023</v>
      </c>
      <c r="C170" s="222" t="s">
        <v>37</v>
      </c>
      <c r="D170" s="213"/>
      <c r="E170" s="14" t="s">
        <v>114</v>
      </c>
      <c r="F170" s="26"/>
      <c r="G170" s="25"/>
      <c r="H170" s="26"/>
      <c r="I170" s="26"/>
      <c r="J170" s="85">
        <f>SUM(J171:J186)</f>
        <v>30.5</v>
      </c>
    </row>
    <row r="171" spans="1:10" s="1" customFormat="1" ht="21.95" customHeight="1">
      <c r="A171" s="165"/>
      <c r="B171" s="135"/>
      <c r="C171" s="217"/>
      <c r="D171" s="215"/>
      <c r="E171" s="14" t="s">
        <v>738</v>
      </c>
      <c r="F171" s="14" t="s">
        <v>326</v>
      </c>
      <c r="G171" s="14" t="s">
        <v>304</v>
      </c>
      <c r="H171" s="14" t="s">
        <v>739</v>
      </c>
      <c r="I171" s="14" t="s">
        <v>740</v>
      </c>
      <c r="J171" s="85">
        <v>2</v>
      </c>
    </row>
    <row r="172" spans="1:10" s="1" customFormat="1" ht="21.95" customHeight="1">
      <c r="A172" s="165"/>
      <c r="B172" s="135"/>
      <c r="C172" s="217"/>
      <c r="D172" s="215"/>
      <c r="E172" s="14" t="s">
        <v>741</v>
      </c>
      <c r="F172" s="14" t="s">
        <v>303</v>
      </c>
      <c r="G172" s="14" t="s">
        <v>304</v>
      </c>
      <c r="H172" s="14" t="s">
        <v>742</v>
      </c>
      <c r="I172" s="14" t="s">
        <v>743</v>
      </c>
      <c r="J172" s="85">
        <v>1</v>
      </c>
    </row>
    <row r="173" spans="1:10" s="1" customFormat="1" ht="21.95" customHeight="1">
      <c r="A173" s="165"/>
      <c r="B173" s="135"/>
      <c r="C173" s="217"/>
      <c r="D173" s="215"/>
      <c r="E173" s="14" t="s">
        <v>744</v>
      </c>
      <c r="F173" s="14" t="s">
        <v>326</v>
      </c>
      <c r="G173" s="14" t="s">
        <v>372</v>
      </c>
      <c r="H173" s="14" t="s">
        <v>745</v>
      </c>
      <c r="I173" s="14" t="s">
        <v>746</v>
      </c>
      <c r="J173" s="80">
        <v>1</v>
      </c>
    </row>
    <row r="174" spans="1:10" s="1" customFormat="1" ht="27" customHeight="1">
      <c r="A174" s="165"/>
      <c r="B174" s="135"/>
      <c r="C174" s="217"/>
      <c r="D174" s="215"/>
      <c r="E174" s="14" t="s">
        <v>747</v>
      </c>
      <c r="F174" s="18" t="s">
        <v>365</v>
      </c>
      <c r="G174" s="14" t="s">
        <v>344</v>
      </c>
      <c r="H174" s="14" t="s">
        <v>748</v>
      </c>
      <c r="I174" s="14" t="s">
        <v>749</v>
      </c>
      <c r="J174" s="30">
        <v>1</v>
      </c>
    </row>
    <row r="175" spans="1:10" s="1" customFormat="1" ht="27" customHeight="1">
      <c r="A175" s="165"/>
      <c r="B175" s="135"/>
      <c r="C175" s="217"/>
      <c r="D175" s="215"/>
      <c r="E175" s="14" t="s">
        <v>750</v>
      </c>
      <c r="F175" s="18" t="s">
        <v>321</v>
      </c>
      <c r="G175" s="18" t="s">
        <v>322</v>
      </c>
      <c r="H175" s="18" t="s">
        <v>739</v>
      </c>
      <c r="I175" s="18" t="s">
        <v>751</v>
      </c>
      <c r="J175" s="18">
        <v>10</v>
      </c>
    </row>
    <row r="176" spans="1:10" s="1" customFormat="1" ht="21.95" customHeight="1">
      <c r="A176" s="165"/>
      <c r="B176" s="135"/>
      <c r="C176" s="217"/>
      <c r="D176" s="215"/>
      <c r="E176" s="18" t="s">
        <v>752</v>
      </c>
      <c r="F176" s="18" t="s">
        <v>753</v>
      </c>
      <c r="G176" s="18" t="s">
        <v>372</v>
      </c>
      <c r="H176" s="18" t="s">
        <v>754</v>
      </c>
      <c r="I176" s="18" t="s">
        <v>755</v>
      </c>
      <c r="J176" s="18">
        <v>4</v>
      </c>
    </row>
    <row r="177" spans="1:10" s="1" customFormat="1" ht="21.95" customHeight="1">
      <c r="A177" s="165"/>
      <c r="B177" s="135"/>
      <c r="C177" s="217"/>
      <c r="D177" s="215"/>
      <c r="E177" s="18" t="s">
        <v>756</v>
      </c>
      <c r="F177" s="14" t="s">
        <v>326</v>
      </c>
      <c r="G177" s="18" t="s">
        <v>304</v>
      </c>
      <c r="H177" s="18" t="s">
        <v>757</v>
      </c>
      <c r="I177" s="18" t="s">
        <v>758</v>
      </c>
      <c r="J177" s="18">
        <v>2</v>
      </c>
    </row>
    <row r="178" spans="1:10" s="1" customFormat="1" ht="21.95" customHeight="1">
      <c r="A178" s="165"/>
      <c r="B178" s="135"/>
      <c r="C178" s="217"/>
      <c r="D178" s="215"/>
      <c r="E178" s="18" t="s">
        <v>759</v>
      </c>
      <c r="F178" s="14" t="s">
        <v>326</v>
      </c>
      <c r="G178" s="18" t="s">
        <v>317</v>
      </c>
      <c r="H178" s="18" t="s">
        <v>760</v>
      </c>
      <c r="I178" s="18" t="s">
        <v>761</v>
      </c>
      <c r="J178" s="18">
        <v>1.5</v>
      </c>
    </row>
    <row r="179" spans="1:10" s="1" customFormat="1" ht="21.95" customHeight="1">
      <c r="A179" s="165"/>
      <c r="B179" s="135"/>
      <c r="C179" s="217"/>
      <c r="D179" s="215"/>
      <c r="E179" s="18" t="s">
        <v>762</v>
      </c>
      <c r="F179" s="14" t="s">
        <v>326</v>
      </c>
      <c r="G179" s="18" t="s">
        <v>344</v>
      </c>
      <c r="H179" s="18" t="s">
        <v>763</v>
      </c>
      <c r="I179" s="18" t="s">
        <v>764</v>
      </c>
      <c r="J179" s="18">
        <v>1.5</v>
      </c>
    </row>
    <row r="180" spans="1:10" ht="21.95" customHeight="1">
      <c r="A180" s="165"/>
      <c r="B180" s="135"/>
      <c r="C180" s="217"/>
      <c r="D180" s="215"/>
      <c r="E180" s="18" t="s">
        <v>765</v>
      </c>
      <c r="F180" s="14" t="s">
        <v>303</v>
      </c>
      <c r="G180" s="18" t="s">
        <v>327</v>
      </c>
      <c r="H180" s="18" t="s">
        <v>766</v>
      </c>
      <c r="I180" s="18" t="s">
        <v>767</v>
      </c>
      <c r="J180" s="18">
        <v>1</v>
      </c>
    </row>
    <row r="181" spans="1:10" ht="21.95" customHeight="1">
      <c r="A181" s="165"/>
      <c r="B181" s="135"/>
      <c r="C181" s="217"/>
      <c r="D181" s="215"/>
      <c r="E181" s="18" t="s">
        <v>768</v>
      </c>
      <c r="F181" s="14" t="s">
        <v>303</v>
      </c>
      <c r="G181" s="18" t="s">
        <v>379</v>
      </c>
      <c r="H181" s="18" t="s">
        <v>769</v>
      </c>
      <c r="I181" s="18" t="s">
        <v>770</v>
      </c>
      <c r="J181" s="18">
        <v>1</v>
      </c>
    </row>
    <row r="182" spans="1:10" ht="21.95" customHeight="1">
      <c r="A182" s="165"/>
      <c r="B182" s="135"/>
      <c r="C182" s="217"/>
      <c r="D182" s="215"/>
      <c r="E182" s="18" t="s">
        <v>771</v>
      </c>
      <c r="F182" s="14" t="s">
        <v>303</v>
      </c>
      <c r="G182" s="18" t="s">
        <v>351</v>
      </c>
      <c r="H182" s="18" t="s">
        <v>772</v>
      </c>
      <c r="I182" s="18" t="s">
        <v>773</v>
      </c>
      <c r="J182" s="18">
        <v>1</v>
      </c>
    </row>
    <row r="183" spans="1:10" s="1" customFormat="1" ht="21.95" customHeight="1">
      <c r="A183" s="165"/>
      <c r="B183" s="135"/>
      <c r="C183" s="217"/>
      <c r="D183" s="215"/>
      <c r="E183" s="18" t="s">
        <v>774</v>
      </c>
      <c r="F183" s="18" t="s">
        <v>440</v>
      </c>
      <c r="G183" s="18" t="s">
        <v>344</v>
      </c>
      <c r="H183" s="18" t="s">
        <v>775</v>
      </c>
      <c r="I183" s="18" t="s">
        <v>776</v>
      </c>
      <c r="J183" s="18">
        <v>1</v>
      </c>
    </row>
    <row r="184" spans="1:10" s="1" customFormat="1" ht="21.95" customHeight="1">
      <c r="A184" s="165"/>
      <c r="B184" s="135"/>
      <c r="C184" s="217"/>
      <c r="D184" s="215"/>
      <c r="E184" s="18" t="s">
        <v>777</v>
      </c>
      <c r="F184" s="18" t="s">
        <v>440</v>
      </c>
      <c r="G184" s="18" t="s">
        <v>317</v>
      </c>
      <c r="H184" s="18" t="s">
        <v>778</v>
      </c>
      <c r="I184" s="18" t="s">
        <v>779</v>
      </c>
      <c r="J184" s="18">
        <v>1</v>
      </c>
    </row>
    <row r="185" spans="1:10" s="1" customFormat="1" ht="21.95" customHeight="1">
      <c r="A185" s="165"/>
      <c r="B185" s="135"/>
      <c r="C185" s="223"/>
      <c r="D185" s="216"/>
      <c r="E185" s="18" t="s">
        <v>780</v>
      </c>
      <c r="F185" s="18" t="s">
        <v>440</v>
      </c>
      <c r="G185" s="18" t="s">
        <v>327</v>
      </c>
      <c r="H185" s="18" t="s">
        <v>781</v>
      </c>
      <c r="I185" s="18" t="s">
        <v>782</v>
      </c>
      <c r="J185" s="18">
        <v>1</v>
      </c>
    </row>
    <row r="186" spans="1:10" ht="21.95" customHeight="1">
      <c r="A186" s="165"/>
      <c r="B186" s="135"/>
      <c r="C186" s="133" t="s">
        <v>783</v>
      </c>
      <c r="D186" s="133"/>
      <c r="E186" s="14" t="s">
        <v>784</v>
      </c>
      <c r="F186" s="14" t="s">
        <v>303</v>
      </c>
      <c r="G186" s="14" t="s">
        <v>317</v>
      </c>
      <c r="H186" s="14" t="s">
        <v>785</v>
      </c>
      <c r="I186" s="14" t="s">
        <v>786</v>
      </c>
      <c r="J186" s="80">
        <v>0.5</v>
      </c>
    </row>
    <row r="187" spans="1:10" ht="21.95" customHeight="1">
      <c r="A187" s="165"/>
      <c r="B187" s="145">
        <v>100024</v>
      </c>
      <c r="C187" s="211" t="s">
        <v>38</v>
      </c>
      <c r="D187" s="157"/>
      <c r="E187" s="14" t="s">
        <v>114</v>
      </c>
      <c r="F187" s="14"/>
      <c r="G187" s="14"/>
      <c r="H187" s="14"/>
      <c r="I187" s="14"/>
      <c r="J187" s="80">
        <f>SUM(J188:J197)</f>
        <v>10</v>
      </c>
    </row>
    <row r="188" spans="1:10" s="1" customFormat="1" ht="30" customHeight="1">
      <c r="A188" s="165"/>
      <c r="B188" s="145"/>
      <c r="C188" s="211"/>
      <c r="D188" s="157"/>
      <c r="E188" s="14" t="s">
        <v>787</v>
      </c>
      <c r="F188" s="14" t="s">
        <v>365</v>
      </c>
      <c r="G188" s="14" t="s">
        <v>327</v>
      </c>
      <c r="H188" s="14" t="s">
        <v>788</v>
      </c>
      <c r="I188" s="14" t="s">
        <v>789</v>
      </c>
      <c r="J188" s="80">
        <v>1</v>
      </c>
    </row>
    <row r="189" spans="1:10" s="1" customFormat="1" ht="21.95" customHeight="1">
      <c r="A189" s="165"/>
      <c r="B189" s="145"/>
      <c r="C189" s="211"/>
      <c r="D189" s="157"/>
      <c r="E189" s="14" t="s">
        <v>790</v>
      </c>
      <c r="F189" s="14" t="s">
        <v>303</v>
      </c>
      <c r="G189" s="14" t="s">
        <v>304</v>
      </c>
      <c r="H189" s="14" t="s">
        <v>791</v>
      </c>
      <c r="I189" s="14" t="s">
        <v>792</v>
      </c>
      <c r="J189" s="80">
        <v>1</v>
      </c>
    </row>
    <row r="190" spans="1:10" ht="21.95" customHeight="1">
      <c r="A190" s="165"/>
      <c r="B190" s="145"/>
      <c r="C190" s="211"/>
      <c r="D190" s="157"/>
      <c r="E190" s="14" t="s">
        <v>793</v>
      </c>
      <c r="F190" s="14" t="s">
        <v>303</v>
      </c>
      <c r="G190" s="14" t="s">
        <v>327</v>
      </c>
      <c r="H190" s="14" t="s">
        <v>794</v>
      </c>
      <c r="I190" s="14" t="s">
        <v>795</v>
      </c>
      <c r="J190" s="80">
        <v>1</v>
      </c>
    </row>
    <row r="191" spans="1:10" ht="21.95" customHeight="1">
      <c r="A191" s="165"/>
      <c r="B191" s="145"/>
      <c r="C191" s="211"/>
      <c r="D191" s="157"/>
      <c r="E191" s="14" t="s">
        <v>796</v>
      </c>
      <c r="F191" s="14" t="s">
        <v>303</v>
      </c>
      <c r="G191" s="14" t="s">
        <v>327</v>
      </c>
      <c r="H191" s="14" t="s">
        <v>797</v>
      </c>
      <c r="I191" s="14" t="s">
        <v>798</v>
      </c>
      <c r="J191" s="80">
        <v>1</v>
      </c>
    </row>
    <row r="192" spans="1:10" ht="21.95" customHeight="1">
      <c r="A192" s="165"/>
      <c r="B192" s="145"/>
      <c r="C192" s="211"/>
      <c r="D192" s="157"/>
      <c r="E192" s="14" t="s">
        <v>799</v>
      </c>
      <c r="F192" s="14" t="s">
        <v>303</v>
      </c>
      <c r="G192" s="14" t="s">
        <v>327</v>
      </c>
      <c r="H192" s="14" t="s">
        <v>800</v>
      </c>
      <c r="I192" s="14" t="s">
        <v>801</v>
      </c>
      <c r="J192" s="80">
        <v>1</v>
      </c>
    </row>
    <row r="193" spans="1:10" ht="21.95" customHeight="1">
      <c r="A193" s="165"/>
      <c r="B193" s="145"/>
      <c r="C193" s="211"/>
      <c r="D193" s="157"/>
      <c r="E193" s="14" t="s">
        <v>802</v>
      </c>
      <c r="F193" s="14" t="s">
        <v>303</v>
      </c>
      <c r="G193" s="14" t="s">
        <v>327</v>
      </c>
      <c r="H193" s="14" t="s">
        <v>803</v>
      </c>
      <c r="I193" s="14" t="s">
        <v>804</v>
      </c>
      <c r="J193" s="80">
        <v>1</v>
      </c>
    </row>
    <row r="194" spans="1:10" ht="21.95" customHeight="1">
      <c r="A194" s="165"/>
      <c r="B194" s="145"/>
      <c r="C194" s="211"/>
      <c r="D194" s="157"/>
      <c r="E194" s="14" t="s">
        <v>805</v>
      </c>
      <c r="F194" s="14" t="s">
        <v>303</v>
      </c>
      <c r="G194" s="14" t="s">
        <v>327</v>
      </c>
      <c r="H194" s="14" t="s">
        <v>806</v>
      </c>
      <c r="I194" s="14" t="s">
        <v>807</v>
      </c>
      <c r="J194" s="80">
        <v>1</v>
      </c>
    </row>
    <row r="195" spans="1:10" ht="21.95" customHeight="1">
      <c r="A195" s="165"/>
      <c r="B195" s="145"/>
      <c r="C195" s="211"/>
      <c r="D195" s="157"/>
      <c r="E195" s="14" t="s">
        <v>808</v>
      </c>
      <c r="F195" s="14" t="s">
        <v>303</v>
      </c>
      <c r="G195" s="14" t="s">
        <v>317</v>
      </c>
      <c r="H195" s="14" t="s">
        <v>809</v>
      </c>
      <c r="I195" s="14" t="s">
        <v>810</v>
      </c>
      <c r="J195" s="80">
        <v>1</v>
      </c>
    </row>
    <row r="196" spans="1:10" s="1" customFormat="1" ht="27" customHeight="1">
      <c r="A196" s="165"/>
      <c r="B196" s="145"/>
      <c r="C196" s="211"/>
      <c r="D196" s="157"/>
      <c r="E196" s="14" t="s">
        <v>811</v>
      </c>
      <c r="F196" s="14" t="s">
        <v>440</v>
      </c>
      <c r="G196" s="14" t="s">
        <v>344</v>
      </c>
      <c r="H196" s="14" t="s">
        <v>812</v>
      </c>
      <c r="I196" s="14" t="s">
        <v>813</v>
      </c>
      <c r="J196" s="80">
        <v>1</v>
      </c>
    </row>
    <row r="197" spans="1:10" s="1" customFormat="1" ht="27.95" customHeight="1">
      <c r="A197" s="165"/>
      <c r="B197" s="145"/>
      <c r="C197" s="209"/>
      <c r="D197" s="138"/>
      <c r="E197" s="14" t="s">
        <v>814</v>
      </c>
      <c r="F197" s="14" t="s">
        <v>440</v>
      </c>
      <c r="G197" s="14" t="s">
        <v>327</v>
      </c>
      <c r="H197" s="14" t="s">
        <v>815</v>
      </c>
      <c r="I197" s="14" t="s">
        <v>816</v>
      </c>
      <c r="J197" s="80">
        <v>1</v>
      </c>
    </row>
    <row r="198" spans="1:10" ht="21.95" customHeight="1">
      <c r="A198" s="165"/>
      <c r="B198" s="195">
        <v>100025</v>
      </c>
      <c r="C198" s="133" t="s">
        <v>39</v>
      </c>
      <c r="D198" s="133"/>
      <c r="E198" s="16" t="s">
        <v>114</v>
      </c>
      <c r="F198" s="16"/>
      <c r="G198" s="31"/>
      <c r="H198" s="16"/>
      <c r="I198" s="16"/>
      <c r="J198" s="80">
        <f>SUM(J199:J200)</f>
        <v>2</v>
      </c>
    </row>
    <row r="199" spans="1:10" s="1" customFormat="1" ht="26.1" customHeight="1">
      <c r="A199" s="165"/>
      <c r="B199" s="196"/>
      <c r="C199" s="133"/>
      <c r="D199" s="133"/>
      <c r="E199" s="14" t="s">
        <v>817</v>
      </c>
      <c r="F199" s="14" t="s">
        <v>365</v>
      </c>
      <c r="G199" s="14" t="s">
        <v>327</v>
      </c>
      <c r="H199" s="14" t="s">
        <v>818</v>
      </c>
      <c r="I199" s="14" t="s">
        <v>819</v>
      </c>
      <c r="J199" s="80">
        <v>1</v>
      </c>
    </row>
    <row r="200" spans="1:10" s="1" customFormat="1" ht="21.95" customHeight="1">
      <c r="A200" s="165"/>
      <c r="B200" s="197"/>
      <c r="C200" s="133"/>
      <c r="D200" s="133"/>
      <c r="E200" s="14" t="s">
        <v>820</v>
      </c>
      <c r="F200" s="14" t="s">
        <v>303</v>
      </c>
      <c r="G200" s="14" t="s">
        <v>304</v>
      </c>
      <c r="H200" s="14" t="s">
        <v>821</v>
      </c>
      <c r="I200" s="14" t="s">
        <v>822</v>
      </c>
      <c r="J200" s="80">
        <v>1</v>
      </c>
    </row>
    <row r="201" spans="1:10" ht="21.95" customHeight="1">
      <c r="A201" s="165"/>
      <c r="B201" s="134">
        <v>100026</v>
      </c>
      <c r="C201" s="210" t="s">
        <v>40</v>
      </c>
      <c r="D201" s="147"/>
      <c r="E201" s="14" t="s">
        <v>114</v>
      </c>
      <c r="F201" s="18"/>
      <c r="G201" s="14"/>
      <c r="H201" s="14"/>
      <c r="I201" s="14"/>
      <c r="J201" s="80">
        <f>SUM(J202:J211)</f>
        <v>10.5</v>
      </c>
    </row>
    <row r="202" spans="1:10" s="1" customFormat="1" ht="21.95" customHeight="1">
      <c r="A202" s="165"/>
      <c r="B202" s="135"/>
      <c r="C202" s="211"/>
      <c r="D202" s="157"/>
      <c r="E202" s="14" t="s">
        <v>823</v>
      </c>
      <c r="F202" s="14" t="s">
        <v>303</v>
      </c>
      <c r="G202" s="14" t="s">
        <v>304</v>
      </c>
      <c r="H202" s="14" t="s">
        <v>824</v>
      </c>
      <c r="I202" s="14" t="s">
        <v>825</v>
      </c>
      <c r="J202" s="80">
        <v>1</v>
      </c>
    </row>
    <row r="203" spans="1:10" s="1" customFormat="1" ht="21.95" customHeight="1">
      <c r="A203" s="165"/>
      <c r="B203" s="135"/>
      <c r="C203" s="211"/>
      <c r="D203" s="157"/>
      <c r="E203" s="14" t="s">
        <v>826</v>
      </c>
      <c r="F203" s="14" t="s">
        <v>303</v>
      </c>
      <c r="G203" s="14" t="s">
        <v>304</v>
      </c>
      <c r="H203" s="14" t="s">
        <v>827</v>
      </c>
      <c r="I203" s="14" t="s">
        <v>828</v>
      </c>
      <c r="J203" s="80">
        <v>1</v>
      </c>
    </row>
    <row r="204" spans="1:10" s="1" customFormat="1" ht="21.95" customHeight="1">
      <c r="A204" s="165"/>
      <c r="B204" s="135"/>
      <c r="C204" s="211"/>
      <c r="D204" s="157"/>
      <c r="E204" s="14" t="s">
        <v>829</v>
      </c>
      <c r="F204" s="14" t="s">
        <v>303</v>
      </c>
      <c r="G204" s="14" t="s">
        <v>304</v>
      </c>
      <c r="H204" s="14" t="s">
        <v>830</v>
      </c>
      <c r="I204" s="14" t="s">
        <v>831</v>
      </c>
      <c r="J204" s="80">
        <v>1</v>
      </c>
    </row>
    <row r="205" spans="1:10" s="1" customFormat="1" ht="21.95" customHeight="1">
      <c r="A205" s="165"/>
      <c r="B205" s="135"/>
      <c r="C205" s="211"/>
      <c r="D205" s="157"/>
      <c r="E205" s="14" t="s">
        <v>832</v>
      </c>
      <c r="F205" s="14" t="s">
        <v>326</v>
      </c>
      <c r="G205" s="14" t="s">
        <v>344</v>
      </c>
      <c r="H205" s="14" t="s">
        <v>833</v>
      </c>
      <c r="I205" s="14" t="s">
        <v>834</v>
      </c>
      <c r="J205" s="80">
        <v>1.5</v>
      </c>
    </row>
    <row r="206" spans="1:10" ht="21.95" customHeight="1">
      <c r="A206" s="165"/>
      <c r="B206" s="135"/>
      <c r="C206" s="211"/>
      <c r="D206" s="157"/>
      <c r="E206" s="14" t="s">
        <v>835</v>
      </c>
      <c r="F206" s="14" t="s">
        <v>303</v>
      </c>
      <c r="G206" s="14" t="s">
        <v>327</v>
      </c>
      <c r="H206" s="14" t="s">
        <v>836</v>
      </c>
      <c r="I206" s="14" t="s">
        <v>837</v>
      </c>
      <c r="J206" s="80">
        <v>1</v>
      </c>
    </row>
    <row r="207" spans="1:10" ht="21.95" customHeight="1">
      <c r="A207" s="165"/>
      <c r="B207" s="135"/>
      <c r="C207" s="211"/>
      <c r="D207" s="157"/>
      <c r="E207" s="14" t="s">
        <v>838</v>
      </c>
      <c r="F207" s="14" t="s">
        <v>303</v>
      </c>
      <c r="G207" s="14" t="s">
        <v>327</v>
      </c>
      <c r="H207" s="14" t="s">
        <v>839</v>
      </c>
      <c r="I207" s="14" t="s">
        <v>840</v>
      </c>
      <c r="J207" s="80">
        <v>1</v>
      </c>
    </row>
    <row r="208" spans="1:10" ht="21.95" customHeight="1">
      <c r="A208" s="165"/>
      <c r="B208" s="135"/>
      <c r="C208" s="211"/>
      <c r="D208" s="157"/>
      <c r="E208" s="14" t="s">
        <v>841</v>
      </c>
      <c r="F208" s="14" t="s">
        <v>303</v>
      </c>
      <c r="G208" s="14" t="s">
        <v>327</v>
      </c>
      <c r="H208" s="14" t="s">
        <v>842</v>
      </c>
      <c r="I208" s="14" t="s">
        <v>843</v>
      </c>
      <c r="J208" s="80">
        <v>1</v>
      </c>
    </row>
    <row r="209" spans="1:10" ht="27" customHeight="1">
      <c r="A209" s="165"/>
      <c r="B209" s="135"/>
      <c r="C209" s="211"/>
      <c r="D209" s="157"/>
      <c r="E209" s="14" t="s">
        <v>844</v>
      </c>
      <c r="F209" s="14" t="s">
        <v>303</v>
      </c>
      <c r="G209" s="14" t="s">
        <v>379</v>
      </c>
      <c r="H209" s="14" t="s">
        <v>845</v>
      </c>
      <c r="I209" s="14" t="s">
        <v>846</v>
      </c>
      <c r="J209" s="80">
        <v>1</v>
      </c>
    </row>
    <row r="210" spans="1:10" ht="27" customHeight="1">
      <c r="A210" s="165"/>
      <c r="B210" s="135"/>
      <c r="C210" s="211"/>
      <c r="D210" s="157"/>
      <c r="E210" s="14" t="s">
        <v>847</v>
      </c>
      <c r="F210" s="14" t="s">
        <v>303</v>
      </c>
      <c r="G210" s="14" t="s">
        <v>331</v>
      </c>
      <c r="H210" s="14" t="s">
        <v>848</v>
      </c>
      <c r="I210" s="14" t="s">
        <v>849</v>
      </c>
      <c r="J210" s="80">
        <v>1</v>
      </c>
    </row>
    <row r="211" spans="1:10" ht="21.95" customHeight="1">
      <c r="A211" s="165"/>
      <c r="B211" s="135"/>
      <c r="C211" s="211"/>
      <c r="D211" s="157"/>
      <c r="E211" s="14" t="s">
        <v>850</v>
      </c>
      <c r="F211" s="14" t="s">
        <v>303</v>
      </c>
      <c r="G211" s="14" t="s">
        <v>379</v>
      </c>
      <c r="H211" s="14" t="s">
        <v>851</v>
      </c>
      <c r="I211" s="14" t="s">
        <v>852</v>
      </c>
      <c r="J211" s="80">
        <v>1</v>
      </c>
    </row>
    <row r="212" spans="1:10" ht="21.95" customHeight="1">
      <c r="A212" s="165"/>
      <c r="B212" s="145">
        <v>100027</v>
      </c>
      <c r="C212" s="210" t="s">
        <v>41</v>
      </c>
      <c r="D212" s="147"/>
      <c r="E212" s="23" t="s">
        <v>114</v>
      </c>
      <c r="F212" s="23"/>
      <c r="G212" s="24"/>
      <c r="H212" s="23"/>
      <c r="I212" s="23"/>
      <c r="J212" s="80">
        <f>SUM(J213:J218)</f>
        <v>15</v>
      </c>
    </row>
    <row r="213" spans="1:10" s="1" customFormat="1" ht="21.95" customHeight="1">
      <c r="A213" s="165"/>
      <c r="B213" s="145"/>
      <c r="C213" s="211"/>
      <c r="D213" s="157"/>
      <c r="E213" s="14" t="s">
        <v>853</v>
      </c>
      <c r="F213" s="14" t="s">
        <v>326</v>
      </c>
      <c r="G213" s="14" t="s">
        <v>327</v>
      </c>
      <c r="H213" s="14" t="s">
        <v>854</v>
      </c>
      <c r="I213" s="14" t="s">
        <v>855</v>
      </c>
      <c r="J213" s="80">
        <v>1</v>
      </c>
    </row>
    <row r="214" spans="1:10" s="1" customFormat="1" ht="24.95" customHeight="1">
      <c r="A214" s="165"/>
      <c r="B214" s="145"/>
      <c r="C214" s="211"/>
      <c r="D214" s="157"/>
      <c r="E214" s="14" t="s">
        <v>856</v>
      </c>
      <c r="F214" s="14" t="s">
        <v>321</v>
      </c>
      <c r="G214" s="14" t="s">
        <v>322</v>
      </c>
      <c r="H214" s="14" t="s">
        <v>857</v>
      </c>
      <c r="I214" s="14" t="s">
        <v>858</v>
      </c>
      <c r="J214" s="80">
        <v>10</v>
      </c>
    </row>
    <row r="215" spans="1:10" s="1" customFormat="1" ht="21.95" customHeight="1">
      <c r="A215" s="165"/>
      <c r="B215" s="145"/>
      <c r="C215" s="211"/>
      <c r="D215" s="157"/>
      <c r="E215" s="14" t="s">
        <v>859</v>
      </c>
      <c r="F215" s="14" t="s">
        <v>303</v>
      </c>
      <c r="G215" s="14" t="s">
        <v>304</v>
      </c>
      <c r="H215" s="14" t="s">
        <v>860</v>
      </c>
      <c r="I215" s="14" t="s">
        <v>861</v>
      </c>
      <c r="J215" s="80">
        <v>1</v>
      </c>
    </row>
    <row r="216" spans="1:10" s="1" customFormat="1" ht="21.95" customHeight="1">
      <c r="A216" s="165"/>
      <c r="B216" s="145"/>
      <c r="C216" s="211"/>
      <c r="D216" s="157"/>
      <c r="E216" s="14" t="s">
        <v>862</v>
      </c>
      <c r="F216" s="14" t="s">
        <v>303</v>
      </c>
      <c r="G216" s="14" t="s">
        <v>304</v>
      </c>
      <c r="H216" s="14" t="s">
        <v>863</v>
      </c>
      <c r="I216" s="14" t="s">
        <v>864</v>
      </c>
      <c r="J216" s="80">
        <v>1</v>
      </c>
    </row>
    <row r="217" spans="1:10" ht="21.95" customHeight="1">
      <c r="A217" s="165"/>
      <c r="B217" s="145"/>
      <c r="C217" s="211"/>
      <c r="D217" s="157"/>
      <c r="E217" s="14" t="s">
        <v>865</v>
      </c>
      <c r="F217" s="14" t="s">
        <v>303</v>
      </c>
      <c r="G217" s="14" t="s">
        <v>327</v>
      </c>
      <c r="H217" s="14" t="s">
        <v>866</v>
      </c>
      <c r="I217" s="14" t="s">
        <v>867</v>
      </c>
      <c r="J217" s="80">
        <v>1</v>
      </c>
    </row>
    <row r="218" spans="1:10" ht="21.95" customHeight="1">
      <c r="A218" s="165"/>
      <c r="B218" s="145"/>
      <c r="C218" s="209"/>
      <c r="D218" s="138"/>
      <c r="E218" s="14" t="s">
        <v>868</v>
      </c>
      <c r="F218" s="14" t="s">
        <v>303</v>
      </c>
      <c r="G218" s="14" t="s">
        <v>317</v>
      </c>
      <c r="H218" s="14" t="s">
        <v>869</v>
      </c>
      <c r="I218" s="14" t="s">
        <v>870</v>
      </c>
      <c r="J218" s="80">
        <v>1</v>
      </c>
    </row>
    <row r="219" spans="1:10" ht="18" customHeight="1">
      <c r="A219" s="165"/>
      <c r="B219" s="195">
        <v>100028</v>
      </c>
      <c r="C219" s="133" t="s">
        <v>42</v>
      </c>
      <c r="D219" s="133"/>
      <c r="E219" s="14" t="s">
        <v>114</v>
      </c>
      <c r="F219" s="32"/>
      <c r="G219" s="32"/>
      <c r="H219" s="32"/>
      <c r="I219" s="32"/>
      <c r="J219" s="80">
        <f>SUM(J220:J227)</f>
        <v>8</v>
      </c>
    </row>
    <row r="220" spans="1:10" s="1" customFormat="1" ht="21.95" customHeight="1">
      <c r="A220" s="165"/>
      <c r="B220" s="196"/>
      <c r="C220" s="133"/>
      <c r="D220" s="133"/>
      <c r="E220" s="14" t="s">
        <v>871</v>
      </c>
      <c r="F220" s="14" t="s">
        <v>365</v>
      </c>
      <c r="G220" s="14" t="s">
        <v>317</v>
      </c>
      <c r="H220" s="14" t="s">
        <v>872</v>
      </c>
      <c r="I220" s="14" t="s">
        <v>873</v>
      </c>
      <c r="J220" s="80">
        <v>1</v>
      </c>
    </row>
    <row r="221" spans="1:10" s="1" customFormat="1" ht="21.95" customHeight="1">
      <c r="A221" s="165"/>
      <c r="B221" s="196"/>
      <c r="C221" s="133"/>
      <c r="D221" s="133"/>
      <c r="E221" s="14" t="s">
        <v>874</v>
      </c>
      <c r="F221" s="14" t="s">
        <v>303</v>
      </c>
      <c r="G221" s="14" t="s">
        <v>304</v>
      </c>
      <c r="H221" s="14" t="s">
        <v>875</v>
      </c>
      <c r="I221" s="14" t="s">
        <v>876</v>
      </c>
      <c r="J221" s="80">
        <v>1</v>
      </c>
    </row>
    <row r="222" spans="1:10" s="1" customFormat="1" ht="21.95" customHeight="1">
      <c r="A222" s="165"/>
      <c r="B222" s="196"/>
      <c r="C222" s="133"/>
      <c r="D222" s="133"/>
      <c r="E222" s="14" t="s">
        <v>877</v>
      </c>
      <c r="F222" s="14" t="s">
        <v>303</v>
      </c>
      <c r="G222" s="14" t="s">
        <v>304</v>
      </c>
      <c r="H222" s="14" t="s">
        <v>878</v>
      </c>
      <c r="I222" s="14" t="s">
        <v>879</v>
      </c>
      <c r="J222" s="80">
        <v>1</v>
      </c>
    </row>
    <row r="223" spans="1:10" s="1" customFormat="1" ht="21.95" customHeight="1">
      <c r="A223" s="165"/>
      <c r="B223" s="196"/>
      <c r="C223" s="133"/>
      <c r="D223" s="133"/>
      <c r="E223" s="14" t="s">
        <v>880</v>
      </c>
      <c r="F223" s="14" t="s">
        <v>303</v>
      </c>
      <c r="G223" s="14" t="s">
        <v>304</v>
      </c>
      <c r="H223" s="14" t="s">
        <v>881</v>
      </c>
      <c r="I223" s="14" t="s">
        <v>882</v>
      </c>
      <c r="J223" s="80">
        <v>1</v>
      </c>
    </row>
    <row r="224" spans="1:10" ht="21.95" customHeight="1">
      <c r="A224" s="165"/>
      <c r="B224" s="196"/>
      <c r="C224" s="133"/>
      <c r="D224" s="133"/>
      <c r="E224" s="14" t="s">
        <v>883</v>
      </c>
      <c r="F224" s="14" t="s">
        <v>303</v>
      </c>
      <c r="G224" s="14" t="s">
        <v>327</v>
      </c>
      <c r="H224" s="14" t="s">
        <v>884</v>
      </c>
      <c r="I224" s="14" t="s">
        <v>885</v>
      </c>
      <c r="J224" s="80">
        <v>1</v>
      </c>
    </row>
    <row r="225" spans="1:10" ht="21.95" customHeight="1">
      <c r="A225" s="165"/>
      <c r="B225" s="196"/>
      <c r="C225" s="133"/>
      <c r="D225" s="133"/>
      <c r="E225" s="14" t="s">
        <v>886</v>
      </c>
      <c r="F225" s="14" t="s">
        <v>303</v>
      </c>
      <c r="G225" s="14" t="s">
        <v>372</v>
      </c>
      <c r="H225" s="14" t="s">
        <v>887</v>
      </c>
      <c r="I225" s="14" t="s">
        <v>888</v>
      </c>
      <c r="J225" s="80">
        <v>1</v>
      </c>
    </row>
    <row r="226" spans="1:10" s="1" customFormat="1" ht="21.95" customHeight="1">
      <c r="A226" s="165"/>
      <c r="B226" s="196"/>
      <c r="C226" s="133"/>
      <c r="D226" s="133"/>
      <c r="E226" s="14" t="s">
        <v>889</v>
      </c>
      <c r="F226" s="14" t="s">
        <v>440</v>
      </c>
      <c r="G226" s="14" t="s">
        <v>317</v>
      </c>
      <c r="H226" s="14" t="s">
        <v>890</v>
      </c>
      <c r="I226" s="14" t="s">
        <v>891</v>
      </c>
      <c r="J226" s="80">
        <v>1</v>
      </c>
    </row>
    <row r="227" spans="1:10" ht="21.95" customHeight="1">
      <c r="A227" s="165"/>
      <c r="B227" s="196"/>
      <c r="C227" s="133"/>
      <c r="D227" s="133"/>
      <c r="E227" s="14" t="s">
        <v>892</v>
      </c>
      <c r="F227" s="14" t="s">
        <v>303</v>
      </c>
      <c r="G227" s="14" t="s">
        <v>327</v>
      </c>
      <c r="H227" s="14" t="s">
        <v>893</v>
      </c>
      <c r="I227" s="14" t="s">
        <v>894</v>
      </c>
      <c r="J227" s="80">
        <v>1</v>
      </c>
    </row>
    <row r="228" spans="1:10" ht="21.95" customHeight="1">
      <c r="A228" s="165"/>
      <c r="B228" s="144">
        <v>100029</v>
      </c>
      <c r="C228" s="133" t="s">
        <v>43</v>
      </c>
      <c r="D228" s="133"/>
      <c r="E228" s="14" t="s">
        <v>114</v>
      </c>
      <c r="F228" s="16"/>
      <c r="G228" s="17"/>
      <c r="H228" s="16"/>
      <c r="I228" s="16"/>
      <c r="J228" s="80">
        <f>SUM(J229:J232)</f>
        <v>4.5</v>
      </c>
    </row>
    <row r="229" spans="1:10" s="1" customFormat="1" ht="21.95" customHeight="1">
      <c r="A229" s="165"/>
      <c r="B229" s="144"/>
      <c r="C229" s="133"/>
      <c r="D229" s="133"/>
      <c r="E229" s="14" t="s">
        <v>895</v>
      </c>
      <c r="F229" s="14" t="s">
        <v>365</v>
      </c>
      <c r="G229" s="14" t="s">
        <v>309</v>
      </c>
      <c r="H229" s="14" t="s">
        <v>896</v>
      </c>
      <c r="I229" s="14" t="s">
        <v>897</v>
      </c>
      <c r="J229" s="80">
        <v>1</v>
      </c>
    </row>
    <row r="230" spans="1:10" s="1" customFormat="1" ht="21.95" customHeight="1">
      <c r="A230" s="165"/>
      <c r="B230" s="144"/>
      <c r="C230" s="133"/>
      <c r="D230" s="133"/>
      <c r="E230" s="14" t="s">
        <v>898</v>
      </c>
      <c r="F230" s="14" t="s">
        <v>303</v>
      </c>
      <c r="G230" s="14" t="s">
        <v>304</v>
      </c>
      <c r="H230" s="14" t="s">
        <v>899</v>
      </c>
      <c r="I230" s="14" t="s">
        <v>900</v>
      </c>
      <c r="J230" s="80">
        <v>1</v>
      </c>
    </row>
    <row r="231" spans="1:10" s="1" customFormat="1" ht="21.95" customHeight="1">
      <c r="A231" s="165"/>
      <c r="B231" s="144"/>
      <c r="C231" s="133"/>
      <c r="D231" s="133"/>
      <c r="E231" s="14" t="s">
        <v>901</v>
      </c>
      <c r="F231" s="14" t="s">
        <v>326</v>
      </c>
      <c r="G231" s="14" t="s">
        <v>309</v>
      </c>
      <c r="H231" s="14" t="s">
        <v>902</v>
      </c>
      <c r="I231" s="14" t="s">
        <v>903</v>
      </c>
      <c r="J231" s="80">
        <v>1.5</v>
      </c>
    </row>
    <row r="232" spans="1:10" ht="29.1" customHeight="1">
      <c r="A232" s="165"/>
      <c r="B232" s="144"/>
      <c r="C232" s="133"/>
      <c r="D232" s="133"/>
      <c r="E232" s="14" t="s">
        <v>904</v>
      </c>
      <c r="F232" s="14" t="s">
        <v>303</v>
      </c>
      <c r="G232" s="14" t="s">
        <v>309</v>
      </c>
      <c r="H232" s="14" t="s">
        <v>905</v>
      </c>
      <c r="I232" s="14" t="s">
        <v>906</v>
      </c>
      <c r="J232" s="80">
        <v>1</v>
      </c>
    </row>
    <row r="233" spans="1:10" ht="15.95" customHeight="1">
      <c r="A233" s="165"/>
      <c r="B233" s="134">
        <v>100030</v>
      </c>
      <c r="C233" s="133" t="s">
        <v>45</v>
      </c>
      <c r="D233" s="133"/>
      <c r="E233" s="18" t="s">
        <v>114</v>
      </c>
      <c r="F233" s="18"/>
      <c r="G233" s="18"/>
      <c r="H233" s="18"/>
      <c r="I233" s="18"/>
      <c r="J233" s="18">
        <f>SUM(J234:J236)</f>
        <v>4</v>
      </c>
    </row>
    <row r="234" spans="1:10" s="1" customFormat="1" ht="21.95" customHeight="1">
      <c r="A234" s="165"/>
      <c r="B234" s="135"/>
      <c r="C234" s="133"/>
      <c r="D234" s="133"/>
      <c r="E234" s="14" t="s">
        <v>907</v>
      </c>
      <c r="F234" s="14" t="s">
        <v>326</v>
      </c>
      <c r="G234" s="14" t="s">
        <v>309</v>
      </c>
      <c r="H234" s="14" t="s">
        <v>908</v>
      </c>
      <c r="I234" s="14" t="s">
        <v>909</v>
      </c>
      <c r="J234" s="80">
        <v>1.5</v>
      </c>
    </row>
    <row r="235" spans="1:10" s="1" customFormat="1" ht="21.95" customHeight="1">
      <c r="A235" s="165"/>
      <c r="B235" s="135"/>
      <c r="C235" s="133"/>
      <c r="D235" s="133"/>
      <c r="E235" s="14" t="s">
        <v>910</v>
      </c>
      <c r="F235" s="14" t="s">
        <v>326</v>
      </c>
      <c r="G235" s="14" t="s">
        <v>327</v>
      </c>
      <c r="H235" s="14" t="s">
        <v>911</v>
      </c>
      <c r="I235" s="14" t="s">
        <v>912</v>
      </c>
      <c r="J235" s="80">
        <v>1.5</v>
      </c>
    </row>
    <row r="236" spans="1:10" ht="21.95" customHeight="1">
      <c r="A236" s="165"/>
      <c r="B236" s="135"/>
      <c r="C236" s="133"/>
      <c r="D236" s="133"/>
      <c r="E236" s="14" t="s">
        <v>913</v>
      </c>
      <c r="F236" s="14" t="s">
        <v>303</v>
      </c>
      <c r="G236" s="14" t="s">
        <v>309</v>
      </c>
      <c r="H236" s="14" t="s">
        <v>914</v>
      </c>
      <c r="I236" s="14" t="s">
        <v>915</v>
      </c>
      <c r="J236" s="80">
        <v>1</v>
      </c>
    </row>
    <row r="237" spans="1:10" ht="15.95" customHeight="1">
      <c r="A237" s="165"/>
      <c r="B237" s="145">
        <v>100031</v>
      </c>
      <c r="C237" s="211" t="s">
        <v>46</v>
      </c>
      <c r="D237" s="157"/>
      <c r="E237" s="14" t="s">
        <v>114</v>
      </c>
      <c r="F237" s="14"/>
      <c r="G237" s="14"/>
      <c r="H237" s="14"/>
      <c r="I237" s="14"/>
      <c r="J237" s="33">
        <f>SUM(J238:J241)</f>
        <v>4.5</v>
      </c>
    </row>
    <row r="238" spans="1:10" s="1" customFormat="1" ht="21.95" customHeight="1">
      <c r="A238" s="165"/>
      <c r="B238" s="145"/>
      <c r="C238" s="211"/>
      <c r="D238" s="157"/>
      <c r="E238" s="14" t="s">
        <v>916</v>
      </c>
      <c r="F238" s="14" t="s">
        <v>326</v>
      </c>
      <c r="G238" s="14" t="s">
        <v>309</v>
      </c>
      <c r="H238" s="14" t="s">
        <v>917</v>
      </c>
      <c r="I238" s="14" t="s">
        <v>918</v>
      </c>
      <c r="J238" s="80">
        <v>1.5</v>
      </c>
    </row>
    <row r="239" spans="1:10" ht="21.95" customHeight="1">
      <c r="A239" s="165"/>
      <c r="B239" s="145"/>
      <c r="C239" s="211"/>
      <c r="D239" s="157"/>
      <c r="E239" s="14" t="s">
        <v>919</v>
      </c>
      <c r="F239" s="14" t="s">
        <v>303</v>
      </c>
      <c r="G239" s="14" t="s">
        <v>309</v>
      </c>
      <c r="H239" s="14" t="s">
        <v>920</v>
      </c>
      <c r="I239" s="14" t="s">
        <v>921</v>
      </c>
      <c r="J239" s="80">
        <v>1</v>
      </c>
    </row>
    <row r="240" spans="1:10" ht="21.95" customHeight="1">
      <c r="A240" s="165"/>
      <c r="B240" s="145"/>
      <c r="C240" s="211"/>
      <c r="D240" s="157"/>
      <c r="E240" s="14" t="s">
        <v>922</v>
      </c>
      <c r="F240" s="14" t="s">
        <v>303</v>
      </c>
      <c r="G240" s="14" t="s">
        <v>379</v>
      </c>
      <c r="H240" s="14" t="s">
        <v>923</v>
      </c>
      <c r="I240" s="14" t="s">
        <v>924</v>
      </c>
      <c r="J240" s="80">
        <v>1</v>
      </c>
    </row>
    <row r="241" spans="1:10" s="1" customFormat="1" ht="23.1" customHeight="1">
      <c r="A241" s="165"/>
      <c r="B241" s="145"/>
      <c r="C241" s="209"/>
      <c r="D241" s="138"/>
      <c r="E241" s="14" t="s">
        <v>925</v>
      </c>
      <c r="F241" s="14" t="s">
        <v>440</v>
      </c>
      <c r="G241" s="14" t="s">
        <v>309</v>
      </c>
      <c r="H241" s="14" t="s">
        <v>926</v>
      </c>
      <c r="I241" s="14" t="s">
        <v>927</v>
      </c>
      <c r="J241" s="80">
        <v>1</v>
      </c>
    </row>
    <row r="242" spans="1:10" ht="23.1" customHeight="1">
      <c r="A242" s="165"/>
      <c r="B242" s="134">
        <v>100032</v>
      </c>
      <c r="C242" s="211" t="s">
        <v>47</v>
      </c>
      <c r="D242" s="157"/>
      <c r="E242" s="14" t="s">
        <v>114</v>
      </c>
      <c r="F242" s="14"/>
      <c r="G242" s="14"/>
      <c r="H242" s="14"/>
      <c r="I242" s="14"/>
      <c r="J242" s="80">
        <f>SUM(J243:J245)</f>
        <v>3</v>
      </c>
    </row>
    <row r="243" spans="1:10" ht="23.1" customHeight="1">
      <c r="A243" s="165"/>
      <c r="B243" s="135"/>
      <c r="C243" s="211"/>
      <c r="D243" s="157"/>
      <c r="E243" s="14" t="s">
        <v>928</v>
      </c>
      <c r="F243" s="14" t="s">
        <v>303</v>
      </c>
      <c r="G243" s="14" t="s">
        <v>309</v>
      </c>
      <c r="H243" s="14" t="s">
        <v>929</v>
      </c>
      <c r="I243" s="14" t="s">
        <v>930</v>
      </c>
      <c r="J243" s="80">
        <v>1</v>
      </c>
    </row>
    <row r="244" spans="1:10" ht="23.1" customHeight="1">
      <c r="A244" s="165"/>
      <c r="B244" s="135"/>
      <c r="C244" s="211"/>
      <c r="D244" s="157"/>
      <c r="E244" s="14" t="s">
        <v>931</v>
      </c>
      <c r="F244" s="14" t="s">
        <v>303</v>
      </c>
      <c r="G244" s="14" t="s">
        <v>309</v>
      </c>
      <c r="H244" s="14" t="s">
        <v>932</v>
      </c>
      <c r="I244" s="14" t="s">
        <v>933</v>
      </c>
      <c r="J244" s="80">
        <v>1</v>
      </c>
    </row>
    <row r="245" spans="1:10" ht="23.1" customHeight="1">
      <c r="A245" s="165"/>
      <c r="B245" s="135"/>
      <c r="C245" s="211"/>
      <c r="D245" s="157"/>
      <c r="E245" s="14" t="s">
        <v>934</v>
      </c>
      <c r="F245" s="14" t="s">
        <v>303</v>
      </c>
      <c r="G245" s="14" t="s">
        <v>309</v>
      </c>
      <c r="H245" s="14" t="s">
        <v>935</v>
      </c>
      <c r="I245" s="14" t="s">
        <v>936</v>
      </c>
      <c r="J245" s="80">
        <v>1</v>
      </c>
    </row>
    <row r="246" spans="1:10" ht="23.1" customHeight="1">
      <c r="A246" s="165"/>
      <c r="B246" s="145">
        <v>100033</v>
      </c>
      <c r="C246" s="210" t="s">
        <v>48</v>
      </c>
      <c r="D246" s="147"/>
      <c r="E246" s="33" t="s">
        <v>114</v>
      </c>
      <c r="F246" s="33"/>
      <c r="G246" s="33"/>
      <c r="H246" s="33"/>
      <c r="I246" s="33"/>
      <c r="J246" s="80">
        <f>SUM(J247:J252)</f>
        <v>7</v>
      </c>
    </row>
    <row r="247" spans="1:10" s="1" customFormat="1" ht="23.1" customHeight="1">
      <c r="A247" s="165"/>
      <c r="B247" s="145"/>
      <c r="C247" s="211"/>
      <c r="D247" s="157"/>
      <c r="E247" s="14" t="s">
        <v>937</v>
      </c>
      <c r="F247" s="14" t="s">
        <v>326</v>
      </c>
      <c r="G247" s="14" t="s">
        <v>372</v>
      </c>
      <c r="H247" s="14" t="s">
        <v>938</v>
      </c>
      <c r="I247" s="14" t="s">
        <v>939</v>
      </c>
      <c r="J247" s="80">
        <v>1</v>
      </c>
    </row>
    <row r="248" spans="1:10" s="1" customFormat="1" ht="23.1" customHeight="1">
      <c r="A248" s="165"/>
      <c r="B248" s="145"/>
      <c r="C248" s="211"/>
      <c r="D248" s="157"/>
      <c r="E248" s="14" t="s">
        <v>940</v>
      </c>
      <c r="F248" s="14" t="s">
        <v>326</v>
      </c>
      <c r="G248" s="14" t="s">
        <v>304</v>
      </c>
      <c r="H248" s="14" t="s">
        <v>941</v>
      </c>
      <c r="I248" s="14" t="s">
        <v>942</v>
      </c>
      <c r="J248" s="80">
        <v>2</v>
      </c>
    </row>
    <row r="249" spans="1:10" ht="23.1" customHeight="1">
      <c r="A249" s="165"/>
      <c r="B249" s="145"/>
      <c r="C249" s="211"/>
      <c r="D249" s="157"/>
      <c r="E249" s="14" t="s">
        <v>943</v>
      </c>
      <c r="F249" s="14" t="s">
        <v>303</v>
      </c>
      <c r="G249" s="14" t="s">
        <v>309</v>
      </c>
      <c r="H249" s="14" t="s">
        <v>944</v>
      </c>
      <c r="I249" s="14" t="s">
        <v>945</v>
      </c>
      <c r="J249" s="80">
        <v>1</v>
      </c>
    </row>
    <row r="250" spans="1:10" ht="23.1" customHeight="1">
      <c r="A250" s="165"/>
      <c r="B250" s="145"/>
      <c r="C250" s="211"/>
      <c r="D250" s="157"/>
      <c r="E250" s="14" t="s">
        <v>946</v>
      </c>
      <c r="F250" s="14" t="s">
        <v>303</v>
      </c>
      <c r="G250" s="14" t="s">
        <v>309</v>
      </c>
      <c r="H250" s="14" t="s">
        <v>947</v>
      </c>
      <c r="I250" s="14" t="s">
        <v>948</v>
      </c>
      <c r="J250" s="80">
        <v>1</v>
      </c>
    </row>
    <row r="251" spans="1:10" ht="23.1" customHeight="1">
      <c r="A251" s="165"/>
      <c r="B251" s="145"/>
      <c r="C251" s="211"/>
      <c r="D251" s="157"/>
      <c r="E251" s="14" t="s">
        <v>949</v>
      </c>
      <c r="F251" s="14" t="s">
        <v>303</v>
      </c>
      <c r="G251" s="14" t="s">
        <v>309</v>
      </c>
      <c r="H251" s="14" t="s">
        <v>950</v>
      </c>
      <c r="I251" s="14" t="s">
        <v>951</v>
      </c>
      <c r="J251" s="80">
        <v>1</v>
      </c>
    </row>
    <row r="252" spans="1:10" s="1" customFormat="1" ht="23.1" customHeight="1">
      <c r="A252" s="165"/>
      <c r="B252" s="145"/>
      <c r="C252" s="209"/>
      <c r="D252" s="138"/>
      <c r="E252" s="14" t="s">
        <v>952</v>
      </c>
      <c r="F252" s="14" t="s">
        <v>440</v>
      </c>
      <c r="G252" s="14" t="s">
        <v>309</v>
      </c>
      <c r="H252" s="14" t="s">
        <v>953</v>
      </c>
      <c r="I252" s="14" t="s">
        <v>954</v>
      </c>
      <c r="J252" s="80">
        <v>1</v>
      </c>
    </row>
    <row r="253" spans="1:10" ht="23.1" customHeight="1">
      <c r="A253" s="165"/>
      <c r="B253" s="134">
        <v>100034</v>
      </c>
      <c r="C253" s="210" t="s">
        <v>49</v>
      </c>
      <c r="D253" s="147"/>
      <c r="E253" s="33" t="s">
        <v>114</v>
      </c>
      <c r="F253" s="33"/>
      <c r="G253" s="33"/>
      <c r="H253" s="33"/>
      <c r="I253" s="33"/>
      <c r="J253" s="80">
        <f>SUM(J254:J261)</f>
        <v>8.5</v>
      </c>
    </row>
    <row r="254" spans="1:10" s="1" customFormat="1" ht="23.1" customHeight="1">
      <c r="A254" s="165"/>
      <c r="B254" s="135"/>
      <c r="C254" s="211"/>
      <c r="D254" s="157"/>
      <c r="E254" s="14" t="s">
        <v>955</v>
      </c>
      <c r="F254" s="14" t="s">
        <v>326</v>
      </c>
      <c r="G254" s="14" t="s">
        <v>327</v>
      </c>
      <c r="H254" s="14" t="s">
        <v>956</v>
      </c>
      <c r="I254" s="14" t="s">
        <v>957</v>
      </c>
      <c r="J254" s="80">
        <v>1.5</v>
      </c>
    </row>
    <row r="255" spans="1:10" ht="23.1" customHeight="1">
      <c r="A255" s="165"/>
      <c r="B255" s="135"/>
      <c r="C255" s="211"/>
      <c r="D255" s="157"/>
      <c r="E255" s="14" t="s">
        <v>958</v>
      </c>
      <c r="F255" s="14" t="s">
        <v>303</v>
      </c>
      <c r="G255" s="14" t="s">
        <v>959</v>
      </c>
      <c r="H255" s="14" t="s">
        <v>960</v>
      </c>
      <c r="I255" s="14" t="s">
        <v>961</v>
      </c>
      <c r="J255" s="80">
        <v>1</v>
      </c>
    </row>
    <row r="256" spans="1:10" ht="23.1" customHeight="1">
      <c r="A256" s="165"/>
      <c r="B256" s="135"/>
      <c r="C256" s="211"/>
      <c r="D256" s="157"/>
      <c r="E256" s="14" t="s">
        <v>962</v>
      </c>
      <c r="F256" s="14" t="s">
        <v>303</v>
      </c>
      <c r="G256" s="14" t="s">
        <v>959</v>
      </c>
      <c r="H256" s="14" t="s">
        <v>963</v>
      </c>
      <c r="I256" s="14" t="s">
        <v>964</v>
      </c>
      <c r="J256" s="80">
        <v>1</v>
      </c>
    </row>
    <row r="257" spans="1:10" ht="23.1" customHeight="1">
      <c r="A257" s="165"/>
      <c r="B257" s="135"/>
      <c r="C257" s="211"/>
      <c r="D257" s="157"/>
      <c r="E257" s="14" t="s">
        <v>965</v>
      </c>
      <c r="F257" s="14" t="s">
        <v>303</v>
      </c>
      <c r="G257" s="14" t="s">
        <v>309</v>
      </c>
      <c r="H257" s="14" t="s">
        <v>966</v>
      </c>
      <c r="I257" s="14" t="s">
        <v>967</v>
      </c>
      <c r="J257" s="80">
        <v>1</v>
      </c>
    </row>
    <row r="258" spans="1:10" ht="23.1" customHeight="1">
      <c r="A258" s="165"/>
      <c r="B258" s="135"/>
      <c r="C258" s="211"/>
      <c r="D258" s="157"/>
      <c r="E258" s="14" t="s">
        <v>968</v>
      </c>
      <c r="F258" s="14" t="s">
        <v>303</v>
      </c>
      <c r="G258" s="14" t="s">
        <v>309</v>
      </c>
      <c r="H258" s="14" t="s">
        <v>969</v>
      </c>
      <c r="I258" s="14" t="s">
        <v>970</v>
      </c>
      <c r="J258" s="80">
        <v>1</v>
      </c>
    </row>
    <row r="259" spans="1:10" ht="23.1" customHeight="1">
      <c r="A259" s="165"/>
      <c r="B259" s="135"/>
      <c r="C259" s="211"/>
      <c r="D259" s="157"/>
      <c r="E259" s="14" t="s">
        <v>971</v>
      </c>
      <c r="F259" s="14" t="s">
        <v>303</v>
      </c>
      <c r="G259" s="14" t="s">
        <v>309</v>
      </c>
      <c r="H259" s="14" t="s">
        <v>972</v>
      </c>
      <c r="I259" s="14" t="s">
        <v>973</v>
      </c>
      <c r="J259" s="80">
        <v>1</v>
      </c>
    </row>
    <row r="260" spans="1:10" ht="23.1" customHeight="1">
      <c r="A260" s="165"/>
      <c r="B260" s="135"/>
      <c r="C260" s="211"/>
      <c r="D260" s="157"/>
      <c r="E260" s="14" t="s">
        <v>974</v>
      </c>
      <c r="F260" s="14" t="s">
        <v>303</v>
      </c>
      <c r="G260" s="14" t="s">
        <v>309</v>
      </c>
      <c r="H260" s="14" t="s">
        <v>975</v>
      </c>
      <c r="I260" s="14" t="s">
        <v>976</v>
      </c>
      <c r="J260" s="80">
        <v>1</v>
      </c>
    </row>
    <row r="261" spans="1:10" ht="23.1" customHeight="1">
      <c r="A261" s="165"/>
      <c r="B261" s="135"/>
      <c r="C261" s="211"/>
      <c r="D261" s="157"/>
      <c r="E261" s="14" t="s">
        <v>977</v>
      </c>
      <c r="F261" s="14" t="s">
        <v>303</v>
      </c>
      <c r="G261" s="14" t="s">
        <v>309</v>
      </c>
      <c r="H261" s="14" t="s">
        <v>978</v>
      </c>
      <c r="I261" s="14" t="s">
        <v>979</v>
      </c>
      <c r="J261" s="80">
        <v>1</v>
      </c>
    </row>
    <row r="262" spans="1:10" s="1" customFormat="1" ht="21.95" customHeight="1">
      <c r="A262" s="165"/>
      <c r="B262" s="34">
        <v>100037</v>
      </c>
      <c r="C262" s="141" t="s">
        <v>50</v>
      </c>
      <c r="D262" s="142"/>
      <c r="E262" s="14" t="s">
        <v>980</v>
      </c>
      <c r="F262" s="14" t="s">
        <v>326</v>
      </c>
      <c r="G262" s="14" t="s">
        <v>317</v>
      </c>
      <c r="H262" s="14" t="s">
        <v>981</v>
      </c>
      <c r="I262" s="14" t="s">
        <v>982</v>
      </c>
      <c r="J262" s="80">
        <v>1</v>
      </c>
    </row>
    <row r="263" spans="1:10" ht="21.95" customHeight="1">
      <c r="A263" s="165"/>
      <c r="B263" s="145">
        <v>100038</v>
      </c>
      <c r="C263" s="210" t="s">
        <v>52</v>
      </c>
      <c r="D263" s="147"/>
      <c r="E263" s="34" t="s">
        <v>114</v>
      </c>
      <c r="F263" s="14"/>
      <c r="G263" s="14"/>
      <c r="H263" s="14"/>
      <c r="I263" s="14"/>
      <c r="J263" s="80">
        <f>SUM(J264:J265)</f>
        <v>2.5</v>
      </c>
    </row>
    <row r="264" spans="1:10" s="1" customFormat="1" ht="21.95" customHeight="1">
      <c r="A264" s="165"/>
      <c r="B264" s="145"/>
      <c r="C264" s="211"/>
      <c r="D264" s="157"/>
      <c r="E264" s="34" t="s">
        <v>983</v>
      </c>
      <c r="F264" s="14" t="s">
        <v>326</v>
      </c>
      <c r="G264" s="14" t="s">
        <v>317</v>
      </c>
      <c r="H264" s="14" t="s">
        <v>984</v>
      </c>
      <c r="I264" s="14" t="s">
        <v>985</v>
      </c>
      <c r="J264" s="80">
        <v>1.5</v>
      </c>
    </row>
    <row r="265" spans="1:10" s="1" customFormat="1" ht="21.95" customHeight="1">
      <c r="A265" s="165"/>
      <c r="B265" s="145"/>
      <c r="C265" s="209"/>
      <c r="D265" s="138"/>
      <c r="E265" s="34" t="s">
        <v>986</v>
      </c>
      <c r="F265" s="18" t="s">
        <v>365</v>
      </c>
      <c r="G265" s="14" t="s">
        <v>372</v>
      </c>
      <c r="H265" s="14" t="s">
        <v>987</v>
      </c>
      <c r="I265" s="14" t="s">
        <v>988</v>
      </c>
      <c r="J265" s="80">
        <v>1</v>
      </c>
    </row>
    <row r="266" spans="1:10" ht="21.95" customHeight="1">
      <c r="A266" s="165"/>
      <c r="B266" s="134">
        <v>100043</v>
      </c>
      <c r="C266" s="212" t="s">
        <v>53</v>
      </c>
      <c r="D266" s="213"/>
      <c r="E266" s="14" t="s">
        <v>114</v>
      </c>
      <c r="F266" s="14"/>
      <c r="G266" s="14"/>
      <c r="H266" s="14"/>
      <c r="I266" s="14"/>
      <c r="J266" s="80">
        <f>SUM(J267:J294)</f>
        <v>104.5</v>
      </c>
    </row>
    <row r="267" spans="1:10" s="1" customFormat="1" ht="21.95" customHeight="1">
      <c r="A267" s="165"/>
      <c r="B267" s="135"/>
      <c r="C267" s="214"/>
      <c r="D267" s="215"/>
      <c r="E267" s="14" t="s">
        <v>989</v>
      </c>
      <c r="F267" s="14" t="s">
        <v>326</v>
      </c>
      <c r="G267" s="14" t="s">
        <v>304</v>
      </c>
      <c r="H267" s="14" t="s">
        <v>990</v>
      </c>
      <c r="I267" s="14" t="s">
        <v>991</v>
      </c>
      <c r="J267" s="80">
        <v>2</v>
      </c>
    </row>
    <row r="268" spans="1:10" s="1" customFormat="1" ht="21.95" customHeight="1">
      <c r="A268" s="165"/>
      <c r="B268" s="135"/>
      <c r="C268" s="214"/>
      <c r="D268" s="215"/>
      <c r="E268" s="14" t="s">
        <v>992</v>
      </c>
      <c r="F268" s="14" t="s">
        <v>326</v>
      </c>
      <c r="G268" s="14" t="s">
        <v>317</v>
      </c>
      <c r="H268" s="14" t="s">
        <v>993</v>
      </c>
      <c r="I268" s="14" t="s">
        <v>994</v>
      </c>
      <c r="J268" s="80">
        <v>1.5</v>
      </c>
    </row>
    <row r="269" spans="1:10" s="1" customFormat="1" ht="21.95" customHeight="1">
      <c r="A269" s="165"/>
      <c r="B269" s="135"/>
      <c r="C269" s="214"/>
      <c r="D269" s="215"/>
      <c r="E269" s="14" t="s">
        <v>995</v>
      </c>
      <c r="F269" s="14" t="s">
        <v>326</v>
      </c>
      <c r="G269" s="14" t="s">
        <v>309</v>
      </c>
      <c r="H269" s="14" t="s">
        <v>996</v>
      </c>
      <c r="I269" s="14" t="s">
        <v>997</v>
      </c>
      <c r="J269" s="80">
        <v>1.5</v>
      </c>
    </row>
    <row r="270" spans="1:10" s="1" customFormat="1" ht="21.95" customHeight="1">
      <c r="A270" s="165"/>
      <c r="B270" s="135"/>
      <c r="C270" s="214"/>
      <c r="D270" s="215"/>
      <c r="E270" s="14" t="s">
        <v>998</v>
      </c>
      <c r="F270" s="14" t="s">
        <v>326</v>
      </c>
      <c r="G270" s="14" t="s">
        <v>309</v>
      </c>
      <c r="H270" s="14" t="s">
        <v>999</v>
      </c>
      <c r="I270" s="14" t="s">
        <v>1000</v>
      </c>
      <c r="J270" s="80">
        <v>1.5</v>
      </c>
    </row>
    <row r="271" spans="1:10" s="1" customFormat="1" ht="21.95" customHeight="1">
      <c r="A271" s="165"/>
      <c r="B271" s="135"/>
      <c r="C271" s="214"/>
      <c r="D271" s="215"/>
      <c r="E271" s="14" t="s">
        <v>1001</v>
      </c>
      <c r="F271" s="14" t="s">
        <v>326</v>
      </c>
      <c r="G271" s="14" t="s">
        <v>304</v>
      </c>
      <c r="H271" s="14" t="s">
        <v>1002</v>
      </c>
      <c r="I271" s="14" t="s">
        <v>1003</v>
      </c>
      <c r="J271" s="80">
        <v>2</v>
      </c>
    </row>
    <row r="272" spans="1:10" s="1" customFormat="1" ht="21.95" customHeight="1">
      <c r="A272" s="165"/>
      <c r="B272" s="135"/>
      <c r="C272" s="214"/>
      <c r="D272" s="215"/>
      <c r="E272" s="14" t="s">
        <v>1004</v>
      </c>
      <c r="F272" s="14" t="s">
        <v>303</v>
      </c>
      <c r="G272" s="14" t="s">
        <v>304</v>
      </c>
      <c r="H272" s="14" t="s">
        <v>1005</v>
      </c>
      <c r="I272" s="14" t="s">
        <v>1006</v>
      </c>
      <c r="J272" s="80">
        <v>1</v>
      </c>
    </row>
    <row r="273" spans="1:10" s="1" customFormat="1" ht="21.95" customHeight="1">
      <c r="A273" s="165"/>
      <c r="B273" s="135"/>
      <c r="C273" s="214"/>
      <c r="D273" s="215"/>
      <c r="E273" s="14" t="s">
        <v>1007</v>
      </c>
      <c r="F273" s="14" t="s">
        <v>303</v>
      </c>
      <c r="G273" s="14" t="s">
        <v>304</v>
      </c>
      <c r="H273" s="14" t="s">
        <v>1008</v>
      </c>
      <c r="I273" s="14" t="s">
        <v>1009</v>
      </c>
      <c r="J273" s="80">
        <v>1</v>
      </c>
    </row>
    <row r="274" spans="1:10" s="1" customFormat="1" ht="21.95" customHeight="1">
      <c r="A274" s="165"/>
      <c r="B274" s="135"/>
      <c r="C274" s="214"/>
      <c r="D274" s="215"/>
      <c r="E274" s="14" t="s">
        <v>1010</v>
      </c>
      <c r="F274" s="14" t="s">
        <v>326</v>
      </c>
      <c r="G274" s="14" t="s">
        <v>322</v>
      </c>
      <c r="H274" s="14" t="s">
        <v>1011</v>
      </c>
      <c r="I274" s="14" t="s">
        <v>1012</v>
      </c>
      <c r="J274" s="80">
        <v>1</v>
      </c>
    </row>
    <row r="275" spans="1:10" s="1" customFormat="1" ht="21.95" customHeight="1">
      <c r="A275" s="165"/>
      <c r="B275" s="135"/>
      <c r="C275" s="214"/>
      <c r="D275" s="215"/>
      <c r="E275" s="14" t="s">
        <v>1013</v>
      </c>
      <c r="F275" s="14" t="s">
        <v>326</v>
      </c>
      <c r="G275" s="14" t="s">
        <v>317</v>
      </c>
      <c r="H275" s="14" t="s">
        <v>1014</v>
      </c>
      <c r="I275" s="14" t="s">
        <v>1015</v>
      </c>
      <c r="J275" s="80">
        <v>1</v>
      </c>
    </row>
    <row r="276" spans="1:10" s="1" customFormat="1" ht="21.95" customHeight="1">
      <c r="A276" s="165"/>
      <c r="B276" s="135"/>
      <c r="C276" s="214"/>
      <c r="D276" s="215"/>
      <c r="E276" s="14" t="s">
        <v>1016</v>
      </c>
      <c r="F276" s="14" t="s">
        <v>326</v>
      </c>
      <c r="G276" s="14" t="s">
        <v>317</v>
      </c>
      <c r="H276" s="14" t="s">
        <v>1017</v>
      </c>
      <c r="I276" s="14" t="s">
        <v>1018</v>
      </c>
      <c r="J276" s="80">
        <v>1</v>
      </c>
    </row>
    <row r="277" spans="1:10" s="1" customFormat="1" ht="21.95" customHeight="1">
      <c r="A277" s="165"/>
      <c r="B277" s="135"/>
      <c r="C277" s="214"/>
      <c r="D277" s="215"/>
      <c r="E277" s="14" t="s">
        <v>1019</v>
      </c>
      <c r="F277" s="14" t="s">
        <v>326</v>
      </c>
      <c r="G277" s="14" t="s">
        <v>317</v>
      </c>
      <c r="H277" s="14" t="s">
        <v>1020</v>
      </c>
      <c r="I277" s="14" t="s">
        <v>1021</v>
      </c>
      <c r="J277" s="80">
        <v>1</v>
      </c>
    </row>
    <row r="278" spans="1:10" s="1" customFormat="1" ht="27" customHeight="1">
      <c r="A278" s="165"/>
      <c r="B278" s="135"/>
      <c r="C278" s="214"/>
      <c r="D278" s="215"/>
      <c r="E278" s="14" t="s">
        <v>1022</v>
      </c>
      <c r="F278" s="14" t="s">
        <v>321</v>
      </c>
      <c r="G278" s="14" t="s">
        <v>331</v>
      </c>
      <c r="H278" s="14" t="s">
        <v>1023</v>
      </c>
      <c r="I278" s="14" t="s">
        <v>1024</v>
      </c>
      <c r="J278" s="80">
        <v>10</v>
      </c>
    </row>
    <row r="279" spans="1:10" s="1" customFormat="1" ht="21.95" customHeight="1">
      <c r="A279" s="165"/>
      <c r="B279" s="135"/>
      <c r="C279" s="214"/>
      <c r="D279" s="215"/>
      <c r="E279" s="14" t="s">
        <v>1025</v>
      </c>
      <c r="F279" s="14" t="s">
        <v>321</v>
      </c>
      <c r="G279" s="14" t="s">
        <v>322</v>
      </c>
      <c r="H279" s="14" t="s">
        <v>1026</v>
      </c>
      <c r="I279" s="14" t="s">
        <v>1027</v>
      </c>
      <c r="J279" s="80">
        <v>10</v>
      </c>
    </row>
    <row r="280" spans="1:10" s="1" customFormat="1" ht="21.95" customHeight="1">
      <c r="A280" s="165"/>
      <c r="B280" s="135"/>
      <c r="C280" s="214"/>
      <c r="D280" s="215"/>
      <c r="E280" s="14" t="s">
        <v>1028</v>
      </c>
      <c r="F280" s="14" t="s">
        <v>321</v>
      </c>
      <c r="G280" s="14" t="s">
        <v>327</v>
      </c>
      <c r="H280" s="14" t="s">
        <v>1029</v>
      </c>
      <c r="I280" s="14" t="s">
        <v>1030</v>
      </c>
      <c r="J280" s="80">
        <v>10</v>
      </c>
    </row>
    <row r="281" spans="1:10" s="1" customFormat="1" ht="21.95" customHeight="1">
      <c r="A281" s="165"/>
      <c r="B281" s="135"/>
      <c r="C281" s="214"/>
      <c r="D281" s="215"/>
      <c r="E281" s="14" t="s">
        <v>1031</v>
      </c>
      <c r="F281" s="14" t="s">
        <v>321</v>
      </c>
      <c r="G281" s="14" t="s">
        <v>327</v>
      </c>
      <c r="H281" s="14" t="s">
        <v>1032</v>
      </c>
      <c r="I281" s="14" t="s">
        <v>1033</v>
      </c>
      <c r="J281" s="80">
        <v>10</v>
      </c>
    </row>
    <row r="282" spans="1:10" s="1" customFormat="1" ht="21.95" customHeight="1">
      <c r="A282" s="165"/>
      <c r="B282" s="135"/>
      <c r="C282" s="214"/>
      <c r="D282" s="215"/>
      <c r="E282" s="14" t="s">
        <v>1034</v>
      </c>
      <c r="F282" s="14" t="s">
        <v>321</v>
      </c>
      <c r="G282" s="14" t="s">
        <v>322</v>
      </c>
      <c r="H282" s="14" t="s">
        <v>1035</v>
      </c>
      <c r="I282" s="14" t="s">
        <v>1036</v>
      </c>
      <c r="J282" s="80">
        <v>10</v>
      </c>
    </row>
    <row r="283" spans="1:10" s="1" customFormat="1" ht="21.95" customHeight="1">
      <c r="A283" s="165"/>
      <c r="B283" s="135"/>
      <c r="C283" s="214"/>
      <c r="D283" s="215"/>
      <c r="E283" s="14" t="s">
        <v>1037</v>
      </c>
      <c r="F283" s="14" t="s">
        <v>321</v>
      </c>
      <c r="G283" s="14" t="s">
        <v>331</v>
      </c>
      <c r="H283" s="14" t="s">
        <v>1038</v>
      </c>
      <c r="I283" s="14" t="s">
        <v>1039</v>
      </c>
      <c r="J283" s="80">
        <v>10</v>
      </c>
    </row>
    <row r="284" spans="1:10" s="1" customFormat="1" ht="21.95" customHeight="1">
      <c r="A284" s="165"/>
      <c r="B284" s="135"/>
      <c r="C284" s="214"/>
      <c r="D284" s="215"/>
      <c r="E284" s="14" t="s">
        <v>1040</v>
      </c>
      <c r="F284" s="14" t="s">
        <v>321</v>
      </c>
      <c r="G284" s="14" t="s">
        <v>351</v>
      </c>
      <c r="H284" s="14" t="s">
        <v>1041</v>
      </c>
      <c r="I284" s="14" t="s">
        <v>1042</v>
      </c>
      <c r="J284" s="80">
        <v>10</v>
      </c>
    </row>
    <row r="285" spans="1:10" s="1" customFormat="1" ht="21.95" customHeight="1">
      <c r="A285" s="165"/>
      <c r="B285" s="135"/>
      <c r="C285" s="214"/>
      <c r="D285" s="215"/>
      <c r="E285" s="14" t="s">
        <v>1043</v>
      </c>
      <c r="F285" s="14" t="s">
        <v>321</v>
      </c>
      <c r="G285" s="14" t="s">
        <v>317</v>
      </c>
      <c r="H285" s="14" t="s">
        <v>1044</v>
      </c>
      <c r="I285" s="14" t="s">
        <v>1045</v>
      </c>
      <c r="J285" s="80">
        <v>10</v>
      </c>
    </row>
    <row r="286" spans="1:10" s="1" customFormat="1" ht="21.95" customHeight="1">
      <c r="A286" s="165"/>
      <c r="B286" s="135"/>
      <c r="C286" s="214"/>
      <c r="D286" s="215"/>
      <c r="E286" s="14" t="s">
        <v>1046</v>
      </c>
      <c r="F286" s="14" t="s">
        <v>303</v>
      </c>
      <c r="G286" s="14" t="s">
        <v>304</v>
      </c>
      <c r="H286" s="14" t="s">
        <v>1047</v>
      </c>
      <c r="I286" s="14" t="s">
        <v>1048</v>
      </c>
      <c r="J286" s="80">
        <v>1</v>
      </c>
    </row>
    <row r="287" spans="1:10" s="1" customFormat="1" ht="21.95" customHeight="1">
      <c r="A287" s="165"/>
      <c r="B287" s="135"/>
      <c r="C287" s="214"/>
      <c r="D287" s="215"/>
      <c r="E287" s="14" t="s">
        <v>1049</v>
      </c>
      <c r="F287" s="14" t="s">
        <v>303</v>
      </c>
      <c r="G287" s="14" t="s">
        <v>304</v>
      </c>
      <c r="H287" s="14" t="s">
        <v>1050</v>
      </c>
      <c r="I287" s="14" t="s">
        <v>1051</v>
      </c>
      <c r="J287" s="80">
        <v>1</v>
      </c>
    </row>
    <row r="288" spans="1:10" s="1" customFormat="1" ht="21.95" customHeight="1">
      <c r="A288" s="165"/>
      <c r="B288" s="135"/>
      <c r="C288" s="214"/>
      <c r="D288" s="215"/>
      <c r="E288" s="14" t="s">
        <v>1052</v>
      </c>
      <c r="F288" s="14" t="s">
        <v>326</v>
      </c>
      <c r="G288" s="14" t="s">
        <v>317</v>
      </c>
      <c r="H288" s="14" t="s">
        <v>1053</v>
      </c>
      <c r="I288" s="14" t="s">
        <v>1054</v>
      </c>
      <c r="J288" s="80">
        <v>1.5</v>
      </c>
    </row>
    <row r="289" spans="1:10" s="1" customFormat="1" ht="21.95" customHeight="1">
      <c r="A289" s="165"/>
      <c r="B289" s="135"/>
      <c r="C289" s="214"/>
      <c r="D289" s="215"/>
      <c r="E289" s="14" t="s">
        <v>1055</v>
      </c>
      <c r="F289" s="14" t="s">
        <v>326</v>
      </c>
      <c r="G289" s="14" t="s">
        <v>317</v>
      </c>
      <c r="H289" s="14" t="s">
        <v>1056</v>
      </c>
      <c r="I289" s="14" t="s">
        <v>1057</v>
      </c>
      <c r="J289" s="80">
        <v>1.5</v>
      </c>
    </row>
    <row r="290" spans="1:10" ht="21.95" customHeight="1">
      <c r="A290" s="165"/>
      <c r="B290" s="135"/>
      <c r="C290" s="214"/>
      <c r="D290" s="215"/>
      <c r="E290" s="14" t="s">
        <v>1058</v>
      </c>
      <c r="F290" s="14" t="s">
        <v>303</v>
      </c>
      <c r="G290" s="14" t="s">
        <v>331</v>
      </c>
      <c r="H290" s="14" t="s">
        <v>1059</v>
      </c>
      <c r="I290" s="14" t="s">
        <v>1060</v>
      </c>
      <c r="J290" s="80">
        <v>1</v>
      </c>
    </row>
    <row r="291" spans="1:10" ht="21.95" customHeight="1">
      <c r="A291" s="165"/>
      <c r="B291" s="135"/>
      <c r="C291" s="214"/>
      <c r="D291" s="215"/>
      <c r="E291" s="14" t="s">
        <v>1061</v>
      </c>
      <c r="F291" s="14" t="s">
        <v>303</v>
      </c>
      <c r="G291" s="14" t="s">
        <v>344</v>
      </c>
      <c r="H291" s="14" t="s">
        <v>1062</v>
      </c>
      <c r="I291" s="14" t="s">
        <v>1063</v>
      </c>
      <c r="J291" s="80">
        <v>1</v>
      </c>
    </row>
    <row r="292" spans="1:10" ht="21.95" customHeight="1">
      <c r="A292" s="165"/>
      <c r="B292" s="135"/>
      <c r="C292" s="214"/>
      <c r="D292" s="215"/>
      <c r="E292" s="14" t="s">
        <v>1064</v>
      </c>
      <c r="F292" s="14" t="s">
        <v>303</v>
      </c>
      <c r="G292" s="14" t="s">
        <v>317</v>
      </c>
      <c r="H292" s="14" t="s">
        <v>1065</v>
      </c>
      <c r="I292" s="14" t="s">
        <v>1066</v>
      </c>
      <c r="J292" s="80">
        <v>1</v>
      </c>
    </row>
    <row r="293" spans="1:10" s="1" customFormat="1" ht="21.95" customHeight="1">
      <c r="A293" s="165"/>
      <c r="B293" s="135"/>
      <c r="C293" s="214"/>
      <c r="D293" s="215"/>
      <c r="E293" s="14" t="s">
        <v>1067</v>
      </c>
      <c r="F293" s="14" t="s">
        <v>440</v>
      </c>
      <c r="G293" s="14" t="s">
        <v>327</v>
      </c>
      <c r="H293" s="14" t="s">
        <v>1068</v>
      </c>
      <c r="I293" s="14" t="s">
        <v>1069</v>
      </c>
      <c r="J293" s="80">
        <v>1</v>
      </c>
    </row>
    <row r="294" spans="1:10" s="1" customFormat="1" ht="21.95" customHeight="1">
      <c r="A294" s="165"/>
      <c r="B294" s="135"/>
      <c r="C294" s="214"/>
      <c r="D294" s="215"/>
      <c r="E294" s="14" t="s">
        <v>1070</v>
      </c>
      <c r="F294" s="14" t="s">
        <v>440</v>
      </c>
      <c r="G294" s="14" t="s">
        <v>317</v>
      </c>
      <c r="H294" s="14" t="s">
        <v>1071</v>
      </c>
      <c r="I294" s="14" t="s">
        <v>1072</v>
      </c>
      <c r="J294" s="80">
        <v>1</v>
      </c>
    </row>
    <row r="295" spans="1:10" s="1" customFormat="1" ht="27" customHeight="1">
      <c r="A295" s="165"/>
      <c r="B295" s="35">
        <v>100049</v>
      </c>
      <c r="C295" s="140" t="s">
        <v>54</v>
      </c>
      <c r="D295" s="142"/>
      <c r="E295" s="14" t="s">
        <v>1073</v>
      </c>
      <c r="F295" s="14" t="s">
        <v>321</v>
      </c>
      <c r="G295" s="14" t="s">
        <v>317</v>
      </c>
      <c r="H295" s="14" t="s">
        <v>1074</v>
      </c>
      <c r="I295" s="14" t="s">
        <v>1075</v>
      </c>
      <c r="J295" s="80">
        <v>10</v>
      </c>
    </row>
    <row r="296" spans="1:10" ht="17.100000000000001" customHeight="1">
      <c r="A296" s="165"/>
      <c r="B296" s="145">
        <v>100050</v>
      </c>
      <c r="C296" s="133" t="s">
        <v>55</v>
      </c>
      <c r="D296" s="133"/>
      <c r="E296" s="14" t="s">
        <v>114</v>
      </c>
      <c r="F296" s="14"/>
      <c r="G296" s="14"/>
      <c r="H296" s="14"/>
      <c r="I296" s="14"/>
      <c r="J296" s="80">
        <f>SUM(J297:J307)</f>
        <v>12</v>
      </c>
    </row>
    <row r="297" spans="1:10" s="1" customFormat="1" ht="21.95" customHeight="1">
      <c r="A297" s="165"/>
      <c r="B297" s="145"/>
      <c r="C297" s="133"/>
      <c r="D297" s="133"/>
      <c r="E297" s="14" t="s">
        <v>1076</v>
      </c>
      <c r="F297" s="14" t="s">
        <v>326</v>
      </c>
      <c r="G297" s="14" t="s">
        <v>327</v>
      </c>
      <c r="H297" s="14" t="s">
        <v>1077</v>
      </c>
      <c r="I297" s="14" t="s">
        <v>1078</v>
      </c>
      <c r="J297" s="80">
        <v>1.5</v>
      </c>
    </row>
    <row r="298" spans="1:10" s="1" customFormat="1" ht="21.95" customHeight="1">
      <c r="A298" s="165"/>
      <c r="B298" s="145"/>
      <c r="C298" s="133"/>
      <c r="D298" s="133"/>
      <c r="E298" s="14" t="s">
        <v>1079</v>
      </c>
      <c r="F298" s="14" t="s">
        <v>326</v>
      </c>
      <c r="G298" s="14" t="s">
        <v>327</v>
      </c>
      <c r="H298" s="14" t="s">
        <v>1080</v>
      </c>
      <c r="I298" s="14" t="s">
        <v>1081</v>
      </c>
      <c r="J298" s="80">
        <v>1</v>
      </c>
    </row>
    <row r="299" spans="1:10" s="1" customFormat="1" ht="21.95" customHeight="1">
      <c r="A299" s="165"/>
      <c r="B299" s="145"/>
      <c r="C299" s="133"/>
      <c r="D299" s="133"/>
      <c r="E299" s="14" t="s">
        <v>1082</v>
      </c>
      <c r="F299" s="14" t="s">
        <v>326</v>
      </c>
      <c r="G299" s="14" t="s">
        <v>327</v>
      </c>
      <c r="H299" s="14" t="s">
        <v>1083</v>
      </c>
      <c r="I299" s="14" t="s">
        <v>1084</v>
      </c>
      <c r="J299" s="80">
        <v>1</v>
      </c>
    </row>
    <row r="300" spans="1:10" s="1" customFormat="1" ht="21.95" customHeight="1">
      <c r="A300" s="165"/>
      <c r="B300" s="145"/>
      <c r="C300" s="133"/>
      <c r="D300" s="133"/>
      <c r="E300" s="14" t="s">
        <v>1085</v>
      </c>
      <c r="F300" s="14" t="s">
        <v>326</v>
      </c>
      <c r="G300" s="14" t="s">
        <v>327</v>
      </c>
      <c r="H300" s="14" t="s">
        <v>1086</v>
      </c>
      <c r="I300" s="14" t="s">
        <v>1087</v>
      </c>
      <c r="J300" s="80">
        <v>1</v>
      </c>
    </row>
    <row r="301" spans="1:10" s="1" customFormat="1" ht="21.95" customHeight="1">
      <c r="A301" s="165"/>
      <c r="B301" s="145"/>
      <c r="C301" s="133"/>
      <c r="D301" s="133"/>
      <c r="E301" s="14" t="s">
        <v>1088</v>
      </c>
      <c r="F301" s="14" t="s">
        <v>326</v>
      </c>
      <c r="G301" s="14" t="s">
        <v>327</v>
      </c>
      <c r="H301" s="14" t="s">
        <v>1089</v>
      </c>
      <c r="I301" s="14" t="s">
        <v>1090</v>
      </c>
      <c r="J301" s="80">
        <v>1</v>
      </c>
    </row>
    <row r="302" spans="1:10" s="1" customFormat="1" ht="21.95" customHeight="1">
      <c r="A302" s="165"/>
      <c r="B302" s="145"/>
      <c r="C302" s="133"/>
      <c r="D302" s="133"/>
      <c r="E302" s="14" t="s">
        <v>1091</v>
      </c>
      <c r="F302" s="14" t="s">
        <v>326</v>
      </c>
      <c r="G302" s="14" t="s">
        <v>372</v>
      </c>
      <c r="H302" s="14" t="s">
        <v>1092</v>
      </c>
      <c r="I302" s="14" t="s">
        <v>1093</v>
      </c>
      <c r="J302" s="80">
        <v>1</v>
      </c>
    </row>
    <row r="303" spans="1:10" s="1" customFormat="1" ht="21.95" customHeight="1">
      <c r="A303" s="165"/>
      <c r="B303" s="145"/>
      <c r="C303" s="133"/>
      <c r="D303" s="133"/>
      <c r="E303" s="14" t="s">
        <v>1094</v>
      </c>
      <c r="F303" s="14" t="s">
        <v>303</v>
      </c>
      <c r="G303" s="14" t="s">
        <v>304</v>
      </c>
      <c r="H303" s="14" t="s">
        <v>1095</v>
      </c>
      <c r="I303" s="14" t="s">
        <v>1096</v>
      </c>
      <c r="J303" s="80">
        <v>1</v>
      </c>
    </row>
    <row r="304" spans="1:10" s="1" customFormat="1" ht="21.95" customHeight="1">
      <c r="A304" s="165"/>
      <c r="B304" s="145"/>
      <c r="C304" s="133"/>
      <c r="D304" s="133"/>
      <c r="E304" s="14" t="s">
        <v>1097</v>
      </c>
      <c r="F304" s="14" t="s">
        <v>326</v>
      </c>
      <c r="G304" s="14" t="s">
        <v>327</v>
      </c>
      <c r="H304" s="14" t="s">
        <v>1098</v>
      </c>
      <c r="I304" s="14" t="s">
        <v>1099</v>
      </c>
      <c r="J304" s="80">
        <v>1.5</v>
      </c>
    </row>
    <row r="305" spans="1:10" ht="21.95" customHeight="1">
      <c r="A305" s="165"/>
      <c r="B305" s="145"/>
      <c r="C305" s="133"/>
      <c r="D305" s="133"/>
      <c r="E305" s="14" t="s">
        <v>1100</v>
      </c>
      <c r="F305" s="14" t="s">
        <v>303</v>
      </c>
      <c r="G305" s="14" t="s">
        <v>327</v>
      </c>
      <c r="H305" s="14" t="s">
        <v>1101</v>
      </c>
      <c r="I305" s="14" t="s">
        <v>1102</v>
      </c>
      <c r="J305" s="80">
        <v>1</v>
      </c>
    </row>
    <row r="306" spans="1:10" ht="21.95" customHeight="1">
      <c r="A306" s="165"/>
      <c r="B306" s="145"/>
      <c r="C306" s="133"/>
      <c r="D306" s="133"/>
      <c r="E306" s="14" t="s">
        <v>1103</v>
      </c>
      <c r="F306" s="14" t="s">
        <v>303</v>
      </c>
      <c r="G306" s="14" t="s">
        <v>344</v>
      </c>
      <c r="H306" s="14" t="s">
        <v>1104</v>
      </c>
      <c r="I306" s="14" t="s">
        <v>1105</v>
      </c>
      <c r="J306" s="80">
        <v>1</v>
      </c>
    </row>
    <row r="307" spans="1:10" s="1" customFormat="1" ht="21.95" customHeight="1">
      <c r="A307" s="165"/>
      <c r="B307" s="145"/>
      <c r="C307" s="133"/>
      <c r="D307" s="133"/>
      <c r="E307" s="14" t="s">
        <v>1106</v>
      </c>
      <c r="F307" s="14" t="s">
        <v>440</v>
      </c>
      <c r="G307" s="14" t="s">
        <v>327</v>
      </c>
      <c r="H307" s="14" t="s">
        <v>1107</v>
      </c>
      <c r="I307" s="14" t="s">
        <v>1108</v>
      </c>
      <c r="J307" s="80">
        <v>1</v>
      </c>
    </row>
    <row r="308" spans="1:10" ht="17.100000000000001" customHeight="1">
      <c r="A308" s="165"/>
      <c r="B308" s="135">
        <v>100051</v>
      </c>
      <c r="C308" s="211" t="s">
        <v>56</v>
      </c>
      <c r="D308" s="157"/>
      <c r="E308" s="14" t="s">
        <v>114</v>
      </c>
      <c r="F308" s="14"/>
      <c r="G308" s="14"/>
      <c r="H308" s="14"/>
      <c r="I308" s="14"/>
      <c r="J308" s="80">
        <f>SUM(J309:J316)</f>
        <v>9</v>
      </c>
    </row>
    <row r="309" spans="1:10" s="1" customFormat="1" ht="21.95" customHeight="1">
      <c r="A309" s="165"/>
      <c r="B309" s="135"/>
      <c r="C309" s="211"/>
      <c r="D309" s="157"/>
      <c r="E309" s="14" t="s">
        <v>1109</v>
      </c>
      <c r="F309" s="14" t="s">
        <v>326</v>
      </c>
      <c r="G309" s="14" t="s">
        <v>327</v>
      </c>
      <c r="H309" s="14" t="s">
        <v>1110</v>
      </c>
      <c r="I309" s="14" t="s">
        <v>1111</v>
      </c>
      <c r="J309" s="80">
        <v>1.5</v>
      </c>
    </row>
    <row r="310" spans="1:10" s="1" customFormat="1" ht="21.95" customHeight="1">
      <c r="A310" s="165"/>
      <c r="B310" s="135"/>
      <c r="C310" s="211"/>
      <c r="D310" s="157"/>
      <c r="E310" s="14" t="s">
        <v>1112</v>
      </c>
      <c r="F310" s="14" t="s">
        <v>326</v>
      </c>
      <c r="G310" s="14" t="s">
        <v>327</v>
      </c>
      <c r="H310" s="14" t="s">
        <v>1113</v>
      </c>
      <c r="I310" s="14" t="s">
        <v>1114</v>
      </c>
      <c r="J310" s="80">
        <v>1.5</v>
      </c>
    </row>
    <row r="311" spans="1:10" s="1" customFormat="1" ht="21.95" customHeight="1">
      <c r="A311" s="165"/>
      <c r="B311" s="135"/>
      <c r="C311" s="211"/>
      <c r="D311" s="157"/>
      <c r="E311" s="14" t="s">
        <v>1115</v>
      </c>
      <c r="F311" s="14" t="s">
        <v>303</v>
      </c>
      <c r="G311" s="14" t="s">
        <v>304</v>
      </c>
      <c r="H311" s="14" t="s">
        <v>1116</v>
      </c>
      <c r="I311" s="14" t="s">
        <v>1117</v>
      </c>
      <c r="J311" s="80">
        <v>1</v>
      </c>
    </row>
    <row r="312" spans="1:10" s="1" customFormat="1" ht="21.95" customHeight="1">
      <c r="A312" s="165"/>
      <c r="B312" s="135"/>
      <c r="C312" s="211"/>
      <c r="D312" s="157"/>
      <c r="E312" s="14" t="s">
        <v>1118</v>
      </c>
      <c r="F312" s="14" t="s">
        <v>326</v>
      </c>
      <c r="G312" s="14" t="s">
        <v>379</v>
      </c>
      <c r="H312" s="14" t="s">
        <v>1119</v>
      </c>
      <c r="I312" s="14" t="s">
        <v>1120</v>
      </c>
      <c r="J312" s="80">
        <v>1</v>
      </c>
    </row>
    <row r="313" spans="1:10" s="1" customFormat="1" ht="21.95" customHeight="1">
      <c r="A313" s="165"/>
      <c r="B313" s="135"/>
      <c r="C313" s="211"/>
      <c r="D313" s="157"/>
      <c r="E313" s="14" t="s">
        <v>1121</v>
      </c>
      <c r="F313" s="14" t="s">
        <v>326</v>
      </c>
      <c r="G313" s="14" t="s">
        <v>331</v>
      </c>
      <c r="H313" s="14" t="s">
        <v>1122</v>
      </c>
      <c r="I313" s="14" t="s">
        <v>1123</v>
      </c>
      <c r="J313" s="80">
        <v>1</v>
      </c>
    </row>
    <row r="314" spans="1:10" s="1" customFormat="1" ht="21.95" customHeight="1">
      <c r="A314" s="165"/>
      <c r="B314" s="135"/>
      <c r="C314" s="211"/>
      <c r="D314" s="157"/>
      <c r="E314" s="14" t="s">
        <v>1124</v>
      </c>
      <c r="F314" s="14" t="s">
        <v>365</v>
      </c>
      <c r="G314" s="14" t="s">
        <v>322</v>
      </c>
      <c r="H314" s="14" t="s">
        <v>1125</v>
      </c>
      <c r="I314" s="14" t="s">
        <v>1126</v>
      </c>
      <c r="J314" s="80">
        <v>1</v>
      </c>
    </row>
    <row r="315" spans="1:10" ht="21.95" customHeight="1">
      <c r="A315" s="165"/>
      <c r="B315" s="135"/>
      <c r="C315" s="211"/>
      <c r="D315" s="157"/>
      <c r="E315" s="14" t="s">
        <v>1127</v>
      </c>
      <c r="F315" s="14" t="s">
        <v>303</v>
      </c>
      <c r="G315" s="14" t="s">
        <v>372</v>
      </c>
      <c r="H315" s="14" t="s">
        <v>1128</v>
      </c>
      <c r="I315" s="14" t="s">
        <v>1129</v>
      </c>
      <c r="J315" s="80">
        <v>1</v>
      </c>
    </row>
    <row r="316" spans="1:10" s="1" customFormat="1" ht="21.95" customHeight="1">
      <c r="A316" s="165"/>
      <c r="B316" s="135"/>
      <c r="C316" s="211"/>
      <c r="D316" s="157"/>
      <c r="E316" s="14" t="s">
        <v>1130</v>
      </c>
      <c r="F316" s="14" t="s">
        <v>440</v>
      </c>
      <c r="G316" s="14" t="s">
        <v>327</v>
      </c>
      <c r="H316" s="14" t="s">
        <v>1131</v>
      </c>
      <c r="I316" s="14" t="s">
        <v>1132</v>
      </c>
      <c r="J316" s="80">
        <v>1</v>
      </c>
    </row>
    <row r="317" spans="1:10" ht="15.95" customHeight="1">
      <c r="A317" s="165"/>
      <c r="B317" s="145">
        <v>100054</v>
      </c>
      <c r="C317" s="210" t="s">
        <v>57</v>
      </c>
      <c r="D317" s="147"/>
      <c r="E317" s="14" t="s">
        <v>114</v>
      </c>
      <c r="F317" s="16"/>
      <c r="G317" s="17"/>
      <c r="H317" s="16"/>
      <c r="I317" s="16"/>
      <c r="J317" s="80">
        <f>SUM(J318:J323)</f>
        <v>6.5</v>
      </c>
    </row>
    <row r="318" spans="1:10" s="1" customFormat="1" ht="21.95" customHeight="1">
      <c r="A318" s="165"/>
      <c r="B318" s="145"/>
      <c r="C318" s="211"/>
      <c r="D318" s="157"/>
      <c r="E318" s="14" t="s">
        <v>1133</v>
      </c>
      <c r="F318" s="14" t="s">
        <v>303</v>
      </c>
      <c r="G318" s="14" t="s">
        <v>304</v>
      </c>
      <c r="H318" s="14" t="s">
        <v>1134</v>
      </c>
      <c r="I318" s="14" t="s">
        <v>1135</v>
      </c>
      <c r="J318" s="80">
        <v>1</v>
      </c>
    </row>
    <row r="319" spans="1:10" s="1" customFormat="1" ht="21.95" customHeight="1">
      <c r="A319" s="165"/>
      <c r="B319" s="145"/>
      <c r="C319" s="211"/>
      <c r="D319" s="157"/>
      <c r="E319" s="14" t="s">
        <v>1136</v>
      </c>
      <c r="F319" s="14" t="s">
        <v>361</v>
      </c>
      <c r="G319" s="14" t="s">
        <v>309</v>
      </c>
      <c r="H319" s="14" t="s">
        <v>1137</v>
      </c>
      <c r="I319" s="14" t="s">
        <v>454</v>
      </c>
      <c r="J319" s="80">
        <v>1.5</v>
      </c>
    </row>
    <row r="320" spans="1:10" s="1" customFormat="1" ht="21.95" customHeight="1">
      <c r="A320" s="165"/>
      <c r="B320" s="145"/>
      <c r="C320" s="211"/>
      <c r="D320" s="157"/>
      <c r="E320" s="14" t="s">
        <v>1138</v>
      </c>
      <c r="F320" s="14" t="s">
        <v>303</v>
      </c>
      <c r="G320" s="14" t="s">
        <v>304</v>
      </c>
      <c r="H320" s="14" t="s">
        <v>1139</v>
      </c>
      <c r="I320" s="14" t="s">
        <v>1140</v>
      </c>
      <c r="J320" s="80">
        <v>1</v>
      </c>
    </row>
    <row r="321" spans="1:10" ht="21.95" customHeight="1">
      <c r="A321" s="165"/>
      <c r="B321" s="145"/>
      <c r="C321" s="211"/>
      <c r="D321" s="157"/>
      <c r="E321" s="14" t="s">
        <v>1141</v>
      </c>
      <c r="F321" s="14" t="s">
        <v>303</v>
      </c>
      <c r="G321" s="14" t="s">
        <v>309</v>
      </c>
      <c r="H321" s="14" t="s">
        <v>1142</v>
      </c>
      <c r="I321" s="14" t="s">
        <v>1143</v>
      </c>
      <c r="J321" s="80">
        <v>1</v>
      </c>
    </row>
    <row r="322" spans="1:10" ht="21.95" customHeight="1">
      <c r="A322" s="165"/>
      <c r="B322" s="145"/>
      <c r="C322" s="211"/>
      <c r="D322" s="157"/>
      <c r="E322" s="14" t="s">
        <v>1144</v>
      </c>
      <c r="F322" s="14" t="s">
        <v>303</v>
      </c>
      <c r="G322" s="14" t="s">
        <v>309</v>
      </c>
      <c r="H322" s="14" t="s">
        <v>1145</v>
      </c>
      <c r="I322" s="14" t="s">
        <v>1146</v>
      </c>
      <c r="J322" s="80">
        <v>1</v>
      </c>
    </row>
    <row r="323" spans="1:10" ht="21.95" customHeight="1">
      <c r="A323" s="165"/>
      <c r="B323" s="145"/>
      <c r="C323" s="209"/>
      <c r="D323" s="138"/>
      <c r="E323" s="14" t="s">
        <v>1147</v>
      </c>
      <c r="F323" s="14" t="s">
        <v>303</v>
      </c>
      <c r="G323" s="14" t="s">
        <v>309</v>
      </c>
      <c r="H323" s="14" t="s">
        <v>1148</v>
      </c>
      <c r="I323" s="14" t="s">
        <v>1149</v>
      </c>
      <c r="J323" s="80">
        <v>1</v>
      </c>
    </row>
    <row r="324" spans="1:10" s="1" customFormat="1" ht="21.95" customHeight="1">
      <c r="A324" s="165"/>
      <c r="B324" s="19">
        <v>100058</v>
      </c>
      <c r="C324" s="210" t="s">
        <v>58</v>
      </c>
      <c r="D324" s="147"/>
      <c r="E324" s="14" t="s">
        <v>1150</v>
      </c>
      <c r="F324" s="14" t="s">
        <v>440</v>
      </c>
      <c r="G324" s="14" t="s">
        <v>327</v>
      </c>
      <c r="H324" s="14" t="s">
        <v>1151</v>
      </c>
      <c r="I324" s="14" t="s">
        <v>1152</v>
      </c>
      <c r="J324" s="80">
        <v>1</v>
      </c>
    </row>
    <row r="325" spans="1:10" ht="21.95" customHeight="1">
      <c r="A325" s="165"/>
      <c r="B325" s="134">
        <v>100059</v>
      </c>
      <c r="C325" s="210" t="s">
        <v>59</v>
      </c>
      <c r="D325" s="147"/>
      <c r="E325" s="14" t="s">
        <v>114</v>
      </c>
      <c r="F325" s="14"/>
      <c r="G325" s="14"/>
      <c r="H325" s="14"/>
      <c r="I325" s="14"/>
      <c r="J325" s="80">
        <f>SUM(J326:J330)</f>
        <v>5.5</v>
      </c>
    </row>
    <row r="326" spans="1:10" s="1" customFormat="1" ht="21.95" customHeight="1">
      <c r="A326" s="165"/>
      <c r="B326" s="135"/>
      <c r="C326" s="211"/>
      <c r="D326" s="157"/>
      <c r="E326" s="14" t="s">
        <v>1153</v>
      </c>
      <c r="F326" s="14" t="s">
        <v>326</v>
      </c>
      <c r="G326" s="14" t="s">
        <v>309</v>
      </c>
      <c r="H326" s="14" t="s">
        <v>1154</v>
      </c>
      <c r="I326" s="14" t="s">
        <v>1155</v>
      </c>
      <c r="J326" s="80">
        <v>1.5</v>
      </c>
    </row>
    <row r="327" spans="1:10" s="1" customFormat="1" ht="21.95" customHeight="1">
      <c r="A327" s="165"/>
      <c r="B327" s="135"/>
      <c r="C327" s="211"/>
      <c r="D327" s="157"/>
      <c r="E327" s="14" t="s">
        <v>1156</v>
      </c>
      <c r="F327" s="14" t="s">
        <v>365</v>
      </c>
      <c r="G327" s="14" t="s">
        <v>309</v>
      </c>
      <c r="H327" s="14" t="s">
        <v>1157</v>
      </c>
      <c r="I327" s="14" t="s">
        <v>1158</v>
      </c>
      <c r="J327" s="80">
        <v>1</v>
      </c>
    </row>
    <row r="328" spans="1:10" ht="21.95" customHeight="1">
      <c r="A328" s="165"/>
      <c r="B328" s="135"/>
      <c r="C328" s="211"/>
      <c r="D328" s="157"/>
      <c r="E328" s="14" t="s">
        <v>1159</v>
      </c>
      <c r="F328" s="14" t="s">
        <v>303</v>
      </c>
      <c r="G328" s="14" t="s">
        <v>309</v>
      </c>
      <c r="H328" s="14" t="s">
        <v>1160</v>
      </c>
      <c r="I328" s="14" t="s">
        <v>1161</v>
      </c>
      <c r="J328" s="80">
        <v>1</v>
      </c>
    </row>
    <row r="329" spans="1:10" ht="21.95" customHeight="1">
      <c r="A329" s="165"/>
      <c r="B329" s="135"/>
      <c r="C329" s="211"/>
      <c r="D329" s="157"/>
      <c r="E329" s="14" t="s">
        <v>1162</v>
      </c>
      <c r="F329" s="14" t="s">
        <v>303</v>
      </c>
      <c r="G329" s="14" t="s">
        <v>309</v>
      </c>
      <c r="H329" s="14" t="s">
        <v>1163</v>
      </c>
      <c r="I329" s="14" t="s">
        <v>1164</v>
      </c>
      <c r="J329" s="80">
        <v>1</v>
      </c>
    </row>
    <row r="330" spans="1:10" ht="21.95" customHeight="1">
      <c r="A330" s="165"/>
      <c r="B330" s="135"/>
      <c r="C330" s="211"/>
      <c r="D330" s="157"/>
      <c r="E330" s="14" t="s">
        <v>1165</v>
      </c>
      <c r="F330" s="14" t="s">
        <v>303</v>
      </c>
      <c r="G330" s="14" t="s">
        <v>309</v>
      </c>
      <c r="H330" s="14" t="s">
        <v>1166</v>
      </c>
      <c r="I330" s="14" t="s">
        <v>1167</v>
      </c>
      <c r="J330" s="80">
        <v>1</v>
      </c>
    </row>
    <row r="331" spans="1:10" ht="21.95" customHeight="1">
      <c r="A331" s="165"/>
      <c r="B331" s="155">
        <v>100060</v>
      </c>
      <c r="C331" s="146" t="s">
        <v>60</v>
      </c>
      <c r="D331" s="147"/>
      <c r="E331" s="14" t="s">
        <v>114</v>
      </c>
      <c r="F331" s="14"/>
      <c r="G331" s="14"/>
      <c r="H331" s="14"/>
      <c r="I331" s="14"/>
      <c r="J331" s="80">
        <f>SUM(J332:J335)</f>
        <v>4</v>
      </c>
    </row>
    <row r="332" spans="1:10" ht="21.95" customHeight="1">
      <c r="A332" s="165"/>
      <c r="B332" s="155"/>
      <c r="C332" s="156"/>
      <c r="D332" s="157"/>
      <c r="E332" s="14" t="s">
        <v>1168</v>
      </c>
      <c r="F332" s="14" t="s">
        <v>303</v>
      </c>
      <c r="G332" s="14" t="s">
        <v>309</v>
      </c>
      <c r="H332" s="14" t="s">
        <v>1169</v>
      </c>
      <c r="I332" s="14" t="s">
        <v>1170</v>
      </c>
      <c r="J332" s="80">
        <v>1</v>
      </c>
    </row>
    <row r="333" spans="1:10" ht="21.95" customHeight="1">
      <c r="A333" s="165"/>
      <c r="B333" s="155"/>
      <c r="C333" s="156"/>
      <c r="D333" s="157"/>
      <c r="E333" s="14" t="s">
        <v>1171</v>
      </c>
      <c r="F333" s="14" t="s">
        <v>303</v>
      </c>
      <c r="G333" s="14" t="s">
        <v>309</v>
      </c>
      <c r="H333" s="14" t="s">
        <v>1172</v>
      </c>
      <c r="I333" s="14" t="s">
        <v>1173</v>
      </c>
      <c r="J333" s="80">
        <v>1</v>
      </c>
    </row>
    <row r="334" spans="1:10" ht="21.95" customHeight="1">
      <c r="A334" s="165"/>
      <c r="B334" s="155"/>
      <c r="C334" s="156"/>
      <c r="D334" s="157"/>
      <c r="E334" s="14" t="s">
        <v>1174</v>
      </c>
      <c r="F334" s="14" t="s">
        <v>303</v>
      </c>
      <c r="G334" s="14" t="s">
        <v>372</v>
      </c>
      <c r="H334" s="14" t="s">
        <v>1175</v>
      </c>
      <c r="I334" s="14" t="s">
        <v>1176</v>
      </c>
      <c r="J334" s="80">
        <v>1</v>
      </c>
    </row>
    <row r="335" spans="1:10" s="1" customFormat="1" ht="27" customHeight="1">
      <c r="A335" s="165"/>
      <c r="B335" s="155"/>
      <c r="C335" s="137"/>
      <c r="D335" s="138"/>
      <c r="E335" s="14" t="s">
        <v>1177</v>
      </c>
      <c r="F335" s="14" t="s">
        <v>440</v>
      </c>
      <c r="G335" s="14" t="s">
        <v>309</v>
      </c>
      <c r="H335" s="14" t="s">
        <v>1178</v>
      </c>
      <c r="I335" s="14" t="s">
        <v>1179</v>
      </c>
      <c r="J335" s="80">
        <v>1</v>
      </c>
    </row>
    <row r="336" spans="1:10" ht="27" customHeight="1">
      <c r="A336" s="165"/>
      <c r="B336" s="148">
        <v>100061</v>
      </c>
      <c r="C336" s="146" t="s">
        <v>61</v>
      </c>
      <c r="D336" s="147"/>
      <c r="E336" s="14" t="s">
        <v>114</v>
      </c>
      <c r="F336" s="14"/>
      <c r="G336" s="14"/>
      <c r="H336" s="14"/>
      <c r="I336" s="14"/>
      <c r="J336" s="80">
        <f>SUM(J337:J338)</f>
        <v>2.5</v>
      </c>
    </row>
    <row r="337" spans="1:10" s="1" customFormat="1" ht="27" customHeight="1">
      <c r="A337" s="165"/>
      <c r="B337" s="149"/>
      <c r="C337" s="156"/>
      <c r="D337" s="157"/>
      <c r="E337" s="14" t="s">
        <v>1180</v>
      </c>
      <c r="F337" s="14" t="s">
        <v>326</v>
      </c>
      <c r="G337" s="14" t="s">
        <v>309</v>
      </c>
      <c r="H337" s="14" t="s">
        <v>1181</v>
      </c>
      <c r="I337" s="14" t="s">
        <v>1182</v>
      </c>
      <c r="J337" s="80">
        <v>1.5</v>
      </c>
    </row>
    <row r="338" spans="1:10" ht="27" customHeight="1">
      <c r="A338" s="165"/>
      <c r="B338" s="150"/>
      <c r="C338" s="137"/>
      <c r="D338" s="138"/>
      <c r="E338" s="14" t="s">
        <v>1183</v>
      </c>
      <c r="F338" s="14" t="s">
        <v>303</v>
      </c>
      <c r="G338" s="14" t="s">
        <v>309</v>
      </c>
      <c r="H338" s="14" t="s">
        <v>1184</v>
      </c>
      <c r="I338" s="14" t="s">
        <v>1185</v>
      </c>
      <c r="J338" s="80">
        <v>1</v>
      </c>
    </row>
    <row r="339" spans="1:10" ht="27" customHeight="1">
      <c r="A339" s="166"/>
      <c r="B339" s="37">
        <v>100041</v>
      </c>
      <c r="C339" s="137" t="s">
        <v>62</v>
      </c>
      <c r="D339" s="138"/>
      <c r="E339" s="14" t="s">
        <v>1186</v>
      </c>
      <c r="F339" s="14" t="s">
        <v>303</v>
      </c>
      <c r="G339" s="14" t="s">
        <v>379</v>
      </c>
      <c r="H339" s="14" t="s">
        <v>1187</v>
      </c>
      <c r="I339" s="14" t="s">
        <v>1188</v>
      </c>
      <c r="J339" s="80">
        <v>1</v>
      </c>
    </row>
    <row r="340" spans="1:10" s="2" customFormat="1" ht="18.95" customHeight="1">
      <c r="A340" s="128" t="s">
        <v>63</v>
      </c>
      <c r="B340" s="139"/>
      <c r="C340" s="139"/>
      <c r="D340" s="139"/>
      <c r="E340" s="11"/>
      <c r="F340" s="11"/>
      <c r="G340" s="11"/>
      <c r="H340" s="11"/>
      <c r="I340" s="27"/>
      <c r="J340" s="82">
        <f>SUM(J341+J344+J349+J354+J359+J377+J383+J386+J390+J391+J392+J393+J394+J395+J396+J399+J400)</f>
        <v>54</v>
      </c>
    </row>
    <row r="341" spans="1:10" ht="15.95" customHeight="1">
      <c r="A341" s="154" t="s">
        <v>64</v>
      </c>
      <c r="B341" s="151" t="s">
        <v>65</v>
      </c>
      <c r="C341" s="146" t="s">
        <v>66</v>
      </c>
      <c r="D341" s="147"/>
      <c r="E341" s="14" t="s">
        <v>114</v>
      </c>
      <c r="F341" s="11"/>
      <c r="G341" s="11"/>
      <c r="H341" s="11"/>
      <c r="I341" s="27"/>
      <c r="J341" s="80">
        <v>2</v>
      </c>
    </row>
    <row r="342" spans="1:10" ht="21.95" customHeight="1">
      <c r="A342" s="152"/>
      <c r="B342" s="152"/>
      <c r="C342" s="156"/>
      <c r="D342" s="157"/>
      <c r="E342" s="14" t="s">
        <v>1189</v>
      </c>
      <c r="F342" s="14" t="s">
        <v>303</v>
      </c>
      <c r="G342" s="14" t="s">
        <v>327</v>
      </c>
      <c r="H342" s="14" t="s">
        <v>1190</v>
      </c>
      <c r="I342" s="14" t="s">
        <v>1191</v>
      </c>
      <c r="J342" s="80">
        <v>1</v>
      </c>
    </row>
    <row r="343" spans="1:10" ht="21.95" customHeight="1">
      <c r="A343" s="153"/>
      <c r="B343" s="153"/>
      <c r="C343" s="137"/>
      <c r="D343" s="138"/>
      <c r="E343" s="14" t="s">
        <v>1192</v>
      </c>
      <c r="F343" s="14" t="s">
        <v>303</v>
      </c>
      <c r="G343" s="14" t="s">
        <v>327</v>
      </c>
      <c r="H343" s="14" t="s">
        <v>1193</v>
      </c>
      <c r="I343" s="14" t="s">
        <v>1194</v>
      </c>
      <c r="J343" s="80">
        <v>1</v>
      </c>
    </row>
    <row r="344" spans="1:10" ht="21.95" customHeight="1">
      <c r="A344" s="154" t="s">
        <v>67</v>
      </c>
      <c r="B344" s="140" t="s">
        <v>114</v>
      </c>
      <c r="C344" s="141"/>
      <c r="D344" s="142"/>
      <c r="E344" s="16"/>
      <c r="F344" s="16"/>
      <c r="G344" s="17"/>
      <c r="H344" s="16"/>
      <c r="I344" s="16"/>
      <c r="J344" s="16">
        <f>SUM(J345+J346)</f>
        <v>2</v>
      </c>
    </row>
    <row r="345" spans="1:10" ht="21.95" customHeight="1">
      <c r="A345" s="152"/>
      <c r="B345" s="44">
        <v>301006</v>
      </c>
      <c r="C345" s="140" t="s">
        <v>68</v>
      </c>
      <c r="D345" s="142"/>
      <c r="E345" s="14" t="s">
        <v>1195</v>
      </c>
      <c r="F345" s="14" t="s">
        <v>303</v>
      </c>
      <c r="G345" s="14" t="s">
        <v>309</v>
      </c>
      <c r="H345" s="14" t="s">
        <v>1196</v>
      </c>
      <c r="I345" s="14" t="s">
        <v>1197</v>
      </c>
      <c r="J345" s="80">
        <v>1</v>
      </c>
    </row>
    <row r="346" spans="1:10" ht="21.95" customHeight="1">
      <c r="A346" s="152"/>
      <c r="B346" s="154">
        <v>301012</v>
      </c>
      <c r="C346" s="133" t="s">
        <v>69</v>
      </c>
      <c r="D346" s="133"/>
      <c r="E346" s="14" t="s">
        <v>114</v>
      </c>
      <c r="F346" s="14"/>
      <c r="G346" s="14"/>
      <c r="H346" s="14"/>
      <c r="I346" s="14"/>
      <c r="J346" s="80">
        <f>SUM(J347:J348)</f>
        <v>1</v>
      </c>
    </row>
    <row r="347" spans="1:10" s="1" customFormat="1" ht="21.95" customHeight="1">
      <c r="A347" s="152"/>
      <c r="B347" s="152"/>
      <c r="C347" s="133"/>
      <c r="D347" s="133"/>
      <c r="E347" s="14" t="s">
        <v>1198</v>
      </c>
      <c r="F347" s="14" t="s">
        <v>440</v>
      </c>
      <c r="G347" s="14" t="s">
        <v>544</v>
      </c>
      <c r="H347" s="14" t="s">
        <v>1199</v>
      </c>
      <c r="I347" s="14" t="s">
        <v>1200</v>
      </c>
      <c r="J347" s="80">
        <v>0.5</v>
      </c>
    </row>
    <row r="348" spans="1:10" s="1" customFormat="1" ht="21.95" customHeight="1">
      <c r="A348" s="152"/>
      <c r="B348" s="153"/>
      <c r="C348" s="133"/>
      <c r="D348" s="133"/>
      <c r="E348" s="14" t="s">
        <v>1201</v>
      </c>
      <c r="F348" s="14" t="s">
        <v>440</v>
      </c>
      <c r="G348" s="14" t="s">
        <v>322</v>
      </c>
      <c r="H348" s="14" t="s">
        <v>1202</v>
      </c>
      <c r="I348" s="14" t="s">
        <v>1203</v>
      </c>
      <c r="J348" s="80">
        <v>0.5</v>
      </c>
    </row>
    <row r="349" spans="1:10" ht="21" customHeight="1">
      <c r="A349" s="133" t="s">
        <v>70</v>
      </c>
      <c r="B349" s="133">
        <v>400006</v>
      </c>
      <c r="C349" s="133" t="s">
        <v>71</v>
      </c>
      <c r="D349" s="133"/>
      <c r="E349" s="39" t="s">
        <v>114</v>
      </c>
      <c r="F349" s="39"/>
      <c r="G349" s="39"/>
      <c r="H349" s="39"/>
      <c r="I349" s="39"/>
      <c r="J349" s="39">
        <f>SUM(J350:J353)</f>
        <v>4</v>
      </c>
    </row>
    <row r="350" spans="1:10" ht="27" customHeight="1">
      <c r="A350" s="133"/>
      <c r="B350" s="133"/>
      <c r="C350" s="133"/>
      <c r="D350" s="133"/>
      <c r="E350" s="14" t="s">
        <v>1204</v>
      </c>
      <c r="F350" s="14" t="s">
        <v>303</v>
      </c>
      <c r="G350" s="14" t="s">
        <v>309</v>
      </c>
      <c r="H350" s="14" t="s">
        <v>1205</v>
      </c>
      <c r="I350" s="14" t="s">
        <v>1206</v>
      </c>
      <c r="J350" s="80">
        <v>1</v>
      </c>
    </row>
    <row r="351" spans="1:10" ht="27" customHeight="1">
      <c r="A351" s="133"/>
      <c r="B351" s="133"/>
      <c r="C351" s="133"/>
      <c r="D351" s="133"/>
      <c r="E351" s="14" t="s">
        <v>1207</v>
      </c>
      <c r="F351" s="14" t="s">
        <v>303</v>
      </c>
      <c r="G351" s="14" t="s">
        <v>309</v>
      </c>
      <c r="H351" s="14" t="s">
        <v>1208</v>
      </c>
      <c r="I351" s="14" t="s">
        <v>1209</v>
      </c>
      <c r="J351" s="80">
        <v>1</v>
      </c>
    </row>
    <row r="352" spans="1:10" ht="27" customHeight="1">
      <c r="A352" s="133"/>
      <c r="B352" s="133"/>
      <c r="C352" s="133"/>
      <c r="D352" s="133"/>
      <c r="E352" s="14" t="s">
        <v>1210</v>
      </c>
      <c r="F352" s="14" t="s">
        <v>303</v>
      </c>
      <c r="G352" s="14" t="s">
        <v>309</v>
      </c>
      <c r="H352" s="14" t="s">
        <v>1211</v>
      </c>
      <c r="I352" s="14" t="s">
        <v>1212</v>
      </c>
      <c r="J352" s="80">
        <v>1</v>
      </c>
    </row>
    <row r="353" spans="1:10" s="1" customFormat="1" ht="27" customHeight="1">
      <c r="A353" s="133"/>
      <c r="B353" s="133"/>
      <c r="C353" s="133"/>
      <c r="D353" s="133"/>
      <c r="E353" s="14" t="s">
        <v>1213</v>
      </c>
      <c r="F353" s="14" t="s">
        <v>440</v>
      </c>
      <c r="G353" s="14" t="s">
        <v>309</v>
      </c>
      <c r="H353" s="14" t="s">
        <v>1214</v>
      </c>
      <c r="I353" s="14" t="s">
        <v>1215</v>
      </c>
      <c r="J353" s="80">
        <v>1</v>
      </c>
    </row>
    <row r="354" spans="1:10" ht="21.95" customHeight="1">
      <c r="A354" s="149" t="s">
        <v>72</v>
      </c>
      <c r="B354" s="150">
        <v>212006</v>
      </c>
      <c r="C354" s="156" t="s">
        <v>73</v>
      </c>
      <c r="D354" s="157"/>
      <c r="E354" s="29" t="s">
        <v>114</v>
      </c>
      <c r="F354" s="29"/>
      <c r="G354" s="29"/>
      <c r="H354" s="29"/>
      <c r="I354" s="29"/>
      <c r="J354" s="81">
        <f>SUM(J355:J358)</f>
        <v>5</v>
      </c>
    </row>
    <row r="355" spans="1:10" s="1" customFormat="1" ht="27.95" customHeight="1">
      <c r="A355" s="149"/>
      <c r="B355" s="155"/>
      <c r="C355" s="156"/>
      <c r="D355" s="157"/>
      <c r="E355" s="14" t="s">
        <v>1216</v>
      </c>
      <c r="F355" s="14" t="s">
        <v>326</v>
      </c>
      <c r="G355" s="14" t="s">
        <v>304</v>
      </c>
      <c r="H355" s="14" t="s">
        <v>1217</v>
      </c>
      <c r="I355" s="14" t="s">
        <v>1218</v>
      </c>
      <c r="J355" s="80">
        <v>2</v>
      </c>
    </row>
    <row r="356" spans="1:10" s="1" customFormat="1" ht="26.1" customHeight="1">
      <c r="A356" s="149"/>
      <c r="B356" s="155"/>
      <c r="C356" s="156"/>
      <c r="D356" s="157"/>
      <c r="E356" s="14" t="s">
        <v>1219</v>
      </c>
      <c r="F356" s="14" t="s">
        <v>303</v>
      </c>
      <c r="G356" s="14" t="s">
        <v>304</v>
      </c>
      <c r="H356" s="14" t="s">
        <v>1220</v>
      </c>
      <c r="I356" s="14" t="s">
        <v>1221</v>
      </c>
      <c r="J356" s="80">
        <v>1</v>
      </c>
    </row>
    <row r="357" spans="1:10" s="1" customFormat="1" ht="21.95" customHeight="1">
      <c r="A357" s="149"/>
      <c r="B357" s="155"/>
      <c r="C357" s="156"/>
      <c r="D357" s="157"/>
      <c r="E357" s="14" t="s">
        <v>1222</v>
      </c>
      <c r="F357" s="14" t="s">
        <v>326</v>
      </c>
      <c r="G357" s="14" t="s">
        <v>309</v>
      </c>
      <c r="H357" s="14" t="s">
        <v>1223</v>
      </c>
      <c r="I357" s="14" t="s">
        <v>1224</v>
      </c>
      <c r="J357" s="80">
        <v>1</v>
      </c>
    </row>
    <row r="358" spans="1:10" ht="21.95" customHeight="1">
      <c r="A358" s="149"/>
      <c r="B358" s="155"/>
      <c r="C358" s="137"/>
      <c r="D358" s="138"/>
      <c r="E358" s="14" t="s">
        <v>1225</v>
      </c>
      <c r="F358" s="14" t="s">
        <v>303</v>
      </c>
      <c r="G358" s="14" t="s">
        <v>309</v>
      </c>
      <c r="H358" s="14" t="s">
        <v>1226</v>
      </c>
      <c r="I358" s="14" t="s">
        <v>1227</v>
      </c>
      <c r="J358" s="80">
        <v>1</v>
      </c>
    </row>
    <row r="359" spans="1:10" ht="21.95" customHeight="1">
      <c r="A359" s="155" t="s">
        <v>74</v>
      </c>
      <c r="B359" s="143" t="s">
        <v>114</v>
      </c>
      <c r="C359" s="144"/>
      <c r="D359" s="145"/>
      <c r="E359" s="14"/>
      <c r="F359" s="14"/>
      <c r="G359" s="14"/>
      <c r="H359" s="14"/>
      <c r="I359" s="14"/>
      <c r="J359" s="80">
        <f>SUM(J360+J363+J366+J367)</f>
        <v>15.5</v>
      </c>
    </row>
    <row r="360" spans="1:10" ht="18.95" customHeight="1">
      <c r="A360" s="155"/>
      <c r="B360" s="149">
        <v>350013</v>
      </c>
      <c r="C360" s="133" t="s">
        <v>75</v>
      </c>
      <c r="D360" s="133"/>
      <c r="E360" s="14" t="s">
        <v>114</v>
      </c>
      <c r="F360" s="14"/>
      <c r="G360" s="14"/>
      <c r="H360" s="14"/>
      <c r="I360" s="14"/>
      <c r="J360" s="80">
        <f>SUM(J361:J362)</f>
        <v>2</v>
      </c>
    </row>
    <row r="361" spans="1:10" ht="21.95" customHeight="1">
      <c r="A361" s="155"/>
      <c r="B361" s="149"/>
      <c r="C361" s="133"/>
      <c r="D361" s="133"/>
      <c r="E361" s="14" t="s">
        <v>1228</v>
      </c>
      <c r="F361" s="14" t="s">
        <v>303</v>
      </c>
      <c r="G361" s="14" t="s">
        <v>372</v>
      </c>
      <c r="H361" s="14" t="s">
        <v>1229</v>
      </c>
      <c r="I361" s="14" t="s">
        <v>1230</v>
      </c>
      <c r="J361" s="80">
        <v>1</v>
      </c>
    </row>
    <row r="362" spans="1:10" ht="27" customHeight="1">
      <c r="A362" s="155"/>
      <c r="B362" s="149"/>
      <c r="C362" s="133"/>
      <c r="D362" s="133"/>
      <c r="E362" s="14" t="s">
        <v>1231</v>
      </c>
      <c r="F362" s="14" t="s">
        <v>303</v>
      </c>
      <c r="G362" s="14" t="s">
        <v>309</v>
      </c>
      <c r="H362" s="14" t="s">
        <v>1232</v>
      </c>
      <c r="I362" s="14" t="s">
        <v>1233</v>
      </c>
      <c r="J362" s="80">
        <v>1</v>
      </c>
    </row>
    <row r="363" spans="1:10" ht="21" customHeight="1">
      <c r="A363" s="155"/>
      <c r="B363" s="148">
        <v>350010</v>
      </c>
      <c r="C363" s="156" t="s">
        <v>76</v>
      </c>
      <c r="D363" s="157"/>
      <c r="E363" s="14" t="s">
        <v>114</v>
      </c>
      <c r="F363" s="14"/>
      <c r="G363" s="14"/>
      <c r="H363" s="14"/>
      <c r="I363" s="14"/>
      <c r="J363" s="80">
        <f>SUM(J364:J365)</f>
        <v>2</v>
      </c>
    </row>
    <row r="364" spans="1:10" ht="23.1" customHeight="1">
      <c r="A364" s="155"/>
      <c r="B364" s="149"/>
      <c r="C364" s="156"/>
      <c r="D364" s="157"/>
      <c r="E364" s="14" t="s">
        <v>1234</v>
      </c>
      <c r="F364" s="14" t="s">
        <v>303</v>
      </c>
      <c r="G364" s="14" t="s">
        <v>309</v>
      </c>
      <c r="H364" s="14" t="s">
        <v>1235</v>
      </c>
      <c r="I364" s="14" t="s">
        <v>1236</v>
      </c>
      <c r="J364" s="80">
        <v>1</v>
      </c>
    </row>
    <row r="365" spans="1:10" ht="24.95" customHeight="1">
      <c r="A365" s="155"/>
      <c r="B365" s="149"/>
      <c r="C365" s="156"/>
      <c r="D365" s="157"/>
      <c r="E365" s="38" t="s">
        <v>1237</v>
      </c>
      <c r="F365" s="14" t="s">
        <v>303</v>
      </c>
      <c r="G365" s="14" t="s">
        <v>372</v>
      </c>
      <c r="H365" s="14" t="s">
        <v>1238</v>
      </c>
      <c r="I365" s="14" t="s">
        <v>1239</v>
      </c>
      <c r="J365" s="80">
        <v>1</v>
      </c>
    </row>
    <row r="366" spans="1:10" ht="24.95" customHeight="1">
      <c r="A366" s="155"/>
      <c r="B366" s="36">
        <v>350011</v>
      </c>
      <c r="C366" s="146" t="s">
        <v>77</v>
      </c>
      <c r="D366" s="147"/>
      <c r="E366" s="14" t="s">
        <v>1240</v>
      </c>
      <c r="F366" s="14" t="s">
        <v>303</v>
      </c>
      <c r="G366" s="14" t="s">
        <v>309</v>
      </c>
      <c r="H366" s="14" t="s">
        <v>1241</v>
      </c>
      <c r="I366" s="14" t="s">
        <v>1242</v>
      </c>
      <c r="J366" s="80">
        <v>1</v>
      </c>
    </row>
    <row r="367" spans="1:10" ht="21.95" customHeight="1">
      <c r="A367" s="155"/>
      <c r="B367" s="148">
        <v>350012</v>
      </c>
      <c r="C367" s="146" t="s">
        <v>78</v>
      </c>
      <c r="D367" s="147"/>
      <c r="E367" s="14" t="s">
        <v>114</v>
      </c>
      <c r="F367" s="14"/>
      <c r="G367" s="14"/>
      <c r="H367" s="14"/>
      <c r="I367" s="14"/>
      <c r="J367" s="80">
        <f>SUM(J368:J376)</f>
        <v>10.5</v>
      </c>
    </row>
    <row r="368" spans="1:10" s="1" customFormat="1" ht="21.95" customHeight="1">
      <c r="A368" s="155"/>
      <c r="B368" s="149"/>
      <c r="C368" s="156"/>
      <c r="D368" s="157"/>
      <c r="E368" s="14" t="s">
        <v>1243</v>
      </c>
      <c r="F368" s="14" t="s">
        <v>326</v>
      </c>
      <c r="G368" s="14" t="s">
        <v>309</v>
      </c>
      <c r="H368" s="14" t="s">
        <v>1244</v>
      </c>
      <c r="I368" s="14" t="s">
        <v>1245</v>
      </c>
      <c r="J368" s="80">
        <v>1.5</v>
      </c>
    </row>
    <row r="369" spans="1:10" s="1" customFormat="1" ht="21.95" customHeight="1">
      <c r="A369" s="155"/>
      <c r="B369" s="149"/>
      <c r="C369" s="156"/>
      <c r="D369" s="157"/>
      <c r="E369" s="14" t="s">
        <v>1246</v>
      </c>
      <c r="F369" s="14" t="s">
        <v>326</v>
      </c>
      <c r="G369" s="14" t="s">
        <v>309</v>
      </c>
      <c r="H369" s="14" t="s">
        <v>1247</v>
      </c>
      <c r="I369" s="14" t="s">
        <v>1248</v>
      </c>
      <c r="J369" s="80">
        <v>1.5</v>
      </c>
    </row>
    <row r="370" spans="1:10" s="1" customFormat="1" ht="21.95" customHeight="1">
      <c r="A370" s="155"/>
      <c r="B370" s="149"/>
      <c r="C370" s="156"/>
      <c r="D370" s="157"/>
      <c r="E370" s="18" t="s">
        <v>1249</v>
      </c>
      <c r="F370" s="18" t="s">
        <v>365</v>
      </c>
      <c r="G370" s="18" t="s">
        <v>309</v>
      </c>
      <c r="H370" s="18" t="s">
        <v>1250</v>
      </c>
      <c r="I370" s="18" t="s">
        <v>1251</v>
      </c>
      <c r="J370" s="18">
        <v>1</v>
      </c>
    </row>
    <row r="371" spans="1:10" s="1" customFormat="1" ht="21.95" customHeight="1">
      <c r="A371" s="155"/>
      <c r="B371" s="149"/>
      <c r="C371" s="156"/>
      <c r="D371" s="157"/>
      <c r="E371" s="18" t="s">
        <v>1252</v>
      </c>
      <c r="F371" s="14" t="s">
        <v>326</v>
      </c>
      <c r="G371" s="18" t="s">
        <v>309</v>
      </c>
      <c r="H371" s="18" t="s">
        <v>1253</v>
      </c>
      <c r="I371" s="18" t="s">
        <v>1254</v>
      </c>
      <c r="J371" s="18">
        <v>1</v>
      </c>
    </row>
    <row r="372" spans="1:10" s="1" customFormat="1" ht="21.95" customHeight="1">
      <c r="A372" s="155"/>
      <c r="B372" s="149"/>
      <c r="C372" s="156"/>
      <c r="D372" s="157"/>
      <c r="E372" s="18" t="s">
        <v>1255</v>
      </c>
      <c r="F372" s="14" t="s">
        <v>326</v>
      </c>
      <c r="G372" s="18" t="s">
        <v>544</v>
      </c>
      <c r="H372" s="18" t="s">
        <v>1256</v>
      </c>
      <c r="I372" s="18" t="s">
        <v>1257</v>
      </c>
      <c r="J372" s="18">
        <v>1.5</v>
      </c>
    </row>
    <row r="373" spans="1:10" ht="21.95" customHeight="1">
      <c r="A373" s="155"/>
      <c r="B373" s="149"/>
      <c r="C373" s="156"/>
      <c r="D373" s="157"/>
      <c r="E373" s="18" t="s">
        <v>1258</v>
      </c>
      <c r="F373" s="14" t="s">
        <v>303</v>
      </c>
      <c r="G373" s="18" t="s">
        <v>309</v>
      </c>
      <c r="H373" s="18" t="s">
        <v>1259</v>
      </c>
      <c r="I373" s="18" t="s">
        <v>1260</v>
      </c>
      <c r="J373" s="18">
        <v>1</v>
      </c>
    </row>
    <row r="374" spans="1:10" ht="21.95" customHeight="1">
      <c r="A374" s="155"/>
      <c r="B374" s="149"/>
      <c r="C374" s="156"/>
      <c r="D374" s="157"/>
      <c r="E374" s="18" t="s">
        <v>1261</v>
      </c>
      <c r="F374" s="14" t="s">
        <v>303</v>
      </c>
      <c r="G374" s="18" t="s">
        <v>309</v>
      </c>
      <c r="H374" s="18" t="s">
        <v>1262</v>
      </c>
      <c r="I374" s="18" t="s">
        <v>1263</v>
      </c>
      <c r="J374" s="18">
        <v>1</v>
      </c>
    </row>
    <row r="375" spans="1:10" ht="21.95" customHeight="1">
      <c r="A375" s="155"/>
      <c r="B375" s="149"/>
      <c r="C375" s="156"/>
      <c r="D375" s="157"/>
      <c r="E375" s="18" t="s">
        <v>1264</v>
      </c>
      <c r="F375" s="14" t="s">
        <v>303</v>
      </c>
      <c r="G375" s="18" t="s">
        <v>344</v>
      </c>
      <c r="H375" s="18" t="s">
        <v>1265</v>
      </c>
      <c r="I375" s="18" t="s">
        <v>1266</v>
      </c>
      <c r="J375" s="18">
        <v>1</v>
      </c>
    </row>
    <row r="376" spans="1:10" s="1" customFormat="1" ht="21.95" customHeight="1">
      <c r="A376" s="155"/>
      <c r="B376" s="150"/>
      <c r="C376" s="137"/>
      <c r="D376" s="138"/>
      <c r="E376" s="18" t="s">
        <v>1267</v>
      </c>
      <c r="F376" s="18" t="s">
        <v>440</v>
      </c>
      <c r="G376" s="18" t="s">
        <v>309</v>
      </c>
      <c r="H376" s="18" t="s">
        <v>1268</v>
      </c>
      <c r="I376" s="18" t="s">
        <v>1269</v>
      </c>
      <c r="J376" s="18">
        <v>1</v>
      </c>
    </row>
    <row r="377" spans="1:10" ht="20.100000000000001" customHeight="1">
      <c r="A377" s="155" t="s">
        <v>79</v>
      </c>
      <c r="B377" s="155">
        <v>210004</v>
      </c>
      <c r="C377" s="224" t="s">
        <v>1941</v>
      </c>
      <c r="D377" s="147"/>
      <c r="E377" s="14" t="s">
        <v>114</v>
      </c>
      <c r="F377" s="32"/>
      <c r="G377" s="32"/>
      <c r="H377" s="32"/>
      <c r="I377" s="32"/>
      <c r="J377" s="80">
        <f>SUM(J378:J382)</f>
        <v>7</v>
      </c>
    </row>
    <row r="378" spans="1:10" s="1" customFormat="1" ht="21.95" customHeight="1">
      <c r="A378" s="155"/>
      <c r="B378" s="155"/>
      <c r="C378" s="156"/>
      <c r="D378" s="157"/>
      <c r="E378" s="14" t="s">
        <v>1270</v>
      </c>
      <c r="F378" s="14" t="s">
        <v>326</v>
      </c>
      <c r="G378" s="14" t="s">
        <v>304</v>
      </c>
      <c r="H378" s="14" t="s">
        <v>1271</v>
      </c>
      <c r="I378" s="14" t="s">
        <v>1272</v>
      </c>
      <c r="J378" s="80">
        <v>2</v>
      </c>
    </row>
    <row r="379" spans="1:10" s="1" customFormat="1" ht="26.1" customHeight="1">
      <c r="A379" s="155"/>
      <c r="B379" s="155"/>
      <c r="C379" s="156"/>
      <c r="D379" s="157"/>
      <c r="E379" s="14" t="s">
        <v>1273</v>
      </c>
      <c r="F379" s="14" t="s">
        <v>303</v>
      </c>
      <c r="G379" s="14" t="s">
        <v>304</v>
      </c>
      <c r="H379" s="14" t="s">
        <v>1274</v>
      </c>
      <c r="I379" s="14" t="s">
        <v>1275</v>
      </c>
      <c r="J379" s="80">
        <v>1</v>
      </c>
    </row>
    <row r="380" spans="1:10" s="1" customFormat="1" ht="26.1" customHeight="1">
      <c r="A380" s="155"/>
      <c r="B380" s="155"/>
      <c r="C380" s="156"/>
      <c r="D380" s="157"/>
      <c r="E380" s="14" t="s">
        <v>1276</v>
      </c>
      <c r="F380" s="14" t="s">
        <v>326</v>
      </c>
      <c r="G380" s="14" t="s">
        <v>309</v>
      </c>
      <c r="H380" s="14" t="s">
        <v>1277</v>
      </c>
      <c r="I380" s="14" t="s">
        <v>1278</v>
      </c>
      <c r="J380" s="80">
        <v>1</v>
      </c>
    </row>
    <row r="381" spans="1:10" s="1" customFormat="1" ht="26.1" customHeight="1">
      <c r="A381" s="155"/>
      <c r="B381" s="155"/>
      <c r="C381" s="156"/>
      <c r="D381" s="157"/>
      <c r="E381" s="14" t="s">
        <v>1279</v>
      </c>
      <c r="F381" s="14" t="s">
        <v>361</v>
      </c>
      <c r="G381" s="14" t="s">
        <v>322</v>
      </c>
      <c r="H381" s="14" t="s">
        <v>1280</v>
      </c>
      <c r="I381" s="14" t="s">
        <v>426</v>
      </c>
      <c r="J381" s="80">
        <v>1.5</v>
      </c>
    </row>
    <row r="382" spans="1:10" s="1" customFormat="1" ht="30" customHeight="1">
      <c r="A382" s="155"/>
      <c r="B382" s="155"/>
      <c r="C382" s="137"/>
      <c r="D382" s="138"/>
      <c r="E382" s="14" t="s">
        <v>1281</v>
      </c>
      <c r="F382" s="14" t="s">
        <v>326</v>
      </c>
      <c r="G382" s="14" t="s">
        <v>309</v>
      </c>
      <c r="H382" s="14" t="s">
        <v>1282</v>
      </c>
      <c r="I382" s="14" t="s">
        <v>1283</v>
      </c>
      <c r="J382" s="80">
        <v>1.5</v>
      </c>
    </row>
    <row r="383" spans="1:10" ht="24" customHeight="1">
      <c r="A383" s="148" t="s">
        <v>80</v>
      </c>
      <c r="B383" s="198" t="s">
        <v>81</v>
      </c>
      <c r="C383" s="217" t="s">
        <v>82</v>
      </c>
      <c r="D383" s="215"/>
      <c r="E383" s="14" t="s">
        <v>114</v>
      </c>
      <c r="F383" s="14"/>
      <c r="G383" s="14"/>
      <c r="H383" s="14"/>
      <c r="I383" s="14"/>
      <c r="J383" s="80">
        <f>SUM(J384:J385)</f>
        <v>2</v>
      </c>
    </row>
    <row r="384" spans="1:10" s="1" customFormat="1" ht="21.95" customHeight="1">
      <c r="A384" s="149"/>
      <c r="B384" s="149"/>
      <c r="C384" s="217"/>
      <c r="D384" s="215"/>
      <c r="E384" s="14" t="s">
        <v>1284</v>
      </c>
      <c r="F384" s="14" t="s">
        <v>303</v>
      </c>
      <c r="G384" s="14" t="s">
        <v>304</v>
      </c>
      <c r="H384" s="14" t="s">
        <v>1285</v>
      </c>
      <c r="I384" s="14" t="s">
        <v>1286</v>
      </c>
      <c r="J384" s="80">
        <v>1</v>
      </c>
    </row>
    <row r="385" spans="1:10" ht="26.1" customHeight="1">
      <c r="A385" s="150"/>
      <c r="B385" s="149"/>
      <c r="C385" s="217"/>
      <c r="D385" s="215"/>
      <c r="E385" s="14" t="s">
        <v>1287</v>
      </c>
      <c r="F385" s="14" t="s">
        <v>303</v>
      </c>
      <c r="G385" s="14" t="s">
        <v>327</v>
      </c>
      <c r="H385" s="14" t="s">
        <v>1288</v>
      </c>
      <c r="I385" s="14" t="s">
        <v>1289</v>
      </c>
      <c r="J385" s="80">
        <v>1</v>
      </c>
    </row>
    <row r="386" spans="1:10" ht="26.1" customHeight="1">
      <c r="A386" s="149" t="s">
        <v>83</v>
      </c>
      <c r="B386" s="155">
        <v>202008</v>
      </c>
      <c r="C386" s="146" t="s">
        <v>84</v>
      </c>
      <c r="D386" s="147"/>
      <c r="E386" s="14" t="s">
        <v>114</v>
      </c>
      <c r="F386" s="14"/>
      <c r="G386" s="14"/>
      <c r="H386" s="14"/>
      <c r="I386" s="14"/>
      <c r="J386" s="80">
        <f>SUM(J387:J389)</f>
        <v>3</v>
      </c>
    </row>
    <row r="387" spans="1:10" s="1" customFormat="1" ht="26.1" customHeight="1">
      <c r="A387" s="149"/>
      <c r="B387" s="155"/>
      <c r="C387" s="156"/>
      <c r="D387" s="157"/>
      <c r="E387" s="14" t="s">
        <v>1290</v>
      </c>
      <c r="F387" s="14" t="s">
        <v>326</v>
      </c>
      <c r="G387" s="14" t="s">
        <v>309</v>
      </c>
      <c r="H387" s="14" t="s">
        <v>1291</v>
      </c>
      <c r="I387" s="14" t="s">
        <v>1292</v>
      </c>
      <c r="J387" s="80">
        <v>1</v>
      </c>
    </row>
    <row r="388" spans="1:10" ht="26.1" customHeight="1">
      <c r="A388" s="149"/>
      <c r="B388" s="155"/>
      <c r="C388" s="156"/>
      <c r="D388" s="157"/>
      <c r="E388" s="14" t="s">
        <v>1293</v>
      </c>
      <c r="F388" s="14" t="s">
        <v>303</v>
      </c>
      <c r="G388" s="14" t="s">
        <v>309</v>
      </c>
      <c r="H388" s="14" t="s">
        <v>1294</v>
      </c>
      <c r="I388" s="14" t="s">
        <v>1295</v>
      </c>
      <c r="J388" s="80">
        <v>1</v>
      </c>
    </row>
    <row r="389" spans="1:10" ht="30.95" customHeight="1">
      <c r="A389" s="150"/>
      <c r="B389" s="155"/>
      <c r="C389" s="137"/>
      <c r="D389" s="138"/>
      <c r="E389" s="14" t="s">
        <v>1296</v>
      </c>
      <c r="F389" s="14" t="s">
        <v>303</v>
      </c>
      <c r="G389" s="14" t="s">
        <v>309</v>
      </c>
      <c r="H389" s="14" t="s">
        <v>1297</v>
      </c>
      <c r="I389" s="14" t="s">
        <v>1298</v>
      </c>
      <c r="J389" s="80">
        <v>1</v>
      </c>
    </row>
    <row r="390" spans="1:10" s="1" customFormat="1" ht="30.95" customHeight="1">
      <c r="A390" s="37" t="s">
        <v>85</v>
      </c>
      <c r="B390" s="35">
        <v>252003</v>
      </c>
      <c r="C390" s="140" t="s">
        <v>86</v>
      </c>
      <c r="D390" s="142"/>
      <c r="E390" s="14" t="s">
        <v>1299</v>
      </c>
      <c r="F390" s="14" t="s">
        <v>440</v>
      </c>
      <c r="G390" s="14" t="s">
        <v>344</v>
      </c>
      <c r="H390" s="14" t="s">
        <v>1300</v>
      </c>
      <c r="I390" s="14" t="s">
        <v>1301</v>
      </c>
      <c r="J390" s="80">
        <v>1</v>
      </c>
    </row>
    <row r="391" spans="1:10" s="1" customFormat="1" ht="30.95" customHeight="1">
      <c r="A391" s="35" t="s">
        <v>87</v>
      </c>
      <c r="B391" s="35">
        <v>105017</v>
      </c>
      <c r="C391" s="225" t="s">
        <v>1942</v>
      </c>
      <c r="D391" s="142"/>
      <c r="E391" s="14" t="s">
        <v>1302</v>
      </c>
      <c r="F391" s="14" t="s">
        <v>326</v>
      </c>
      <c r="G391" s="14" t="s">
        <v>317</v>
      </c>
      <c r="H391" s="14" t="s">
        <v>1303</v>
      </c>
      <c r="I391" s="14" t="s">
        <v>1304</v>
      </c>
      <c r="J391" s="80">
        <v>1</v>
      </c>
    </row>
    <row r="392" spans="1:10" ht="30.95" customHeight="1">
      <c r="A392" s="35" t="s">
        <v>89</v>
      </c>
      <c r="B392" s="35">
        <v>200009</v>
      </c>
      <c r="C392" s="140" t="s">
        <v>90</v>
      </c>
      <c r="D392" s="142"/>
      <c r="E392" s="14" t="s">
        <v>1305</v>
      </c>
      <c r="F392" s="14" t="s">
        <v>303</v>
      </c>
      <c r="G392" s="14" t="s">
        <v>309</v>
      </c>
      <c r="H392" s="14" t="s">
        <v>1306</v>
      </c>
      <c r="I392" s="14" t="s">
        <v>1307</v>
      </c>
      <c r="J392" s="80">
        <v>1</v>
      </c>
    </row>
    <row r="393" spans="1:10" s="1" customFormat="1" ht="30.95" customHeight="1">
      <c r="A393" s="35" t="s">
        <v>91</v>
      </c>
      <c r="B393" s="35">
        <v>302001</v>
      </c>
      <c r="C393" s="140" t="s">
        <v>91</v>
      </c>
      <c r="D393" s="142"/>
      <c r="E393" s="14" t="s">
        <v>1308</v>
      </c>
      <c r="F393" s="14" t="s">
        <v>326</v>
      </c>
      <c r="G393" s="14" t="s">
        <v>304</v>
      </c>
      <c r="H393" s="14" t="s">
        <v>1309</v>
      </c>
      <c r="I393" s="14" t="s">
        <v>1310</v>
      </c>
      <c r="J393" s="80">
        <v>2</v>
      </c>
    </row>
    <row r="394" spans="1:10" ht="30.95" customHeight="1">
      <c r="A394" s="35" t="s">
        <v>92</v>
      </c>
      <c r="B394" s="35">
        <v>111012</v>
      </c>
      <c r="C394" s="140" t="s">
        <v>93</v>
      </c>
      <c r="D394" s="142"/>
      <c r="E394" s="14" t="s">
        <v>1311</v>
      </c>
      <c r="F394" s="14" t="s">
        <v>303</v>
      </c>
      <c r="G394" s="14" t="s">
        <v>344</v>
      </c>
      <c r="H394" s="14" t="s">
        <v>1312</v>
      </c>
      <c r="I394" s="14" t="s">
        <v>1313</v>
      </c>
      <c r="J394" s="80">
        <v>1</v>
      </c>
    </row>
    <row r="395" spans="1:10" ht="30.95" customHeight="1">
      <c r="A395" s="36" t="s">
        <v>94</v>
      </c>
      <c r="B395" s="36">
        <v>369002</v>
      </c>
      <c r="C395" s="146" t="s">
        <v>95</v>
      </c>
      <c r="D395" s="147"/>
      <c r="E395" s="14" t="s">
        <v>1314</v>
      </c>
      <c r="F395" s="14" t="s">
        <v>303</v>
      </c>
      <c r="G395" s="14" t="s">
        <v>309</v>
      </c>
      <c r="H395" s="14" t="s">
        <v>1315</v>
      </c>
      <c r="I395" s="14" t="s">
        <v>1316</v>
      </c>
      <c r="J395" s="80">
        <v>1</v>
      </c>
    </row>
    <row r="396" spans="1:10" ht="18" customHeight="1">
      <c r="A396" s="148" t="s">
        <v>96</v>
      </c>
      <c r="B396" s="148">
        <v>364002</v>
      </c>
      <c r="C396" s="146" t="s">
        <v>97</v>
      </c>
      <c r="D396" s="147"/>
      <c r="E396" s="14" t="s">
        <v>114</v>
      </c>
      <c r="F396" s="14"/>
      <c r="G396" s="14"/>
      <c r="H396" s="14"/>
      <c r="I396" s="14"/>
      <c r="J396" s="80">
        <f>SUM(J397:J398)</f>
        <v>2</v>
      </c>
    </row>
    <row r="397" spans="1:10" ht="26.1" customHeight="1">
      <c r="A397" s="149"/>
      <c r="B397" s="149"/>
      <c r="C397" s="156"/>
      <c r="D397" s="157"/>
      <c r="E397" s="14" t="s">
        <v>1317</v>
      </c>
      <c r="F397" s="14" t="s">
        <v>303</v>
      </c>
      <c r="G397" s="14" t="s">
        <v>309</v>
      </c>
      <c r="H397" s="14" t="s">
        <v>721</v>
      </c>
      <c r="I397" s="14" t="s">
        <v>1318</v>
      </c>
      <c r="J397" s="80">
        <v>1</v>
      </c>
    </row>
    <row r="398" spans="1:10" ht="26.1" customHeight="1">
      <c r="A398" s="149"/>
      <c r="B398" s="149"/>
      <c r="C398" s="156"/>
      <c r="D398" s="157"/>
      <c r="E398" s="14" t="s">
        <v>1319</v>
      </c>
      <c r="F398" s="14" t="s">
        <v>303</v>
      </c>
      <c r="G398" s="14" t="s">
        <v>309</v>
      </c>
      <c r="H398" s="14" t="s">
        <v>1320</v>
      </c>
      <c r="I398" s="14" t="s">
        <v>1321</v>
      </c>
      <c r="J398" s="80">
        <v>1</v>
      </c>
    </row>
    <row r="399" spans="1:10" s="1" customFormat="1" ht="32.1" customHeight="1">
      <c r="A399" s="35" t="s">
        <v>98</v>
      </c>
      <c r="B399" s="35">
        <v>371001</v>
      </c>
      <c r="C399" s="140" t="s">
        <v>99</v>
      </c>
      <c r="D399" s="142"/>
      <c r="E399" s="14" t="s">
        <v>1322</v>
      </c>
      <c r="F399" s="14" t="s">
        <v>326</v>
      </c>
      <c r="G399" s="14" t="s">
        <v>304</v>
      </c>
      <c r="H399" s="14" t="s">
        <v>1323</v>
      </c>
      <c r="I399" s="14" t="s">
        <v>1324</v>
      </c>
      <c r="J399" s="80">
        <v>2</v>
      </c>
    </row>
    <row r="400" spans="1:10" ht="24" customHeight="1">
      <c r="A400" s="149" t="s">
        <v>100</v>
      </c>
      <c r="B400" s="143" t="s">
        <v>114</v>
      </c>
      <c r="C400" s="144"/>
      <c r="D400" s="145"/>
      <c r="E400" s="14"/>
      <c r="F400" s="14"/>
      <c r="G400" s="14"/>
      <c r="H400" s="14"/>
      <c r="I400" s="14"/>
      <c r="J400" s="80">
        <f>SUM(J401:J402)</f>
        <v>2.5</v>
      </c>
    </row>
    <row r="401" spans="1:10" s="1" customFormat="1" ht="36.950000000000003" customHeight="1">
      <c r="A401" s="149"/>
      <c r="B401" s="56" t="s">
        <v>101</v>
      </c>
      <c r="C401" s="140" t="s">
        <v>102</v>
      </c>
      <c r="D401" s="142"/>
      <c r="E401" s="14" t="s">
        <v>1325</v>
      </c>
      <c r="F401" s="14" t="s">
        <v>326</v>
      </c>
      <c r="G401" s="14" t="s">
        <v>317</v>
      </c>
      <c r="H401" s="14" t="s">
        <v>1326</v>
      </c>
      <c r="I401" s="14" t="s">
        <v>1327</v>
      </c>
      <c r="J401" s="80">
        <v>1</v>
      </c>
    </row>
    <row r="402" spans="1:10" s="1" customFormat="1" ht="35.1" customHeight="1">
      <c r="A402" s="150"/>
      <c r="B402" s="56" t="s">
        <v>1943</v>
      </c>
      <c r="C402" s="140" t="s">
        <v>103</v>
      </c>
      <c r="D402" s="142"/>
      <c r="E402" s="14" t="s">
        <v>1328</v>
      </c>
      <c r="F402" s="14" t="s">
        <v>326</v>
      </c>
      <c r="G402" s="14" t="s">
        <v>317</v>
      </c>
      <c r="H402" s="14" t="s">
        <v>1329</v>
      </c>
      <c r="I402" s="14" t="s">
        <v>1330</v>
      </c>
      <c r="J402" s="80">
        <v>1.5</v>
      </c>
    </row>
    <row r="403" spans="1:10" s="2" customFormat="1" ht="21.95" customHeight="1">
      <c r="A403" s="202" t="s">
        <v>104</v>
      </c>
      <c r="B403" s="139"/>
      <c r="C403" s="139"/>
      <c r="D403" s="139"/>
      <c r="E403" s="8"/>
      <c r="F403" s="8"/>
      <c r="G403" s="8"/>
      <c r="H403" s="8"/>
      <c r="I403" s="8"/>
      <c r="J403" s="82">
        <f>SUM(J404+J409+J410+J413+J418)</f>
        <v>12</v>
      </c>
    </row>
    <row r="404" spans="1:10" ht="15" customHeight="1">
      <c r="A404" s="167"/>
      <c r="B404" s="154">
        <v>999901</v>
      </c>
      <c r="C404" s="203" t="s">
        <v>105</v>
      </c>
      <c r="D404" s="204"/>
      <c r="E404" s="14" t="s">
        <v>114</v>
      </c>
      <c r="F404" s="14"/>
      <c r="G404" s="14"/>
      <c r="H404" s="14"/>
      <c r="I404" s="14"/>
      <c r="J404" s="80">
        <f>SUM(J405:J408)</f>
        <v>4</v>
      </c>
    </row>
    <row r="405" spans="1:10" s="1" customFormat="1" ht="21.95" customHeight="1">
      <c r="A405" s="168"/>
      <c r="B405" s="199"/>
      <c r="C405" s="205"/>
      <c r="D405" s="206"/>
      <c r="E405" s="14" t="s">
        <v>1331</v>
      </c>
      <c r="F405" s="14" t="s">
        <v>303</v>
      </c>
      <c r="G405" s="14" t="s">
        <v>304</v>
      </c>
      <c r="H405" s="14" t="s">
        <v>1332</v>
      </c>
      <c r="I405" s="14" t="s">
        <v>1333</v>
      </c>
      <c r="J405" s="80">
        <v>1</v>
      </c>
    </row>
    <row r="406" spans="1:10" s="1" customFormat="1" ht="21.95" customHeight="1">
      <c r="A406" s="168"/>
      <c r="B406" s="199"/>
      <c r="C406" s="205"/>
      <c r="D406" s="206"/>
      <c r="E406" s="14" t="s">
        <v>1334</v>
      </c>
      <c r="F406" s="14" t="s">
        <v>303</v>
      </c>
      <c r="G406" s="14" t="s">
        <v>304</v>
      </c>
      <c r="H406" s="14" t="s">
        <v>1335</v>
      </c>
      <c r="I406" s="14" t="s">
        <v>1336</v>
      </c>
      <c r="J406" s="80">
        <v>1</v>
      </c>
    </row>
    <row r="407" spans="1:10" ht="21.95" customHeight="1">
      <c r="A407" s="168"/>
      <c r="B407" s="199"/>
      <c r="C407" s="205"/>
      <c r="D407" s="206"/>
      <c r="E407" s="14" t="s">
        <v>1337</v>
      </c>
      <c r="F407" s="14" t="s">
        <v>303</v>
      </c>
      <c r="G407" s="14" t="s">
        <v>327</v>
      </c>
      <c r="H407" s="14" t="s">
        <v>1338</v>
      </c>
      <c r="I407" s="14" t="s">
        <v>1339</v>
      </c>
      <c r="J407" s="80">
        <v>1</v>
      </c>
    </row>
    <row r="408" spans="1:10" s="1" customFormat="1" ht="21.95" customHeight="1">
      <c r="A408" s="169"/>
      <c r="B408" s="200"/>
      <c r="C408" s="207"/>
      <c r="D408" s="208"/>
      <c r="E408" s="14" t="s">
        <v>1340</v>
      </c>
      <c r="F408" s="14" t="s">
        <v>440</v>
      </c>
      <c r="G408" s="14" t="s">
        <v>327</v>
      </c>
      <c r="H408" s="14" t="s">
        <v>1341</v>
      </c>
      <c r="I408" s="14" t="s">
        <v>1342</v>
      </c>
      <c r="J408" s="80">
        <v>1</v>
      </c>
    </row>
    <row r="409" spans="1:10" ht="21.95" customHeight="1">
      <c r="A409" s="41"/>
      <c r="B409" s="38">
        <v>999164</v>
      </c>
      <c r="C409" s="146" t="s">
        <v>106</v>
      </c>
      <c r="D409" s="147"/>
      <c r="E409" s="14" t="s">
        <v>1343</v>
      </c>
      <c r="F409" s="14" t="s">
        <v>303</v>
      </c>
      <c r="G409" s="14" t="s">
        <v>309</v>
      </c>
      <c r="H409" s="14" t="s">
        <v>1344</v>
      </c>
      <c r="I409" s="14" t="s">
        <v>1345</v>
      </c>
      <c r="J409" s="80">
        <v>1</v>
      </c>
    </row>
    <row r="410" spans="1:10" ht="18" customHeight="1">
      <c r="A410" s="170"/>
      <c r="B410" s="154">
        <v>999810</v>
      </c>
      <c r="C410" s="146" t="s">
        <v>107</v>
      </c>
      <c r="D410" s="147"/>
      <c r="E410" s="14" t="s">
        <v>114</v>
      </c>
      <c r="F410" s="14"/>
      <c r="G410" s="14"/>
      <c r="H410" s="14"/>
      <c r="I410" s="14"/>
      <c r="J410" s="80">
        <f>SUM(J411:J412)</f>
        <v>2</v>
      </c>
    </row>
    <row r="411" spans="1:10" ht="21.95" customHeight="1">
      <c r="A411" s="170"/>
      <c r="B411" s="152"/>
      <c r="C411" s="156"/>
      <c r="D411" s="157"/>
      <c r="E411" s="14" t="s">
        <v>1346</v>
      </c>
      <c r="F411" s="14" t="s">
        <v>303</v>
      </c>
      <c r="G411" s="14" t="s">
        <v>327</v>
      </c>
      <c r="H411" s="14" t="s">
        <v>1347</v>
      </c>
      <c r="I411" s="14" t="s">
        <v>1348</v>
      </c>
      <c r="J411" s="80">
        <v>1</v>
      </c>
    </row>
    <row r="412" spans="1:10" ht="21.95" customHeight="1">
      <c r="A412" s="170"/>
      <c r="B412" s="152"/>
      <c r="C412" s="156"/>
      <c r="D412" s="157"/>
      <c r="E412" s="14" t="s">
        <v>1349</v>
      </c>
      <c r="F412" s="14" t="s">
        <v>303</v>
      </c>
      <c r="G412" s="14" t="s">
        <v>327</v>
      </c>
      <c r="H412" s="14" t="s">
        <v>1350</v>
      </c>
      <c r="I412" s="14" t="s">
        <v>1351</v>
      </c>
      <c r="J412" s="80">
        <v>1</v>
      </c>
    </row>
    <row r="413" spans="1:10" ht="18" customHeight="1">
      <c r="A413" s="171"/>
      <c r="B413" s="133">
        <v>999818</v>
      </c>
      <c r="C413" s="203" t="s">
        <v>108</v>
      </c>
      <c r="D413" s="204"/>
      <c r="E413" s="14" t="s">
        <v>114</v>
      </c>
      <c r="F413" s="14"/>
      <c r="G413" s="14"/>
      <c r="H413" s="14"/>
      <c r="I413" s="14"/>
      <c r="J413" s="80">
        <f>SUM(J414:J417)</f>
        <v>4</v>
      </c>
    </row>
    <row r="414" spans="1:10" s="1" customFormat="1" ht="21.95" customHeight="1">
      <c r="A414" s="171"/>
      <c r="B414" s="133"/>
      <c r="C414" s="205"/>
      <c r="D414" s="206"/>
      <c r="E414" s="14" t="s">
        <v>1352</v>
      </c>
      <c r="F414" s="14" t="s">
        <v>303</v>
      </c>
      <c r="G414" s="14" t="s">
        <v>304</v>
      </c>
      <c r="H414" s="14" t="s">
        <v>1353</v>
      </c>
      <c r="I414" s="14" t="s">
        <v>1354</v>
      </c>
      <c r="J414" s="80">
        <v>1</v>
      </c>
    </row>
    <row r="415" spans="1:10" ht="21.95" customHeight="1">
      <c r="A415" s="171"/>
      <c r="B415" s="201"/>
      <c r="C415" s="205"/>
      <c r="D415" s="206"/>
      <c r="E415" s="14" t="s">
        <v>1355</v>
      </c>
      <c r="F415" s="14" t="s">
        <v>303</v>
      </c>
      <c r="G415" s="14" t="s">
        <v>327</v>
      </c>
      <c r="H415" s="14" t="s">
        <v>1356</v>
      </c>
      <c r="I415" s="14" t="s">
        <v>1357</v>
      </c>
      <c r="J415" s="14">
        <v>1</v>
      </c>
    </row>
    <row r="416" spans="1:10" ht="21.95" customHeight="1">
      <c r="A416" s="171"/>
      <c r="B416" s="201"/>
      <c r="C416" s="205"/>
      <c r="D416" s="206"/>
      <c r="E416" s="14" t="s">
        <v>1358</v>
      </c>
      <c r="F416" s="14" t="s">
        <v>303</v>
      </c>
      <c r="G416" s="14" t="s">
        <v>327</v>
      </c>
      <c r="H416" s="14" t="s">
        <v>1359</v>
      </c>
      <c r="I416" s="14" t="s">
        <v>1360</v>
      </c>
      <c r="J416" s="14">
        <v>1</v>
      </c>
    </row>
    <row r="417" spans="1:10" ht="21.95" customHeight="1">
      <c r="A417" s="171"/>
      <c r="B417" s="201"/>
      <c r="C417" s="207"/>
      <c r="D417" s="208"/>
      <c r="E417" s="14" t="s">
        <v>1361</v>
      </c>
      <c r="F417" s="14" t="s">
        <v>303</v>
      </c>
      <c r="G417" s="14" t="s">
        <v>327</v>
      </c>
      <c r="H417" s="14" t="s">
        <v>1362</v>
      </c>
      <c r="I417" s="14" t="s">
        <v>1363</v>
      </c>
      <c r="J417" s="14">
        <v>1</v>
      </c>
    </row>
    <row r="418" spans="1:10" s="1" customFormat="1" ht="24" customHeight="1">
      <c r="A418" s="40"/>
      <c r="B418" s="14">
        <v>999888</v>
      </c>
      <c r="C418" s="140" t="s">
        <v>109</v>
      </c>
      <c r="D418" s="142"/>
      <c r="E418" s="14" t="s">
        <v>1364</v>
      </c>
      <c r="F418" s="14" t="s">
        <v>326</v>
      </c>
      <c r="G418" s="14" t="s">
        <v>309</v>
      </c>
      <c r="H418" s="14" t="s">
        <v>1365</v>
      </c>
      <c r="I418" s="14" t="s">
        <v>1366</v>
      </c>
      <c r="J418" s="14">
        <v>1</v>
      </c>
    </row>
    <row r="419" spans="1:10" s="2" customFormat="1" ht="18" customHeight="1">
      <c r="A419" s="43"/>
      <c r="B419" s="139" t="s">
        <v>110</v>
      </c>
      <c r="C419" s="139"/>
      <c r="D419" s="139"/>
      <c r="E419" s="139"/>
      <c r="F419" s="11"/>
      <c r="G419" s="11"/>
      <c r="H419" s="11"/>
      <c r="I419" s="27"/>
      <c r="J419" s="11">
        <f>SUM(J420+J469+J497+J512+J533+J562+J577+J581+J595+J602+J611+J623+J632+J638)</f>
        <v>146</v>
      </c>
    </row>
    <row r="420" spans="1:10" ht="21.95" customHeight="1">
      <c r="A420" s="172" t="s">
        <v>111</v>
      </c>
      <c r="B420" s="139" t="s">
        <v>112</v>
      </c>
      <c r="C420" s="139"/>
      <c r="D420" s="139"/>
      <c r="E420" s="44"/>
      <c r="F420" s="11"/>
      <c r="G420" s="11"/>
      <c r="H420" s="11"/>
      <c r="I420" s="27"/>
      <c r="J420" s="44">
        <f>SUM(J421+J455+J460+J463+J464+J465+J466+J467+J468)</f>
        <v>36.5</v>
      </c>
    </row>
    <row r="421" spans="1:10" ht="18.95" customHeight="1">
      <c r="A421" s="173"/>
      <c r="B421" s="154" t="s">
        <v>113</v>
      </c>
      <c r="C421" s="146" t="s">
        <v>114</v>
      </c>
      <c r="D421" s="147"/>
      <c r="E421" s="44"/>
      <c r="F421" s="11"/>
      <c r="G421" s="11"/>
      <c r="H421" s="11"/>
      <c r="I421" s="27"/>
      <c r="J421" s="44">
        <f>SUM(J422+J425+J428+J437+J438+J441+J444+J445+J448+J449+J452+J453+J454)</f>
        <v>26.5</v>
      </c>
    </row>
    <row r="422" spans="1:10" ht="18.95" customHeight="1">
      <c r="A422" s="173"/>
      <c r="B422" s="152"/>
      <c r="C422" s="133" t="s">
        <v>115</v>
      </c>
      <c r="D422" s="133"/>
      <c r="E422" s="44" t="s">
        <v>114</v>
      </c>
      <c r="F422" s="11"/>
      <c r="G422" s="11"/>
      <c r="H422" s="11"/>
      <c r="I422" s="27"/>
      <c r="J422" s="14">
        <f>SUM(J423:J424)</f>
        <v>3</v>
      </c>
    </row>
    <row r="423" spans="1:10" s="1" customFormat="1" ht="18.95" customHeight="1">
      <c r="A423" s="173"/>
      <c r="B423" s="152"/>
      <c r="C423" s="133"/>
      <c r="D423" s="133"/>
      <c r="E423" s="14" t="s">
        <v>1367</v>
      </c>
      <c r="F423" s="14" t="s">
        <v>326</v>
      </c>
      <c r="G423" s="14" t="s">
        <v>304</v>
      </c>
      <c r="H423" s="14" t="s">
        <v>1368</v>
      </c>
      <c r="I423" s="14" t="s">
        <v>1369</v>
      </c>
      <c r="J423" s="14">
        <v>2</v>
      </c>
    </row>
    <row r="424" spans="1:10" s="1" customFormat="1" ht="21.95" customHeight="1">
      <c r="A424" s="173"/>
      <c r="B424" s="152"/>
      <c r="C424" s="133"/>
      <c r="D424" s="133"/>
      <c r="E424" s="14" t="s">
        <v>1370</v>
      </c>
      <c r="F424" s="14" t="s">
        <v>440</v>
      </c>
      <c r="G424" s="14" t="s">
        <v>327</v>
      </c>
      <c r="H424" s="14" t="s">
        <v>1371</v>
      </c>
      <c r="I424" s="14" t="s">
        <v>1372</v>
      </c>
      <c r="J424" s="14">
        <v>1</v>
      </c>
    </row>
    <row r="425" spans="1:10" ht="21.95" customHeight="1">
      <c r="A425" s="173"/>
      <c r="B425" s="152"/>
      <c r="C425" s="133" t="s">
        <v>116</v>
      </c>
      <c r="D425" s="133"/>
      <c r="E425" s="14" t="s">
        <v>114</v>
      </c>
      <c r="F425" s="14"/>
      <c r="G425" s="14"/>
      <c r="H425" s="14"/>
      <c r="I425" s="14"/>
      <c r="J425" s="14">
        <f>SUM(J426:J427)</f>
        <v>2</v>
      </c>
    </row>
    <row r="426" spans="1:10" s="1" customFormat="1" ht="21.95" customHeight="1">
      <c r="A426" s="173"/>
      <c r="B426" s="152"/>
      <c r="C426" s="133"/>
      <c r="D426" s="133"/>
      <c r="E426" s="14" t="s">
        <v>1373</v>
      </c>
      <c r="F426" s="14" t="s">
        <v>303</v>
      </c>
      <c r="G426" s="14" t="s">
        <v>304</v>
      </c>
      <c r="H426" s="14" t="s">
        <v>1374</v>
      </c>
      <c r="I426" s="14" t="s">
        <v>1375</v>
      </c>
      <c r="J426" s="14">
        <v>1</v>
      </c>
    </row>
    <row r="427" spans="1:10" ht="24.95" customHeight="1">
      <c r="A427" s="173"/>
      <c r="B427" s="152"/>
      <c r="C427" s="133"/>
      <c r="D427" s="133"/>
      <c r="E427" s="14" t="s">
        <v>1376</v>
      </c>
      <c r="F427" s="14" t="s">
        <v>303</v>
      </c>
      <c r="G427" s="14" t="s">
        <v>309</v>
      </c>
      <c r="H427" s="14" t="s">
        <v>1377</v>
      </c>
      <c r="I427" s="14" t="s">
        <v>1378</v>
      </c>
      <c r="J427" s="14">
        <v>1</v>
      </c>
    </row>
    <row r="428" spans="1:10" ht="24.95" customHeight="1">
      <c r="A428" s="173"/>
      <c r="B428" s="152"/>
      <c r="C428" s="133" t="s">
        <v>117</v>
      </c>
      <c r="D428" s="133"/>
      <c r="E428" s="14" t="s">
        <v>114</v>
      </c>
      <c r="F428" s="14"/>
      <c r="G428" s="14"/>
      <c r="H428" s="14"/>
      <c r="I428" s="14"/>
      <c r="J428" s="14">
        <f>SUM(J429:J436)</f>
        <v>8</v>
      </c>
    </row>
    <row r="429" spans="1:10" s="1" customFormat="1" ht="24.95" customHeight="1">
      <c r="A429" s="173"/>
      <c r="B429" s="152"/>
      <c r="C429" s="133"/>
      <c r="D429" s="133"/>
      <c r="E429" s="14" t="s">
        <v>1379</v>
      </c>
      <c r="F429" s="14" t="s">
        <v>326</v>
      </c>
      <c r="G429" s="14" t="s">
        <v>309</v>
      </c>
      <c r="H429" s="14" t="s">
        <v>1380</v>
      </c>
      <c r="I429" s="14" t="s">
        <v>1381</v>
      </c>
      <c r="J429" s="14">
        <v>1</v>
      </c>
    </row>
    <row r="430" spans="1:10" ht="24.95" customHeight="1">
      <c r="A430" s="173"/>
      <c r="B430" s="152"/>
      <c r="C430" s="133"/>
      <c r="D430" s="133"/>
      <c r="E430" s="14" t="s">
        <v>1382</v>
      </c>
      <c r="F430" s="14" t="s">
        <v>303</v>
      </c>
      <c r="G430" s="14" t="s">
        <v>309</v>
      </c>
      <c r="H430" s="14" t="s">
        <v>1383</v>
      </c>
      <c r="I430" s="14" t="s">
        <v>1384</v>
      </c>
      <c r="J430" s="14">
        <v>1</v>
      </c>
    </row>
    <row r="431" spans="1:10" ht="24.95" customHeight="1">
      <c r="A431" s="173"/>
      <c r="B431" s="152"/>
      <c r="C431" s="133"/>
      <c r="D431" s="133"/>
      <c r="E431" s="14" t="s">
        <v>1385</v>
      </c>
      <c r="F431" s="14" t="s">
        <v>303</v>
      </c>
      <c r="G431" s="14" t="s">
        <v>309</v>
      </c>
      <c r="H431" s="14" t="s">
        <v>1386</v>
      </c>
      <c r="I431" s="14" t="s">
        <v>1387</v>
      </c>
      <c r="J431" s="14">
        <v>1</v>
      </c>
    </row>
    <row r="432" spans="1:10" ht="24.95" customHeight="1">
      <c r="A432" s="173"/>
      <c r="B432" s="152"/>
      <c r="C432" s="133"/>
      <c r="D432" s="133"/>
      <c r="E432" s="14" t="s">
        <v>1388</v>
      </c>
      <c r="F432" s="14" t="s">
        <v>303</v>
      </c>
      <c r="G432" s="14" t="s">
        <v>309</v>
      </c>
      <c r="H432" s="14" t="s">
        <v>1389</v>
      </c>
      <c r="I432" s="14" t="s">
        <v>1390</v>
      </c>
      <c r="J432" s="14">
        <v>1</v>
      </c>
    </row>
    <row r="433" spans="1:10" ht="24.95" customHeight="1">
      <c r="A433" s="173"/>
      <c r="B433" s="152"/>
      <c r="C433" s="133"/>
      <c r="D433" s="133"/>
      <c r="E433" s="14" t="s">
        <v>1391</v>
      </c>
      <c r="F433" s="14" t="s">
        <v>303</v>
      </c>
      <c r="G433" s="14" t="s">
        <v>309</v>
      </c>
      <c r="H433" s="14" t="s">
        <v>1392</v>
      </c>
      <c r="I433" s="14" t="s">
        <v>1393</v>
      </c>
      <c r="J433" s="14">
        <v>1</v>
      </c>
    </row>
    <row r="434" spans="1:10" ht="24.95" customHeight="1">
      <c r="A434" s="173"/>
      <c r="B434" s="152"/>
      <c r="C434" s="133"/>
      <c r="D434" s="133"/>
      <c r="E434" s="14" t="s">
        <v>1394</v>
      </c>
      <c r="F434" s="14" t="s">
        <v>303</v>
      </c>
      <c r="G434" s="14" t="s">
        <v>309</v>
      </c>
      <c r="H434" s="14" t="s">
        <v>1395</v>
      </c>
      <c r="I434" s="14" t="s">
        <v>1396</v>
      </c>
      <c r="J434" s="14">
        <v>1</v>
      </c>
    </row>
    <row r="435" spans="1:10" ht="24.95" customHeight="1">
      <c r="A435" s="173"/>
      <c r="B435" s="152"/>
      <c r="C435" s="133"/>
      <c r="D435" s="133"/>
      <c r="E435" s="14" t="s">
        <v>1397</v>
      </c>
      <c r="F435" s="14" t="s">
        <v>303</v>
      </c>
      <c r="G435" s="14" t="s">
        <v>309</v>
      </c>
      <c r="H435" s="14" t="s">
        <v>1398</v>
      </c>
      <c r="I435" s="14" t="s">
        <v>1399</v>
      </c>
      <c r="J435" s="14">
        <v>1</v>
      </c>
    </row>
    <row r="436" spans="1:10" ht="24.95" customHeight="1">
      <c r="A436" s="173"/>
      <c r="B436" s="152"/>
      <c r="C436" s="133"/>
      <c r="D436" s="133"/>
      <c r="E436" s="14" t="s">
        <v>1400</v>
      </c>
      <c r="F436" s="14" t="s">
        <v>303</v>
      </c>
      <c r="G436" s="14" t="s">
        <v>372</v>
      </c>
      <c r="H436" s="14" t="s">
        <v>1401</v>
      </c>
      <c r="I436" s="14" t="s">
        <v>1402</v>
      </c>
      <c r="J436" s="14">
        <v>1</v>
      </c>
    </row>
    <row r="437" spans="1:10" ht="24.95" customHeight="1">
      <c r="A437" s="173"/>
      <c r="B437" s="152"/>
      <c r="C437" s="133" t="s">
        <v>118</v>
      </c>
      <c r="D437" s="133"/>
      <c r="E437" s="38" t="s">
        <v>1403</v>
      </c>
      <c r="F437" s="14" t="s">
        <v>303</v>
      </c>
      <c r="G437" s="38" t="s">
        <v>309</v>
      </c>
      <c r="H437" s="38" t="s">
        <v>1404</v>
      </c>
      <c r="I437" s="38" t="s">
        <v>1405</v>
      </c>
      <c r="J437" s="38">
        <v>1</v>
      </c>
    </row>
    <row r="438" spans="1:10" ht="24.95" customHeight="1">
      <c r="A438" s="173"/>
      <c r="B438" s="152"/>
      <c r="C438" s="133" t="s">
        <v>119</v>
      </c>
      <c r="D438" s="133"/>
      <c r="E438" s="38" t="s">
        <v>114</v>
      </c>
      <c r="F438" s="38"/>
      <c r="G438" s="38"/>
      <c r="H438" s="38"/>
      <c r="I438" s="38"/>
      <c r="J438" s="38">
        <f>SUM(J439:J440)</f>
        <v>2</v>
      </c>
    </row>
    <row r="439" spans="1:10" s="1" customFormat="1" ht="24.95" customHeight="1">
      <c r="A439" s="173"/>
      <c r="B439" s="152"/>
      <c r="C439" s="133"/>
      <c r="D439" s="133"/>
      <c r="E439" s="14" t="s">
        <v>1406</v>
      </c>
      <c r="F439" s="14" t="s">
        <v>303</v>
      </c>
      <c r="G439" s="14" t="s">
        <v>304</v>
      </c>
      <c r="H439" s="14" t="s">
        <v>1407</v>
      </c>
      <c r="I439" s="14" t="s">
        <v>1081</v>
      </c>
      <c r="J439" s="14">
        <v>1</v>
      </c>
    </row>
    <row r="440" spans="1:10" ht="24.95" customHeight="1">
      <c r="A440" s="173"/>
      <c r="B440" s="152"/>
      <c r="C440" s="133"/>
      <c r="D440" s="133"/>
      <c r="E440" s="14" t="s">
        <v>1408</v>
      </c>
      <c r="F440" s="14" t="s">
        <v>303</v>
      </c>
      <c r="G440" s="14" t="s">
        <v>309</v>
      </c>
      <c r="H440" s="14" t="s">
        <v>1409</v>
      </c>
      <c r="I440" s="14" t="s">
        <v>1410</v>
      </c>
      <c r="J440" s="14">
        <v>1</v>
      </c>
    </row>
    <row r="441" spans="1:10" ht="24.95" customHeight="1">
      <c r="A441" s="173"/>
      <c r="B441" s="152"/>
      <c r="C441" s="133" t="s">
        <v>120</v>
      </c>
      <c r="D441" s="133"/>
      <c r="E441" s="38" t="s">
        <v>114</v>
      </c>
      <c r="F441" s="38"/>
      <c r="G441" s="38"/>
      <c r="H441" s="38"/>
      <c r="I441" s="38"/>
      <c r="J441" s="38">
        <v>2</v>
      </c>
    </row>
    <row r="442" spans="1:10" s="1" customFormat="1" ht="24.95" customHeight="1">
      <c r="A442" s="173"/>
      <c r="B442" s="152"/>
      <c r="C442" s="133"/>
      <c r="D442" s="133"/>
      <c r="E442" s="14" t="s">
        <v>1411</v>
      </c>
      <c r="F442" s="14" t="s">
        <v>303</v>
      </c>
      <c r="G442" s="14" t="s">
        <v>304</v>
      </c>
      <c r="H442" s="14" t="s">
        <v>1412</v>
      </c>
      <c r="I442" s="14" t="s">
        <v>1413</v>
      </c>
      <c r="J442" s="14">
        <v>1</v>
      </c>
    </row>
    <row r="443" spans="1:10" ht="24.95" customHeight="1">
      <c r="A443" s="173"/>
      <c r="B443" s="152"/>
      <c r="C443" s="133"/>
      <c r="D443" s="133"/>
      <c r="E443" s="14" t="s">
        <v>1414</v>
      </c>
      <c r="F443" s="14" t="s">
        <v>303</v>
      </c>
      <c r="G443" s="14" t="s">
        <v>317</v>
      </c>
      <c r="H443" s="14" t="s">
        <v>1415</v>
      </c>
      <c r="I443" s="14" t="s">
        <v>1416</v>
      </c>
      <c r="J443" s="14">
        <v>1</v>
      </c>
    </row>
    <row r="444" spans="1:10" s="1" customFormat="1" ht="24.95" customHeight="1">
      <c r="A444" s="173"/>
      <c r="B444" s="152"/>
      <c r="C444" s="133" t="s">
        <v>121</v>
      </c>
      <c r="D444" s="133"/>
      <c r="E444" s="14" t="s">
        <v>1417</v>
      </c>
      <c r="F444" s="14" t="s">
        <v>440</v>
      </c>
      <c r="G444" s="14" t="s">
        <v>309</v>
      </c>
      <c r="H444" s="14" t="s">
        <v>1418</v>
      </c>
      <c r="I444" s="14" t="s">
        <v>1419</v>
      </c>
      <c r="J444" s="14">
        <v>1</v>
      </c>
    </row>
    <row r="445" spans="1:10" ht="18" customHeight="1">
      <c r="A445" s="173"/>
      <c r="B445" s="152"/>
      <c r="C445" s="133" t="s">
        <v>122</v>
      </c>
      <c r="D445" s="133"/>
      <c r="E445" s="14" t="s">
        <v>114</v>
      </c>
      <c r="F445" s="14"/>
      <c r="G445" s="14"/>
      <c r="H445" s="14"/>
      <c r="I445" s="14"/>
      <c r="J445" s="14">
        <f>SUM(J446:J447)</f>
        <v>3.5</v>
      </c>
    </row>
    <row r="446" spans="1:10" s="1" customFormat="1" ht="21.95" customHeight="1">
      <c r="A446" s="173"/>
      <c r="B446" s="152"/>
      <c r="C446" s="133"/>
      <c r="D446" s="133"/>
      <c r="E446" s="14" t="s">
        <v>1420</v>
      </c>
      <c r="F446" s="15" t="s">
        <v>361</v>
      </c>
      <c r="G446" s="14" t="s">
        <v>317</v>
      </c>
      <c r="H446" s="14" t="s">
        <v>1421</v>
      </c>
      <c r="I446" s="14" t="s">
        <v>363</v>
      </c>
      <c r="J446" s="14">
        <v>2</v>
      </c>
    </row>
    <row r="447" spans="1:10" s="1" customFormat="1" ht="21.95" customHeight="1">
      <c r="A447" s="173"/>
      <c r="B447" s="152"/>
      <c r="C447" s="133"/>
      <c r="D447" s="133"/>
      <c r="E447" s="14" t="s">
        <v>1422</v>
      </c>
      <c r="F447" s="14" t="s">
        <v>326</v>
      </c>
      <c r="G447" s="14" t="s">
        <v>317</v>
      </c>
      <c r="H447" s="14" t="s">
        <v>1423</v>
      </c>
      <c r="I447" s="14" t="s">
        <v>1424</v>
      </c>
      <c r="J447" s="14">
        <v>1.5</v>
      </c>
    </row>
    <row r="448" spans="1:10" ht="30" customHeight="1">
      <c r="A448" s="173"/>
      <c r="B448" s="152"/>
      <c r="C448" s="133" t="s">
        <v>123</v>
      </c>
      <c r="D448" s="133"/>
      <c r="E448" s="14" t="s">
        <v>1425</v>
      </c>
      <c r="F448" s="14" t="s">
        <v>303</v>
      </c>
      <c r="G448" s="14" t="s">
        <v>317</v>
      </c>
      <c r="H448" s="14" t="s">
        <v>1426</v>
      </c>
      <c r="I448" s="14" t="s">
        <v>1427</v>
      </c>
      <c r="J448" s="14">
        <v>0.5</v>
      </c>
    </row>
    <row r="449" spans="1:10" ht="18" customHeight="1">
      <c r="A449" s="173"/>
      <c r="B449" s="152"/>
      <c r="C449" s="133" t="s">
        <v>124</v>
      </c>
      <c r="D449" s="133"/>
      <c r="E449" s="14" t="s">
        <v>114</v>
      </c>
      <c r="F449" s="45"/>
      <c r="G449" s="45"/>
      <c r="H449" s="45"/>
      <c r="I449" s="45"/>
      <c r="J449" s="14">
        <f>SUM(J450:J451)</f>
        <v>2</v>
      </c>
    </row>
    <row r="450" spans="1:10" s="1" customFormat="1" ht="30" customHeight="1">
      <c r="A450" s="173"/>
      <c r="B450" s="152"/>
      <c r="C450" s="133"/>
      <c r="D450" s="133"/>
      <c r="E450" s="14" t="s">
        <v>1428</v>
      </c>
      <c r="F450" s="14" t="s">
        <v>326</v>
      </c>
      <c r="G450" s="14" t="s">
        <v>317</v>
      </c>
      <c r="H450" s="14" t="s">
        <v>1429</v>
      </c>
      <c r="I450" s="14" t="s">
        <v>1430</v>
      </c>
      <c r="J450" s="14">
        <v>1.5</v>
      </c>
    </row>
    <row r="451" spans="1:10" ht="29.1" customHeight="1">
      <c r="A451" s="173"/>
      <c r="B451" s="152"/>
      <c r="C451" s="133"/>
      <c r="D451" s="133"/>
      <c r="E451" s="14" t="s">
        <v>1431</v>
      </c>
      <c r="F451" s="14" t="s">
        <v>303</v>
      </c>
      <c r="G451" s="14" t="s">
        <v>317</v>
      </c>
      <c r="H451" s="14" t="s">
        <v>1432</v>
      </c>
      <c r="I451" s="14" t="s">
        <v>1433</v>
      </c>
      <c r="J451" s="14">
        <v>0.5</v>
      </c>
    </row>
    <row r="452" spans="1:10" ht="27" customHeight="1">
      <c r="A452" s="173"/>
      <c r="B452" s="152"/>
      <c r="C452" s="133" t="s">
        <v>125</v>
      </c>
      <c r="D452" s="133"/>
      <c r="E452" s="14" t="s">
        <v>1434</v>
      </c>
      <c r="F452" s="14" t="s">
        <v>303</v>
      </c>
      <c r="G452" s="14" t="s">
        <v>372</v>
      </c>
      <c r="H452" s="14" t="s">
        <v>1435</v>
      </c>
      <c r="I452" s="14" t="s">
        <v>1436</v>
      </c>
      <c r="J452" s="14">
        <v>0.5</v>
      </c>
    </row>
    <row r="453" spans="1:10" ht="27" customHeight="1">
      <c r="A453" s="173"/>
      <c r="B453" s="152"/>
      <c r="C453" s="133" t="s">
        <v>126</v>
      </c>
      <c r="D453" s="133"/>
      <c r="E453" s="14" t="s">
        <v>1437</v>
      </c>
      <c r="F453" s="14" t="s">
        <v>303</v>
      </c>
      <c r="G453" s="14" t="s">
        <v>317</v>
      </c>
      <c r="H453" s="14" t="s">
        <v>1438</v>
      </c>
      <c r="I453" s="14" t="s">
        <v>1439</v>
      </c>
      <c r="J453" s="14">
        <v>0.5</v>
      </c>
    </row>
    <row r="454" spans="1:10" s="1" customFormat="1" ht="30" customHeight="1">
      <c r="A454" s="173"/>
      <c r="B454" s="153"/>
      <c r="C454" s="133" t="s">
        <v>127</v>
      </c>
      <c r="D454" s="133"/>
      <c r="E454" s="14" t="s">
        <v>1440</v>
      </c>
      <c r="F454" s="14" t="s">
        <v>440</v>
      </c>
      <c r="G454" s="14" t="s">
        <v>309</v>
      </c>
      <c r="H454" s="14" t="s">
        <v>1441</v>
      </c>
      <c r="I454" s="14" t="s">
        <v>1442</v>
      </c>
      <c r="J454" s="14">
        <v>0.5</v>
      </c>
    </row>
    <row r="455" spans="1:10" ht="23.1" customHeight="1">
      <c r="A455" s="173"/>
      <c r="B455" s="152" t="s">
        <v>128</v>
      </c>
      <c r="C455" s="133" t="s">
        <v>114</v>
      </c>
      <c r="D455" s="133"/>
      <c r="E455" s="33"/>
      <c r="F455" s="45"/>
      <c r="G455" s="45"/>
      <c r="H455" s="45"/>
      <c r="I455" s="45"/>
      <c r="J455" s="14">
        <f>SUM(J456:J459)</f>
        <v>5</v>
      </c>
    </row>
    <row r="456" spans="1:10" s="1" customFormat="1" ht="30.95" customHeight="1">
      <c r="A456" s="173"/>
      <c r="B456" s="152"/>
      <c r="C456" s="133" t="s">
        <v>129</v>
      </c>
      <c r="D456" s="133"/>
      <c r="E456" s="14" t="s">
        <v>1443</v>
      </c>
      <c r="F456" s="14" t="s">
        <v>326</v>
      </c>
      <c r="G456" s="14" t="s">
        <v>372</v>
      </c>
      <c r="H456" s="14" t="s">
        <v>1444</v>
      </c>
      <c r="I456" s="14" t="s">
        <v>1445</v>
      </c>
      <c r="J456" s="14">
        <v>1.5</v>
      </c>
    </row>
    <row r="457" spans="1:10" s="1" customFormat="1" ht="24.95" customHeight="1">
      <c r="A457" s="173"/>
      <c r="B457" s="152"/>
      <c r="C457" s="133" t="s">
        <v>131</v>
      </c>
      <c r="D457" s="133"/>
      <c r="E457" s="14" t="s">
        <v>1446</v>
      </c>
      <c r="F457" s="14" t="s">
        <v>326</v>
      </c>
      <c r="G457" s="14" t="s">
        <v>317</v>
      </c>
      <c r="H457" s="14" t="s">
        <v>1447</v>
      </c>
      <c r="I457" s="14" t="s">
        <v>1448</v>
      </c>
      <c r="J457" s="14">
        <v>1.5</v>
      </c>
    </row>
    <row r="458" spans="1:10" s="1" customFormat="1" ht="30.95" customHeight="1">
      <c r="A458" s="173"/>
      <c r="B458" s="152"/>
      <c r="C458" s="133" t="s">
        <v>132</v>
      </c>
      <c r="D458" s="133"/>
      <c r="E458" s="14" t="s">
        <v>1449</v>
      </c>
      <c r="F458" s="14" t="s">
        <v>326</v>
      </c>
      <c r="G458" s="14" t="s">
        <v>317</v>
      </c>
      <c r="H458" s="14" t="s">
        <v>1450</v>
      </c>
      <c r="I458" s="14" t="s">
        <v>1451</v>
      </c>
      <c r="J458" s="14">
        <v>1.5</v>
      </c>
    </row>
    <row r="459" spans="1:10" ht="42" customHeight="1">
      <c r="A459" s="173"/>
      <c r="B459" s="153"/>
      <c r="C459" s="133" t="s">
        <v>133</v>
      </c>
      <c r="D459" s="133"/>
      <c r="E459" s="14" t="s">
        <v>1452</v>
      </c>
      <c r="F459" s="14" t="s">
        <v>303</v>
      </c>
      <c r="G459" s="14" t="s">
        <v>317</v>
      </c>
      <c r="H459" s="14" t="s">
        <v>1453</v>
      </c>
      <c r="I459" s="14" t="s">
        <v>1454</v>
      </c>
      <c r="J459" s="14">
        <v>0.5</v>
      </c>
    </row>
    <row r="460" spans="1:10" ht="24.95" customHeight="1">
      <c r="A460" s="173"/>
      <c r="B460" s="133" t="s">
        <v>134</v>
      </c>
      <c r="C460" s="140" t="s">
        <v>114</v>
      </c>
      <c r="D460" s="142"/>
      <c r="E460" s="14"/>
      <c r="F460" s="14"/>
      <c r="G460" s="14"/>
      <c r="H460" s="14"/>
      <c r="I460" s="14"/>
      <c r="J460" s="14">
        <f>SUM(J461:J462)</f>
        <v>1</v>
      </c>
    </row>
    <row r="461" spans="1:10" ht="33.950000000000003" customHeight="1">
      <c r="A461" s="173"/>
      <c r="B461" s="133"/>
      <c r="C461" s="140" t="s">
        <v>135</v>
      </c>
      <c r="D461" s="142"/>
      <c r="E461" s="14" t="s">
        <v>1455</v>
      </c>
      <c r="F461" s="14" t="s">
        <v>303</v>
      </c>
      <c r="G461" s="14" t="s">
        <v>317</v>
      </c>
      <c r="H461" s="14" t="s">
        <v>1456</v>
      </c>
      <c r="I461" s="14" t="s">
        <v>1457</v>
      </c>
      <c r="J461" s="14">
        <v>0.5</v>
      </c>
    </row>
    <row r="462" spans="1:10" ht="27" customHeight="1">
      <c r="A462" s="173"/>
      <c r="B462" s="133"/>
      <c r="C462" s="140" t="s">
        <v>136</v>
      </c>
      <c r="D462" s="142"/>
      <c r="E462" s="14" t="s">
        <v>1458</v>
      </c>
      <c r="F462" s="14" t="s">
        <v>303</v>
      </c>
      <c r="G462" s="14" t="s">
        <v>317</v>
      </c>
      <c r="H462" s="14" t="s">
        <v>1459</v>
      </c>
      <c r="I462" s="14" t="s">
        <v>1460</v>
      </c>
      <c r="J462" s="14">
        <v>0.5</v>
      </c>
    </row>
    <row r="463" spans="1:10" s="1" customFormat="1" ht="38.1" customHeight="1">
      <c r="A463" s="173"/>
      <c r="B463" s="14" t="s">
        <v>137</v>
      </c>
      <c r="C463" s="140" t="s">
        <v>138</v>
      </c>
      <c r="D463" s="142"/>
      <c r="E463" s="14" t="s">
        <v>1461</v>
      </c>
      <c r="F463" s="14" t="s">
        <v>326</v>
      </c>
      <c r="G463" s="14" t="s">
        <v>317</v>
      </c>
      <c r="H463" s="14" t="s">
        <v>1462</v>
      </c>
      <c r="I463" s="14" t="s">
        <v>1463</v>
      </c>
      <c r="J463" s="14">
        <v>1.5</v>
      </c>
    </row>
    <row r="464" spans="1:10" ht="30" customHeight="1">
      <c r="A464" s="173"/>
      <c r="B464" s="14" t="s">
        <v>139</v>
      </c>
      <c r="C464" s="140" t="s">
        <v>140</v>
      </c>
      <c r="D464" s="142"/>
      <c r="E464" s="14" t="s">
        <v>1464</v>
      </c>
      <c r="F464" s="14" t="s">
        <v>303</v>
      </c>
      <c r="G464" s="14" t="s">
        <v>317</v>
      </c>
      <c r="H464" s="14" t="s">
        <v>1465</v>
      </c>
      <c r="I464" s="14" t="s">
        <v>1466</v>
      </c>
      <c r="J464" s="14">
        <v>0.5</v>
      </c>
    </row>
    <row r="465" spans="1:10" ht="35.1" customHeight="1">
      <c r="A465" s="173"/>
      <c r="B465" s="14" t="s">
        <v>141</v>
      </c>
      <c r="C465" s="140" t="s">
        <v>142</v>
      </c>
      <c r="D465" s="142"/>
      <c r="E465" s="14" t="s">
        <v>1467</v>
      </c>
      <c r="F465" s="14" t="s">
        <v>303</v>
      </c>
      <c r="G465" s="14" t="s">
        <v>344</v>
      </c>
      <c r="H465" s="14" t="s">
        <v>1468</v>
      </c>
      <c r="I465" s="14" t="s">
        <v>1469</v>
      </c>
      <c r="J465" s="14">
        <v>0.5</v>
      </c>
    </row>
    <row r="466" spans="1:10" ht="32.1" customHeight="1">
      <c r="A466" s="173"/>
      <c r="B466" s="14" t="s">
        <v>143</v>
      </c>
      <c r="C466" s="140" t="s">
        <v>144</v>
      </c>
      <c r="D466" s="142"/>
      <c r="E466" s="14" t="s">
        <v>1470</v>
      </c>
      <c r="F466" s="14" t="s">
        <v>303</v>
      </c>
      <c r="G466" s="14" t="s">
        <v>344</v>
      </c>
      <c r="H466" s="14" t="s">
        <v>1471</v>
      </c>
      <c r="I466" s="14" t="s">
        <v>1472</v>
      </c>
      <c r="J466" s="14">
        <v>0.5</v>
      </c>
    </row>
    <row r="467" spans="1:10" ht="36" customHeight="1">
      <c r="A467" s="173"/>
      <c r="B467" s="14" t="s">
        <v>146</v>
      </c>
      <c r="C467" s="140" t="s">
        <v>147</v>
      </c>
      <c r="D467" s="142"/>
      <c r="E467" s="14" t="s">
        <v>1473</v>
      </c>
      <c r="F467" s="14" t="s">
        <v>303</v>
      </c>
      <c r="G467" s="14" t="s">
        <v>317</v>
      </c>
      <c r="H467" s="14" t="s">
        <v>1474</v>
      </c>
      <c r="I467" s="14" t="s">
        <v>1475</v>
      </c>
      <c r="J467" s="14">
        <v>0.5</v>
      </c>
    </row>
    <row r="468" spans="1:10" ht="32.1" customHeight="1">
      <c r="A468" s="173"/>
      <c r="B468" s="14" t="s">
        <v>148</v>
      </c>
      <c r="C468" s="140" t="s">
        <v>149</v>
      </c>
      <c r="D468" s="142"/>
      <c r="E468" s="14" t="s">
        <v>1476</v>
      </c>
      <c r="F468" s="14" t="s">
        <v>303</v>
      </c>
      <c r="G468" s="14" t="s">
        <v>317</v>
      </c>
      <c r="H468" s="14" t="s">
        <v>1477</v>
      </c>
      <c r="I468" s="14" t="s">
        <v>1478</v>
      </c>
      <c r="J468" s="14">
        <v>0.5</v>
      </c>
    </row>
    <row r="469" spans="1:10" ht="24" customHeight="1">
      <c r="A469" s="139" t="s">
        <v>150</v>
      </c>
      <c r="B469" s="158" t="s">
        <v>1479</v>
      </c>
      <c r="C469" s="159"/>
      <c r="D469" s="160"/>
      <c r="E469" s="14"/>
      <c r="F469" s="14"/>
      <c r="G469" s="14"/>
      <c r="H469" s="14"/>
      <c r="I469" s="14"/>
      <c r="J469" s="8">
        <f>SUM(J470+J492+J496)</f>
        <v>21</v>
      </c>
    </row>
    <row r="470" spans="1:10" ht="18" customHeight="1">
      <c r="A470" s="139"/>
      <c r="B470" s="146" t="s">
        <v>113</v>
      </c>
      <c r="C470" s="128" t="s">
        <v>114</v>
      </c>
      <c r="D470" s="128"/>
      <c r="E470" s="128"/>
      <c r="F470" s="14"/>
      <c r="G470" s="14"/>
      <c r="H470" s="14"/>
      <c r="I470" s="14"/>
      <c r="J470" s="14">
        <f>SUM(J471+J480+J488+J491)</f>
        <v>18.5</v>
      </c>
    </row>
    <row r="471" spans="1:10" ht="18" customHeight="1">
      <c r="A471" s="139"/>
      <c r="B471" s="156"/>
      <c r="C471" s="133" t="s">
        <v>152</v>
      </c>
      <c r="D471" s="133"/>
      <c r="E471" s="14" t="s">
        <v>114</v>
      </c>
      <c r="F471" s="14"/>
      <c r="G471" s="14"/>
      <c r="H471" s="14"/>
      <c r="I471" s="14"/>
      <c r="J471" s="14">
        <f>SUM(J472:J479)</f>
        <v>8.5</v>
      </c>
    </row>
    <row r="472" spans="1:10" s="1" customFormat="1" ht="23.1" customHeight="1">
      <c r="A472" s="139"/>
      <c r="B472" s="156"/>
      <c r="C472" s="133"/>
      <c r="D472" s="133"/>
      <c r="E472" s="14" t="s">
        <v>1480</v>
      </c>
      <c r="F472" s="14" t="s">
        <v>326</v>
      </c>
      <c r="G472" s="14" t="s">
        <v>379</v>
      </c>
      <c r="H472" s="14" t="s">
        <v>1481</v>
      </c>
      <c r="I472" s="14" t="s">
        <v>1482</v>
      </c>
      <c r="J472" s="14">
        <v>1.5</v>
      </c>
    </row>
    <row r="473" spans="1:10" s="1" customFormat="1" ht="30" customHeight="1">
      <c r="A473" s="139"/>
      <c r="B473" s="156"/>
      <c r="C473" s="133"/>
      <c r="D473" s="133"/>
      <c r="E473" s="14" t="s">
        <v>1483</v>
      </c>
      <c r="F473" s="14" t="s">
        <v>303</v>
      </c>
      <c r="G473" s="14" t="s">
        <v>304</v>
      </c>
      <c r="H473" s="14" t="s">
        <v>1484</v>
      </c>
      <c r="I473" s="14" t="s">
        <v>1485</v>
      </c>
      <c r="J473" s="14">
        <v>1</v>
      </c>
    </row>
    <row r="474" spans="1:10" s="1" customFormat="1" ht="26.1" customHeight="1">
      <c r="A474" s="139"/>
      <c r="B474" s="156"/>
      <c r="C474" s="133"/>
      <c r="D474" s="133"/>
      <c r="E474" s="14" t="s">
        <v>1486</v>
      </c>
      <c r="F474" s="14" t="s">
        <v>365</v>
      </c>
      <c r="G474" s="14" t="s">
        <v>379</v>
      </c>
      <c r="H474" s="14" t="s">
        <v>1487</v>
      </c>
      <c r="I474" s="14" t="s">
        <v>1488</v>
      </c>
      <c r="J474" s="14">
        <v>1</v>
      </c>
    </row>
    <row r="475" spans="1:10" s="1" customFormat="1" ht="26.1" customHeight="1">
      <c r="A475" s="139"/>
      <c r="B475" s="156"/>
      <c r="C475" s="133"/>
      <c r="D475" s="133"/>
      <c r="E475" s="14" t="s">
        <v>1489</v>
      </c>
      <c r="F475" s="14" t="s">
        <v>303</v>
      </c>
      <c r="G475" s="14" t="s">
        <v>304</v>
      </c>
      <c r="H475" s="14" t="s">
        <v>1490</v>
      </c>
      <c r="I475" s="14" t="s">
        <v>1491</v>
      </c>
      <c r="J475" s="14">
        <v>1</v>
      </c>
    </row>
    <row r="476" spans="1:10" ht="26.1" customHeight="1">
      <c r="A476" s="139"/>
      <c r="B476" s="156"/>
      <c r="C476" s="133"/>
      <c r="D476" s="133"/>
      <c r="E476" s="14" t="s">
        <v>1492</v>
      </c>
      <c r="F476" s="14" t="s">
        <v>303</v>
      </c>
      <c r="G476" s="14" t="s">
        <v>309</v>
      </c>
      <c r="H476" s="14" t="s">
        <v>1493</v>
      </c>
      <c r="I476" s="14" t="s">
        <v>1494</v>
      </c>
      <c r="J476" s="14">
        <v>1</v>
      </c>
    </row>
    <row r="477" spans="1:10" ht="21.95" customHeight="1">
      <c r="A477" s="139"/>
      <c r="B477" s="156"/>
      <c r="C477" s="133"/>
      <c r="D477" s="133"/>
      <c r="E477" s="14" t="s">
        <v>1495</v>
      </c>
      <c r="F477" s="14" t="s">
        <v>303</v>
      </c>
      <c r="G477" s="14" t="s">
        <v>309</v>
      </c>
      <c r="H477" s="14" t="s">
        <v>1496</v>
      </c>
      <c r="I477" s="14" t="s">
        <v>1497</v>
      </c>
      <c r="J477" s="14">
        <v>1</v>
      </c>
    </row>
    <row r="478" spans="1:10" ht="24" customHeight="1">
      <c r="A478" s="139"/>
      <c r="B478" s="156"/>
      <c r="C478" s="133"/>
      <c r="D478" s="133"/>
      <c r="E478" s="14" t="s">
        <v>1498</v>
      </c>
      <c r="F478" s="14" t="s">
        <v>303</v>
      </c>
      <c r="G478" s="14" t="s">
        <v>379</v>
      </c>
      <c r="H478" s="14" t="s">
        <v>1499</v>
      </c>
      <c r="I478" s="14" t="s">
        <v>1500</v>
      </c>
      <c r="J478" s="14">
        <v>1</v>
      </c>
    </row>
    <row r="479" spans="1:10" ht="21.95" customHeight="1">
      <c r="A479" s="139"/>
      <c r="B479" s="156"/>
      <c r="C479" s="133"/>
      <c r="D479" s="133"/>
      <c r="E479" s="14" t="s">
        <v>1501</v>
      </c>
      <c r="F479" s="14" t="s">
        <v>303</v>
      </c>
      <c r="G479" s="14" t="s">
        <v>372</v>
      </c>
      <c r="H479" s="14" t="s">
        <v>1502</v>
      </c>
      <c r="I479" s="14" t="s">
        <v>1503</v>
      </c>
      <c r="J479" s="14">
        <v>1</v>
      </c>
    </row>
    <row r="480" spans="1:10" ht="21.95" customHeight="1">
      <c r="A480" s="139"/>
      <c r="B480" s="156"/>
      <c r="C480" s="133" t="s">
        <v>153</v>
      </c>
      <c r="D480" s="133"/>
      <c r="E480" s="33" t="s">
        <v>114</v>
      </c>
      <c r="F480" s="33"/>
      <c r="G480" s="33"/>
      <c r="H480" s="33"/>
      <c r="I480" s="33"/>
      <c r="J480" s="33">
        <f>SUM(J481:J487)</f>
        <v>7.5</v>
      </c>
    </row>
    <row r="481" spans="1:10" s="1" customFormat="1" ht="21.95" customHeight="1">
      <c r="A481" s="139"/>
      <c r="B481" s="156"/>
      <c r="C481" s="133"/>
      <c r="D481" s="133"/>
      <c r="E481" s="14" t="s">
        <v>1504</v>
      </c>
      <c r="F481" s="14" t="s">
        <v>326</v>
      </c>
      <c r="G481" s="14" t="s">
        <v>309</v>
      </c>
      <c r="H481" s="14" t="s">
        <v>1505</v>
      </c>
      <c r="I481" s="14" t="s">
        <v>1506</v>
      </c>
      <c r="J481" s="14">
        <v>1.5</v>
      </c>
    </row>
    <row r="482" spans="1:10" ht="21.95" customHeight="1">
      <c r="A482" s="139"/>
      <c r="B482" s="156"/>
      <c r="C482" s="133"/>
      <c r="D482" s="133"/>
      <c r="E482" s="14" t="s">
        <v>1507</v>
      </c>
      <c r="F482" s="14" t="s">
        <v>303</v>
      </c>
      <c r="G482" s="14" t="s">
        <v>309</v>
      </c>
      <c r="H482" s="14" t="s">
        <v>1508</v>
      </c>
      <c r="I482" s="14" t="s">
        <v>1509</v>
      </c>
      <c r="J482" s="14">
        <v>1</v>
      </c>
    </row>
    <row r="483" spans="1:10" ht="21.95" customHeight="1">
      <c r="A483" s="139"/>
      <c r="B483" s="156"/>
      <c r="C483" s="133"/>
      <c r="D483" s="133"/>
      <c r="E483" s="14" t="s">
        <v>1510</v>
      </c>
      <c r="F483" s="14" t="s">
        <v>303</v>
      </c>
      <c r="G483" s="14" t="s">
        <v>309</v>
      </c>
      <c r="H483" s="14" t="s">
        <v>1511</v>
      </c>
      <c r="I483" s="14" t="s">
        <v>1512</v>
      </c>
      <c r="J483" s="14">
        <v>1</v>
      </c>
    </row>
    <row r="484" spans="1:10" ht="21.95" customHeight="1">
      <c r="A484" s="139"/>
      <c r="B484" s="156"/>
      <c r="C484" s="133"/>
      <c r="D484" s="133"/>
      <c r="E484" s="14" t="s">
        <v>1513</v>
      </c>
      <c r="F484" s="14" t="s">
        <v>303</v>
      </c>
      <c r="G484" s="14" t="s">
        <v>309</v>
      </c>
      <c r="H484" s="14" t="s">
        <v>1514</v>
      </c>
      <c r="I484" s="14" t="s">
        <v>1515</v>
      </c>
      <c r="J484" s="14">
        <v>1</v>
      </c>
    </row>
    <row r="485" spans="1:10" ht="26.1" customHeight="1">
      <c r="A485" s="139"/>
      <c r="B485" s="156"/>
      <c r="C485" s="133"/>
      <c r="D485" s="133"/>
      <c r="E485" s="14" t="s">
        <v>1516</v>
      </c>
      <c r="F485" s="14" t="s">
        <v>303</v>
      </c>
      <c r="G485" s="14" t="s">
        <v>309</v>
      </c>
      <c r="H485" s="14" t="s">
        <v>1517</v>
      </c>
      <c r="I485" s="14" t="s">
        <v>1518</v>
      </c>
      <c r="J485" s="14">
        <v>1</v>
      </c>
    </row>
    <row r="486" spans="1:10" ht="27" customHeight="1">
      <c r="A486" s="139"/>
      <c r="B486" s="156"/>
      <c r="C486" s="133"/>
      <c r="D486" s="133"/>
      <c r="E486" s="14" t="s">
        <v>1519</v>
      </c>
      <c r="F486" s="14" t="s">
        <v>303</v>
      </c>
      <c r="G486" s="14" t="s">
        <v>309</v>
      </c>
      <c r="H486" s="14" t="s">
        <v>1520</v>
      </c>
      <c r="I486" s="14" t="s">
        <v>1521</v>
      </c>
      <c r="J486" s="14">
        <v>1</v>
      </c>
    </row>
    <row r="487" spans="1:10" ht="21.95" customHeight="1">
      <c r="A487" s="139"/>
      <c r="B487" s="156"/>
      <c r="C487" s="133"/>
      <c r="D487" s="133"/>
      <c r="E487" s="14" t="s">
        <v>1522</v>
      </c>
      <c r="F487" s="14" t="s">
        <v>303</v>
      </c>
      <c r="G487" s="14" t="s">
        <v>309</v>
      </c>
      <c r="H487" s="14" t="s">
        <v>1523</v>
      </c>
      <c r="I487" s="14" t="s">
        <v>1524</v>
      </c>
      <c r="J487" s="14">
        <v>1</v>
      </c>
    </row>
    <row r="488" spans="1:10" ht="21.95" customHeight="1">
      <c r="A488" s="139"/>
      <c r="B488" s="156"/>
      <c r="C488" s="133" t="s">
        <v>154</v>
      </c>
      <c r="D488" s="133"/>
      <c r="E488" s="45" t="s">
        <v>114</v>
      </c>
      <c r="F488" s="33"/>
      <c r="G488" s="33"/>
      <c r="H488" s="33"/>
      <c r="I488" s="33"/>
      <c r="J488" s="33">
        <f>SUM(J489:J490)</f>
        <v>1</v>
      </c>
    </row>
    <row r="489" spans="1:10" ht="21.95" customHeight="1">
      <c r="A489" s="139"/>
      <c r="B489" s="156"/>
      <c r="C489" s="133"/>
      <c r="D489" s="133"/>
      <c r="E489" s="14" t="s">
        <v>1525</v>
      </c>
      <c r="F489" s="14" t="s">
        <v>303</v>
      </c>
      <c r="G489" s="14" t="s">
        <v>309</v>
      </c>
      <c r="H489" s="14" t="s">
        <v>1526</v>
      </c>
      <c r="I489" s="14" t="s">
        <v>1527</v>
      </c>
      <c r="J489" s="14">
        <v>0.5</v>
      </c>
    </row>
    <row r="490" spans="1:10" s="1" customFormat="1" ht="21.95" customHeight="1">
      <c r="A490" s="139"/>
      <c r="B490" s="156"/>
      <c r="C490" s="133"/>
      <c r="D490" s="133"/>
      <c r="E490" s="14" t="s">
        <v>1528</v>
      </c>
      <c r="F490" s="14" t="s">
        <v>440</v>
      </c>
      <c r="G490" s="14" t="s">
        <v>309</v>
      </c>
      <c r="H490" s="14" t="s">
        <v>1529</v>
      </c>
      <c r="I490" s="14" t="s">
        <v>1530</v>
      </c>
      <c r="J490" s="14">
        <v>0.5</v>
      </c>
    </row>
    <row r="491" spans="1:10" s="1" customFormat="1" ht="21.95" customHeight="1">
      <c r="A491" s="139"/>
      <c r="B491" s="156"/>
      <c r="C491" s="133" t="s">
        <v>155</v>
      </c>
      <c r="D491" s="133"/>
      <c r="E491" s="14" t="s">
        <v>1531</v>
      </c>
      <c r="F491" s="14" t="s">
        <v>326</v>
      </c>
      <c r="G491" s="14" t="s">
        <v>317</v>
      </c>
      <c r="H491" s="14" t="s">
        <v>1532</v>
      </c>
      <c r="I491" s="14" t="s">
        <v>1533</v>
      </c>
      <c r="J491" s="14">
        <v>1.5</v>
      </c>
    </row>
    <row r="492" spans="1:10" ht="21.95" customHeight="1">
      <c r="A492" s="139"/>
      <c r="B492" s="133" t="s">
        <v>156</v>
      </c>
      <c r="C492" s="209" t="s">
        <v>114</v>
      </c>
      <c r="D492" s="138"/>
      <c r="E492" s="46"/>
      <c r="F492" s="33"/>
      <c r="G492" s="33"/>
      <c r="H492" s="33"/>
      <c r="I492" s="33"/>
      <c r="J492" s="33">
        <f>SUM(J493:J495)</f>
        <v>2</v>
      </c>
    </row>
    <row r="493" spans="1:10" s="1" customFormat="1" ht="21.95" customHeight="1">
      <c r="A493" s="139"/>
      <c r="B493" s="133"/>
      <c r="C493" s="141" t="s">
        <v>157</v>
      </c>
      <c r="D493" s="142"/>
      <c r="E493" s="34" t="s">
        <v>1534</v>
      </c>
      <c r="F493" s="34" t="s">
        <v>365</v>
      </c>
      <c r="G493" s="34" t="s">
        <v>317</v>
      </c>
      <c r="H493" s="34" t="s">
        <v>1535</v>
      </c>
      <c r="I493" s="34" t="s">
        <v>1536</v>
      </c>
      <c r="J493" s="34">
        <v>1</v>
      </c>
    </row>
    <row r="494" spans="1:10" ht="21.95" customHeight="1">
      <c r="A494" s="139"/>
      <c r="B494" s="133"/>
      <c r="C494" s="141" t="s">
        <v>158</v>
      </c>
      <c r="D494" s="142"/>
      <c r="E494" s="34" t="s">
        <v>1537</v>
      </c>
      <c r="F494" s="14" t="s">
        <v>303</v>
      </c>
      <c r="G494" s="34" t="s">
        <v>317</v>
      </c>
      <c r="H494" s="34" t="s">
        <v>1538</v>
      </c>
      <c r="I494" s="34" t="s">
        <v>1539</v>
      </c>
      <c r="J494" s="34">
        <v>0.5</v>
      </c>
    </row>
    <row r="495" spans="1:10" ht="30" customHeight="1">
      <c r="A495" s="139"/>
      <c r="B495" s="133"/>
      <c r="C495" s="141" t="s">
        <v>159</v>
      </c>
      <c r="D495" s="142"/>
      <c r="E495" s="34" t="s">
        <v>1540</v>
      </c>
      <c r="F495" s="14" t="s">
        <v>303</v>
      </c>
      <c r="G495" s="34" t="s">
        <v>317</v>
      </c>
      <c r="H495" s="34" t="s">
        <v>1541</v>
      </c>
      <c r="I495" s="34" t="s">
        <v>1542</v>
      </c>
      <c r="J495" s="34">
        <v>0.5</v>
      </c>
    </row>
    <row r="496" spans="1:10" ht="30" customHeight="1">
      <c r="A496" s="139"/>
      <c r="B496" s="14" t="s">
        <v>160</v>
      </c>
      <c r="C496" s="141" t="s">
        <v>161</v>
      </c>
      <c r="D496" s="142"/>
      <c r="E496" s="34" t="s">
        <v>1543</v>
      </c>
      <c r="F496" s="14" t="s">
        <v>303</v>
      </c>
      <c r="G496" s="34" t="s">
        <v>317</v>
      </c>
      <c r="H496" s="34" t="s">
        <v>1544</v>
      </c>
      <c r="I496" s="34" t="s">
        <v>1545</v>
      </c>
      <c r="J496" s="34">
        <v>0.5</v>
      </c>
    </row>
    <row r="497" spans="1:10" ht="21.95" customHeight="1">
      <c r="A497" s="174" t="s">
        <v>162</v>
      </c>
      <c r="B497" s="128" t="s">
        <v>163</v>
      </c>
      <c r="C497" s="128"/>
      <c r="D497" s="128"/>
      <c r="E497" s="14"/>
      <c r="F497" s="18"/>
      <c r="G497" s="14"/>
      <c r="H497" s="14"/>
      <c r="I497" s="14"/>
      <c r="J497" s="48">
        <f>SUM(J498+J508+J509)</f>
        <v>9.5</v>
      </c>
    </row>
    <row r="498" spans="1:10" ht="21.95" customHeight="1">
      <c r="A498" s="174"/>
      <c r="B498" s="154" t="s">
        <v>113</v>
      </c>
      <c r="C498" s="140" t="s">
        <v>114</v>
      </c>
      <c r="D498" s="142"/>
      <c r="E498" s="14"/>
      <c r="F498" s="18"/>
      <c r="G498" s="14"/>
      <c r="H498" s="14"/>
      <c r="I498" s="14"/>
      <c r="J498" s="48">
        <f>SUM(J499+J505+J506+J507)</f>
        <v>6.5</v>
      </c>
    </row>
    <row r="499" spans="1:10" ht="21.95" customHeight="1">
      <c r="A499" s="174"/>
      <c r="B499" s="152"/>
      <c r="C499" s="146" t="s">
        <v>164</v>
      </c>
      <c r="D499" s="147"/>
      <c r="E499" s="14" t="s">
        <v>114</v>
      </c>
      <c r="F499" s="18"/>
      <c r="G499" s="14"/>
      <c r="H499" s="14"/>
      <c r="I499" s="14"/>
      <c r="J499" s="48">
        <f>SUM(J500:J504)</f>
        <v>5</v>
      </c>
    </row>
    <row r="500" spans="1:10" s="1" customFormat="1" ht="21.95" customHeight="1">
      <c r="A500" s="174"/>
      <c r="B500" s="152"/>
      <c r="C500" s="156"/>
      <c r="D500" s="157"/>
      <c r="E500" s="14" t="s">
        <v>1546</v>
      </c>
      <c r="F500" s="14" t="s">
        <v>303</v>
      </c>
      <c r="G500" s="14" t="s">
        <v>304</v>
      </c>
      <c r="H500" s="14" t="s">
        <v>1547</v>
      </c>
      <c r="I500" s="14" t="s">
        <v>1548</v>
      </c>
      <c r="J500" s="14">
        <v>1</v>
      </c>
    </row>
    <row r="501" spans="1:10" ht="21.95" customHeight="1">
      <c r="A501" s="174"/>
      <c r="B501" s="152"/>
      <c r="C501" s="156"/>
      <c r="D501" s="157"/>
      <c r="E501" s="14" t="s">
        <v>1549</v>
      </c>
      <c r="F501" s="14" t="s">
        <v>303</v>
      </c>
      <c r="G501" s="14" t="s">
        <v>309</v>
      </c>
      <c r="H501" s="14" t="s">
        <v>1550</v>
      </c>
      <c r="I501" s="14" t="s">
        <v>1551</v>
      </c>
      <c r="J501" s="14">
        <v>1</v>
      </c>
    </row>
    <row r="502" spans="1:10" ht="21.95" customHeight="1">
      <c r="A502" s="174"/>
      <c r="B502" s="152"/>
      <c r="C502" s="156"/>
      <c r="D502" s="157"/>
      <c r="E502" s="14" t="s">
        <v>1552</v>
      </c>
      <c r="F502" s="14" t="s">
        <v>303</v>
      </c>
      <c r="G502" s="14" t="s">
        <v>959</v>
      </c>
      <c r="H502" s="14" t="s">
        <v>1553</v>
      </c>
      <c r="I502" s="14" t="s">
        <v>1554</v>
      </c>
      <c r="J502" s="14">
        <v>1</v>
      </c>
    </row>
    <row r="503" spans="1:10" s="1" customFormat="1" ht="21.95" customHeight="1">
      <c r="A503" s="174"/>
      <c r="B503" s="152"/>
      <c r="C503" s="156"/>
      <c r="D503" s="157"/>
      <c r="E503" s="14" t="s">
        <v>1555</v>
      </c>
      <c r="F503" s="14" t="s">
        <v>440</v>
      </c>
      <c r="G503" s="14" t="s">
        <v>309</v>
      </c>
      <c r="H503" s="14" t="s">
        <v>1556</v>
      </c>
      <c r="I503" s="14" t="s">
        <v>1557</v>
      </c>
      <c r="J503" s="14">
        <v>1</v>
      </c>
    </row>
    <row r="504" spans="1:10" s="1" customFormat="1" ht="21.95" customHeight="1">
      <c r="A504" s="174"/>
      <c r="B504" s="152"/>
      <c r="C504" s="137"/>
      <c r="D504" s="138"/>
      <c r="E504" s="14" t="s">
        <v>1558</v>
      </c>
      <c r="F504" s="14" t="s">
        <v>440</v>
      </c>
      <c r="G504" s="14" t="s">
        <v>309</v>
      </c>
      <c r="H504" s="14" t="s">
        <v>1559</v>
      </c>
      <c r="I504" s="14" t="s">
        <v>1560</v>
      </c>
      <c r="J504" s="14">
        <v>1</v>
      </c>
    </row>
    <row r="505" spans="1:10" ht="21.95" customHeight="1">
      <c r="A505" s="174"/>
      <c r="B505" s="152"/>
      <c r="C505" s="137" t="s">
        <v>165</v>
      </c>
      <c r="D505" s="138"/>
      <c r="E505" s="14" t="s">
        <v>1561</v>
      </c>
      <c r="F505" s="14" t="s">
        <v>303</v>
      </c>
      <c r="G505" s="14" t="s">
        <v>317</v>
      </c>
      <c r="H505" s="14" t="s">
        <v>1562</v>
      </c>
      <c r="I505" s="14" t="s">
        <v>1563</v>
      </c>
      <c r="J505" s="14">
        <v>0.5</v>
      </c>
    </row>
    <row r="506" spans="1:10" ht="21.95" customHeight="1">
      <c r="A506" s="174"/>
      <c r="B506" s="152"/>
      <c r="C506" s="140" t="s">
        <v>166</v>
      </c>
      <c r="D506" s="142"/>
      <c r="E506" s="14" t="s">
        <v>1564</v>
      </c>
      <c r="F506" s="14" t="s">
        <v>303</v>
      </c>
      <c r="G506" s="14" t="s">
        <v>959</v>
      </c>
      <c r="H506" s="14" t="s">
        <v>1565</v>
      </c>
      <c r="I506" s="14" t="s">
        <v>1566</v>
      </c>
      <c r="J506" s="14">
        <v>0.5</v>
      </c>
    </row>
    <row r="507" spans="1:10" ht="21.95" customHeight="1">
      <c r="A507" s="174"/>
      <c r="B507" s="152"/>
      <c r="C507" s="140" t="s">
        <v>167</v>
      </c>
      <c r="D507" s="142"/>
      <c r="E507" s="14" t="s">
        <v>1567</v>
      </c>
      <c r="F507" s="14" t="s">
        <v>303</v>
      </c>
      <c r="G507" s="14" t="s">
        <v>317</v>
      </c>
      <c r="H507" s="14" t="s">
        <v>1568</v>
      </c>
      <c r="I507" s="14" t="s">
        <v>1569</v>
      </c>
      <c r="J507" s="14">
        <v>0.5</v>
      </c>
    </row>
    <row r="508" spans="1:10" ht="27" customHeight="1">
      <c r="A508" s="174"/>
      <c r="B508" s="14" t="s">
        <v>169</v>
      </c>
      <c r="C508" s="140" t="s">
        <v>170</v>
      </c>
      <c r="D508" s="142"/>
      <c r="E508" s="14" t="s">
        <v>1570</v>
      </c>
      <c r="F508" s="14" t="s">
        <v>303</v>
      </c>
      <c r="G508" s="14" t="s">
        <v>317</v>
      </c>
      <c r="H508" s="14" t="s">
        <v>1571</v>
      </c>
      <c r="I508" s="14" t="s">
        <v>1572</v>
      </c>
      <c r="J508" s="14">
        <v>0.5</v>
      </c>
    </row>
    <row r="509" spans="1:10" ht="20.100000000000001" customHeight="1">
      <c r="A509" s="174"/>
      <c r="B509" s="152" t="s">
        <v>171</v>
      </c>
      <c r="C509" s="133" t="s">
        <v>114</v>
      </c>
      <c r="D509" s="133"/>
      <c r="E509" s="14"/>
      <c r="F509" s="18"/>
      <c r="G509" s="14"/>
      <c r="H509" s="14"/>
      <c r="I509" s="14"/>
      <c r="J509" s="48">
        <f>SUM(J510:J511)</f>
        <v>2.5</v>
      </c>
    </row>
    <row r="510" spans="1:10" s="1" customFormat="1" ht="27.95" customHeight="1">
      <c r="A510" s="174"/>
      <c r="B510" s="152"/>
      <c r="C510" s="133" t="s">
        <v>172</v>
      </c>
      <c r="D510" s="133"/>
      <c r="E510" s="14" t="s">
        <v>1573</v>
      </c>
      <c r="F510" s="14" t="s">
        <v>326</v>
      </c>
      <c r="G510" s="14" t="s">
        <v>372</v>
      </c>
      <c r="H510" s="14" t="s">
        <v>1574</v>
      </c>
      <c r="I510" s="14" t="s">
        <v>1575</v>
      </c>
      <c r="J510" s="14">
        <v>1</v>
      </c>
    </row>
    <row r="511" spans="1:10" s="1" customFormat="1" ht="21.95" customHeight="1">
      <c r="A511" s="174"/>
      <c r="B511" s="153"/>
      <c r="C511" s="133" t="s">
        <v>173</v>
      </c>
      <c r="D511" s="133"/>
      <c r="E511" s="14" t="s">
        <v>1576</v>
      </c>
      <c r="F511" s="14" t="s">
        <v>326</v>
      </c>
      <c r="G511" s="14" t="s">
        <v>331</v>
      </c>
      <c r="H511" s="14" t="s">
        <v>1577</v>
      </c>
      <c r="I511" s="14" t="s">
        <v>1578</v>
      </c>
      <c r="J511" s="14">
        <v>1.5</v>
      </c>
    </row>
    <row r="512" spans="1:10" ht="21.95" customHeight="1">
      <c r="A512" s="175" t="s">
        <v>174</v>
      </c>
      <c r="B512" s="139" t="s">
        <v>175</v>
      </c>
      <c r="C512" s="139"/>
      <c r="D512" s="139"/>
      <c r="E512" s="25"/>
      <c r="F512" s="47"/>
      <c r="G512" s="25"/>
      <c r="H512" s="47"/>
      <c r="I512" s="49"/>
      <c r="J512" s="8">
        <f>SUM(J513+J526+J529+J530)</f>
        <v>10.5</v>
      </c>
    </row>
    <row r="513" spans="1:10" ht="21" customHeight="1">
      <c r="A513" s="173"/>
      <c r="B513" s="154" t="s">
        <v>113</v>
      </c>
      <c r="C513" s="139" t="s">
        <v>114</v>
      </c>
      <c r="D513" s="139"/>
      <c r="E513" s="25"/>
      <c r="F513" s="47"/>
      <c r="G513" s="25"/>
      <c r="H513" s="47"/>
      <c r="I513" s="49"/>
      <c r="J513" s="50">
        <f>SUM(J514+J517+J520+J523+J524+J525)</f>
        <v>7</v>
      </c>
    </row>
    <row r="514" spans="1:10" ht="21.95" customHeight="1">
      <c r="A514" s="173"/>
      <c r="B514" s="152"/>
      <c r="C514" s="133" t="s">
        <v>176</v>
      </c>
      <c r="D514" s="133"/>
      <c r="E514" s="25" t="s">
        <v>114</v>
      </c>
      <c r="F514" s="47"/>
      <c r="G514" s="25"/>
      <c r="H514" s="47"/>
      <c r="I514" s="49"/>
      <c r="J514" s="14">
        <f>SUM(J515:J516)</f>
        <v>2</v>
      </c>
    </row>
    <row r="515" spans="1:10" s="1" customFormat="1" ht="21.95" customHeight="1">
      <c r="A515" s="173"/>
      <c r="B515" s="152"/>
      <c r="C515" s="133"/>
      <c r="D515" s="133"/>
      <c r="E515" s="14" t="s">
        <v>1579</v>
      </c>
      <c r="F515" s="14" t="s">
        <v>303</v>
      </c>
      <c r="G515" s="14" t="s">
        <v>304</v>
      </c>
      <c r="H515" s="14" t="s">
        <v>1580</v>
      </c>
      <c r="I515" s="14" t="s">
        <v>1581</v>
      </c>
      <c r="J515" s="14">
        <v>1</v>
      </c>
    </row>
    <row r="516" spans="1:10" ht="21.95" customHeight="1">
      <c r="A516" s="173"/>
      <c r="B516" s="152"/>
      <c r="C516" s="133"/>
      <c r="D516" s="133"/>
      <c r="E516" s="14" t="s">
        <v>1582</v>
      </c>
      <c r="F516" s="14" t="s">
        <v>303</v>
      </c>
      <c r="G516" s="14" t="s">
        <v>309</v>
      </c>
      <c r="H516" s="14" t="s">
        <v>1583</v>
      </c>
      <c r="I516" s="14" t="s">
        <v>1584</v>
      </c>
      <c r="J516" s="14">
        <v>1</v>
      </c>
    </row>
    <row r="517" spans="1:10" ht="21.95" customHeight="1">
      <c r="A517" s="173"/>
      <c r="B517" s="152"/>
      <c r="C517" s="133" t="s">
        <v>177</v>
      </c>
      <c r="D517" s="133"/>
      <c r="E517" s="14" t="s">
        <v>114</v>
      </c>
      <c r="F517" s="14"/>
      <c r="G517" s="14"/>
      <c r="H517" s="14"/>
      <c r="I517" s="14"/>
      <c r="J517" s="14">
        <f>SUM(J518:J519)</f>
        <v>2</v>
      </c>
    </row>
    <row r="518" spans="1:10" s="1" customFormat="1" ht="21.95" customHeight="1">
      <c r="A518" s="173"/>
      <c r="B518" s="152"/>
      <c r="C518" s="133"/>
      <c r="D518" s="133"/>
      <c r="E518" s="14" t="s">
        <v>1585</v>
      </c>
      <c r="F518" s="14" t="s">
        <v>303</v>
      </c>
      <c r="G518" s="14" t="s">
        <v>304</v>
      </c>
      <c r="H518" s="14" t="s">
        <v>1586</v>
      </c>
      <c r="I518" s="14" t="s">
        <v>1587</v>
      </c>
      <c r="J518" s="14">
        <v>1</v>
      </c>
    </row>
    <row r="519" spans="1:10" s="1" customFormat="1" ht="21.95" customHeight="1">
      <c r="A519" s="173"/>
      <c r="B519" s="152"/>
      <c r="C519" s="133"/>
      <c r="D519" s="133"/>
      <c r="E519" s="14" t="s">
        <v>1588</v>
      </c>
      <c r="F519" s="14" t="s">
        <v>303</v>
      </c>
      <c r="G519" s="14" t="s">
        <v>304</v>
      </c>
      <c r="H519" s="14" t="s">
        <v>1589</v>
      </c>
      <c r="I519" s="14" t="s">
        <v>1590</v>
      </c>
      <c r="J519" s="14">
        <v>1</v>
      </c>
    </row>
    <row r="520" spans="1:10" ht="21.95" customHeight="1">
      <c r="A520" s="173"/>
      <c r="B520" s="152"/>
      <c r="C520" s="133" t="s">
        <v>178</v>
      </c>
      <c r="D520" s="133"/>
      <c r="E520" s="14" t="s">
        <v>114</v>
      </c>
      <c r="F520" s="32"/>
      <c r="G520" s="32"/>
      <c r="H520" s="32"/>
      <c r="I520" s="32"/>
      <c r="J520" s="14">
        <f>SUM(J521:J522)</f>
        <v>1.5</v>
      </c>
    </row>
    <row r="521" spans="1:10" s="1" customFormat="1" ht="21.95" customHeight="1">
      <c r="A521" s="173"/>
      <c r="B521" s="152"/>
      <c r="C521" s="133"/>
      <c r="D521" s="133"/>
      <c r="E521" s="14" t="s">
        <v>1591</v>
      </c>
      <c r="F521" s="14" t="s">
        <v>326</v>
      </c>
      <c r="G521" s="14" t="s">
        <v>317</v>
      </c>
      <c r="H521" s="14" t="s">
        <v>1592</v>
      </c>
      <c r="I521" s="14" t="s">
        <v>1593</v>
      </c>
      <c r="J521" s="14">
        <v>1</v>
      </c>
    </row>
    <row r="522" spans="1:10" ht="24" customHeight="1">
      <c r="A522" s="173"/>
      <c r="B522" s="152"/>
      <c r="C522" s="133"/>
      <c r="D522" s="133"/>
      <c r="E522" s="14" t="s">
        <v>1594</v>
      </c>
      <c r="F522" s="14" t="s">
        <v>303</v>
      </c>
      <c r="G522" s="14" t="s">
        <v>317</v>
      </c>
      <c r="H522" s="14" t="s">
        <v>1595</v>
      </c>
      <c r="I522" s="14" t="s">
        <v>1596</v>
      </c>
      <c r="J522" s="14">
        <v>0.5</v>
      </c>
    </row>
    <row r="523" spans="1:10" ht="24" customHeight="1">
      <c r="A523" s="173"/>
      <c r="B523" s="152"/>
      <c r="C523" s="133" t="s">
        <v>179</v>
      </c>
      <c r="D523" s="133"/>
      <c r="E523" s="14" t="s">
        <v>1597</v>
      </c>
      <c r="F523" s="14" t="s">
        <v>303</v>
      </c>
      <c r="G523" s="14" t="s">
        <v>372</v>
      </c>
      <c r="H523" s="14" t="s">
        <v>1598</v>
      </c>
      <c r="I523" s="14" t="s">
        <v>1599</v>
      </c>
      <c r="J523" s="14">
        <v>0.5</v>
      </c>
    </row>
    <row r="524" spans="1:10" ht="24" customHeight="1">
      <c r="A524" s="173"/>
      <c r="B524" s="152"/>
      <c r="C524" s="133" t="s">
        <v>180</v>
      </c>
      <c r="D524" s="133"/>
      <c r="E524" s="14" t="s">
        <v>1600</v>
      </c>
      <c r="F524" s="14" t="s">
        <v>303</v>
      </c>
      <c r="G524" s="14" t="s">
        <v>309</v>
      </c>
      <c r="H524" s="14" t="s">
        <v>1601</v>
      </c>
      <c r="I524" s="14" t="s">
        <v>1602</v>
      </c>
      <c r="J524" s="14">
        <v>0.5</v>
      </c>
    </row>
    <row r="525" spans="1:10" s="1" customFormat="1" ht="21.95" customHeight="1">
      <c r="A525" s="173"/>
      <c r="B525" s="153"/>
      <c r="C525" s="154" t="s">
        <v>181</v>
      </c>
      <c r="D525" s="154"/>
      <c r="E525" s="38" t="s">
        <v>1603</v>
      </c>
      <c r="F525" s="14" t="s">
        <v>440</v>
      </c>
      <c r="G525" s="14" t="s">
        <v>309</v>
      </c>
      <c r="H525" s="14" t="s">
        <v>1604</v>
      </c>
      <c r="I525" s="14" t="s">
        <v>1605</v>
      </c>
      <c r="J525" s="14">
        <v>0.5</v>
      </c>
    </row>
    <row r="526" spans="1:10" ht="18.95" customHeight="1">
      <c r="A526" s="173"/>
      <c r="B526" s="152" t="s">
        <v>182</v>
      </c>
      <c r="C526" s="133" t="s">
        <v>114</v>
      </c>
      <c r="D526" s="133"/>
      <c r="E526" s="14"/>
      <c r="F526" s="14"/>
      <c r="G526" s="14"/>
      <c r="H526" s="14"/>
      <c r="I526" s="14"/>
      <c r="J526" s="14">
        <f>SUM(J527:J528)</f>
        <v>2</v>
      </c>
    </row>
    <row r="527" spans="1:10" s="1" customFormat="1" ht="24" customHeight="1">
      <c r="A527" s="173"/>
      <c r="B527" s="152"/>
      <c r="C527" s="133" t="s">
        <v>183</v>
      </c>
      <c r="D527" s="133"/>
      <c r="E527" s="14" t="s">
        <v>1606</v>
      </c>
      <c r="F527" s="14" t="s">
        <v>326</v>
      </c>
      <c r="G527" s="14" t="s">
        <v>317</v>
      </c>
      <c r="H527" s="14" t="s">
        <v>1607</v>
      </c>
      <c r="I527" s="14" t="s">
        <v>1608</v>
      </c>
      <c r="J527" s="14">
        <v>1.5</v>
      </c>
    </row>
    <row r="528" spans="1:10" ht="24" customHeight="1">
      <c r="A528" s="173"/>
      <c r="B528" s="153"/>
      <c r="C528" s="133" t="s">
        <v>184</v>
      </c>
      <c r="D528" s="133"/>
      <c r="E528" s="14" t="s">
        <v>1609</v>
      </c>
      <c r="F528" s="14" t="s">
        <v>303</v>
      </c>
      <c r="G528" s="14" t="s">
        <v>372</v>
      </c>
      <c r="H528" s="14" t="s">
        <v>1610</v>
      </c>
      <c r="I528" s="14" t="s">
        <v>1611</v>
      </c>
      <c r="J528" s="14">
        <v>0.5</v>
      </c>
    </row>
    <row r="529" spans="1:10" ht="24" customHeight="1">
      <c r="A529" s="173"/>
      <c r="B529" s="29" t="s">
        <v>185</v>
      </c>
      <c r="C529" s="133" t="s">
        <v>186</v>
      </c>
      <c r="D529" s="133"/>
      <c r="E529" s="14" t="s">
        <v>1612</v>
      </c>
      <c r="F529" s="14" t="s">
        <v>303</v>
      </c>
      <c r="G529" s="14" t="s">
        <v>317</v>
      </c>
      <c r="H529" s="14" t="s">
        <v>1613</v>
      </c>
      <c r="I529" s="14" t="s">
        <v>1614</v>
      </c>
      <c r="J529" s="14">
        <v>0.5</v>
      </c>
    </row>
    <row r="530" spans="1:10" ht="24" customHeight="1">
      <c r="A530" s="173"/>
      <c r="B530" s="152" t="s">
        <v>187</v>
      </c>
      <c r="C530" s="133" t="s">
        <v>114</v>
      </c>
      <c r="D530" s="133"/>
      <c r="E530" s="14"/>
      <c r="F530" s="14"/>
      <c r="G530" s="14"/>
      <c r="H530" s="14"/>
      <c r="I530" s="14"/>
      <c r="J530" s="14">
        <f>SUM(J531:J532)</f>
        <v>1</v>
      </c>
    </row>
    <row r="531" spans="1:10" ht="24" customHeight="1">
      <c r="A531" s="173"/>
      <c r="B531" s="152"/>
      <c r="C531" s="133" t="s">
        <v>188</v>
      </c>
      <c r="D531" s="133"/>
      <c r="E531" s="14" t="s">
        <v>1615</v>
      </c>
      <c r="F531" s="14" t="s">
        <v>303</v>
      </c>
      <c r="G531" s="14" t="s">
        <v>317</v>
      </c>
      <c r="H531" s="14" t="s">
        <v>1616</v>
      </c>
      <c r="I531" s="14" t="s">
        <v>1617</v>
      </c>
      <c r="J531" s="14">
        <v>0.5</v>
      </c>
    </row>
    <row r="532" spans="1:10" ht="24" customHeight="1">
      <c r="A532" s="173"/>
      <c r="B532" s="153"/>
      <c r="C532" s="133" t="s">
        <v>189</v>
      </c>
      <c r="D532" s="133"/>
      <c r="E532" s="14" t="s">
        <v>1618</v>
      </c>
      <c r="F532" s="14" t="s">
        <v>303</v>
      </c>
      <c r="G532" s="14" t="s">
        <v>309</v>
      </c>
      <c r="H532" s="14" t="s">
        <v>1619</v>
      </c>
      <c r="I532" s="14" t="s">
        <v>1620</v>
      </c>
      <c r="J532" s="14">
        <v>0.5</v>
      </c>
    </row>
    <row r="533" spans="1:10" ht="23.1" customHeight="1">
      <c r="A533" s="176" t="s">
        <v>190</v>
      </c>
      <c r="B533" s="139" t="s">
        <v>191</v>
      </c>
      <c r="C533" s="139"/>
      <c r="D533" s="139"/>
      <c r="E533" s="25"/>
      <c r="F533" s="47"/>
      <c r="G533" s="25"/>
      <c r="H533" s="47"/>
      <c r="I533" s="49"/>
      <c r="J533" s="50">
        <f>SUM(J534+J548+J553+J554+J557+J558+J559)</f>
        <v>18.5</v>
      </c>
    </row>
    <row r="534" spans="1:10" ht="18.95" customHeight="1">
      <c r="A534" s="177"/>
      <c r="B534" s="154" t="s">
        <v>113</v>
      </c>
      <c r="C534" s="129" t="s">
        <v>114</v>
      </c>
      <c r="D534" s="129"/>
      <c r="E534" s="25"/>
      <c r="F534" s="47"/>
      <c r="G534" s="25"/>
      <c r="H534" s="47"/>
      <c r="I534" s="49"/>
      <c r="J534" s="50">
        <f>SUM(J535+J540+J541+J542+J543+J547)</f>
        <v>9.5</v>
      </c>
    </row>
    <row r="535" spans="1:10" ht="17.100000000000001" customHeight="1">
      <c r="A535" s="177"/>
      <c r="B535" s="152"/>
      <c r="C535" s="133" t="s">
        <v>192</v>
      </c>
      <c r="D535" s="133"/>
      <c r="E535" s="15" t="s">
        <v>114</v>
      </c>
      <c r="F535" s="47"/>
      <c r="G535" s="25"/>
      <c r="H535" s="47"/>
      <c r="I535" s="49"/>
      <c r="J535" s="14">
        <f>SUM(J536:J539)</f>
        <v>4.5</v>
      </c>
    </row>
    <row r="536" spans="1:10" s="1" customFormat="1" ht="17.100000000000001" customHeight="1">
      <c r="A536" s="177"/>
      <c r="B536" s="152"/>
      <c r="C536" s="133"/>
      <c r="D536" s="133"/>
      <c r="E536" s="14" t="s">
        <v>1621</v>
      </c>
      <c r="F536" s="14" t="s">
        <v>326</v>
      </c>
      <c r="G536" s="14" t="s">
        <v>309</v>
      </c>
      <c r="H536" s="14" t="s">
        <v>1622</v>
      </c>
      <c r="I536" s="14" t="s">
        <v>1623</v>
      </c>
      <c r="J536" s="14">
        <v>1.5</v>
      </c>
    </row>
    <row r="537" spans="1:10" s="1" customFormat="1" ht="21.95" customHeight="1">
      <c r="A537" s="177"/>
      <c r="B537" s="152"/>
      <c r="C537" s="133"/>
      <c r="D537" s="133"/>
      <c r="E537" s="14" t="s">
        <v>1624</v>
      </c>
      <c r="F537" s="14" t="s">
        <v>303</v>
      </c>
      <c r="G537" s="14" t="s">
        <v>304</v>
      </c>
      <c r="H537" s="14" t="s">
        <v>1625</v>
      </c>
      <c r="I537" s="14" t="s">
        <v>1626</v>
      </c>
      <c r="J537" s="14">
        <v>1</v>
      </c>
    </row>
    <row r="538" spans="1:10" s="1" customFormat="1" ht="21.95" customHeight="1">
      <c r="A538" s="177"/>
      <c r="B538" s="152"/>
      <c r="C538" s="133"/>
      <c r="D538" s="133"/>
      <c r="E538" s="14" t="s">
        <v>1627</v>
      </c>
      <c r="F538" s="14" t="s">
        <v>303</v>
      </c>
      <c r="G538" s="14" t="s">
        <v>304</v>
      </c>
      <c r="H538" s="14" t="s">
        <v>1628</v>
      </c>
      <c r="I538" s="14" t="s">
        <v>1629</v>
      </c>
      <c r="J538" s="14">
        <v>1</v>
      </c>
    </row>
    <row r="539" spans="1:10" ht="21.95" customHeight="1">
      <c r="A539" s="177"/>
      <c r="B539" s="152"/>
      <c r="C539" s="133"/>
      <c r="D539" s="133"/>
      <c r="E539" s="14" t="s">
        <v>1630</v>
      </c>
      <c r="F539" s="14" t="s">
        <v>303</v>
      </c>
      <c r="G539" s="14" t="s">
        <v>317</v>
      </c>
      <c r="H539" s="14" t="s">
        <v>1631</v>
      </c>
      <c r="I539" s="14" t="s">
        <v>1632</v>
      </c>
      <c r="J539" s="14">
        <v>1</v>
      </c>
    </row>
    <row r="540" spans="1:10" s="1" customFormat="1" ht="24.95" customHeight="1">
      <c r="A540" s="177"/>
      <c r="B540" s="152"/>
      <c r="C540" s="133" t="s">
        <v>193</v>
      </c>
      <c r="D540" s="133"/>
      <c r="E540" s="14" t="s">
        <v>1633</v>
      </c>
      <c r="F540" s="14" t="s">
        <v>326</v>
      </c>
      <c r="G540" s="14" t="s">
        <v>1634</v>
      </c>
      <c r="H540" s="14" t="s">
        <v>1635</v>
      </c>
      <c r="I540" s="14" t="s">
        <v>1636</v>
      </c>
      <c r="J540" s="14">
        <v>1</v>
      </c>
    </row>
    <row r="541" spans="1:10" ht="24.95" customHeight="1">
      <c r="A541" s="177"/>
      <c r="B541" s="152"/>
      <c r="C541" s="133" t="s">
        <v>194</v>
      </c>
      <c r="D541" s="133"/>
      <c r="E541" s="14" t="s">
        <v>1637</v>
      </c>
      <c r="F541" s="14" t="s">
        <v>303</v>
      </c>
      <c r="G541" s="14" t="s">
        <v>309</v>
      </c>
      <c r="H541" s="14" t="s">
        <v>1638</v>
      </c>
      <c r="I541" s="14" t="s">
        <v>1639</v>
      </c>
      <c r="J541" s="14">
        <v>0.5</v>
      </c>
    </row>
    <row r="542" spans="1:10" ht="24.95" customHeight="1">
      <c r="A542" s="177"/>
      <c r="B542" s="152"/>
      <c r="C542" s="133" t="s">
        <v>195</v>
      </c>
      <c r="D542" s="133"/>
      <c r="E542" s="14" t="s">
        <v>1640</v>
      </c>
      <c r="F542" s="14" t="s">
        <v>303</v>
      </c>
      <c r="G542" s="14" t="s">
        <v>309</v>
      </c>
      <c r="H542" s="14" t="s">
        <v>1641</v>
      </c>
      <c r="I542" s="14" t="s">
        <v>1642</v>
      </c>
      <c r="J542" s="14">
        <v>0.5</v>
      </c>
    </row>
    <row r="543" spans="1:10" ht="18.95" customHeight="1">
      <c r="A543" s="177"/>
      <c r="B543" s="152"/>
      <c r="C543" s="133" t="s">
        <v>196</v>
      </c>
      <c r="D543" s="133"/>
      <c r="E543" s="14" t="s">
        <v>114</v>
      </c>
      <c r="F543" s="14"/>
      <c r="G543" s="14"/>
      <c r="H543" s="14"/>
      <c r="I543" s="14"/>
      <c r="J543" s="14">
        <f>SUM(J544:J546)</f>
        <v>2.5</v>
      </c>
    </row>
    <row r="544" spans="1:10" s="1" customFormat="1" ht="24.95" customHeight="1">
      <c r="A544" s="177"/>
      <c r="B544" s="152"/>
      <c r="C544" s="133"/>
      <c r="D544" s="133"/>
      <c r="E544" s="14" t="s">
        <v>1643</v>
      </c>
      <c r="F544" s="14" t="s">
        <v>326</v>
      </c>
      <c r="G544" s="14" t="s">
        <v>317</v>
      </c>
      <c r="H544" s="14" t="s">
        <v>1644</v>
      </c>
      <c r="I544" s="14" t="s">
        <v>1645</v>
      </c>
      <c r="J544" s="14">
        <v>1.5</v>
      </c>
    </row>
    <row r="545" spans="1:10" ht="24" customHeight="1">
      <c r="A545" s="177"/>
      <c r="B545" s="152"/>
      <c r="C545" s="133"/>
      <c r="D545" s="133"/>
      <c r="E545" s="14" t="s">
        <v>1646</v>
      </c>
      <c r="F545" s="14" t="s">
        <v>303</v>
      </c>
      <c r="G545" s="14" t="s">
        <v>372</v>
      </c>
      <c r="H545" s="14" t="s">
        <v>1647</v>
      </c>
      <c r="I545" s="14" t="s">
        <v>1648</v>
      </c>
      <c r="J545" s="14">
        <v>0.5</v>
      </c>
    </row>
    <row r="546" spans="1:10" ht="21.95" customHeight="1">
      <c r="A546" s="177"/>
      <c r="B546" s="152"/>
      <c r="C546" s="133"/>
      <c r="D546" s="133"/>
      <c r="E546" s="14" t="s">
        <v>1649</v>
      </c>
      <c r="F546" s="14" t="s">
        <v>303</v>
      </c>
      <c r="G546" s="14" t="s">
        <v>317</v>
      </c>
      <c r="H546" s="14" t="s">
        <v>1650</v>
      </c>
      <c r="I546" s="14" t="s">
        <v>1651</v>
      </c>
      <c r="J546" s="14">
        <v>0.5</v>
      </c>
    </row>
    <row r="547" spans="1:10" ht="24.95" customHeight="1">
      <c r="A547" s="177"/>
      <c r="B547" s="152"/>
      <c r="C547" s="133" t="s">
        <v>197</v>
      </c>
      <c r="D547" s="133"/>
      <c r="E547" s="14" t="s">
        <v>1652</v>
      </c>
      <c r="F547" s="14" t="s">
        <v>303</v>
      </c>
      <c r="G547" s="14" t="s">
        <v>317</v>
      </c>
      <c r="H547" s="14" t="s">
        <v>1653</v>
      </c>
      <c r="I547" s="14" t="s">
        <v>1654</v>
      </c>
      <c r="J547" s="14">
        <v>0.5</v>
      </c>
    </row>
    <row r="548" spans="1:10" ht="24.95" customHeight="1">
      <c r="A548" s="177"/>
      <c r="B548" s="133" t="s">
        <v>198</v>
      </c>
      <c r="C548" s="137" t="s">
        <v>114</v>
      </c>
      <c r="D548" s="138"/>
      <c r="E548" s="45"/>
      <c r="F548" s="45"/>
      <c r="G548" s="45"/>
      <c r="H548" s="45"/>
      <c r="I548" s="45"/>
      <c r="J548" s="14">
        <f>SUM(J549:J552)</f>
        <v>2</v>
      </c>
    </row>
    <row r="549" spans="1:10" ht="24.95" customHeight="1">
      <c r="A549" s="177"/>
      <c r="B549" s="133"/>
      <c r="C549" s="140" t="s">
        <v>199</v>
      </c>
      <c r="D549" s="142"/>
      <c r="E549" s="14" t="s">
        <v>1655</v>
      </c>
      <c r="F549" s="14" t="s">
        <v>303</v>
      </c>
      <c r="G549" s="14" t="s">
        <v>317</v>
      </c>
      <c r="H549" s="14" t="s">
        <v>1656</v>
      </c>
      <c r="I549" s="14" t="s">
        <v>1657</v>
      </c>
      <c r="J549" s="14">
        <v>0.5</v>
      </c>
    </row>
    <row r="550" spans="1:10" ht="24.95" customHeight="1">
      <c r="A550" s="177"/>
      <c r="B550" s="133"/>
      <c r="C550" s="140" t="s">
        <v>200</v>
      </c>
      <c r="D550" s="142"/>
      <c r="E550" s="14" t="s">
        <v>1658</v>
      </c>
      <c r="F550" s="14" t="s">
        <v>303</v>
      </c>
      <c r="G550" s="14" t="s">
        <v>317</v>
      </c>
      <c r="H550" s="14" t="s">
        <v>1659</v>
      </c>
      <c r="I550" s="14" t="s">
        <v>1660</v>
      </c>
      <c r="J550" s="14">
        <v>0.5</v>
      </c>
    </row>
    <row r="551" spans="1:10" ht="38.1" customHeight="1">
      <c r="A551" s="177"/>
      <c r="B551" s="133"/>
      <c r="C551" s="140" t="s">
        <v>201</v>
      </c>
      <c r="D551" s="142"/>
      <c r="E551" s="14" t="s">
        <v>1661</v>
      </c>
      <c r="F551" s="14" t="s">
        <v>303</v>
      </c>
      <c r="G551" s="14" t="s">
        <v>379</v>
      </c>
      <c r="H551" s="14" t="s">
        <v>1662</v>
      </c>
      <c r="I551" s="14" t="s">
        <v>1663</v>
      </c>
      <c r="J551" s="14">
        <v>0.5</v>
      </c>
    </row>
    <row r="552" spans="1:10" ht="24.95" customHeight="1">
      <c r="A552" s="177"/>
      <c r="B552" s="133"/>
      <c r="C552" s="140" t="s">
        <v>202</v>
      </c>
      <c r="D552" s="142"/>
      <c r="E552" s="14" t="s">
        <v>1664</v>
      </c>
      <c r="F552" s="14" t="s">
        <v>303</v>
      </c>
      <c r="G552" s="14" t="s">
        <v>372</v>
      </c>
      <c r="H552" s="14" t="s">
        <v>1665</v>
      </c>
      <c r="I552" s="14" t="s">
        <v>1666</v>
      </c>
      <c r="J552" s="14">
        <v>0.5</v>
      </c>
    </row>
    <row r="553" spans="1:10" ht="24.95" customHeight="1">
      <c r="A553" s="177"/>
      <c r="B553" s="14" t="s">
        <v>203</v>
      </c>
      <c r="C553" s="140" t="s">
        <v>204</v>
      </c>
      <c r="D553" s="142"/>
      <c r="E553" s="14" t="s">
        <v>1667</v>
      </c>
      <c r="F553" s="14" t="s">
        <v>303</v>
      </c>
      <c r="G553" s="14" t="s">
        <v>317</v>
      </c>
      <c r="H553" s="14" t="s">
        <v>1668</v>
      </c>
      <c r="I553" s="14" t="s">
        <v>1669</v>
      </c>
      <c r="J553" s="14">
        <v>0.5</v>
      </c>
    </row>
    <row r="554" spans="1:10" ht="21" customHeight="1">
      <c r="A554" s="177"/>
      <c r="B554" s="154" t="s">
        <v>205</v>
      </c>
      <c r="C554" s="133" t="s">
        <v>114</v>
      </c>
      <c r="D554" s="133"/>
      <c r="E554" s="33"/>
      <c r="F554" s="45"/>
      <c r="G554" s="45"/>
      <c r="H554" s="45"/>
      <c r="I554" s="45"/>
      <c r="J554" s="14">
        <f>SUM(J555:J556)</f>
        <v>3</v>
      </c>
    </row>
    <row r="555" spans="1:10" s="1" customFormat="1" ht="24.95" customHeight="1">
      <c r="A555" s="177"/>
      <c r="B555" s="152"/>
      <c r="C555" s="133" t="s">
        <v>206</v>
      </c>
      <c r="D555" s="133"/>
      <c r="E555" s="14" t="s">
        <v>1670</v>
      </c>
      <c r="F555" s="14" t="s">
        <v>326</v>
      </c>
      <c r="G555" s="14" t="s">
        <v>317</v>
      </c>
      <c r="H555" s="14" t="s">
        <v>1671</v>
      </c>
      <c r="I555" s="14" t="s">
        <v>1672</v>
      </c>
      <c r="J555" s="14">
        <v>1.5</v>
      </c>
    </row>
    <row r="556" spans="1:10" s="1" customFormat="1" ht="21.95" customHeight="1">
      <c r="A556" s="177"/>
      <c r="B556" s="153"/>
      <c r="C556" s="133" t="s">
        <v>207</v>
      </c>
      <c r="D556" s="133"/>
      <c r="E556" s="14" t="s">
        <v>1673</v>
      </c>
      <c r="F556" s="14" t="s">
        <v>326</v>
      </c>
      <c r="G556" s="14" t="s">
        <v>309</v>
      </c>
      <c r="H556" s="14" t="s">
        <v>1674</v>
      </c>
      <c r="I556" s="14" t="s">
        <v>1675</v>
      </c>
      <c r="J556" s="14">
        <v>1.5</v>
      </c>
    </row>
    <row r="557" spans="1:10" ht="21.95" customHeight="1">
      <c r="A557" s="177"/>
      <c r="B557" s="14" t="s">
        <v>208</v>
      </c>
      <c r="C557" s="140" t="s">
        <v>209</v>
      </c>
      <c r="D557" s="142"/>
      <c r="E557" s="14" t="s">
        <v>1676</v>
      </c>
      <c r="F557" s="14" t="s">
        <v>303</v>
      </c>
      <c r="G557" s="14" t="s">
        <v>317</v>
      </c>
      <c r="H557" s="14" t="s">
        <v>1677</v>
      </c>
      <c r="I557" s="14" t="s">
        <v>1678</v>
      </c>
      <c r="J557" s="14">
        <v>0.5</v>
      </c>
    </row>
    <row r="558" spans="1:10" s="1" customFormat="1" ht="21.95" customHeight="1">
      <c r="A558" s="177"/>
      <c r="B558" s="14" t="s">
        <v>210</v>
      </c>
      <c r="C558" s="140" t="s">
        <v>211</v>
      </c>
      <c r="D558" s="142"/>
      <c r="E558" s="14" t="s">
        <v>1679</v>
      </c>
      <c r="F558" s="14" t="s">
        <v>326</v>
      </c>
      <c r="G558" s="14" t="s">
        <v>317</v>
      </c>
      <c r="H558" s="14" t="s">
        <v>1680</v>
      </c>
      <c r="I558" s="14" t="s">
        <v>1681</v>
      </c>
      <c r="J558" s="14">
        <v>1.5</v>
      </c>
    </row>
    <row r="559" spans="1:10" ht="21.95" customHeight="1">
      <c r="A559" s="177"/>
      <c r="B559" s="154" t="s">
        <v>212</v>
      </c>
      <c r="C559" s="133" t="s">
        <v>114</v>
      </c>
      <c r="D559" s="133"/>
      <c r="E559" s="14"/>
      <c r="F559" s="14"/>
      <c r="G559" s="14"/>
      <c r="H559" s="14"/>
      <c r="I559" s="14"/>
      <c r="J559" s="14">
        <f>SUM(J560:J561)</f>
        <v>1.5</v>
      </c>
    </row>
    <row r="560" spans="1:10" s="1" customFormat="1" ht="21.95" customHeight="1">
      <c r="A560" s="177"/>
      <c r="B560" s="152"/>
      <c r="C560" s="133" t="s">
        <v>213</v>
      </c>
      <c r="D560" s="133"/>
      <c r="E560" s="14" t="s">
        <v>1682</v>
      </c>
      <c r="F560" s="14" t="s">
        <v>326</v>
      </c>
      <c r="G560" s="14" t="s">
        <v>317</v>
      </c>
      <c r="H560" s="14" t="s">
        <v>1683</v>
      </c>
      <c r="I560" s="14" t="s">
        <v>1684</v>
      </c>
      <c r="J560" s="14">
        <v>1</v>
      </c>
    </row>
    <row r="561" spans="1:10" ht="21.95" customHeight="1">
      <c r="A561" s="177"/>
      <c r="B561" s="153"/>
      <c r="C561" s="133" t="s">
        <v>214</v>
      </c>
      <c r="D561" s="133"/>
      <c r="E561" s="14" t="s">
        <v>1676</v>
      </c>
      <c r="F561" s="14" t="s">
        <v>303</v>
      </c>
      <c r="G561" s="14" t="s">
        <v>317</v>
      </c>
      <c r="H561" s="14" t="s">
        <v>721</v>
      </c>
      <c r="I561" s="14" t="s">
        <v>1685</v>
      </c>
      <c r="J561" s="14">
        <v>0.5</v>
      </c>
    </row>
    <row r="562" spans="1:10" ht="21.95" customHeight="1">
      <c r="A562" s="178" t="s">
        <v>215</v>
      </c>
      <c r="B562" s="158" t="s">
        <v>216</v>
      </c>
      <c r="C562" s="159"/>
      <c r="D562" s="160"/>
      <c r="E562" s="14"/>
      <c r="F562" s="14"/>
      <c r="G562" s="14"/>
      <c r="H562" s="14"/>
      <c r="I562" s="14"/>
      <c r="J562" s="14">
        <f>SUM(J563+J573+J574+J575+J576)</f>
        <v>8.5</v>
      </c>
    </row>
    <row r="563" spans="1:10" ht="21.95" customHeight="1">
      <c r="A563" s="179"/>
      <c r="B563" s="146" t="s">
        <v>113</v>
      </c>
      <c r="C563" s="133" t="s">
        <v>114</v>
      </c>
      <c r="D563" s="133"/>
      <c r="E563" s="14"/>
      <c r="F563" s="14"/>
      <c r="G563" s="14"/>
      <c r="H563" s="14"/>
      <c r="I563" s="14"/>
      <c r="J563" s="14">
        <f>SUM(J564+J565+J569+J570+J571+J572)</f>
        <v>6.5</v>
      </c>
    </row>
    <row r="564" spans="1:10" ht="27" customHeight="1">
      <c r="A564" s="179"/>
      <c r="B564" s="156"/>
      <c r="C564" s="133" t="s">
        <v>217</v>
      </c>
      <c r="D564" s="133"/>
      <c r="E564" s="14" t="s">
        <v>1686</v>
      </c>
      <c r="F564" s="14" t="s">
        <v>303</v>
      </c>
      <c r="G564" s="14" t="s">
        <v>309</v>
      </c>
      <c r="H564" s="14" t="s">
        <v>1687</v>
      </c>
      <c r="I564" s="14" t="s">
        <v>1688</v>
      </c>
      <c r="J564" s="14">
        <v>1</v>
      </c>
    </row>
    <row r="565" spans="1:10" ht="21.95" customHeight="1">
      <c r="A565" s="179"/>
      <c r="B565" s="156"/>
      <c r="C565" s="133" t="s">
        <v>218</v>
      </c>
      <c r="D565" s="133"/>
      <c r="E565" s="14" t="s">
        <v>114</v>
      </c>
      <c r="F565" s="14"/>
      <c r="G565" s="14"/>
      <c r="H565" s="14"/>
      <c r="I565" s="14"/>
      <c r="J565" s="14">
        <f>SUM(J566:J568)</f>
        <v>3</v>
      </c>
    </row>
    <row r="566" spans="1:10" s="1" customFormat="1" ht="21.95" customHeight="1">
      <c r="A566" s="179"/>
      <c r="B566" s="156"/>
      <c r="C566" s="133"/>
      <c r="D566" s="133"/>
      <c r="E566" s="14" t="s">
        <v>1689</v>
      </c>
      <c r="F566" s="14" t="s">
        <v>365</v>
      </c>
      <c r="G566" s="14" t="s">
        <v>309</v>
      </c>
      <c r="H566" s="14" t="s">
        <v>1690</v>
      </c>
      <c r="I566" s="14" t="s">
        <v>1691</v>
      </c>
      <c r="J566" s="14">
        <v>1</v>
      </c>
    </row>
    <row r="567" spans="1:10" ht="21.95" customHeight="1">
      <c r="A567" s="179"/>
      <c r="B567" s="156"/>
      <c r="C567" s="133"/>
      <c r="D567" s="133"/>
      <c r="E567" s="14" t="s">
        <v>1692</v>
      </c>
      <c r="F567" s="14" t="s">
        <v>303</v>
      </c>
      <c r="G567" s="14" t="s">
        <v>309</v>
      </c>
      <c r="H567" s="14" t="s">
        <v>1693</v>
      </c>
      <c r="I567" s="14" t="s">
        <v>1694</v>
      </c>
      <c r="J567" s="14">
        <v>1</v>
      </c>
    </row>
    <row r="568" spans="1:10" ht="21.95" customHeight="1">
      <c r="A568" s="179"/>
      <c r="B568" s="156"/>
      <c r="C568" s="133"/>
      <c r="D568" s="133"/>
      <c r="E568" s="14" t="s">
        <v>1695</v>
      </c>
      <c r="F568" s="14" t="s">
        <v>303</v>
      </c>
      <c r="G568" s="14" t="s">
        <v>372</v>
      </c>
      <c r="H568" s="14" t="s">
        <v>1696</v>
      </c>
      <c r="I568" s="14" t="s">
        <v>1697</v>
      </c>
      <c r="J568" s="14">
        <v>1</v>
      </c>
    </row>
    <row r="569" spans="1:10" s="1" customFormat="1" ht="21.95" customHeight="1">
      <c r="A569" s="179"/>
      <c r="B569" s="156"/>
      <c r="C569" s="133" t="s">
        <v>219</v>
      </c>
      <c r="D569" s="133"/>
      <c r="E569" s="14" t="s">
        <v>1698</v>
      </c>
      <c r="F569" s="14" t="s">
        <v>303</v>
      </c>
      <c r="G569" s="14" t="s">
        <v>304</v>
      </c>
      <c r="H569" s="14" t="s">
        <v>1699</v>
      </c>
      <c r="I569" s="14" t="s">
        <v>1700</v>
      </c>
      <c r="J569" s="14">
        <v>1</v>
      </c>
    </row>
    <row r="570" spans="1:10" ht="21.95" customHeight="1">
      <c r="A570" s="179"/>
      <c r="B570" s="156"/>
      <c r="C570" s="133" t="s">
        <v>220</v>
      </c>
      <c r="D570" s="133"/>
      <c r="E570" s="14" t="s">
        <v>1701</v>
      </c>
      <c r="F570" s="14" t="s">
        <v>303</v>
      </c>
      <c r="G570" s="14" t="s">
        <v>317</v>
      </c>
      <c r="H570" s="14" t="s">
        <v>1702</v>
      </c>
      <c r="I570" s="14" t="s">
        <v>1703</v>
      </c>
      <c r="J570" s="14">
        <v>0.5</v>
      </c>
    </row>
    <row r="571" spans="1:10" ht="36.950000000000003" customHeight="1">
      <c r="A571" s="179"/>
      <c r="B571" s="156"/>
      <c r="C571" s="133" t="s">
        <v>221</v>
      </c>
      <c r="D571" s="133"/>
      <c r="E571" s="14" t="s">
        <v>1704</v>
      </c>
      <c r="F571" s="14" t="s">
        <v>303</v>
      </c>
      <c r="G571" s="14" t="s">
        <v>959</v>
      </c>
      <c r="H571" s="14" t="s">
        <v>1705</v>
      </c>
      <c r="I571" s="14" t="s">
        <v>1706</v>
      </c>
      <c r="J571" s="14">
        <v>0.5</v>
      </c>
    </row>
    <row r="572" spans="1:10" ht="21.95" customHeight="1">
      <c r="A572" s="179"/>
      <c r="B572" s="137"/>
      <c r="C572" s="133" t="s">
        <v>222</v>
      </c>
      <c r="D572" s="133"/>
      <c r="E572" s="14" t="s">
        <v>1707</v>
      </c>
      <c r="F572" s="14" t="s">
        <v>303</v>
      </c>
      <c r="G572" s="14" t="s">
        <v>317</v>
      </c>
      <c r="H572" s="14" t="s">
        <v>1708</v>
      </c>
      <c r="I572" s="14" t="s">
        <v>1709</v>
      </c>
      <c r="J572" s="14">
        <v>0.5</v>
      </c>
    </row>
    <row r="573" spans="1:10" ht="21.95" customHeight="1">
      <c r="A573" s="179"/>
      <c r="B573" s="28" t="s">
        <v>223</v>
      </c>
      <c r="C573" s="133" t="s">
        <v>224</v>
      </c>
      <c r="D573" s="133"/>
      <c r="E573" s="14" t="s">
        <v>1710</v>
      </c>
      <c r="F573" s="14" t="s">
        <v>303</v>
      </c>
      <c r="G573" s="14" t="s">
        <v>317</v>
      </c>
      <c r="H573" s="14" t="s">
        <v>1711</v>
      </c>
      <c r="I573" s="14" t="s">
        <v>1712</v>
      </c>
      <c r="J573" s="14">
        <v>0.5</v>
      </c>
    </row>
    <row r="574" spans="1:10" ht="21.95" customHeight="1">
      <c r="A574" s="179"/>
      <c r="B574" s="28" t="s">
        <v>225</v>
      </c>
      <c r="C574" s="133" t="s">
        <v>226</v>
      </c>
      <c r="D574" s="133"/>
      <c r="E574" s="14" t="s">
        <v>1713</v>
      </c>
      <c r="F574" s="14" t="s">
        <v>303</v>
      </c>
      <c r="G574" s="14" t="s">
        <v>317</v>
      </c>
      <c r="H574" s="14" t="s">
        <v>1714</v>
      </c>
      <c r="I574" s="14" t="s">
        <v>1715</v>
      </c>
      <c r="J574" s="14">
        <v>0.5</v>
      </c>
    </row>
    <row r="575" spans="1:10" ht="21.95" customHeight="1">
      <c r="A575" s="179"/>
      <c r="B575" s="28" t="s">
        <v>227</v>
      </c>
      <c r="C575" s="133" t="s">
        <v>228</v>
      </c>
      <c r="D575" s="133"/>
      <c r="E575" s="14" t="s">
        <v>1716</v>
      </c>
      <c r="F575" s="14" t="s">
        <v>303</v>
      </c>
      <c r="G575" s="14" t="s">
        <v>317</v>
      </c>
      <c r="H575" s="14" t="s">
        <v>1717</v>
      </c>
      <c r="I575" s="14" t="s">
        <v>1718</v>
      </c>
      <c r="J575" s="14">
        <v>0.5</v>
      </c>
    </row>
    <row r="576" spans="1:10" ht="21.95" customHeight="1">
      <c r="A576" s="179"/>
      <c r="B576" s="14" t="s">
        <v>229</v>
      </c>
      <c r="C576" s="133" t="s">
        <v>230</v>
      </c>
      <c r="D576" s="133"/>
      <c r="E576" s="14" t="s">
        <v>1719</v>
      </c>
      <c r="F576" s="14" t="s">
        <v>303</v>
      </c>
      <c r="G576" s="14" t="s">
        <v>317</v>
      </c>
      <c r="H576" s="14" t="s">
        <v>1720</v>
      </c>
      <c r="I576" s="14" t="s">
        <v>1721</v>
      </c>
      <c r="J576" s="14">
        <v>0.5</v>
      </c>
    </row>
    <row r="577" spans="1:10" ht="21.95" customHeight="1">
      <c r="A577" s="178" t="s">
        <v>231</v>
      </c>
      <c r="B577" s="158" t="s">
        <v>232</v>
      </c>
      <c r="C577" s="159"/>
      <c r="D577" s="160"/>
      <c r="E577" s="14"/>
      <c r="F577" s="14"/>
      <c r="G577" s="14"/>
      <c r="H577" s="14"/>
      <c r="I577" s="14"/>
      <c r="J577" s="14">
        <v>2</v>
      </c>
    </row>
    <row r="578" spans="1:10" ht="21.95" customHeight="1">
      <c r="A578" s="179"/>
      <c r="B578" s="146" t="s">
        <v>113</v>
      </c>
      <c r="C578" s="133" t="s">
        <v>114</v>
      </c>
      <c r="D578" s="133"/>
      <c r="E578" s="14"/>
      <c r="F578" s="14"/>
      <c r="G578" s="14"/>
      <c r="H578" s="14"/>
      <c r="I578" s="14"/>
      <c r="J578" s="14">
        <f>SUM(J579:J580)</f>
        <v>2</v>
      </c>
    </row>
    <row r="579" spans="1:10" ht="24.95" customHeight="1">
      <c r="A579" s="179"/>
      <c r="B579" s="156"/>
      <c r="C579" s="133" t="s">
        <v>233</v>
      </c>
      <c r="D579" s="133"/>
      <c r="E579" s="14" t="s">
        <v>1722</v>
      </c>
      <c r="F579" s="14" t="s">
        <v>303</v>
      </c>
      <c r="G579" s="14" t="s">
        <v>344</v>
      </c>
      <c r="H579" s="14" t="s">
        <v>1723</v>
      </c>
      <c r="I579" s="14" t="s">
        <v>1724</v>
      </c>
      <c r="J579" s="14">
        <v>1</v>
      </c>
    </row>
    <row r="580" spans="1:10" ht="24" customHeight="1">
      <c r="A580" s="180"/>
      <c r="B580" s="137"/>
      <c r="C580" s="133" t="s">
        <v>234</v>
      </c>
      <c r="D580" s="133"/>
      <c r="E580" s="14" t="s">
        <v>1725</v>
      </c>
      <c r="F580" s="14" t="s">
        <v>303</v>
      </c>
      <c r="G580" s="14" t="s">
        <v>309</v>
      </c>
      <c r="H580" s="14" t="s">
        <v>1726</v>
      </c>
      <c r="I580" s="14" t="s">
        <v>1727</v>
      </c>
      <c r="J580" s="14">
        <v>1</v>
      </c>
    </row>
    <row r="581" spans="1:10" ht="21.95" customHeight="1">
      <c r="A581" s="175" t="s">
        <v>235</v>
      </c>
      <c r="B581" s="158" t="s">
        <v>236</v>
      </c>
      <c r="C581" s="159"/>
      <c r="D581" s="160"/>
      <c r="E581" s="14"/>
      <c r="F581" s="14"/>
      <c r="G581" s="14"/>
      <c r="H581" s="14"/>
      <c r="I581" s="14"/>
      <c r="J581" s="8">
        <f>SUM(J582+J589+J594)</f>
        <v>8</v>
      </c>
    </row>
    <row r="582" spans="1:10" ht="21.95" customHeight="1">
      <c r="A582" s="173"/>
      <c r="B582" s="133" t="s">
        <v>113</v>
      </c>
      <c r="C582" s="128" t="s">
        <v>114</v>
      </c>
      <c r="D582" s="128"/>
      <c r="E582" s="14"/>
      <c r="F582" s="14"/>
      <c r="G582" s="14"/>
      <c r="H582" s="14"/>
      <c r="I582" s="14"/>
      <c r="J582" s="14">
        <f>SUM(J583:J586)</f>
        <v>6</v>
      </c>
    </row>
    <row r="583" spans="1:10" s="1" customFormat="1" ht="21.95" customHeight="1">
      <c r="A583" s="173"/>
      <c r="B583" s="133"/>
      <c r="C583" s="133" t="s">
        <v>237</v>
      </c>
      <c r="D583" s="133"/>
      <c r="E583" s="14" t="s">
        <v>1728</v>
      </c>
      <c r="F583" s="14" t="s">
        <v>326</v>
      </c>
      <c r="G583" s="14" t="s">
        <v>379</v>
      </c>
      <c r="H583" s="14" t="s">
        <v>1729</v>
      </c>
      <c r="I583" s="14" t="s">
        <v>1730</v>
      </c>
      <c r="J583" s="14">
        <v>1.5</v>
      </c>
    </row>
    <row r="584" spans="1:10" s="1" customFormat="1" ht="21.95" customHeight="1">
      <c r="A584" s="173"/>
      <c r="B584" s="133"/>
      <c r="C584" s="133" t="s">
        <v>238</v>
      </c>
      <c r="D584" s="133"/>
      <c r="E584" s="14" t="s">
        <v>1731</v>
      </c>
      <c r="F584" s="14" t="s">
        <v>326</v>
      </c>
      <c r="G584" s="14" t="s">
        <v>317</v>
      </c>
      <c r="H584" s="14" t="s">
        <v>1732</v>
      </c>
      <c r="I584" s="14" t="s">
        <v>1733</v>
      </c>
      <c r="J584" s="14">
        <v>1.5</v>
      </c>
    </row>
    <row r="585" spans="1:10" ht="24" customHeight="1">
      <c r="A585" s="173"/>
      <c r="B585" s="133"/>
      <c r="C585" s="133" t="s">
        <v>239</v>
      </c>
      <c r="D585" s="133"/>
      <c r="E585" s="14" t="s">
        <v>1734</v>
      </c>
      <c r="F585" s="14" t="s">
        <v>303</v>
      </c>
      <c r="G585" s="14" t="s">
        <v>309</v>
      </c>
      <c r="H585" s="14" t="s">
        <v>1735</v>
      </c>
      <c r="I585" s="14" t="s">
        <v>1736</v>
      </c>
      <c r="J585" s="14">
        <v>1</v>
      </c>
    </row>
    <row r="586" spans="1:10" ht="18.95" customHeight="1">
      <c r="A586" s="173"/>
      <c r="B586" s="133"/>
      <c r="C586" s="133" t="s">
        <v>240</v>
      </c>
      <c r="D586" s="133"/>
      <c r="E586" s="14" t="s">
        <v>114</v>
      </c>
      <c r="F586" s="14"/>
      <c r="G586" s="14"/>
      <c r="H586" s="14"/>
      <c r="I586" s="14"/>
      <c r="J586" s="14">
        <f>SUM(J587:J588)</f>
        <v>2</v>
      </c>
    </row>
    <row r="587" spans="1:10" s="1" customFormat="1" ht="24" customHeight="1">
      <c r="A587" s="173"/>
      <c r="B587" s="133"/>
      <c r="C587" s="133"/>
      <c r="D587" s="133"/>
      <c r="E587" s="14" t="s">
        <v>1737</v>
      </c>
      <c r="F587" s="14" t="s">
        <v>326</v>
      </c>
      <c r="G587" s="14" t="s">
        <v>344</v>
      </c>
      <c r="H587" s="14" t="s">
        <v>1738</v>
      </c>
      <c r="I587" s="14" t="s">
        <v>1739</v>
      </c>
      <c r="J587" s="14">
        <v>1.5</v>
      </c>
    </row>
    <row r="588" spans="1:10" ht="24.95" customHeight="1">
      <c r="A588" s="173"/>
      <c r="B588" s="133"/>
      <c r="C588" s="133"/>
      <c r="D588" s="133"/>
      <c r="E588" s="14" t="s">
        <v>1740</v>
      </c>
      <c r="F588" s="14" t="s">
        <v>303</v>
      </c>
      <c r="G588" s="14" t="s">
        <v>344</v>
      </c>
      <c r="H588" s="14" t="s">
        <v>1741</v>
      </c>
      <c r="I588" s="14" t="s">
        <v>1742</v>
      </c>
      <c r="J588" s="14">
        <v>0.5</v>
      </c>
    </row>
    <row r="589" spans="1:10" ht="24.95" customHeight="1">
      <c r="A589" s="173"/>
      <c r="B589" s="156" t="s">
        <v>241</v>
      </c>
      <c r="C589" s="133" t="s">
        <v>114</v>
      </c>
      <c r="D589" s="133"/>
      <c r="E589" s="14"/>
      <c r="F589" s="14"/>
      <c r="G589" s="14"/>
      <c r="H589" s="14"/>
      <c r="I589" s="14"/>
      <c r="J589" s="14">
        <v>1.5</v>
      </c>
    </row>
    <row r="590" spans="1:10" ht="18.95" customHeight="1">
      <c r="A590" s="173"/>
      <c r="B590" s="156"/>
      <c r="C590" s="133" t="s">
        <v>242</v>
      </c>
      <c r="D590" s="133"/>
      <c r="E590" s="14" t="s">
        <v>114</v>
      </c>
      <c r="F590" s="14"/>
      <c r="G590" s="14"/>
      <c r="H590" s="14"/>
      <c r="I590" s="14"/>
      <c r="J590" s="14">
        <f>SUM(J591:J592)</f>
        <v>1</v>
      </c>
    </row>
    <row r="591" spans="1:10" ht="24.95" customHeight="1">
      <c r="A591" s="173"/>
      <c r="B591" s="156"/>
      <c r="C591" s="133"/>
      <c r="D591" s="133"/>
      <c r="E591" s="14" t="s">
        <v>1743</v>
      </c>
      <c r="F591" s="14" t="s">
        <v>303</v>
      </c>
      <c r="G591" s="14" t="s">
        <v>317</v>
      </c>
      <c r="H591" s="14" t="s">
        <v>1744</v>
      </c>
      <c r="I591" s="14" t="s">
        <v>1745</v>
      </c>
      <c r="J591" s="14">
        <v>0.5</v>
      </c>
    </row>
    <row r="592" spans="1:10" ht="24.95" customHeight="1">
      <c r="A592" s="173"/>
      <c r="B592" s="156"/>
      <c r="C592" s="133"/>
      <c r="D592" s="133"/>
      <c r="E592" s="14" t="s">
        <v>1746</v>
      </c>
      <c r="F592" s="14" t="s">
        <v>303</v>
      </c>
      <c r="G592" s="14" t="s">
        <v>317</v>
      </c>
      <c r="H592" s="14" t="s">
        <v>1747</v>
      </c>
      <c r="I592" s="14" t="s">
        <v>1748</v>
      </c>
      <c r="J592" s="14">
        <v>0.5</v>
      </c>
    </row>
    <row r="593" spans="1:10" ht="24.95" customHeight="1">
      <c r="A593" s="173"/>
      <c r="B593" s="137"/>
      <c r="C593" s="133" t="s">
        <v>243</v>
      </c>
      <c r="D593" s="133"/>
      <c r="E593" s="14" t="s">
        <v>1749</v>
      </c>
      <c r="F593" s="14" t="s">
        <v>303</v>
      </c>
      <c r="G593" s="14" t="s">
        <v>317</v>
      </c>
      <c r="H593" s="14" t="s">
        <v>1750</v>
      </c>
      <c r="I593" s="14" t="s">
        <v>1751</v>
      </c>
      <c r="J593" s="14">
        <v>0.5</v>
      </c>
    </row>
    <row r="594" spans="1:10" ht="29.1" customHeight="1">
      <c r="A594" s="173"/>
      <c r="B594" s="14" t="s">
        <v>244</v>
      </c>
      <c r="C594" s="140" t="s">
        <v>245</v>
      </c>
      <c r="D594" s="142"/>
      <c r="E594" s="14" t="s">
        <v>1752</v>
      </c>
      <c r="F594" s="14" t="s">
        <v>303</v>
      </c>
      <c r="G594" s="14" t="s">
        <v>317</v>
      </c>
      <c r="H594" s="14" t="s">
        <v>1753</v>
      </c>
      <c r="I594" s="14" t="s">
        <v>1754</v>
      </c>
      <c r="J594" s="14">
        <v>0.5</v>
      </c>
    </row>
    <row r="595" spans="1:10" ht="21.95" customHeight="1">
      <c r="A595" s="181" t="s">
        <v>246</v>
      </c>
      <c r="B595" s="128" t="s">
        <v>247</v>
      </c>
      <c r="C595" s="128"/>
      <c r="D595" s="128"/>
      <c r="E595" s="14"/>
      <c r="F595" s="14"/>
      <c r="G595" s="14"/>
      <c r="H595" s="14"/>
      <c r="I595" s="14"/>
      <c r="J595" s="8">
        <f>SUM(J596+J600+J601)</f>
        <v>4.5</v>
      </c>
    </row>
    <row r="596" spans="1:10" ht="21.95" customHeight="1">
      <c r="A596" s="181"/>
      <c r="B596" s="154" t="s">
        <v>113</v>
      </c>
      <c r="C596" s="133" t="s">
        <v>114</v>
      </c>
      <c r="D596" s="133"/>
      <c r="E596" s="14"/>
      <c r="F596" s="14"/>
      <c r="G596" s="14"/>
      <c r="H596" s="14"/>
      <c r="I596" s="14"/>
      <c r="J596" s="14">
        <f>SUM(J597:J599)</f>
        <v>2.5</v>
      </c>
    </row>
    <row r="597" spans="1:10" ht="27.95" customHeight="1">
      <c r="A597" s="181"/>
      <c r="B597" s="152"/>
      <c r="C597" s="133" t="s">
        <v>248</v>
      </c>
      <c r="D597" s="133"/>
      <c r="E597" s="14" t="s">
        <v>1755</v>
      </c>
      <c r="F597" s="14" t="s">
        <v>303</v>
      </c>
      <c r="G597" s="14" t="s">
        <v>309</v>
      </c>
      <c r="H597" s="14" t="s">
        <v>1756</v>
      </c>
      <c r="I597" s="14" t="s">
        <v>1757</v>
      </c>
      <c r="J597" s="14">
        <v>1</v>
      </c>
    </row>
    <row r="598" spans="1:10" s="1" customFormat="1" ht="21.95" customHeight="1">
      <c r="A598" s="181"/>
      <c r="B598" s="152"/>
      <c r="C598" s="133" t="s">
        <v>249</v>
      </c>
      <c r="D598" s="133"/>
      <c r="E598" s="14" t="s">
        <v>1758</v>
      </c>
      <c r="F598" s="14" t="s">
        <v>303</v>
      </c>
      <c r="G598" s="14" t="s">
        <v>304</v>
      </c>
      <c r="H598" s="14" t="s">
        <v>1759</v>
      </c>
      <c r="I598" s="14" t="s">
        <v>1760</v>
      </c>
      <c r="J598" s="14">
        <v>1</v>
      </c>
    </row>
    <row r="599" spans="1:10" ht="26.1" customHeight="1">
      <c r="A599" s="181"/>
      <c r="B599" s="153"/>
      <c r="C599" s="133" t="s">
        <v>250</v>
      </c>
      <c r="D599" s="133"/>
      <c r="E599" s="14" t="s">
        <v>1761</v>
      </c>
      <c r="F599" s="14" t="s">
        <v>303</v>
      </c>
      <c r="G599" s="14" t="s">
        <v>317</v>
      </c>
      <c r="H599" s="14" t="s">
        <v>1762</v>
      </c>
      <c r="I599" s="14" t="s">
        <v>1763</v>
      </c>
      <c r="J599" s="14">
        <v>0.5</v>
      </c>
    </row>
    <row r="600" spans="1:10" ht="27.95" customHeight="1">
      <c r="A600" s="181"/>
      <c r="B600" s="14" t="s">
        <v>251</v>
      </c>
      <c r="C600" s="140" t="s">
        <v>252</v>
      </c>
      <c r="D600" s="142"/>
      <c r="E600" s="14" t="s">
        <v>1764</v>
      </c>
      <c r="F600" s="14" t="s">
        <v>303</v>
      </c>
      <c r="G600" s="14" t="s">
        <v>344</v>
      </c>
      <c r="H600" s="14" t="s">
        <v>1765</v>
      </c>
      <c r="I600" s="14" t="s">
        <v>1766</v>
      </c>
      <c r="J600" s="14">
        <v>0.5</v>
      </c>
    </row>
    <row r="601" spans="1:10" s="1" customFormat="1" ht="26.1" customHeight="1">
      <c r="A601" s="181"/>
      <c r="B601" s="14" t="s">
        <v>253</v>
      </c>
      <c r="C601" s="140" t="s">
        <v>254</v>
      </c>
      <c r="D601" s="142"/>
      <c r="E601" s="14" t="s">
        <v>1767</v>
      </c>
      <c r="F601" s="14" t="s">
        <v>326</v>
      </c>
      <c r="G601" s="14" t="s">
        <v>317</v>
      </c>
      <c r="H601" s="14" t="s">
        <v>1768</v>
      </c>
      <c r="I601" s="14" t="s">
        <v>1769</v>
      </c>
      <c r="J601" s="14">
        <v>1.5</v>
      </c>
    </row>
    <row r="602" spans="1:10" ht="24.95" customHeight="1">
      <c r="A602" s="179" t="s">
        <v>255</v>
      </c>
      <c r="B602" s="161" t="s">
        <v>256</v>
      </c>
      <c r="C602" s="162"/>
      <c r="D602" s="163"/>
      <c r="E602" s="14"/>
      <c r="F602" s="14"/>
      <c r="G602" s="14"/>
      <c r="H602" s="14"/>
      <c r="I602" s="14"/>
      <c r="J602" s="14">
        <f>SUM(J603+J610)</f>
        <v>5</v>
      </c>
    </row>
    <row r="603" spans="1:10" ht="27" customHeight="1">
      <c r="A603" s="179"/>
      <c r="B603" s="146" t="s">
        <v>113</v>
      </c>
      <c r="C603" s="128" t="s">
        <v>114</v>
      </c>
      <c r="D603" s="128"/>
      <c r="E603" s="14"/>
      <c r="F603" s="14"/>
      <c r="G603" s="14"/>
      <c r="H603" s="14"/>
      <c r="I603" s="14"/>
      <c r="J603" s="14">
        <f>SUM(J604+J605+J609)</f>
        <v>4.5</v>
      </c>
    </row>
    <row r="604" spans="1:10" ht="33" customHeight="1">
      <c r="A604" s="179"/>
      <c r="B604" s="156"/>
      <c r="C604" s="133" t="s">
        <v>257</v>
      </c>
      <c r="D604" s="133"/>
      <c r="E604" s="14" t="s">
        <v>1770</v>
      </c>
      <c r="F604" s="14" t="s">
        <v>303</v>
      </c>
      <c r="G604" s="14" t="s">
        <v>309</v>
      </c>
      <c r="H604" s="14" t="s">
        <v>1771</v>
      </c>
      <c r="I604" s="14" t="s">
        <v>1772</v>
      </c>
      <c r="J604" s="14">
        <v>1</v>
      </c>
    </row>
    <row r="605" spans="1:10" ht="15" customHeight="1">
      <c r="A605" s="179"/>
      <c r="B605" s="156"/>
      <c r="C605" s="133" t="s">
        <v>258</v>
      </c>
      <c r="D605" s="133"/>
      <c r="E605" s="14" t="s">
        <v>114</v>
      </c>
      <c r="F605" s="14"/>
      <c r="G605" s="14"/>
      <c r="H605" s="14"/>
      <c r="I605" s="14"/>
      <c r="J605" s="14">
        <f>SUM(J606:J608)</f>
        <v>3</v>
      </c>
    </row>
    <row r="606" spans="1:10" s="1" customFormat="1" ht="18.95" customHeight="1">
      <c r="A606" s="179"/>
      <c r="B606" s="156"/>
      <c r="C606" s="133"/>
      <c r="D606" s="133"/>
      <c r="E606" s="14" t="s">
        <v>1773</v>
      </c>
      <c r="F606" s="14" t="s">
        <v>326</v>
      </c>
      <c r="G606" s="14" t="s">
        <v>317</v>
      </c>
      <c r="H606" s="14" t="s">
        <v>1774</v>
      </c>
      <c r="I606" s="14" t="s">
        <v>1775</v>
      </c>
      <c r="J606" s="14">
        <v>1.5</v>
      </c>
    </row>
    <row r="607" spans="1:10" s="1" customFormat="1" ht="21.95" customHeight="1">
      <c r="A607" s="179"/>
      <c r="B607" s="156"/>
      <c r="C607" s="133"/>
      <c r="D607" s="133"/>
      <c r="E607" s="14" t="s">
        <v>1776</v>
      </c>
      <c r="F607" s="14" t="s">
        <v>326</v>
      </c>
      <c r="G607" s="14" t="s">
        <v>317</v>
      </c>
      <c r="H607" s="14" t="s">
        <v>1777</v>
      </c>
      <c r="I607" s="14" t="s">
        <v>1778</v>
      </c>
      <c r="J607" s="14">
        <v>1</v>
      </c>
    </row>
    <row r="608" spans="1:10" ht="21.95" customHeight="1">
      <c r="A608" s="179"/>
      <c r="B608" s="156"/>
      <c r="C608" s="133"/>
      <c r="D608" s="133"/>
      <c r="E608" s="14" t="s">
        <v>1779</v>
      </c>
      <c r="F608" s="14" t="s">
        <v>303</v>
      </c>
      <c r="G608" s="14" t="s">
        <v>317</v>
      </c>
      <c r="H608" s="14" t="s">
        <v>1780</v>
      </c>
      <c r="I608" s="14" t="s">
        <v>1781</v>
      </c>
      <c r="J608" s="14">
        <v>0.5</v>
      </c>
    </row>
    <row r="609" spans="1:10" ht="26.1" customHeight="1">
      <c r="A609" s="179"/>
      <c r="B609" s="156"/>
      <c r="C609" s="133" t="s">
        <v>259</v>
      </c>
      <c r="D609" s="133"/>
      <c r="E609" s="14" t="s">
        <v>1782</v>
      </c>
      <c r="F609" s="14" t="s">
        <v>303</v>
      </c>
      <c r="G609" s="14" t="s">
        <v>372</v>
      </c>
      <c r="H609" s="14" t="s">
        <v>1783</v>
      </c>
      <c r="I609" s="14" t="s">
        <v>1784</v>
      </c>
      <c r="J609" s="14">
        <v>0.5</v>
      </c>
    </row>
    <row r="610" spans="1:10" ht="26.1" customHeight="1">
      <c r="A610" s="179"/>
      <c r="B610" s="38" t="s">
        <v>260</v>
      </c>
      <c r="C610" s="146" t="s">
        <v>261</v>
      </c>
      <c r="D610" s="147"/>
      <c r="E610" s="14" t="s">
        <v>1785</v>
      </c>
      <c r="F610" s="14" t="s">
        <v>303</v>
      </c>
      <c r="G610" s="14" t="s">
        <v>317</v>
      </c>
      <c r="H610" s="14" t="s">
        <v>1786</v>
      </c>
      <c r="I610" s="14" t="s">
        <v>1787</v>
      </c>
      <c r="J610" s="14">
        <v>0.5</v>
      </c>
    </row>
    <row r="611" spans="1:10" ht="21.95" customHeight="1">
      <c r="A611" s="181" t="s">
        <v>262</v>
      </c>
      <c r="B611" s="161" t="s">
        <v>263</v>
      </c>
      <c r="C611" s="162"/>
      <c r="D611" s="163"/>
      <c r="E611" s="38"/>
      <c r="F611" s="14"/>
      <c r="G611" s="14"/>
      <c r="H611" s="14"/>
      <c r="I611" s="14"/>
      <c r="J611" s="8">
        <f>SUM(J612+J618+J622)</f>
        <v>5</v>
      </c>
    </row>
    <row r="612" spans="1:10" ht="18.95" customHeight="1">
      <c r="A612" s="181"/>
      <c r="B612" s="154" t="s">
        <v>113</v>
      </c>
      <c r="C612" s="133" t="s">
        <v>114</v>
      </c>
      <c r="D612" s="133"/>
      <c r="E612" s="32"/>
      <c r="F612" s="32"/>
      <c r="G612" s="32"/>
      <c r="H612" s="32"/>
      <c r="I612" s="32"/>
      <c r="J612" s="14">
        <f>SUM(J613+J614+J617)</f>
        <v>2.5</v>
      </c>
    </row>
    <row r="613" spans="1:10" ht="27" customHeight="1">
      <c r="A613" s="181"/>
      <c r="B613" s="152"/>
      <c r="C613" s="133" t="s">
        <v>264</v>
      </c>
      <c r="D613" s="133"/>
      <c r="E613" s="14" t="s">
        <v>1788</v>
      </c>
      <c r="F613" s="14" t="s">
        <v>303</v>
      </c>
      <c r="G613" s="14" t="s">
        <v>309</v>
      </c>
      <c r="H613" s="14" t="s">
        <v>1789</v>
      </c>
      <c r="I613" s="14" t="s">
        <v>1790</v>
      </c>
      <c r="J613" s="14">
        <v>1</v>
      </c>
    </row>
    <row r="614" spans="1:10" ht="21" customHeight="1">
      <c r="A614" s="181"/>
      <c r="B614" s="152"/>
      <c r="C614" s="133" t="s">
        <v>265</v>
      </c>
      <c r="D614" s="133"/>
      <c r="E614" s="14" t="s">
        <v>114</v>
      </c>
      <c r="F614" s="32"/>
      <c r="G614" s="32"/>
      <c r="H614" s="32"/>
      <c r="I614" s="32"/>
      <c r="J614" s="14">
        <f>SUM(J615:J616)</f>
        <v>1</v>
      </c>
    </row>
    <row r="615" spans="1:10" ht="27" customHeight="1">
      <c r="A615" s="181"/>
      <c r="B615" s="152"/>
      <c r="C615" s="133"/>
      <c r="D615" s="133"/>
      <c r="E615" s="14" t="s">
        <v>1791</v>
      </c>
      <c r="F615" s="14" t="s">
        <v>303</v>
      </c>
      <c r="G615" s="14" t="s">
        <v>317</v>
      </c>
      <c r="H615" s="14" t="s">
        <v>1792</v>
      </c>
      <c r="I615" s="14" t="s">
        <v>1793</v>
      </c>
      <c r="J615" s="14">
        <v>0.5</v>
      </c>
    </row>
    <row r="616" spans="1:10" s="1" customFormat="1" ht="27" customHeight="1">
      <c r="A616" s="181"/>
      <c r="B616" s="152"/>
      <c r="C616" s="133"/>
      <c r="D616" s="133"/>
      <c r="E616" s="14" t="s">
        <v>1794</v>
      </c>
      <c r="F616" s="14" t="s">
        <v>440</v>
      </c>
      <c r="G616" s="14" t="s">
        <v>317</v>
      </c>
      <c r="H616" s="14" t="s">
        <v>1795</v>
      </c>
      <c r="I616" s="14" t="s">
        <v>1796</v>
      </c>
      <c r="J616" s="14">
        <v>0.5</v>
      </c>
    </row>
    <row r="617" spans="1:10" ht="27" customHeight="1">
      <c r="A617" s="181"/>
      <c r="B617" s="153"/>
      <c r="C617" s="133" t="s">
        <v>266</v>
      </c>
      <c r="D617" s="133"/>
      <c r="E617" s="14" t="s">
        <v>1797</v>
      </c>
      <c r="F617" s="14" t="s">
        <v>303</v>
      </c>
      <c r="G617" s="14" t="s">
        <v>309</v>
      </c>
      <c r="H617" s="14" t="s">
        <v>1798</v>
      </c>
      <c r="I617" s="14" t="s">
        <v>1799</v>
      </c>
      <c r="J617" s="14">
        <v>0.5</v>
      </c>
    </row>
    <row r="618" spans="1:10" ht="24" customHeight="1">
      <c r="A618" s="181"/>
      <c r="B618" s="154" t="s">
        <v>267</v>
      </c>
      <c r="C618" s="133" t="s">
        <v>114</v>
      </c>
      <c r="D618" s="133"/>
      <c r="E618" s="32"/>
      <c r="F618" s="32"/>
      <c r="G618" s="32"/>
      <c r="H618" s="32"/>
      <c r="I618" s="32"/>
      <c r="J618" s="14">
        <f>SUM(J619:J621)</f>
        <v>1.5</v>
      </c>
    </row>
    <row r="619" spans="1:10" ht="32.1" customHeight="1">
      <c r="A619" s="181"/>
      <c r="B619" s="152"/>
      <c r="C619" s="133" t="s">
        <v>268</v>
      </c>
      <c r="D619" s="133"/>
      <c r="E619" s="14" t="s">
        <v>1800</v>
      </c>
      <c r="F619" s="14" t="s">
        <v>303</v>
      </c>
      <c r="G619" s="14" t="s">
        <v>317</v>
      </c>
      <c r="H619" s="14" t="s">
        <v>1801</v>
      </c>
      <c r="I619" s="14" t="s">
        <v>1802</v>
      </c>
      <c r="J619" s="14">
        <v>0.5</v>
      </c>
    </row>
    <row r="620" spans="1:10" ht="30" customHeight="1">
      <c r="A620" s="181"/>
      <c r="B620" s="152"/>
      <c r="C620" s="133" t="s">
        <v>269</v>
      </c>
      <c r="D620" s="133"/>
      <c r="E620" s="14" t="s">
        <v>1803</v>
      </c>
      <c r="F620" s="14" t="s">
        <v>303</v>
      </c>
      <c r="G620" s="14" t="s">
        <v>317</v>
      </c>
      <c r="H620" s="14" t="s">
        <v>1804</v>
      </c>
      <c r="I620" s="14" t="s">
        <v>1805</v>
      </c>
      <c r="J620" s="14">
        <v>0.5</v>
      </c>
    </row>
    <row r="621" spans="1:10" ht="27.95" customHeight="1">
      <c r="A621" s="181"/>
      <c r="B621" s="153"/>
      <c r="C621" s="133" t="s">
        <v>270</v>
      </c>
      <c r="D621" s="133"/>
      <c r="E621" s="14" t="s">
        <v>1806</v>
      </c>
      <c r="F621" s="14" t="s">
        <v>303</v>
      </c>
      <c r="G621" s="14" t="s">
        <v>372</v>
      </c>
      <c r="H621" s="14" t="s">
        <v>1807</v>
      </c>
      <c r="I621" s="14" t="s">
        <v>1808</v>
      </c>
      <c r="J621" s="14">
        <v>0.5</v>
      </c>
    </row>
    <row r="622" spans="1:10" s="1" customFormat="1" ht="33.950000000000003" customHeight="1">
      <c r="A622" s="181"/>
      <c r="B622" s="14" t="s">
        <v>271</v>
      </c>
      <c r="C622" s="133" t="s">
        <v>272</v>
      </c>
      <c r="D622" s="133"/>
      <c r="E622" s="14" t="s">
        <v>1809</v>
      </c>
      <c r="F622" s="14" t="s">
        <v>303</v>
      </c>
      <c r="G622" s="14" t="s">
        <v>304</v>
      </c>
      <c r="H622" s="14" t="s">
        <v>1810</v>
      </c>
      <c r="I622" s="14" t="s">
        <v>1811</v>
      </c>
      <c r="J622" s="14">
        <v>1</v>
      </c>
    </row>
    <row r="623" spans="1:10" ht="18" customHeight="1">
      <c r="A623" s="179" t="s">
        <v>273</v>
      </c>
      <c r="B623" s="161" t="s">
        <v>274</v>
      </c>
      <c r="C623" s="162"/>
      <c r="D623" s="163"/>
      <c r="E623" s="14"/>
      <c r="F623" s="29"/>
      <c r="G623" s="29"/>
      <c r="H623" s="29"/>
      <c r="I623" s="29"/>
      <c r="J623" s="29">
        <f>SUM(J624+J630+J631)</f>
        <v>4.5</v>
      </c>
    </row>
    <row r="624" spans="1:10" ht="18.95" customHeight="1">
      <c r="A624" s="179"/>
      <c r="B624" s="146" t="s">
        <v>113</v>
      </c>
      <c r="C624" s="133" t="s">
        <v>114</v>
      </c>
      <c r="D624" s="133"/>
      <c r="E624" s="14"/>
      <c r="F624" s="14"/>
      <c r="G624" s="29"/>
      <c r="H624" s="29"/>
      <c r="I624" s="29"/>
      <c r="J624" s="29">
        <f>SUM(J625+J626+J629)</f>
        <v>3.5</v>
      </c>
    </row>
    <row r="625" spans="1:10" ht="27" customHeight="1">
      <c r="A625" s="179"/>
      <c r="B625" s="156"/>
      <c r="C625" s="133" t="s">
        <v>275</v>
      </c>
      <c r="D625" s="133"/>
      <c r="E625" s="14" t="s">
        <v>1812</v>
      </c>
      <c r="F625" s="14" t="s">
        <v>303</v>
      </c>
      <c r="G625" s="14" t="s">
        <v>344</v>
      </c>
      <c r="H625" s="14" t="s">
        <v>1813</v>
      </c>
      <c r="I625" s="14" t="s">
        <v>1814</v>
      </c>
      <c r="J625" s="29">
        <v>1</v>
      </c>
    </row>
    <row r="626" spans="1:10" ht="21" customHeight="1">
      <c r="A626" s="179"/>
      <c r="B626" s="156"/>
      <c r="C626" s="133" t="s">
        <v>276</v>
      </c>
      <c r="D626" s="133"/>
      <c r="E626" s="14" t="s">
        <v>114</v>
      </c>
      <c r="F626" s="14"/>
      <c r="G626" s="14"/>
      <c r="H626" s="14"/>
      <c r="I626" s="14"/>
      <c r="J626" s="29">
        <f>SUM(J627:J628)</f>
        <v>2</v>
      </c>
    </row>
    <row r="627" spans="1:10" ht="27" customHeight="1">
      <c r="A627" s="179"/>
      <c r="B627" s="156"/>
      <c r="C627" s="133"/>
      <c r="D627" s="133"/>
      <c r="E627" s="14" t="s">
        <v>1815</v>
      </c>
      <c r="F627" s="14" t="s">
        <v>303</v>
      </c>
      <c r="G627" s="14" t="s">
        <v>309</v>
      </c>
      <c r="H627" s="14" t="s">
        <v>1816</v>
      </c>
      <c r="I627" s="14" t="s">
        <v>1817</v>
      </c>
      <c r="J627" s="14">
        <v>1</v>
      </c>
    </row>
    <row r="628" spans="1:10" s="1" customFormat="1" ht="27" customHeight="1">
      <c r="A628" s="179"/>
      <c r="B628" s="156"/>
      <c r="C628" s="133"/>
      <c r="D628" s="133"/>
      <c r="E628" s="14" t="s">
        <v>1818</v>
      </c>
      <c r="F628" s="14" t="s">
        <v>440</v>
      </c>
      <c r="G628" s="14" t="s">
        <v>309</v>
      </c>
      <c r="H628" s="14" t="s">
        <v>1819</v>
      </c>
      <c r="I628" s="14" t="s">
        <v>1820</v>
      </c>
      <c r="J628" s="14">
        <v>1</v>
      </c>
    </row>
    <row r="629" spans="1:10" ht="27" customHeight="1">
      <c r="A629" s="179"/>
      <c r="B629" s="137"/>
      <c r="C629" s="133" t="s">
        <v>277</v>
      </c>
      <c r="D629" s="133"/>
      <c r="E629" s="14" t="s">
        <v>1821</v>
      </c>
      <c r="F629" s="14" t="s">
        <v>303</v>
      </c>
      <c r="G629" s="29" t="s">
        <v>317</v>
      </c>
      <c r="H629" s="29" t="s">
        <v>1822</v>
      </c>
      <c r="I629" s="29" t="s">
        <v>1823</v>
      </c>
      <c r="J629" s="29">
        <v>0.5</v>
      </c>
    </row>
    <row r="630" spans="1:10" ht="27" customHeight="1">
      <c r="A630" s="179"/>
      <c r="B630" s="28" t="s">
        <v>278</v>
      </c>
      <c r="C630" s="137" t="s">
        <v>279</v>
      </c>
      <c r="D630" s="138"/>
      <c r="E630" s="29" t="s">
        <v>1824</v>
      </c>
      <c r="F630" s="14" t="s">
        <v>303</v>
      </c>
      <c r="G630" s="29" t="s">
        <v>317</v>
      </c>
      <c r="H630" s="29" t="s">
        <v>1825</v>
      </c>
      <c r="I630" s="29" t="s">
        <v>1826</v>
      </c>
      <c r="J630" s="29">
        <v>0.5</v>
      </c>
    </row>
    <row r="631" spans="1:10" ht="27" customHeight="1">
      <c r="A631" s="179"/>
      <c r="B631" s="28" t="s">
        <v>280</v>
      </c>
      <c r="C631" s="137" t="s">
        <v>281</v>
      </c>
      <c r="D631" s="138"/>
      <c r="E631" s="29" t="s">
        <v>1827</v>
      </c>
      <c r="F631" s="14" t="s">
        <v>303</v>
      </c>
      <c r="G631" s="29" t="s">
        <v>317</v>
      </c>
      <c r="H631" s="29" t="s">
        <v>1828</v>
      </c>
      <c r="I631" s="29" t="s">
        <v>1829</v>
      </c>
      <c r="J631" s="29">
        <v>0.5</v>
      </c>
    </row>
    <row r="632" spans="1:10" ht="21.95" customHeight="1">
      <c r="A632" s="178" t="s">
        <v>282</v>
      </c>
      <c r="B632" s="128" t="s">
        <v>283</v>
      </c>
      <c r="C632" s="128"/>
      <c r="D632" s="128"/>
      <c r="E632" s="14"/>
      <c r="F632" s="14"/>
      <c r="G632" s="14"/>
      <c r="H632" s="14"/>
      <c r="I632" s="14"/>
      <c r="J632" s="14">
        <f>SUM(J633+J636+J637)</f>
        <v>12</v>
      </c>
    </row>
    <row r="633" spans="1:10" ht="21.95" customHeight="1">
      <c r="A633" s="179"/>
      <c r="B633" s="154" t="s">
        <v>284</v>
      </c>
      <c r="C633" s="133" t="s">
        <v>114</v>
      </c>
      <c r="D633" s="133"/>
      <c r="E633" s="14"/>
      <c r="F633" s="14"/>
      <c r="G633" s="14"/>
      <c r="H633" s="14"/>
      <c r="I633" s="14"/>
      <c r="J633" s="14">
        <f>SUM(J634:J635)</f>
        <v>11</v>
      </c>
    </row>
    <row r="634" spans="1:10" s="1" customFormat="1" ht="26.1" customHeight="1">
      <c r="A634" s="179"/>
      <c r="B634" s="152"/>
      <c r="C634" s="133" t="s">
        <v>285</v>
      </c>
      <c r="D634" s="133"/>
      <c r="E634" s="14" t="s">
        <v>1830</v>
      </c>
      <c r="F634" s="14" t="s">
        <v>321</v>
      </c>
      <c r="G634" s="14" t="s">
        <v>1831</v>
      </c>
      <c r="H634" s="14" t="s">
        <v>1832</v>
      </c>
      <c r="I634" s="14" t="s">
        <v>1833</v>
      </c>
      <c r="J634" s="14">
        <v>10</v>
      </c>
    </row>
    <row r="635" spans="1:10" s="1" customFormat="1" ht="21.95" customHeight="1">
      <c r="A635" s="179"/>
      <c r="B635" s="153"/>
      <c r="C635" s="133" t="s">
        <v>286</v>
      </c>
      <c r="D635" s="133"/>
      <c r="E635" s="14" t="s">
        <v>1834</v>
      </c>
      <c r="F635" s="18" t="s">
        <v>365</v>
      </c>
      <c r="G635" s="14" t="s">
        <v>317</v>
      </c>
      <c r="H635" s="14" t="s">
        <v>1835</v>
      </c>
      <c r="I635" s="14" t="s">
        <v>1836</v>
      </c>
      <c r="J635" s="42">
        <v>1</v>
      </c>
    </row>
    <row r="636" spans="1:10" ht="21.95" customHeight="1">
      <c r="A636" s="179"/>
      <c r="B636" s="14" t="s">
        <v>287</v>
      </c>
      <c r="C636" s="140" t="s">
        <v>288</v>
      </c>
      <c r="D636" s="142"/>
      <c r="E636" s="14" t="s">
        <v>1837</v>
      </c>
      <c r="F636" s="14" t="s">
        <v>303</v>
      </c>
      <c r="G636" s="14" t="s">
        <v>372</v>
      </c>
      <c r="H636" s="14" t="s">
        <v>1838</v>
      </c>
      <c r="I636" s="14" t="s">
        <v>1839</v>
      </c>
      <c r="J636" s="14">
        <v>0.5</v>
      </c>
    </row>
    <row r="637" spans="1:10" ht="21.95" customHeight="1">
      <c r="A637" s="179"/>
      <c r="B637" s="14" t="s">
        <v>289</v>
      </c>
      <c r="C637" s="140" t="s">
        <v>290</v>
      </c>
      <c r="D637" s="142"/>
      <c r="E637" s="14" t="s">
        <v>1840</v>
      </c>
      <c r="F637" s="14" t="s">
        <v>303</v>
      </c>
      <c r="G637" s="14" t="s">
        <v>317</v>
      </c>
      <c r="H637" s="14" t="s">
        <v>1841</v>
      </c>
      <c r="I637" s="14" t="s">
        <v>1842</v>
      </c>
      <c r="J637" s="14">
        <v>0.5</v>
      </c>
    </row>
    <row r="638" spans="1:10" ht="21.95" customHeight="1">
      <c r="A638" s="178" t="s">
        <v>291</v>
      </c>
      <c r="B638" s="128" t="s">
        <v>292</v>
      </c>
      <c r="C638" s="128"/>
      <c r="D638" s="128"/>
      <c r="E638" s="14"/>
      <c r="F638" s="18"/>
      <c r="G638" s="14"/>
      <c r="H638" s="14"/>
      <c r="I638" s="14"/>
      <c r="J638" s="14">
        <v>0.5</v>
      </c>
    </row>
    <row r="639" spans="1:10" ht="26.1" customHeight="1">
      <c r="A639" s="180"/>
      <c r="B639" s="14" t="s">
        <v>293</v>
      </c>
      <c r="C639" s="140" t="s">
        <v>294</v>
      </c>
      <c r="D639" s="142"/>
      <c r="E639" s="14" t="s">
        <v>1843</v>
      </c>
      <c r="F639" s="14" t="s">
        <v>303</v>
      </c>
      <c r="G639" s="14" t="s">
        <v>317</v>
      </c>
      <c r="H639" s="14" t="s">
        <v>1844</v>
      </c>
      <c r="I639" s="14" t="s">
        <v>1845</v>
      </c>
      <c r="J639" s="14">
        <v>0.5</v>
      </c>
    </row>
  </sheetData>
  <autoFilter ref="A4:J639"/>
  <mergeCells count="347">
    <mergeCell ref="C367:D376"/>
    <mergeCell ref="C377:D382"/>
    <mergeCell ref="C383:D385"/>
    <mergeCell ref="C386:D389"/>
    <mergeCell ref="C445:D447"/>
    <mergeCell ref="C449:D451"/>
    <mergeCell ref="C471:D479"/>
    <mergeCell ref="C480:D487"/>
    <mergeCell ref="C488:D490"/>
    <mergeCell ref="C458:D458"/>
    <mergeCell ref="C459:D459"/>
    <mergeCell ref="C402:D402"/>
    <mergeCell ref="C441:D443"/>
    <mergeCell ref="C390:D390"/>
    <mergeCell ref="C391:D391"/>
    <mergeCell ref="C392:D392"/>
    <mergeCell ref="C393:D393"/>
    <mergeCell ref="C394:D394"/>
    <mergeCell ref="C395:D395"/>
    <mergeCell ref="C399:D399"/>
    <mergeCell ref="B400:D400"/>
    <mergeCell ref="C401:D401"/>
    <mergeCell ref="C396:D398"/>
    <mergeCell ref="C466:D466"/>
    <mergeCell ref="C467:D467"/>
    <mergeCell ref="C468:D468"/>
    <mergeCell ref="C448:D448"/>
    <mergeCell ref="C452:D452"/>
    <mergeCell ref="C453:D453"/>
    <mergeCell ref="C454:D454"/>
    <mergeCell ref="C455:D455"/>
    <mergeCell ref="C456:D456"/>
    <mergeCell ref="C457:D457"/>
    <mergeCell ref="C246:D252"/>
    <mergeCell ref="C253:D261"/>
    <mergeCell ref="C263:D265"/>
    <mergeCell ref="C266:D294"/>
    <mergeCell ref="C296:D307"/>
    <mergeCell ref="C308:D316"/>
    <mergeCell ref="C317:D323"/>
    <mergeCell ref="C325:D330"/>
    <mergeCell ref="C331:D335"/>
    <mergeCell ref="C262:D262"/>
    <mergeCell ref="C295:D295"/>
    <mergeCell ref="C324:D324"/>
    <mergeCell ref="C187:D197"/>
    <mergeCell ref="C198:D200"/>
    <mergeCell ref="C201:D211"/>
    <mergeCell ref="C212:D218"/>
    <mergeCell ref="C219:D227"/>
    <mergeCell ref="C228:D232"/>
    <mergeCell ref="C233:D236"/>
    <mergeCell ref="C237:D241"/>
    <mergeCell ref="C242:D245"/>
    <mergeCell ref="B633:B635"/>
    <mergeCell ref="C10:C14"/>
    <mergeCell ref="D11:D13"/>
    <mergeCell ref="C16:D21"/>
    <mergeCell ref="C22:D23"/>
    <mergeCell ref="C24:D46"/>
    <mergeCell ref="C47:D56"/>
    <mergeCell ref="C57:D61"/>
    <mergeCell ref="C62:D67"/>
    <mergeCell ref="C68:D70"/>
    <mergeCell ref="C71:D90"/>
    <mergeCell ref="C91:D93"/>
    <mergeCell ref="C94:D102"/>
    <mergeCell ref="C103:D110"/>
    <mergeCell ref="C111:D115"/>
    <mergeCell ref="C116:D131"/>
    <mergeCell ref="C132:D133"/>
    <mergeCell ref="C134:D142"/>
    <mergeCell ref="C143:D145"/>
    <mergeCell ref="C146:D151"/>
    <mergeCell ref="C152:D161"/>
    <mergeCell ref="C162:D165"/>
    <mergeCell ref="C166:D169"/>
    <mergeCell ref="C170:D185"/>
    <mergeCell ref="B554:B556"/>
    <mergeCell ref="B559:B561"/>
    <mergeCell ref="B563:B572"/>
    <mergeCell ref="B578:B580"/>
    <mergeCell ref="B582:B588"/>
    <mergeCell ref="B589:B593"/>
    <mergeCell ref="B596:B599"/>
    <mergeCell ref="B603:B609"/>
    <mergeCell ref="B612:B617"/>
    <mergeCell ref="B595:D595"/>
    <mergeCell ref="C596:D596"/>
    <mergeCell ref="C597:D597"/>
    <mergeCell ref="C598:D598"/>
    <mergeCell ref="C599:D599"/>
    <mergeCell ref="C600:D600"/>
    <mergeCell ref="C601:D601"/>
    <mergeCell ref="B602:D602"/>
    <mergeCell ref="C603:D603"/>
    <mergeCell ref="C580:D580"/>
    <mergeCell ref="B581:D581"/>
    <mergeCell ref="C582:D582"/>
    <mergeCell ref="C583:D583"/>
    <mergeCell ref="C584:D584"/>
    <mergeCell ref="C585:D585"/>
    <mergeCell ref="B455:B459"/>
    <mergeCell ref="B460:B462"/>
    <mergeCell ref="B470:B491"/>
    <mergeCell ref="B492:B495"/>
    <mergeCell ref="B498:B507"/>
    <mergeCell ref="B509:B511"/>
    <mergeCell ref="B513:B525"/>
    <mergeCell ref="B526:B528"/>
    <mergeCell ref="B530:B532"/>
    <mergeCell ref="B469:D469"/>
    <mergeCell ref="C470:E470"/>
    <mergeCell ref="C491:D491"/>
    <mergeCell ref="C492:D492"/>
    <mergeCell ref="C493:D493"/>
    <mergeCell ref="C494:D494"/>
    <mergeCell ref="C495:D495"/>
    <mergeCell ref="C496:D496"/>
    <mergeCell ref="B497:D497"/>
    <mergeCell ref="C460:D460"/>
    <mergeCell ref="C461:D461"/>
    <mergeCell ref="C462:D462"/>
    <mergeCell ref="C463:D463"/>
    <mergeCell ref="C464:D464"/>
    <mergeCell ref="C465:D465"/>
    <mergeCell ref="B367:B376"/>
    <mergeCell ref="B377:B382"/>
    <mergeCell ref="B383:B385"/>
    <mergeCell ref="B386:B389"/>
    <mergeCell ref="B396:B398"/>
    <mergeCell ref="B404:B408"/>
    <mergeCell ref="B410:B412"/>
    <mergeCell ref="B413:B417"/>
    <mergeCell ref="B421:B454"/>
    <mergeCell ref="A403:D403"/>
    <mergeCell ref="C409:D409"/>
    <mergeCell ref="C418:D418"/>
    <mergeCell ref="B419:E419"/>
    <mergeCell ref="B420:D420"/>
    <mergeCell ref="C421:D421"/>
    <mergeCell ref="C437:D437"/>
    <mergeCell ref="C444:D444"/>
    <mergeCell ref="C404:D408"/>
    <mergeCell ref="C410:D412"/>
    <mergeCell ref="C413:D417"/>
    <mergeCell ref="C422:D424"/>
    <mergeCell ref="C425:D427"/>
    <mergeCell ref="C428:D436"/>
    <mergeCell ref="C438:D440"/>
    <mergeCell ref="B246:B252"/>
    <mergeCell ref="B253:B261"/>
    <mergeCell ref="B263:B265"/>
    <mergeCell ref="B266:B294"/>
    <mergeCell ref="B296:B307"/>
    <mergeCell ref="B308:B316"/>
    <mergeCell ref="B317:B323"/>
    <mergeCell ref="B325:B330"/>
    <mergeCell ref="B331:B335"/>
    <mergeCell ref="B187:B197"/>
    <mergeCell ref="B198:B200"/>
    <mergeCell ref="B201:B211"/>
    <mergeCell ref="B212:B218"/>
    <mergeCell ref="B219:B227"/>
    <mergeCell ref="B228:B232"/>
    <mergeCell ref="B233:B236"/>
    <mergeCell ref="B237:B241"/>
    <mergeCell ref="B242:B245"/>
    <mergeCell ref="A623:A631"/>
    <mergeCell ref="A632:A637"/>
    <mergeCell ref="A638:A639"/>
    <mergeCell ref="B8:B15"/>
    <mergeCell ref="B16:B21"/>
    <mergeCell ref="B22:B23"/>
    <mergeCell ref="B24:B46"/>
    <mergeCell ref="B47:B56"/>
    <mergeCell ref="B57:B61"/>
    <mergeCell ref="B62:B67"/>
    <mergeCell ref="B68:B70"/>
    <mergeCell ref="B71:B90"/>
    <mergeCell ref="B91:B93"/>
    <mergeCell ref="B94:B102"/>
    <mergeCell ref="B103:B110"/>
    <mergeCell ref="B111:B115"/>
    <mergeCell ref="B116:B131"/>
    <mergeCell ref="B132:B133"/>
    <mergeCell ref="B134:B142"/>
    <mergeCell ref="B143:B145"/>
    <mergeCell ref="B146:B151"/>
    <mergeCell ref="B152:B161"/>
    <mergeCell ref="B162:B165"/>
    <mergeCell ref="B166:B169"/>
    <mergeCell ref="A497:A511"/>
    <mergeCell ref="A512:A532"/>
    <mergeCell ref="A533:A561"/>
    <mergeCell ref="A562:A576"/>
    <mergeCell ref="A577:A580"/>
    <mergeCell ref="A581:A594"/>
    <mergeCell ref="A595:A601"/>
    <mergeCell ref="A602:A610"/>
    <mergeCell ref="A611:A622"/>
    <mergeCell ref="B632:D632"/>
    <mergeCell ref="C633:D633"/>
    <mergeCell ref="C634:D634"/>
    <mergeCell ref="C635:D635"/>
    <mergeCell ref="C636:D636"/>
    <mergeCell ref="C637:D637"/>
    <mergeCell ref="B638:D638"/>
    <mergeCell ref="C639:D639"/>
    <mergeCell ref="A8:A339"/>
    <mergeCell ref="A341:A343"/>
    <mergeCell ref="A344:A348"/>
    <mergeCell ref="A349:A353"/>
    <mergeCell ref="A354:A358"/>
    <mergeCell ref="A359:A376"/>
    <mergeCell ref="A377:A382"/>
    <mergeCell ref="A383:A385"/>
    <mergeCell ref="A386:A389"/>
    <mergeCell ref="A396:A398"/>
    <mergeCell ref="A400:A402"/>
    <mergeCell ref="A404:A408"/>
    <mergeCell ref="A410:A412"/>
    <mergeCell ref="A413:A417"/>
    <mergeCell ref="A420:A468"/>
    <mergeCell ref="A469:A496"/>
    <mergeCell ref="C620:D620"/>
    <mergeCell ref="C621:D621"/>
    <mergeCell ref="C622:D622"/>
    <mergeCell ref="B623:D623"/>
    <mergeCell ref="C624:D624"/>
    <mergeCell ref="C625:D625"/>
    <mergeCell ref="C629:D629"/>
    <mergeCell ref="C630:D630"/>
    <mergeCell ref="C631:D631"/>
    <mergeCell ref="B618:B621"/>
    <mergeCell ref="B624:B629"/>
    <mergeCell ref="C626:D628"/>
    <mergeCell ref="C604:D604"/>
    <mergeCell ref="C609:D609"/>
    <mergeCell ref="C610:D610"/>
    <mergeCell ref="B611:D611"/>
    <mergeCell ref="C612:D612"/>
    <mergeCell ref="C613:D613"/>
    <mergeCell ref="C617:D617"/>
    <mergeCell ref="C618:D618"/>
    <mergeCell ref="C619:D619"/>
    <mergeCell ref="C605:D608"/>
    <mergeCell ref="C614:D616"/>
    <mergeCell ref="B562:D562"/>
    <mergeCell ref="C563:D563"/>
    <mergeCell ref="C564:D564"/>
    <mergeCell ref="C569:D569"/>
    <mergeCell ref="C570:D570"/>
    <mergeCell ref="C565:D568"/>
    <mergeCell ref="C589:D589"/>
    <mergeCell ref="C593:D593"/>
    <mergeCell ref="C594:D594"/>
    <mergeCell ref="C586:D588"/>
    <mergeCell ref="C590:D592"/>
    <mergeCell ref="C571:D571"/>
    <mergeCell ref="C572:D572"/>
    <mergeCell ref="C573:D573"/>
    <mergeCell ref="C574:D574"/>
    <mergeCell ref="C575:D575"/>
    <mergeCell ref="C576:D576"/>
    <mergeCell ref="B577:D577"/>
    <mergeCell ref="C578:D578"/>
    <mergeCell ref="C579:D579"/>
    <mergeCell ref="C553:D553"/>
    <mergeCell ref="C554:D554"/>
    <mergeCell ref="C555:D555"/>
    <mergeCell ref="C556:D556"/>
    <mergeCell ref="C557:D557"/>
    <mergeCell ref="C558:D558"/>
    <mergeCell ref="C559:D559"/>
    <mergeCell ref="C560:D560"/>
    <mergeCell ref="C561:D561"/>
    <mergeCell ref="C531:D531"/>
    <mergeCell ref="C532:D532"/>
    <mergeCell ref="B533:D533"/>
    <mergeCell ref="C534:D534"/>
    <mergeCell ref="C540:D540"/>
    <mergeCell ref="C541:D541"/>
    <mergeCell ref="C542:D542"/>
    <mergeCell ref="C547:D547"/>
    <mergeCell ref="C548:D548"/>
    <mergeCell ref="B534:B547"/>
    <mergeCell ref="B548:B552"/>
    <mergeCell ref="C535:D539"/>
    <mergeCell ref="C543:D546"/>
    <mergeCell ref="C549:D549"/>
    <mergeCell ref="C550:D550"/>
    <mergeCell ref="C551:D551"/>
    <mergeCell ref="C552:D552"/>
    <mergeCell ref="C523:D523"/>
    <mergeCell ref="C524:D524"/>
    <mergeCell ref="C525:D525"/>
    <mergeCell ref="C526:D526"/>
    <mergeCell ref="C527:D527"/>
    <mergeCell ref="C528:D528"/>
    <mergeCell ref="C529:D529"/>
    <mergeCell ref="C530:D530"/>
    <mergeCell ref="C498:D498"/>
    <mergeCell ref="C505:D505"/>
    <mergeCell ref="C506:D506"/>
    <mergeCell ref="C507:D507"/>
    <mergeCell ref="C508:D508"/>
    <mergeCell ref="C509:D509"/>
    <mergeCell ref="C510:D510"/>
    <mergeCell ref="C511:D511"/>
    <mergeCell ref="B512:D512"/>
    <mergeCell ref="C499:D504"/>
    <mergeCell ref="C514:D516"/>
    <mergeCell ref="C517:D519"/>
    <mergeCell ref="C520:D522"/>
    <mergeCell ref="C513:D513"/>
    <mergeCell ref="C339:D339"/>
    <mergeCell ref="A340:D340"/>
    <mergeCell ref="B344:D344"/>
    <mergeCell ref="C345:D345"/>
    <mergeCell ref="B359:D359"/>
    <mergeCell ref="C366:D366"/>
    <mergeCell ref="B336:B338"/>
    <mergeCell ref="B341:B343"/>
    <mergeCell ref="B346:B348"/>
    <mergeCell ref="B349:B353"/>
    <mergeCell ref="B354:B358"/>
    <mergeCell ref="B360:B362"/>
    <mergeCell ref="B363:B365"/>
    <mergeCell ref="C336:D338"/>
    <mergeCell ref="C341:D343"/>
    <mergeCell ref="C346:D348"/>
    <mergeCell ref="C349:D353"/>
    <mergeCell ref="C354:D358"/>
    <mergeCell ref="C360:D362"/>
    <mergeCell ref="C363:D365"/>
    <mergeCell ref="A2:J2"/>
    <mergeCell ref="C4:D4"/>
    <mergeCell ref="A5:D5"/>
    <mergeCell ref="A6:D6"/>
    <mergeCell ref="A7:D7"/>
    <mergeCell ref="C8:D8"/>
    <mergeCell ref="C9:D9"/>
    <mergeCell ref="C15:D15"/>
    <mergeCell ref="C186:D186"/>
    <mergeCell ref="B170:B186"/>
    <mergeCell ref="I3:J3"/>
  </mergeCells>
  <phoneticPr fontId="20" type="noConversion"/>
  <conditionalFormatting sqref="H22">
    <cfRule type="duplicateValues" dxfId="2" priority="12"/>
  </conditionalFormatting>
  <conditionalFormatting sqref="H132">
    <cfRule type="duplicateValues" dxfId="1" priority="7"/>
  </conditionalFormatting>
  <conditionalFormatting sqref="H212">
    <cfRule type="duplicateValues" dxfId="0" priority="4"/>
  </conditionalFormatting>
  <pageMargins left="0.70069444444444495" right="0.47222222222222199" top="0.75138888888888899" bottom="0.78680555555555598" header="0.29861111111111099" footer="0.29861111111111099"/>
  <pageSetup paperSize="9" scale="69" fitToHeight="0" orientation="portrait" r:id="rId1"/>
  <headerFooter>
    <oddFooter>&amp;C&amp;"仿宋_GB2312"&amp;14第 &amp;P 页，共 &amp;N 页</oddFooter>
  </headerFooter>
  <ignoredErrors>
    <ignoredError sqref="B383" numberStoredAsText="1"/>
    <ignoredError sqref="J633 J626 J618 J614 J605 J596 J590 J565 J554 J548 J543 J535 J526 J520 J499 J492 J488 J460 J449 J445 J438 J428 J413 J404 J396 J386 J336 J253"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附件1分配表</vt:lpstr>
      <vt:lpstr>附件2规划课题明细表</vt:lpstr>
      <vt:lpstr>附件1分配表!Print_Titles</vt:lpstr>
      <vt:lpstr>附件2规划课题明细表!Print_Titles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陈琳姿 null</cp:lastModifiedBy>
  <cp:lastPrinted>2021-07-07T07:57:28Z</cp:lastPrinted>
  <dcterms:created xsi:type="dcterms:W3CDTF">2008-09-11T17:22:00Z</dcterms:created>
  <dcterms:modified xsi:type="dcterms:W3CDTF">2021-09-09T00:30:48Z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ICV">
    <vt:lpwstr>B3423B875B744BF4AFFD4D22774176EB</vt:lpwstr>
  </property>
</Properties>
</file>