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495" windowWidth="21840" windowHeight="11445" tabRatio="442"/>
  </bookViews>
  <sheets>
    <sheet name="测算表" sheetId="6" r:id="rId1"/>
  </sheets>
  <definedNames>
    <definedName name="_xlnm._FilterDatabase" localSheetId="0" hidden="1">测算表!$C$6:$U$148</definedName>
    <definedName name="_xlnm.Print_Titles" localSheetId="0">测算表!$4:$5</definedName>
  </definedNames>
  <calcPr calcId="145621"/>
</workbook>
</file>

<file path=xl/calcChain.xml><?xml version="1.0" encoding="utf-8"?>
<calcChain xmlns="http://schemas.openxmlformats.org/spreadsheetml/2006/main">
  <c r="E112" i="6" l="1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J160" i="6" l="1"/>
  <c r="H160" i="6" s="1"/>
  <c r="J151" i="6"/>
  <c r="P151" i="6" s="1"/>
  <c r="J137" i="6"/>
  <c r="J89" i="6"/>
  <c r="P89" i="6" s="1"/>
  <c r="I89" i="6"/>
  <c r="J74" i="6"/>
  <c r="I74" i="6"/>
  <c r="R59" i="6"/>
  <c r="J59" i="6"/>
  <c r="I59" i="6"/>
  <c r="J44" i="6"/>
  <c r="P44" i="6" s="1"/>
  <c r="I44" i="6"/>
  <c r="O44" i="6" s="1"/>
  <c r="J45" i="6"/>
  <c r="L45" i="6"/>
  <c r="M33" i="6"/>
  <c r="L33" i="6"/>
  <c r="O33" i="6" s="1"/>
  <c r="R33" i="6" s="1"/>
  <c r="J33" i="6"/>
  <c r="H89" i="6" l="1"/>
  <c r="H74" i="6"/>
  <c r="P160" i="6"/>
  <c r="N160" i="6" s="1"/>
  <c r="N151" i="6"/>
  <c r="H151" i="6"/>
  <c r="H137" i="6"/>
  <c r="O74" i="6"/>
  <c r="P137" i="6"/>
  <c r="N89" i="6"/>
  <c r="K33" i="6"/>
  <c r="P74" i="6"/>
  <c r="H59" i="6"/>
  <c r="P59" i="6"/>
  <c r="N44" i="6"/>
  <c r="I45" i="6"/>
  <c r="H45" i="6" s="1"/>
  <c r="H44" i="6"/>
  <c r="M45" i="6"/>
  <c r="H33" i="6"/>
  <c r="P33" i="6"/>
  <c r="N33" i="6" s="1"/>
  <c r="N137" i="6" l="1"/>
  <c r="N74" i="6"/>
  <c r="N59" i="6"/>
  <c r="O45" i="6"/>
  <c r="R45" i="6" s="1"/>
  <c r="P45" i="6"/>
  <c r="K45" i="6"/>
  <c r="N45" i="6" l="1"/>
  <c r="M182" i="6" l="1"/>
  <c r="J182" i="6"/>
  <c r="L181" i="6"/>
  <c r="J181" i="6"/>
  <c r="M180" i="6"/>
  <c r="J180" i="6"/>
  <c r="M179" i="6"/>
  <c r="J179" i="6"/>
  <c r="M178" i="6"/>
  <c r="I178" i="6"/>
  <c r="M177" i="6"/>
  <c r="J177" i="6"/>
  <c r="L176" i="6"/>
  <c r="J176" i="6"/>
  <c r="M175" i="6"/>
  <c r="J175" i="6"/>
  <c r="M173" i="6"/>
  <c r="J173" i="6"/>
  <c r="M172" i="6"/>
  <c r="J172" i="6"/>
  <c r="M171" i="6"/>
  <c r="M170" i="6"/>
  <c r="M169" i="6"/>
  <c r="M168" i="6"/>
  <c r="M167" i="6"/>
  <c r="J166" i="6"/>
  <c r="J165" i="6"/>
  <c r="J164" i="6"/>
  <c r="J163" i="6"/>
  <c r="J162" i="6"/>
  <c r="M157" i="6"/>
  <c r="J157" i="6"/>
  <c r="M156" i="6"/>
  <c r="J156" i="6"/>
  <c r="M155" i="6"/>
  <c r="I155" i="6"/>
  <c r="M154" i="6"/>
  <c r="J154" i="6"/>
  <c r="M153" i="6"/>
  <c r="J153" i="6"/>
  <c r="M148" i="6"/>
  <c r="J148" i="6"/>
  <c r="M147" i="6"/>
  <c r="J147" i="6"/>
  <c r="M146" i="6"/>
  <c r="J146" i="6"/>
  <c r="M145" i="6"/>
  <c r="I145" i="6"/>
  <c r="M144" i="6"/>
  <c r="J144" i="6"/>
  <c r="M143" i="6"/>
  <c r="J143" i="6"/>
  <c r="M142" i="6"/>
  <c r="J142" i="6"/>
  <c r="M141" i="6"/>
  <c r="I141" i="6"/>
  <c r="M140" i="6"/>
  <c r="J140" i="6"/>
  <c r="M139" i="6"/>
  <c r="J139" i="6"/>
  <c r="M134" i="6"/>
  <c r="J134" i="6"/>
  <c r="M133" i="6"/>
  <c r="J133" i="6"/>
  <c r="M132" i="6"/>
  <c r="M131" i="6"/>
  <c r="M130" i="6"/>
  <c r="J128" i="6"/>
  <c r="J126" i="6"/>
  <c r="J124" i="6"/>
  <c r="J122" i="6"/>
  <c r="L119" i="6"/>
  <c r="J119" i="6"/>
  <c r="L118" i="6"/>
  <c r="J118" i="6"/>
  <c r="L117" i="6"/>
  <c r="J117" i="6"/>
  <c r="L116" i="6"/>
  <c r="J116" i="6"/>
  <c r="L115" i="6"/>
  <c r="J115" i="6"/>
  <c r="L114" i="6"/>
  <c r="I114" i="6"/>
  <c r="L113" i="6"/>
  <c r="J113" i="6"/>
  <c r="M110" i="6"/>
  <c r="J110" i="6"/>
  <c r="M109" i="6"/>
  <c r="I109" i="6"/>
  <c r="M108" i="6"/>
  <c r="J108" i="6"/>
  <c r="M107" i="6"/>
  <c r="J107" i="6"/>
  <c r="L104" i="6"/>
  <c r="J104" i="6"/>
  <c r="L103" i="6"/>
  <c r="J103" i="6"/>
  <c r="L102" i="6"/>
  <c r="J102" i="6"/>
  <c r="L101" i="6"/>
  <c r="J101" i="6"/>
  <c r="L100" i="6"/>
  <c r="J100" i="6"/>
  <c r="L99" i="6"/>
  <c r="I99" i="6"/>
  <c r="L98" i="6"/>
  <c r="J98" i="6"/>
  <c r="M97" i="6"/>
  <c r="J97" i="6"/>
  <c r="L96" i="6"/>
  <c r="J96" i="6"/>
  <c r="M95" i="6"/>
  <c r="J95" i="6"/>
  <c r="M94" i="6"/>
  <c r="J94" i="6"/>
  <c r="L93" i="6"/>
  <c r="J93" i="6"/>
  <c r="L92" i="6"/>
  <c r="J92" i="6"/>
  <c r="M91" i="6"/>
  <c r="I91" i="6"/>
  <c r="M86" i="6"/>
  <c r="J86" i="6"/>
  <c r="M85" i="6"/>
  <c r="J85" i="6"/>
  <c r="M84" i="6"/>
  <c r="J84" i="6"/>
  <c r="M83" i="6"/>
  <c r="I83" i="6"/>
  <c r="M82" i="6"/>
  <c r="J82" i="6"/>
  <c r="M81" i="6"/>
  <c r="J81" i="6"/>
  <c r="M80" i="6"/>
  <c r="J80" i="6"/>
  <c r="M79" i="6"/>
  <c r="J79" i="6"/>
  <c r="M78" i="6"/>
  <c r="I78" i="6"/>
  <c r="M77" i="6"/>
  <c r="J77" i="6"/>
  <c r="M76" i="6"/>
  <c r="J76" i="6"/>
  <c r="M71" i="6"/>
  <c r="J71" i="6"/>
  <c r="M70" i="6"/>
  <c r="J70" i="6"/>
  <c r="M69" i="6"/>
  <c r="J69" i="6"/>
  <c r="M68" i="6"/>
  <c r="J68" i="6"/>
  <c r="M67" i="6"/>
  <c r="I67" i="6"/>
  <c r="M66" i="6"/>
  <c r="J66" i="6"/>
  <c r="M65" i="6"/>
  <c r="J65" i="6"/>
  <c r="M64" i="6"/>
  <c r="J64" i="6"/>
  <c r="M63" i="6"/>
  <c r="I63" i="6"/>
  <c r="M62" i="6"/>
  <c r="J62" i="6"/>
  <c r="M61" i="6"/>
  <c r="J61" i="6"/>
  <c r="M56" i="6"/>
  <c r="J56" i="6"/>
  <c r="M55" i="6"/>
  <c r="J55" i="6"/>
  <c r="M54" i="6"/>
  <c r="J54" i="6"/>
  <c r="M53" i="6"/>
  <c r="J53" i="6"/>
  <c r="M52" i="6"/>
  <c r="I52" i="6"/>
  <c r="M51" i="6"/>
  <c r="J51" i="6"/>
  <c r="M50" i="6"/>
  <c r="J50" i="6"/>
  <c r="M49" i="6"/>
  <c r="J49" i="6"/>
  <c r="M48" i="6"/>
  <c r="I48" i="6"/>
  <c r="M47" i="6"/>
  <c r="J47" i="6"/>
  <c r="M41" i="6"/>
  <c r="J41" i="6"/>
  <c r="M40" i="6"/>
  <c r="J40" i="6"/>
  <c r="M39" i="6"/>
  <c r="J39" i="6"/>
  <c r="M38" i="6"/>
  <c r="I38" i="6"/>
  <c r="M37" i="6"/>
  <c r="I37" i="6"/>
  <c r="M36" i="6"/>
  <c r="J36" i="6"/>
  <c r="M35" i="6"/>
  <c r="J34" i="6"/>
  <c r="M30" i="6"/>
  <c r="J30" i="6"/>
  <c r="M29" i="6"/>
  <c r="J29" i="6"/>
  <c r="M28" i="6"/>
  <c r="J28" i="6"/>
  <c r="M27" i="6"/>
  <c r="J27" i="6"/>
  <c r="M26" i="6"/>
  <c r="I26" i="6"/>
  <c r="M25" i="6"/>
  <c r="J25" i="6"/>
  <c r="M24" i="6"/>
  <c r="J24" i="6"/>
  <c r="M23" i="6"/>
  <c r="J23" i="6"/>
  <c r="M22" i="6"/>
  <c r="I22" i="6"/>
  <c r="M18" i="6"/>
  <c r="J18" i="6"/>
  <c r="M17" i="6"/>
  <c r="J17" i="6"/>
  <c r="M16" i="6"/>
  <c r="J16" i="6"/>
  <c r="M15" i="6"/>
  <c r="J15" i="6"/>
  <c r="M14" i="6"/>
  <c r="M13" i="6"/>
  <c r="I13" i="6"/>
  <c r="M12" i="6"/>
  <c r="I12" i="6"/>
  <c r="M11" i="6"/>
  <c r="I11" i="6"/>
  <c r="M10" i="6"/>
  <c r="J10" i="6"/>
  <c r="I9" i="6"/>
  <c r="J9" i="6"/>
  <c r="J161" i="6" l="1"/>
  <c r="M152" i="6"/>
  <c r="J152" i="6"/>
  <c r="J138" i="6"/>
  <c r="M138" i="6"/>
  <c r="J90" i="6"/>
  <c r="M90" i="6"/>
  <c r="M75" i="6"/>
  <c r="I75" i="6"/>
  <c r="J60" i="6"/>
  <c r="M60" i="6"/>
  <c r="J46" i="6"/>
  <c r="M46" i="6"/>
  <c r="P134" i="6"/>
  <c r="P173" i="6"/>
  <c r="P180" i="6"/>
  <c r="L9" i="6"/>
  <c r="J21" i="6"/>
  <c r="J14" i="6"/>
  <c r="P14" i="6" s="1"/>
  <c r="J35" i="6"/>
  <c r="M21" i="6"/>
  <c r="M20" i="6" s="1"/>
  <c r="M34" i="6"/>
  <c r="P54" i="6"/>
  <c r="P56" i="6"/>
  <c r="P61" i="6"/>
  <c r="P65" i="6"/>
  <c r="P10" i="6"/>
  <c r="P16" i="6"/>
  <c r="P18" i="6"/>
  <c r="P24" i="6"/>
  <c r="P28" i="6"/>
  <c r="P30" i="6"/>
  <c r="P39" i="6"/>
  <c r="P41" i="6"/>
  <c r="P50" i="6"/>
  <c r="P69" i="6"/>
  <c r="P71" i="6"/>
  <c r="P80" i="6"/>
  <c r="P82" i="6"/>
  <c r="P84" i="6"/>
  <c r="P140" i="6"/>
  <c r="P142" i="6"/>
  <c r="P144" i="6"/>
  <c r="P146" i="6"/>
  <c r="P148" i="6"/>
  <c r="P153" i="6"/>
  <c r="P94" i="6"/>
  <c r="P108" i="6"/>
  <c r="P110" i="6"/>
  <c r="P182" i="6"/>
  <c r="M9" i="6"/>
  <c r="M8" i="6" s="1"/>
  <c r="P76" i="6"/>
  <c r="P86" i="6"/>
  <c r="P157" i="6"/>
  <c r="P175" i="6"/>
  <c r="P177" i="6"/>
  <c r="P179" i="6"/>
  <c r="J178" i="6"/>
  <c r="P178" i="6" s="1"/>
  <c r="L175" i="6"/>
  <c r="K175" i="6" s="1"/>
  <c r="L177" i="6"/>
  <c r="K177" i="6" s="1"/>
  <c r="L178" i="6"/>
  <c r="K178" i="6" s="1"/>
  <c r="L179" i="6"/>
  <c r="K179" i="6" s="1"/>
  <c r="L180" i="6"/>
  <c r="K180" i="6" s="1"/>
  <c r="L182" i="6"/>
  <c r="K182" i="6" s="1"/>
  <c r="I175" i="6"/>
  <c r="I176" i="6"/>
  <c r="M176" i="6"/>
  <c r="K176" i="6" s="1"/>
  <c r="I177" i="6"/>
  <c r="I179" i="6"/>
  <c r="I180" i="6"/>
  <c r="I181" i="6"/>
  <c r="M181" i="6"/>
  <c r="K181" i="6" s="1"/>
  <c r="I182" i="6"/>
  <c r="M166" i="6"/>
  <c r="P166" i="6" s="1"/>
  <c r="L166" i="6"/>
  <c r="I168" i="6"/>
  <c r="I169" i="6"/>
  <c r="I170" i="6"/>
  <c r="I171" i="6"/>
  <c r="P172" i="6"/>
  <c r="I167" i="6"/>
  <c r="I161" i="6"/>
  <c r="I163" i="6"/>
  <c r="I165" i="6"/>
  <c r="M164" i="6"/>
  <c r="P164" i="6" s="1"/>
  <c r="L164" i="6"/>
  <c r="M161" i="6"/>
  <c r="L161" i="6"/>
  <c r="M163" i="6"/>
  <c r="P163" i="6" s="1"/>
  <c r="L163" i="6"/>
  <c r="M165" i="6"/>
  <c r="P165" i="6" s="1"/>
  <c r="L165" i="6"/>
  <c r="J167" i="6"/>
  <c r="P167" i="6" s="1"/>
  <c r="J168" i="6"/>
  <c r="P168" i="6" s="1"/>
  <c r="J169" i="6"/>
  <c r="P169" i="6" s="1"/>
  <c r="J170" i="6"/>
  <c r="P170" i="6" s="1"/>
  <c r="J171" i="6"/>
  <c r="P171" i="6" s="1"/>
  <c r="M162" i="6"/>
  <c r="P162" i="6" s="1"/>
  <c r="L162" i="6"/>
  <c r="I162" i="6"/>
  <c r="I164" i="6"/>
  <c r="I166" i="6"/>
  <c r="L167" i="6"/>
  <c r="K167" i="6" s="1"/>
  <c r="L168" i="6"/>
  <c r="K168" i="6" s="1"/>
  <c r="L169" i="6"/>
  <c r="K169" i="6" s="1"/>
  <c r="L170" i="6"/>
  <c r="K170" i="6" s="1"/>
  <c r="L171" i="6"/>
  <c r="K171" i="6" s="1"/>
  <c r="L172" i="6"/>
  <c r="K172" i="6" s="1"/>
  <c r="L173" i="6"/>
  <c r="K173" i="6" s="1"/>
  <c r="I172" i="6"/>
  <c r="I173" i="6"/>
  <c r="P154" i="6"/>
  <c r="P156" i="6"/>
  <c r="J155" i="6"/>
  <c r="P155" i="6" s="1"/>
  <c r="L152" i="6"/>
  <c r="L153" i="6"/>
  <c r="K153" i="6" s="1"/>
  <c r="L154" i="6"/>
  <c r="K154" i="6" s="1"/>
  <c r="L155" i="6"/>
  <c r="K155" i="6" s="1"/>
  <c r="L156" i="6"/>
  <c r="K156" i="6" s="1"/>
  <c r="L157" i="6"/>
  <c r="K157" i="6" s="1"/>
  <c r="I152" i="6"/>
  <c r="I153" i="6"/>
  <c r="I154" i="6"/>
  <c r="I156" i="6"/>
  <c r="I157" i="6"/>
  <c r="P139" i="6"/>
  <c r="P143" i="6"/>
  <c r="P147" i="6"/>
  <c r="J141" i="6"/>
  <c r="P141" i="6" s="1"/>
  <c r="J145" i="6"/>
  <c r="P145" i="6" s="1"/>
  <c r="L138" i="6"/>
  <c r="L139" i="6"/>
  <c r="K139" i="6" s="1"/>
  <c r="L140" i="6"/>
  <c r="K140" i="6" s="1"/>
  <c r="L141" i="6"/>
  <c r="K141" i="6" s="1"/>
  <c r="L142" i="6"/>
  <c r="K142" i="6" s="1"/>
  <c r="L143" i="6"/>
  <c r="K143" i="6" s="1"/>
  <c r="L144" i="6"/>
  <c r="K144" i="6" s="1"/>
  <c r="L145" i="6"/>
  <c r="K145" i="6" s="1"/>
  <c r="L146" i="6"/>
  <c r="K146" i="6" s="1"/>
  <c r="L147" i="6"/>
  <c r="K147" i="6" s="1"/>
  <c r="L148" i="6"/>
  <c r="K148" i="6" s="1"/>
  <c r="I138" i="6"/>
  <c r="I139" i="6"/>
  <c r="I140" i="6"/>
  <c r="I142" i="6"/>
  <c r="I143" i="6"/>
  <c r="I144" i="6"/>
  <c r="I146" i="6"/>
  <c r="I147" i="6"/>
  <c r="I148" i="6"/>
  <c r="I123" i="6"/>
  <c r="I125" i="6"/>
  <c r="I129" i="6"/>
  <c r="I130" i="6"/>
  <c r="I131" i="6"/>
  <c r="I132" i="6"/>
  <c r="P133" i="6"/>
  <c r="I127" i="6"/>
  <c r="M123" i="6"/>
  <c r="L123" i="6"/>
  <c r="M125" i="6"/>
  <c r="L125" i="6"/>
  <c r="M127" i="6"/>
  <c r="L127" i="6"/>
  <c r="M129" i="6"/>
  <c r="L129" i="6"/>
  <c r="I122" i="6"/>
  <c r="J123" i="6"/>
  <c r="I124" i="6"/>
  <c r="J125" i="6"/>
  <c r="I126" i="6"/>
  <c r="J127" i="6"/>
  <c r="P127" i="6" s="1"/>
  <c r="I128" i="6"/>
  <c r="J129" i="6"/>
  <c r="J130" i="6"/>
  <c r="P130" i="6" s="1"/>
  <c r="J131" i="6"/>
  <c r="P131" i="6" s="1"/>
  <c r="J132" i="6"/>
  <c r="P132" i="6" s="1"/>
  <c r="M122" i="6"/>
  <c r="P122" i="6" s="1"/>
  <c r="L122" i="6"/>
  <c r="M124" i="6"/>
  <c r="P124" i="6" s="1"/>
  <c r="L124" i="6"/>
  <c r="M126" i="6"/>
  <c r="P126" i="6" s="1"/>
  <c r="L126" i="6"/>
  <c r="M128" i="6"/>
  <c r="P128" i="6" s="1"/>
  <c r="L128" i="6"/>
  <c r="L130" i="6"/>
  <c r="K130" i="6" s="1"/>
  <c r="L131" i="6"/>
  <c r="K131" i="6" s="1"/>
  <c r="L132" i="6"/>
  <c r="K132" i="6" s="1"/>
  <c r="L133" i="6"/>
  <c r="K133" i="6" s="1"/>
  <c r="L134" i="6"/>
  <c r="K134" i="6" s="1"/>
  <c r="I133" i="6"/>
  <c r="I134" i="6"/>
  <c r="O114" i="6"/>
  <c r="R114" i="6" s="1"/>
  <c r="J114" i="6"/>
  <c r="I113" i="6"/>
  <c r="M113" i="6"/>
  <c r="P113" i="6" s="1"/>
  <c r="M114" i="6"/>
  <c r="K114" i="6" s="1"/>
  <c r="I115" i="6"/>
  <c r="M115" i="6"/>
  <c r="P115" i="6" s="1"/>
  <c r="I116" i="6"/>
  <c r="M116" i="6"/>
  <c r="P116" i="6" s="1"/>
  <c r="I117" i="6"/>
  <c r="M117" i="6"/>
  <c r="K117" i="6" s="1"/>
  <c r="I118" i="6"/>
  <c r="M118" i="6"/>
  <c r="P118" i="6" s="1"/>
  <c r="I119" i="6"/>
  <c r="M119" i="6"/>
  <c r="P119" i="6" s="1"/>
  <c r="P107" i="6"/>
  <c r="J109" i="6"/>
  <c r="P109" i="6" s="1"/>
  <c r="L107" i="6"/>
  <c r="K107" i="6" s="1"/>
  <c r="L108" i="6"/>
  <c r="K108" i="6" s="1"/>
  <c r="L109" i="6"/>
  <c r="K109" i="6" s="1"/>
  <c r="L110" i="6"/>
  <c r="K110" i="6" s="1"/>
  <c r="I107" i="6"/>
  <c r="I108" i="6"/>
  <c r="I110" i="6"/>
  <c r="P95" i="6"/>
  <c r="P97" i="6"/>
  <c r="O99" i="6"/>
  <c r="R99" i="6" s="1"/>
  <c r="J91" i="6"/>
  <c r="P91" i="6" s="1"/>
  <c r="J99" i="6"/>
  <c r="L90" i="6"/>
  <c r="L91" i="6"/>
  <c r="K91" i="6" s="1"/>
  <c r="L94" i="6"/>
  <c r="K94" i="6" s="1"/>
  <c r="L95" i="6"/>
  <c r="K95" i="6" s="1"/>
  <c r="L97" i="6"/>
  <c r="K97" i="6" s="1"/>
  <c r="I90" i="6"/>
  <c r="I92" i="6"/>
  <c r="M92" i="6"/>
  <c r="K92" i="6" s="1"/>
  <c r="I93" i="6"/>
  <c r="M93" i="6"/>
  <c r="K93" i="6" s="1"/>
  <c r="I94" i="6"/>
  <c r="I95" i="6"/>
  <c r="I96" i="6"/>
  <c r="M96" i="6"/>
  <c r="P96" i="6" s="1"/>
  <c r="I97" i="6"/>
  <c r="I98" i="6"/>
  <c r="M98" i="6"/>
  <c r="P98" i="6" s="1"/>
  <c r="M99" i="6"/>
  <c r="K99" i="6" s="1"/>
  <c r="I100" i="6"/>
  <c r="M100" i="6"/>
  <c r="P100" i="6" s="1"/>
  <c r="I101" i="6"/>
  <c r="M101" i="6"/>
  <c r="K101" i="6" s="1"/>
  <c r="I102" i="6"/>
  <c r="M102" i="6"/>
  <c r="P102" i="6" s="1"/>
  <c r="I103" i="6"/>
  <c r="M103" i="6"/>
  <c r="P103" i="6" s="1"/>
  <c r="I104" i="6"/>
  <c r="M104" i="6"/>
  <c r="P104" i="6" s="1"/>
  <c r="P77" i="6"/>
  <c r="P79" i="6"/>
  <c r="P81" i="6"/>
  <c r="P85" i="6"/>
  <c r="J75" i="6"/>
  <c r="J78" i="6"/>
  <c r="P78" i="6" s="1"/>
  <c r="J83" i="6"/>
  <c r="P83" i="6" s="1"/>
  <c r="L75" i="6"/>
  <c r="L76" i="6"/>
  <c r="K76" i="6" s="1"/>
  <c r="L77" i="6"/>
  <c r="K77" i="6" s="1"/>
  <c r="L78" i="6"/>
  <c r="K78" i="6" s="1"/>
  <c r="L79" i="6"/>
  <c r="K79" i="6" s="1"/>
  <c r="L80" i="6"/>
  <c r="K80" i="6" s="1"/>
  <c r="L81" i="6"/>
  <c r="K81" i="6" s="1"/>
  <c r="L82" i="6"/>
  <c r="K82" i="6" s="1"/>
  <c r="L83" i="6"/>
  <c r="K83" i="6" s="1"/>
  <c r="L84" i="6"/>
  <c r="K84" i="6" s="1"/>
  <c r="L85" i="6"/>
  <c r="K85" i="6" s="1"/>
  <c r="L86" i="6"/>
  <c r="K86" i="6" s="1"/>
  <c r="I76" i="6"/>
  <c r="I77" i="6"/>
  <c r="I79" i="6"/>
  <c r="I80" i="6"/>
  <c r="I81" i="6"/>
  <c r="I82" i="6"/>
  <c r="I84" i="6"/>
  <c r="I85" i="6"/>
  <c r="I86" i="6"/>
  <c r="P62" i="6"/>
  <c r="P64" i="6"/>
  <c r="P66" i="6"/>
  <c r="P68" i="6"/>
  <c r="P70" i="6"/>
  <c r="J63" i="6"/>
  <c r="P63" i="6" s="1"/>
  <c r="J67" i="6"/>
  <c r="P67" i="6" s="1"/>
  <c r="L60" i="6"/>
  <c r="L61" i="6"/>
  <c r="K61" i="6" s="1"/>
  <c r="L62" i="6"/>
  <c r="K62" i="6" s="1"/>
  <c r="L63" i="6"/>
  <c r="K63" i="6" s="1"/>
  <c r="L64" i="6"/>
  <c r="K64" i="6" s="1"/>
  <c r="L65" i="6"/>
  <c r="K65" i="6" s="1"/>
  <c r="L66" i="6"/>
  <c r="K66" i="6" s="1"/>
  <c r="L67" i="6"/>
  <c r="K67" i="6" s="1"/>
  <c r="L68" i="6"/>
  <c r="K68" i="6" s="1"/>
  <c r="L69" i="6"/>
  <c r="K69" i="6" s="1"/>
  <c r="L70" i="6"/>
  <c r="K70" i="6" s="1"/>
  <c r="L71" i="6"/>
  <c r="K71" i="6" s="1"/>
  <c r="I60" i="6"/>
  <c r="I61" i="6"/>
  <c r="I62" i="6"/>
  <c r="I64" i="6"/>
  <c r="I65" i="6"/>
  <c r="I66" i="6"/>
  <c r="I68" i="6"/>
  <c r="I69" i="6"/>
  <c r="I70" i="6"/>
  <c r="I71" i="6"/>
  <c r="P47" i="6"/>
  <c r="P49" i="6"/>
  <c r="P51" i="6"/>
  <c r="P53" i="6"/>
  <c r="P55" i="6"/>
  <c r="J48" i="6"/>
  <c r="P48" i="6" s="1"/>
  <c r="J52" i="6"/>
  <c r="P52" i="6" s="1"/>
  <c r="L46" i="6"/>
  <c r="L47" i="6"/>
  <c r="K47" i="6" s="1"/>
  <c r="L48" i="6"/>
  <c r="K48" i="6" s="1"/>
  <c r="L49" i="6"/>
  <c r="K49" i="6" s="1"/>
  <c r="L50" i="6"/>
  <c r="K50" i="6" s="1"/>
  <c r="L51" i="6"/>
  <c r="K51" i="6" s="1"/>
  <c r="L52" i="6"/>
  <c r="K52" i="6" s="1"/>
  <c r="L53" i="6"/>
  <c r="K53" i="6" s="1"/>
  <c r="L54" i="6"/>
  <c r="K54" i="6" s="1"/>
  <c r="L55" i="6"/>
  <c r="K55" i="6" s="1"/>
  <c r="L56" i="6"/>
  <c r="K56" i="6" s="1"/>
  <c r="I46" i="6"/>
  <c r="I47" i="6"/>
  <c r="I49" i="6"/>
  <c r="I50" i="6"/>
  <c r="I51" i="6"/>
  <c r="I53" i="6"/>
  <c r="I54" i="6"/>
  <c r="I55" i="6"/>
  <c r="I56" i="6"/>
  <c r="P36" i="6"/>
  <c r="P40" i="6"/>
  <c r="J37" i="6"/>
  <c r="P37" i="6" s="1"/>
  <c r="J38" i="6"/>
  <c r="P38" i="6" s="1"/>
  <c r="L34" i="6"/>
  <c r="L35" i="6"/>
  <c r="K35" i="6" s="1"/>
  <c r="L36" i="6"/>
  <c r="K36" i="6" s="1"/>
  <c r="L37" i="6"/>
  <c r="K37" i="6" s="1"/>
  <c r="L38" i="6"/>
  <c r="K38" i="6" s="1"/>
  <c r="L39" i="6"/>
  <c r="K39" i="6" s="1"/>
  <c r="L40" i="6"/>
  <c r="K40" i="6" s="1"/>
  <c r="L41" i="6"/>
  <c r="K41" i="6" s="1"/>
  <c r="I34" i="6"/>
  <c r="I35" i="6"/>
  <c r="I36" i="6"/>
  <c r="I39" i="6"/>
  <c r="I40" i="6"/>
  <c r="I41" i="6"/>
  <c r="P23" i="6"/>
  <c r="P25" i="6"/>
  <c r="P27" i="6"/>
  <c r="P29" i="6"/>
  <c r="J22" i="6"/>
  <c r="P22" i="6" s="1"/>
  <c r="J26" i="6"/>
  <c r="P26" i="6" s="1"/>
  <c r="L21" i="6"/>
  <c r="L22" i="6"/>
  <c r="K22" i="6" s="1"/>
  <c r="L23" i="6"/>
  <c r="K23" i="6" s="1"/>
  <c r="L24" i="6"/>
  <c r="K24" i="6" s="1"/>
  <c r="L25" i="6"/>
  <c r="K25" i="6" s="1"/>
  <c r="L26" i="6"/>
  <c r="K26" i="6" s="1"/>
  <c r="L27" i="6"/>
  <c r="K27" i="6" s="1"/>
  <c r="L28" i="6"/>
  <c r="K28" i="6" s="1"/>
  <c r="L29" i="6"/>
  <c r="K29" i="6" s="1"/>
  <c r="L30" i="6"/>
  <c r="K30" i="6" s="1"/>
  <c r="I21" i="6"/>
  <c r="I23" i="6"/>
  <c r="I24" i="6"/>
  <c r="I25" i="6"/>
  <c r="I27" i="6"/>
  <c r="I28" i="6"/>
  <c r="I29" i="6"/>
  <c r="I30" i="6"/>
  <c r="P15" i="6"/>
  <c r="P17" i="6"/>
  <c r="J11" i="6"/>
  <c r="P11" i="6" s="1"/>
  <c r="J12" i="6"/>
  <c r="P12" i="6" s="1"/>
  <c r="J13" i="6"/>
  <c r="P13" i="6" s="1"/>
  <c r="L10" i="6"/>
  <c r="K10" i="6" s="1"/>
  <c r="L11" i="6"/>
  <c r="K11" i="6" s="1"/>
  <c r="L12" i="6"/>
  <c r="K12" i="6" s="1"/>
  <c r="L13" i="6"/>
  <c r="K13" i="6" s="1"/>
  <c r="L14" i="6"/>
  <c r="K14" i="6" s="1"/>
  <c r="L15" i="6"/>
  <c r="K15" i="6" s="1"/>
  <c r="L16" i="6"/>
  <c r="K16" i="6" s="1"/>
  <c r="L17" i="6"/>
  <c r="K17" i="6" s="1"/>
  <c r="L18" i="6"/>
  <c r="K18" i="6" s="1"/>
  <c r="I10" i="6"/>
  <c r="I14" i="6"/>
  <c r="I15" i="6"/>
  <c r="I16" i="6"/>
  <c r="I17" i="6"/>
  <c r="I18" i="6"/>
  <c r="H9" i="6"/>
  <c r="L159" i="6" l="1"/>
  <c r="L158" i="6"/>
  <c r="M32" i="6"/>
  <c r="M31" i="6"/>
  <c r="P35" i="6"/>
  <c r="J31" i="6"/>
  <c r="P161" i="6"/>
  <c r="M159" i="6"/>
  <c r="M158" i="6"/>
  <c r="I159" i="6"/>
  <c r="I158" i="6"/>
  <c r="L31" i="6"/>
  <c r="P152" i="6"/>
  <c r="P149" i="6" s="1"/>
  <c r="I31" i="6"/>
  <c r="J158" i="6"/>
  <c r="J159" i="6"/>
  <c r="K152" i="6"/>
  <c r="L149" i="6"/>
  <c r="L150" i="6"/>
  <c r="I150" i="6"/>
  <c r="I149" i="6"/>
  <c r="J149" i="6"/>
  <c r="J150" i="6"/>
  <c r="P90" i="6"/>
  <c r="M150" i="6"/>
  <c r="M149" i="6"/>
  <c r="M136" i="6"/>
  <c r="M135" i="6"/>
  <c r="P138" i="6"/>
  <c r="I136" i="6"/>
  <c r="I135" i="6"/>
  <c r="K138" i="6"/>
  <c r="L136" i="6"/>
  <c r="L135" i="6"/>
  <c r="J136" i="6"/>
  <c r="J135" i="6"/>
  <c r="I88" i="6"/>
  <c r="I87" i="6"/>
  <c r="M87" i="6"/>
  <c r="M88" i="6"/>
  <c r="K90" i="6"/>
  <c r="L88" i="6"/>
  <c r="L87" i="6"/>
  <c r="J87" i="6"/>
  <c r="J88" i="6"/>
  <c r="I72" i="6"/>
  <c r="I73" i="6"/>
  <c r="P75" i="6"/>
  <c r="J73" i="6"/>
  <c r="J72" i="6"/>
  <c r="P34" i="6"/>
  <c r="K75" i="6"/>
  <c r="L73" i="6"/>
  <c r="L72" i="6"/>
  <c r="M73" i="6"/>
  <c r="M72" i="6"/>
  <c r="M58" i="6"/>
  <c r="M57" i="6"/>
  <c r="I57" i="6"/>
  <c r="I58" i="6"/>
  <c r="P46" i="6"/>
  <c r="P43" i="6" s="1"/>
  <c r="K60" i="6"/>
  <c r="L58" i="6"/>
  <c r="L57" i="6"/>
  <c r="P60" i="6"/>
  <c r="J58" i="6"/>
  <c r="J57" i="6"/>
  <c r="P9" i="6"/>
  <c r="K9" i="6"/>
  <c r="K8" i="6" s="1"/>
  <c r="M43" i="6"/>
  <c r="M42" i="6"/>
  <c r="I43" i="6"/>
  <c r="I42" i="6"/>
  <c r="K46" i="6"/>
  <c r="L42" i="6"/>
  <c r="L43" i="6"/>
  <c r="J42" i="6"/>
  <c r="J43" i="6"/>
  <c r="O9" i="6"/>
  <c r="I20" i="6"/>
  <c r="J32" i="6"/>
  <c r="J20" i="6"/>
  <c r="I8" i="6"/>
  <c r="P8" i="6"/>
  <c r="P21" i="6"/>
  <c r="P20" i="6" s="1"/>
  <c r="L8" i="6"/>
  <c r="K34" i="6"/>
  <c r="L32" i="6"/>
  <c r="K21" i="6"/>
  <c r="K20" i="6" s="1"/>
  <c r="L20" i="6"/>
  <c r="I32" i="6"/>
  <c r="J8" i="6"/>
  <c r="K119" i="6"/>
  <c r="K162" i="6"/>
  <c r="K166" i="6"/>
  <c r="K115" i="6"/>
  <c r="K103" i="6"/>
  <c r="K102" i="6"/>
  <c r="K96" i="6"/>
  <c r="H141" i="6"/>
  <c r="O83" i="6"/>
  <c r="R83" i="6" s="1"/>
  <c r="H11" i="6"/>
  <c r="H37" i="6"/>
  <c r="H48" i="6"/>
  <c r="K100" i="6"/>
  <c r="P117" i="6"/>
  <c r="K128" i="6"/>
  <c r="K124" i="6"/>
  <c r="P129" i="6"/>
  <c r="K129" i="6"/>
  <c r="K125" i="6"/>
  <c r="O48" i="6"/>
  <c r="H78" i="6"/>
  <c r="P123" i="6"/>
  <c r="K161" i="6"/>
  <c r="K116" i="6"/>
  <c r="O155" i="6"/>
  <c r="P176" i="6"/>
  <c r="O37" i="6"/>
  <c r="O52" i="6"/>
  <c r="H109" i="6"/>
  <c r="O180" i="6"/>
  <c r="H180" i="6"/>
  <c r="O176" i="6"/>
  <c r="R176" i="6" s="1"/>
  <c r="H176" i="6"/>
  <c r="O178" i="6"/>
  <c r="H177" i="6"/>
  <c r="O177" i="6"/>
  <c r="H178" i="6"/>
  <c r="H181" i="6"/>
  <c r="O181" i="6"/>
  <c r="R181" i="6" s="1"/>
  <c r="H179" i="6"/>
  <c r="O179" i="6"/>
  <c r="O175" i="6"/>
  <c r="H175" i="6"/>
  <c r="H182" i="6"/>
  <c r="O182" i="6"/>
  <c r="P181" i="6"/>
  <c r="K163" i="6"/>
  <c r="K164" i="6"/>
  <c r="O171" i="6"/>
  <c r="H171" i="6"/>
  <c r="H169" i="6"/>
  <c r="O169" i="6"/>
  <c r="O172" i="6"/>
  <c r="H172" i="6"/>
  <c r="H162" i="6"/>
  <c r="O162" i="6"/>
  <c r="H163" i="6"/>
  <c r="O163" i="6"/>
  <c r="H167" i="6"/>
  <c r="O167" i="6"/>
  <c r="H164" i="6"/>
  <c r="O164" i="6"/>
  <c r="K165" i="6"/>
  <c r="H170" i="6"/>
  <c r="O170" i="6"/>
  <c r="O168" i="6"/>
  <c r="H168" i="6"/>
  <c r="H173" i="6"/>
  <c r="O173" i="6"/>
  <c r="H166" i="6"/>
  <c r="O166" i="6"/>
  <c r="H165" i="6"/>
  <c r="O165" i="6"/>
  <c r="H161" i="6"/>
  <c r="O161" i="6"/>
  <c r="H153" i="6"/>
  <c r="O153" i="6"/>
  <c r="O157" i="6"/>
  <c r="H157" i="6"/>
  <c r="O154" i="6"/>
  <c r="H154" i="6"/>
  <c r="O152" i="6"/>
  <c r="H152" i="6"/>
  <c r="H155" i="6"/>
  <c r="O156" i="6"/>
  <c r="H156" i="6"/>
  <c r="H144" i="6"/>
  <c r="O144" i="6"/>
  <c r="O148" i="6"/>
  <c r="H148" i="6"/>
  <c r="O146" i="6"/>
  <c r="H146" i="6"/>
  <c r="H139" i="6"/>
  <c r="O139" i="6"/>
  <c r="H143" i="6"/>
  <c r="O143" i="6"/>
  <c r="H147" i="6"/>
  <c r="O147" i="6"/>
  <c r="O140" i="6"/>
  <c r="H140" i="6"/>
  <c r="H138" i="6"/>
  <c r="O138" i="6"/>
  <c r="O145" i="6"/>
  <c r="O141" i="6"/>
  <c r="O142" i="6"/>
  <c r="H142" i="6"/>
  <c r="H145" i="6"/>
  <c r="K126" i="6"/>
  <c r="K122" i="6"/>
  <c r="H128" i="6"/>
  <c r="O128" i="6"/>
  <c r="P125" i="6"/>
  <c r="K127" i="6"/>
  <c r="K123" i="6"/>
  <c r="H127" i="6"/>
  <c r="O127" i="6"/>
  <c r="H125" i="6"/>
  <c r="O125" i="6"/>
  <c r="R125" i="6" s="1"/>
  <c r="H134" i="6"/>
  <c r="O134" i="6"/>
  <c r="H122" i="6"/>
  <c r="O122" i="6"/>
  <c r="H131" i="6"/>
  <c r="O131" i="6"/>
  <c r="H129" i="6"/>
  <c r="O129" i="6"/>
  <c r="H124" i="6"/>
  <c r="O124" i="6"/>
  <c r="O133" i="6"/>
  <c r="H133" i="6"/>
  <c r="H126" i="6"/>
  <c r="O126" i="6"/>
  <c r="O132" i="6"/>
  <c r="H132" i="6"/>
  <c r="H130" i="6"/>
  <c r="O130" i="6"/>
  <c r="H123" i="6"/>
  <c r="O123" i="6"/>
  <c r="H117" i="6"/>
  <c r="O117" i="6"/>
  <c r="R117" i="6" s="1"/>
  <c r="H118" i="6"/>
  <c r="O118" i="6"/>
  <c r="P114" i="6"/>
  <c r="N114" i="6" s="1"/>
  <c r="K113" i="6"/>
  <c r="H119" i="6"/>
  <c r="O119" i="6"/>
  <c r="H115" i="6"/>
  <c r="O115" i="6"/>
  <c r="H116" i="6"/>
  <c r="O116" i="6"/>
  <c r="H113" i="6"/>
  <c r="O113" i="6"/>
  <c r="K118" i="6"/>
  <c r="H114" i="6"/>
  <c r="O108" i="6"/>
  <c r="H108" i="6"/>
  <c r="H110" i="6"/>
  <c r="O110" i="6"/>
  <c r="O107" i="6"/>
  <c r="H107" i="6"/>
  <c r="O109" i="6"/>
  <c r="H104" i="6"/>
  <c r="O104" i="6"/>
  <c r="H100" i="6"/>
  <c r="O100" i="6"/>
  <c r="H95" i="6"/>
  <c r="O95" i="6"/>
  <c r="H92" i="6"/>
  <c r="O92" i="6"/>
  <c r="R92" i="6" s="1"/>
  <c r="H101" i="6"/>
  <c r="O101" i="6"/>
  <c r="R101" i="6" s="1"/>
  <c r="H98" i="6"/>
  <c r="O98" i="6"/>
  <c r="O93" i="6"/>
  <c r="R93" i="6" s="1"/>
  <c r="H93" i="6"/>
  <c r="H91" i="6"/>
  <c r="K98" i="6"/>
  <c r="P92" i="6"/>
  <c r="H102" i="6"/>
  <c r="O102" i="6"/>
  <c r="H96" i="6"/>
  <c r="O96" i="6"/>
  <c r="H94" i="6"/>
  <c r="O94" i="6"/>
  <c r="P99" i="6"/>
  <c r="N99" i="6" s="1"/>
  <c r="P101" i="6"/>
  <c r="K104" i="6"/>
  <c r="H103" i="6"/>
  <c r="O103" i="6"/>
  <c r="H97" i="6"/>
  <c r="O97" i="6"/>
  <c r="O90" i="6"/>
  <c r="H90" i="6"/>
  <c r="H99" i="6"/>
  <c r="P93" i="6"/>
  <c r="O91" i="6"/>
  <c r="O79" i="6"/>
  <c r="H79" i="6"/>
  <c r="O78" i="6"/>
  <c r="O85" i="6"/>
  <c r="H85" i="6"/>
  <c r="H76" i="6"/>
  <c r="O76" i="6"/>
  <c r="H83" i="6"/>
  <c r="O75" i="6"/>
  <c r="O82" i="6"/>
  <c r="H82" i="6"/>
  <c r="H80" i="6"/>
  <c r="O80" i="6"/>
  <c r="H75" i="6"/>
  <c r="H86" i="6"/>
  <c r="O86" i="6"/>
  <c r="O84" i="6"/>
  <c r="H84" i="6"/>
  <c r="O77" i="6"/>
  <c r="H77" i="6"/>
  <c r="O81" i="6"/>
  <c r="H81" i="6"/>
  <c r="O70" i="6"/>
  <c r="H70" i="6"/>
  <c r="H68" i="6"/>
  <c r="O68" i="6"/>
  <c r="O61" i="6"/>
  <c r="H61" i="6"/>
  <c r="H67" i="6"/>
  <c r="H65" i="6"/>
  <c r="O65" i="6"/>
  <c r="O67" i="6"/>
  <c r="H71" i="6"/>
  <c r="O71" i="6"/>
  <c r="O69" i="6"/>
  <c r="H69" i="6"/>
  <c r="H62" i="6"/>
  <c r="O62" i="6"/>
  <c r="O60" i="6"/>
  <c r="H60" i="6"/>
  <c r="H63" i="6"/>
  <c r="O66" i="6"/>
  <c r="H66" i="6"/>
  <c r="O64" i="6"/>
  <c r="H64" i="6"/>
  <c r="O63" i="6"/>
  <c r="H56" i="6"/>
  <c r="O56" i="6"/>
  <c r="O51" i="6"/>
  <c r="H51" i="6"/>
  <c r="O49" i="6"/>
  <c r="H49" i="6"/>
  <c r="O55" i="6"/>
  <c r="H55" i="6"/>
  <c r="H53" i="6"/>
  <c r="O53" i="6"/>
  <c r="O46" i="6"/>
  <c r="H46" i="6"/>
  <c r="H52" i="6"/>
  <c r="H50" i="6"/>
  <c r="O50" i="6"/>
  <c r="O54" i="6"/>
  <c r="H54" i="6"/>
  <c r="H47" i="6"/>
  <c r="O47" i="6"/>
  <c r="O40" i="6"/>
  <c r="H40" i="6"/>
  <c r="O35" i="6"/>
  <c r="H35" i="6"/>
  <c r="H41" i="6"/>
  <c r="O41" i="6"/>
  <c r="O39" i="6"/>
  <c r="H39" i="6"/>
  <c r="H36" i="6"/>
  <c r="O36" i="6"/>
  <c r="O34" i="6"/>
  <c r="H34" i="6"/>
  <c r="O38" i="6"/>
  <c r="H38" i="6"/>
  <c r="O29" i="6"/>
  <c r="H29" i="6"/>
  <c r="H27" i="6"/>
  <c r="O27" i="6"/>
  <c r="O22" i="6"/>
  <c r="H24" i="6"/>
  <c r="O24" i="6"/>
  <c r="H26" i="6"/>
  <c r="H30" i="6"/>
  <c r="O30" i="6"/>
  <c r="O28" i="6"/>
  <c r="H28" i="6"/>
  <c r="H21" i="6"/>
  <c r="O21" i="6"/>
  <c r="O26" i="6"/>
  <c r="H25" i="6"/>
  <c r="O25" i="6"/>
  <c r="O23" i="6"/>
  <c r="H23" i="6"/>
  <c r="H22" i="6"/>
  <c r="O11" i="6"/>
  <c r="H18" i="6"/>
  <c r="O18" i="6"/>
  <c r="O16" i="6"/>
  <c r="H16" i="6"/>
  <c r="H14" i="6"/>
  <c r="O14" i="6"/>
  <c r="H10" i="6"/>
  <c r="O10" i="6"/>
  <c r="O13" i="6"/>
  <c r="O12" i="6"/>
  <c r="H17" i="6"/>
  <c r="O17" i="6"/>
  <c r="O15" i="6"/>
  <c r="H15" i="6"/>
  <c r="H13" i="6"/>
  <c r="H12" i="6"/>
  <c r="P31" i="6" l="1"/>
  <c r="O31" i="6"/>
  <c r="H159" i="6"/>
  <c r="H158" i="6"/>
  <c r="K32" i="6"/>
  <c r="K31" i="6"/>
  <c r="P150" i="6"/>
  <c r="H31" i="6"/>
  <c r="P32" i="6"/>
  <c r="P42" i="6"/>
  <c r="P159" i="6"/>
  <c r="P158" i="6"/>
  <c r="O158" i="6"/>
  <c r="O159" i="6"/>
  <c r="K158" i="6"/>
  <c r="K159" i="6"/>
  <c r="H149" i="6"/>
  <c r="H150" i="6"/>
  <c r="K149" i="6"/>
  <c r="K150" i="6"/>
  <c r="O149" i="6"/>
  <c r="O150" i="6"/>
  <c r="P87" i="6"/>
  <c r="O135" i="6"/>
  <c r="O136" i="6"/>
  <c r="P135" i="6"/>
  <c r="P136" i="6"/>
  <c r="K135" i="6"/>
  <c r="K136" i="6"/>
  <c r="H136" i="6"/>
  <c r="H135" i="6"/>
  <c r="O88" i="6"/>
  <c r="O87" i="6"/>
  <c r="P88" i="6"/>
  <c r="H88" i="6"/>
  <c r="H87" i="6"/>
  <c r="K88" i="6"/>
  <c r="K87" i="6"/>
  <c r="H73" i="6"/>
  <c r="H72" i="6"/>
  <c r="O73" i="6"/>
  <c r="O72" i="6"/>
  <c r="P72" i="6"/>
  <c r="P73" i="6"/>
  <c r="K72" i="6"/>
  <c r="K73" i="6"/>
  <c r="K57" i="6"/>
  <c r="K58" i="6"/>
  <c r="P57" i="6"/>
  <c r="P58" i="6"/>
  <c r="H57" i="6"/>
  <c r="H58" i="6"/>
  <c r="O57" i="6"/>
  <c r="O58" i="6"/>
  <c r="N9" i="6"/>
  <c r="K43" i="6"/>
  <c r="K42" i="6"/>
  <c r="H43" i="6"/>
  <c r="H42" i="6"/>
  <c r="N83" i="6"/>
  <c r="R9" i="6"/>
  <c r="O43" i="6"/>
  <c r="O42" i="6"/>
  <c r="O8" i="6"/>
  <c r="H8" i="6"/>
  <c r="O20" i="6"/>
  <c r="H32" i="6"/>
  <c r="H20" i="6"/>
  <c r="O32" i="6"/>
  <c r="N15" i="6"/>
  <c r="R15" i="6"/>
  <c r="N21" i="6"/>
  <c r="R21" i="6"/>
  <c r="N49" i="6"/>
  <c r="R49" i="6"/>
  <c r="N69" i="6"/>
  <c r="R69" i="6"/>
  <c r="N61" i="6"/>
  <c r="R61" i="6"/>
  <c r="N85" i="6"/>
  <c r="R85" i="6"/>
  <c r="N90" i="6"/>
  <c r="R90" i="6"/>
  <c r="N102" i="6"/>
  <c r="R102" i="6"/>
  <c r="N113" i="6"/>
  <c r="R113" i="6"/>
  <c r="N17" i="6"/>
  <c r="R17" i="6"/>
  <c r="N10" i="6"/>
  <c r="R10" i="6"/>
  <c r="N11" i="6"/>
  <c r="R11" i="6"/>
  <c r="N22" i="6"/>
  <c r="R22" i="6"/>
  <c r="N29" i="6"/>
  <c r="R29" i="6"/>
  <c r="N39" i="6"/>
  <c r="R39" i="6"/>
  <c r="N35" i="6"/>
  <c r="R35" i="6"/>
  <c r="N54" i="6"/>
  <c r="R54" i="6"/>
  <c r="N63" i="6"/>
  <c r="R63" i="6"/>
  <c r="N66" i="6"/>
  <c r="R66" i="6"/>
  <c r="N62" i="6"/>
  <c r="R62" i="6"/>
  <c r="N71" i="6"/>
  <c r="R71" i="6"/>
  <c r="N68" i="6"/>
  <c r="R68" i="6"/>
  <c r="N77" i="6"/>
  <c r="R77" i="6"/>
  <c r="N76" i="6"/>
  <c r="R76" i="6"/>
  <c r="N78" i="6"/>
  <c r="R78" i="6"/>
  <c r="N97" i="6"/>
  <c r="R97" i="6"/>
  <c r="N95" i="6"/>
  <c r="R95" i="6"/>
  <c r="N27" i="6"/>
  <c r="R27" i="6"/>
  <c r="N36" i="6"/>
  <c r="R36" i="6"/>
  <c r="N41" i="6"/>
  <c r="R41" i="6"/>
  <c r="N47" i="6"/>
  <c r="R47" i="6"/>
  <c r="N50" i="6"/>
  <c r="R50" i="6"/>
  <c r="N46" i="6"/>
  <c r="R46" i="6"/>
  <c r="N55" i="6"/>
  <c r="R55" i="6"/>
  <c r="N51" i="6"/>
  <c r="R51" i="6"/>
  <c r="N82" i="6"/>
  <c r="R82" i="6"/>
  <c r="N96" i="6"/>
  <c r="R96" i="6"/>
  <c r="N110" i="6"/>
  <c r="R110" i="6"/>
  <c r="N116" i="6"/>
  <c r="R116" i="6"/>
  <c r="N119" i="6"/>
  <c r="R119" i="6"/>
  <c r="N123" i="6"/>
  <c r="R123" i="6"/>
  <c r="N129" i="6"/>
  <c r="R129" i="6"/>
  <c r="N122" i="6"/>
  <c r="R122" i="6"/>
  <c r="N12" i="6"/>
  <c r="R12" i="6"/>
  <c r="N14" i="6"/>
  <c r="R14" i="6"/>
  <c r="N18" i="6"/>
  <c r="R18" i="6"/>
  <c r="N26" i="6"/>
  <c r="R26" i="6"/>
  <c r="N28" i="6"/>
  <c r="R28" i="6"/>
  <c r="N24" i="6"/>
  <c r="R24" i="6"/>
  <c r="N38" i="6"/>
  <c r="R38" i="6"/>
  <c r="N40" i="6"/>
  <c r="R40" i="6"/>
  <c r="N53" i="6"/>
  <c r="R53" i="6"/>
  <c r="N56" i="6"/>
  <c r="R56" i="6"/>
  <c r="N64" i="6"/>
  <c r="R64" i="6"/>
  <c r="N67" i="6"/>
  <c r="R67" i="6"/>
  <c r="N81" i="6"/>
  <c r="R81" i="6"/>
  <c r="N84" i="6"/>
  <c r="R84" i="6"/>
  <c r="N80" i="6"/>
  <c r="R80" i="6"/>
  <c r="N75" i="6"/>
  <c r="R75" i="6"/>
  <c r="N79" i="6"/>
  <c r="R79" i="6"/>
  <c r="N103" i="6"/>
  <c r="R103" i="6"/>
  <c r="N98" i="6"/>
  <c r="R98" i="6"/>
  <c r="N100" i="6"/>
  <c r="R100" i="6"/>
  <c r="N109" i="6"/>
  <c r="R109" i="6"/>
  <c r="N132" i="6"/>
  <c r="R132" i="6"/>
  <c r="N133" i="6"/>
  <c r="R133" i="6"/>
  <c r="N142" i="6"/>
  <c r="R142" i="6"/>
  <c r="N148" i="6"/>
  <c r="R148" i="6"/>
  <c r="N156" i="6"/>
  <c r="R156" i="6"/>
  <c r="N165" i="6"/>
  <c r="R165" i="6"/>
  <c r="N173" i="6"/>
  <c r="R173" i="6"/>
  <c r="N170" i="6"/>
  <c r="R170" i="6"/>
  <c r="N172" i="6"/>
  <c r="R172" i="6"/>
  <c r="N171" i="6"/>
  <c r="R171" i="6"/>
  <c r="N182" i="6"/>
  <c r="R182" i="6"/>
  <c r="N179" i="6"/>
  <c r="R179" i="6"/>
  <c r="N155" i="6"/>
  <c r="R155" i="6"/>
  <c r="N130" i="6"/>
  <c r="R130" i="6"/>
  <c r="N126" i="6"/>
  <c r="R126" i="6"/>
  <c r="N124" i="6"/>
  <c r="R124" i="6"/>
  <c r="N131" i="6"/>
  <c r="R131" i="6"/>
  <c r="N134" i="6"/>
  <c r="R134" i="6"/>
  <c r="N127" i="6"/>
  <c r="R127" i="6"/>
  <c r="N141" i="6"/>
  <c r="R141" i="6"/>
  <c r="N143" i="6"/>
  <c r="R143" i="6"/>
  <c r="N144" i="6"/>
  <c r="R144" i="6"/>
  <c r="N154" i="6"/>
  <c r="R154" i="6"/>
  <c r="N167" i="6"/>
  <c r="R167" i="6"/>
  <c r="N162" i="6"/>
  <c r="R162" i="6"/>
  <c r="N169" i="6"/>
  <c r="R169" i="6"/>
  <c r="N177" i="6"/>
  <c r="R177" i="6"/>
  <c r="N52" i="6"/>
  <c r="R52" i="6"/>
  <c r="N48" i="6"/>
  <c r="R48" i="6"/>
  <c r="N104" i="6"/>
  <c r="R104" i="6"/>
  <c r="N107" i="6"/>
  <c r="R107" i="6"/>
  <c r="N108" i="6"/>
  <c r="R108" i="6"/>
  <c r="N128" i="6"/>
  <c r="R128" i="6"/>
  <c r="N145" i="6"/>
  <c r="R145" i="6"/>
  <c r="N140" i="6"/>
  <c r="R140" i="6"/>
  <c r="N146" i="6"/>
  <c r="R146" i="6"/>
  <c r="N161" i="6"/>
  <c r="R161" i="6"/>
  <c r="N166" i="6"/>
  <c r="R166" i="6"/>
  <c r="N37" i="6"/>
  <c r="R37" i="6"/>
  <c r="N13" i="6"/>
  <c r="R13" i="6"/>
  <c r="N23" i="6"/>
  <c r="R23" i="6"/>
  <c r="N30" i="6"/>
  <c r="R30" i="6"/>
  <c r="N60" i="6"/>
  <c r="R60" i="6"/>
  <c r="N65" i="6"/>
  <c r="R65" i="6"/>
  <c r="N70" i="6"/>
  <c r="R70" i="6"/>
  <c r="N86" i="6"/>
  <c r="R86" i="6"/>
  <c r="N91" i="6"/>
  <c r="R91" i="6"/>
  <c r="N94" i="6"/>
  <c r="R94" i="6"/>
  <c r="N115" i="6"/>
  <c r="R115" i="6"/>
  <c r="N34" i="6"/>
  <c r="R34" i="6"/>
  <c r="N118" i="6"/>
  <c r="R118" i="6"/>
  <c r="N138" i="6"/>
  <c r="R138" i="6"/>
  <c r="N147" i="6"/>
  <c r="R147" i="6"/>
  <c r="N139" i="6"/>
  <c r="R139" i="6"/>
  <c r="N152" i="6"/>
  <c r="R152" i="6"/>
  <c r="N157" i="6"/>
  <c r="R157" i="6"/>
  <c r="N168" i="6"/>
  <c r="R168" i="6"/>
  <c r="N164" i="6"/>
  <c r="R164" i="6"/>
  <c r="N163" i="6"/>
  <c r="R163" i="6"/>
  <c r="N175" i="6"/>
  <c r="R175" i="6"/>
  <c r="N178" i="6"/>
  <c r="R178" i="6"/>
  <c r="N180" i="6"/>
  <c r="R180" i="6"/>
  <c r="N153" i="6"/>
  <c r="R153" i="6"/>
  <c r="N25" i="6"/>
  <c r="R25" i="6"/>
  <c r="N16" i="6"/>
  <c r="R16" i="6"/>
  <c r="N181" i="6"/>
  <c r="N101" i="6"/>
  <c r="N117" i="6"/>
  <c r="N176" i="6"/>
  <c r="N125" i="6"/>
  <c r="N93" i="6"/>
  <c r="N92" i="6"/>
  <c r="N158" i="6" l="1"/>
  <c r="N159" i="6"/>
  <c r="N31" i="6"/>
  <c r="R158" i="6"/>
  <c r="R159" i="6"/>
  <c r="R31" i="6"/>
  <c r="R150" i="6"/>
  <c r="R149" i="6"/>
  <c r="N149" i="6"/>
  <c r="N150" i="6"/>
  <c r="N136" i="6"/>
  <c r="N135" i="6"/>
  <c r="R135" i="6"/>
  <c r="R136" i="6"/>
  <c r="N87" i="6"/>
  <c r="N88" i="6"/>
  <c r="R87" i="6"/>
  <c r="R88" i="6"/>
  <c r="R72" i="6"/>
  <c r="R73" i="6"/>
  <c r="N73" i="6"/>
  <c r="N72" i="6"/>
  <c r="R57" i="6"/>
  <c r="R58" i="6"/>
  <c r="N58" i="6"/>
  <c r="N57" i="6"/>
  <c r="R42" i="6"/>
  <c r="R43" i="6"/>
  <c r="N43" i="6"/>
  <c r="N42" i="6"/>
  <c r="N8" i="6"/>
  <c r="N32" i="6"/>
  <c r="R20" i="6"/>
  <c r="R8" i="6"/>
  <c r="N20" i="6"/>
  <c r="R32" i="6"/>
  <c r="H174" i="6"/>
  <c r="I174" i="6"/>
  <c r="J174" i="6"/>
  <c r="K174" i="6"/>
  <c r="L174" i="6"/>
  <c r="M174" i="6"/>
  <c r="N174" i="6"/>
  <c r="O174" i="6"/>
  <c r="P174" i="6"/>
  <c r="R174" i="6"/>
  <c r="H120" i="6"/>
  <c r="I120" i="6"/>
  <c r="J120" i="6"/>
  <c r="K120" i="6"/>
  <c r="L120" i="6"/>
  <c r="M120" i="6"/>
  <c r="N120" i="6"/>
  <c r="O120" i="6"/>
  <c r="P120" i="6"/>
  <c r="R120" i="6"/>
  <c r="H111" i="6"/>
  <c r="I111" i="6"/>
  <c r="J111" i="6"/>
  <c r="K111" i="6"/>
  <c r="L111" i="6"/>
  <c r="M111" i="6"/>
  <c r="N111" i="6"/>
  <c r="O111" i="6"/>
  <c r="P111" i="6"/>
  <c r="R111" i="6"/>
  <c r="H105" i="6"/>
  <c r="I105" i="6"/>
  <c r="J105" i="6"/>
  <c r="K105" i="6"/>
  <c r="L105" i="6"/>
  <c r="M105" i="6"/>
  <c r="N105" i="6"/>
  <c r="O105" i="6"/>
  <c r="P105" i="6"/>
  <c r="R105" i="6"/>
  <c r="H106" i="6"/>
  <c r="I106" i="6"/>
  <c r="J106" i="6"/>
  <c r="K106" i="6"/>
  <c r="L106" i="6"/>
  <c r="M106" i="6"/>
  <c r="N106" i="6"/>
  <c r="O106" i="6"/>
  <c r="P106" i="6"/>
  <c r="R106" i="6"/>
  <c r="H19" i="6"/>
  <c r="I19" i="6"/>
  <c r="J19" i="6"/>
  <c r="K19" i="6"/>
  <c r="L19" i="6"/>
  <c r="M19" i="6"/>
  <c r="N19" i="6"/>
  <c r="O19" i="6"/>
  <c r="P19" i="6"/>
  <c r="R19" i="6"/>
  <c r="H7" i="6"/>
  <c r="I7" i="6"/>
  <c r="J7" i="6"/>
  <c r="K7" i="6"/>
  <c r="L7" i="6"/>
  <c r="M7" i="6"/>
  <c r="N7" i="6"/>
  <c r="O7" i="6"/>
  <c r="P7" i="6"/>
  <c r="R7" i="6"/>
  <c r="R6" i="6" l="1"/>
  <c r="H6" i="6"/>
  <c r="P6" i="6"/>
  <c r="L6" i="6"/>
  <c r="N6" i="6"/>
  <c r="O6" i="6"/>
  <c r="K6" i="6"/>
  <c r="J6" i="6"/>
  <c r="M6" i="6"/>
  <c r="I6" i="6"/>
</calcChain>
</file>

<file path=xl/sharedStrings.xml><?xml version="1.0" encoding="utf-8"?>
<sst xmlns="http://schemas.openxmlformats.org/spreadsheetml/2006/main" count="216" uniqueCount="190">
  <si>
    <t>地区</t>
    <phoneticPr fontId="1" type="noConversion"/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</si>
  <si>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</si>
  <si>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</si>
  <si>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</si>
  <si>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</si>
  <si>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</si>
  <si>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</si>
  <si>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</si>
  <si>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</si>
  <si>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荷塘区</t>
  </si>
  <si>
    <t>芦淞区</t>
  </si>
  <si>
    <t>石峰区</t>
  </si>
  <si>
    <t>天元区</t>
  </si>
  <si>
    <t>攸县</t>
  </si>
  <si>
    <t>茶陵县</t>
  </si>
  <si>
    <t>炎陵县</t>
  </si>
  <si>
    <t>醴陵市</t>
  </si>
  <si>
    <t>湘潭市小计</t>
    <phoneticPr fontId="1" type="noConversion"/>
  </si>
  <si>
    <t>雨湖区</t>
  </si>
  <si>
    <t>岳塘区</t>
  </si>
  <si>
    <t>湘潭县</t>
  </si>
  <si>
    <t>湘乡市</t>
  </si>
  <si>
    <t>韶山市</t>
  </si>
  <si>
    <t>衡阳市小计</t>
    <phoneticPr fontId="1" type="noConversion"/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</si>
  <si>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</si>
  <si>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</si>
  <si>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</si>
  <si>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</si>
  <si>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</si>
  <si>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</si>
  <si>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</si>
  <si>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</si>
  <si>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</si>
  <si>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</si>
  <si>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</si>
  <si>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</si>
  <si>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  <phoneticPr fontId="1" type="noConversion"/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</si>
  <si>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</si>
  <si>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</si>
  <si>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</si>
  <si>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</si>
  <si>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</si>
  <si>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</si>
  <si>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</si>
  <si>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</si>
  <si>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</si>
  <si>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城步县</t>
    <phoneticPr fontId="1" type="noConversion"/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</si>
  <si>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</si>
  <si>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</si>
  <si>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</si>
  <si>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</si>
  <si>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</si>
  <si>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</si>
  <si>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</si>
  <si>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</si>
  <si>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</si>
  <si>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</si>
  <si>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</si>
  <si>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</si>
  <si>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</si>
  <si>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</si>
  <si>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</si>
  <si>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</si>
  <si>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</si>
  <si>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</si>
  <si>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</si>
  <si>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永定区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</si>
  <si>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</si>
  <si>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</si>
  <si>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</si>
  <si>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</si>
  <si>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</si>
  <si>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</si>
  <si>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</si>
  <si>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</si>
  <si>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</si>
  <si>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</si>
  <si>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</si>
  <si>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</si>
  <si>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</si>
  <si>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</si>
  <si>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</si>
  <si>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</si>
  <si>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</si>
  <si>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</si>
  <si>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</si>
  <si>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</si>
  <si>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</si>
  <si>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</si>
  <si>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</si>
  <si>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</si>
  <si>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</si>
  <si>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</si>
  <si>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</si>
  <si>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</si>
  <si>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</si>
  <si>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</si>
  <si>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</si>
  <si>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</si>
  <si>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</si>
  <si>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</si>
  <si>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</si>
  <si>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</si>
  <si>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</si>
  <si>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</si>
  <si>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</si>
  <si>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</si>
  <si>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</si>
  <si>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</si>
  <si>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</si>
  <si>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</si>
  <si>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</si>
  <si>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</si>
  <si>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</si>
  <si>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</si>
  <si>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</si>
  <si>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</si>
  <si>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宁乡市</t>
    <phoneticPr fontId="1" type="noConversion"/>
  </si>
  <si>
    <t>长沙市</t>
    <phoneticPr fontId="1" type="noConversion"/>
  </si>
  <si>
    <t>长沙市小计</t>
    <phoneticPr fontId="1" type="noConversion"/>
  </si>
  <si>
    <t>株洲市</t>
    <phoneticPr fontId="1" type="noConversion"/>
  </si>
  <si>
    <t>株洲市小计</t>
    <phoneticPr fontId="1" type="noConversion"/>
  </si>
  <si>
    <t>渌口区</t>
    <phoneticPr fontId="1" type="noConversion"/>
  </si>
  <si>
    <t>湘潭市</t>
    <phoneticPr fontId="1" type="noConversion"/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</si>
  <si>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</si>
  <si>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</si>
  <si>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</si>
  <si>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岳阳市小计</t>
    <phoneticPr fontId="1" type="noConversion"/>
  </si>
  <si>
    <t>常德市</t>
    <phoneticPr fontId="1" type="noConversion"/>
  </si>
  <si>
    <t>常德市小计</t>
    <phoneticPr fontId="1" type="noConversion"/>
  </si>
  <si>
    <t>张家界市</t>
    <phoneticPr fontId="1" type="noConversion"/>
  </si>
  <si>
    <t>益阳市</t>
    <phoneticPr fontId="1" type="noConversion"/>
  </si>
  <si>
    <t>郴州市</t>
    <phoneticPr fontId="1" type="noConversion"/>
  </si>
  <si>
    <t>永州市</t>
    <phoneticPr fontId="1" type="noConversion"/>
  </si>
  <si>
    <t>永州市小计</t>
    <phoneticPr fontId="1" type="noConversion"/>
  </si>
  <si>
    <t>怀化市</t>
    <phoneticPr fontId="1" type="noConversion"/>
  </si>
  <si>
    <t>麻阳县</t>
    <phoneticPr fontId="1" type="noConversion"/>
  </si>
  <si>
    <t>新晃县</t>
    <phoneticPr fontId="1" type="noConversion"/>
  </si>
  <si>
    <t>娄底市</t>
    <phoneticPr fontId="1" type="noConversion"/>
  </si>
  <si>
    <t>湘西土家族苗族自治州</t>
    <phoneticPr fontId="1" type="noConversion"/>
  </si>
  <si>
    <t>省级</t>
    <phoneticPr fontId="1" type="noConversion"/>
  </si>
  <si>
    <t>公办园</t>
    <phoneticPr fontId="1" type="noConversion"/>
  </si>
  <si>
    <t>省级分担比例</t>
    <phoneticPr fontId="1" type="noConversion"/>
  </si>
  <si>
    <t>市县分担比例</t>
    <phoneticPr fontId="1" type="noConversion"/>
  </si>
  <si>
    <t>小计</t>
    <phoneticPr fontId="1" type="noConversion"/>
  </si>
  <si>
    <t>达标民办普惠园</t>
    <phoneticPr fontId="1" type="noConversion"/>
  </si>
  <si>
    <t>市县</t>
    <phoneticPr fontId="1" type="noConversion"/>
  </si>
  <si>
    <t>屈原管理区</t>
    <phoneticPr fontId="10" type="noConversion"/>
  </si>
  <si>
    <t>西洞庭管理区</t>
    <phoneticPr fontId="10" type="noConversion"/>
  </si>
  <si>
    <t>西湖管理区</t>
  </si>
  <si>
    <t>大通湖管理区</t>
    <phoneticPr fontId="10" type="noConversion"/>
  </si>
  <si>
    <t>郴州市小计</t>
    <phoneticPr fontId="1" type="noConversion"/>
  </si>
  <si>
    <t>金洞管理区</t>
    <phoneticPr fontId="10" type="noConversion"/>
  </si>
  <si>
    <t>回龙圩管理区</t>
    <phoneticPr fontId="10" type="noConversion"/>
  </si>
  <si>
    <t>江华县</t>
    <phoneticPr fontId="1" type="noConversion"/>
  </si>
  <si>
    <t>怀化市小计</t>
    <phoneticPr fontId="1" type="noConversion"/>
  </si>
  <si>
    <t>芷江县</t>
    <phoneticPr fontId="1" type="noConversion"/>
  </si>
  <si>
    <t>靖州县</t>
    <phoneticPr fontId="1" type="noConversion"/>
  </si>
  <si>
    <t>公办园资金额度</t>
    <phoneticPr fontId="1" type="noConversion"/>
  </si>
  <si>
    <t>合计</t>
    <phoneticPr fontId="1" type="noConversion"/>
  </si>
  <si>
    <t>备注</t>
    <phoneticPr fontId="1" type="noConversion"/>
  </si>
  <si>
    <t>附件:</t>
    <phoneticPr fontId="1" type="noConversion"/>
  </si>
  <si>
    <t>市本级及所辖区小计</t>
    <phoneticPr fontId="1" type="noConversion"/>
  </si>
  <si>
    <t>张家界市小计</t>
    <phoneticPr fontId="1" type="noConversion"/>
  </si>
  <si>
    <t>通道县</t>
    <phoneticPr fontId="1" type="noConversion"/>
  </si>
  <si>
    <t>娄底市小计</t>
    <phoneticPr fontId="1" type="noConversion"/>
  </si>
  <si>
    <t>益阳市小计</t>
    <phoneticPr fontId="1" type="noConversion"/>
  </si>
  <si>
    <t>洪江区</t>
    <phoneticPr fontId="1" type="noConversion"/>
  </si>
  <si>
    <t>湘西土家族苗族自治州小计</t>
    <phoneticPr fontId="1" type="noConversion"/>
  </si>
  <si>
    <t>邵东市</t>
    <phoneticPr fontId="1" type="noConversion"/>
  </si>
  <si>
    <t>湘潭高新区</t>
  </si>
  <si>
    <t>昭山示范区</t>
  </si>
  <si>
    <t>岳阳经济技术开发区</t>
  </si>
  <si>
    <t>南湖新区</t>
  </si>
  <si>
    <t>常德经济技术开发区</t>
  </si>
  <si>
    <t>桃花源管理区</t>
  </si>
  <si>
    <t>柳叶湖旅游度假区</t>
  </si>
  <si>
    <t>贺家山原种场</t>
  </si>
  <si>
    <t xml:space="preserve">                                                                                                                                                         单位：万元</t>
    <phoneticPr fontId="1" type="noConversion"/>
  </si>
  <si>
    <t>普惠性民办园资金额度</t>
    <phoneticPr fontId="1" type="noConversion"/>
  </si>
  <si>
    <t>2020年公办和民办普惠园幼儿数(人）</t>
    <phoneticPr fontId="1" type="noConversion"/>
  </si>
  <si>
    <t>长沙高新区</t>
    <phoneticPr fontId="1" type="noConversion"/>
  </si>
  <si>
    <t>云龙示范区</t>
    <phoneticPr fontId="1" type="noConversion"/>
  </si>
  <si>
    <t>娄底经济开发区</t>
    <phoneticPr fontId="1" type="noConversion"/>
  </si>
  <si>
    <t>湘财预〔2020〕387号、湘财教指〔2020〕80号提前下达资金（万元）</t>
    <phoneticPr fontId="1" type="noConversion"/>
  </si>
  <si>
    <t>市州合计</t>
    <phoneticPr fontId="1" type="noConversion"/>
  </si>
  <si>
    <t>市本级</t>
    <phoneticPr fontId="1" type="noConversion"/>
  </si>
  <si>
    <t>此次下达</t>
    <phoneticPr fontId="1" type="noConversion"/>
  </si>
  <si>
    <t>2021年市县学前教育生均公用经费省级补助资金分配表</t>
    <phoneticPr fontId="1" type="noConversion"/>
  </si>
  <si>
    <t>九华经开区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</si>
</sst>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 ;[Red]\-0\ "/>
    <numFmt numFmtId="178" formatCode="0_);[Red]\(0\)"/>
    <numFmt numFmtId="179" formatCode="0.0_ ;[Red]\-0.0\ "/>
  </numFmts>
  <fonts count="2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0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0"/>
      <name val="Arial"/>
      <family val="2"/>
    </font>
    <font>
      <sz val="10"/>
      <color theme="1"/>
      <name val="宋体"/>
      <family val="3"/>
      <charset val="134"/>
      <scheme val="major"/>
    </font>
    <font>
      <b/>
      <sz val="10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protection locked="0"/>
    </xf>
    <xf numFmtId="0" fontId="8" fillId="0" borderId="0">
      <alignment vertical="center"/>
    </xf>
    <xf numFmtId="0" fontId="13" fillId="0" borderId="0" applyProtection="0">
      <alignment vertical="center"/>
    </xf>
    <xf numFmtId="0" fontId="16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0" fontId="13" fillId="0" borderId="0"/>
    <xf numFmtId="0" fontId="18" fillId="0" borderId="0"/>
    <xf numFmtId="0" fontId="1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/>
    <xf numFmtId="0" fontId="20" fillId="0" borderId="0"/>
    <xf numFmtId="0" fontId="13" fillId="0" borderId="0" applyProtection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/>
  </cellStyleXfs>
  <cellXfs count="6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ont="1">
      <alignment vertical="center"/>
    </xf>
    <xf numFmtId="177" fontId="3" fillId="0" borderId="0" xfId="1" applyNumberFormat="1" applyFont="1">
      <alignment vertical="center"/>
    </xf>
    <xf numFmtId="0" fontId="4" fillId="0" borderId="0" xfId="1" applyFont="1">
      <alignment vertical="center"/>
    </xf>
    <xf numFmtId="178" fontId="4" fillId="0" borderId="1" xfId="1" applyNumberFormat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179" fontId="14" fillId="2" borderId="1" xfId="2" applyNumberFormat="1" applyFont="1" applyFill="1" applyBorder="1" applyAlignment="1">
      <alignment horizontal="center" vertical="center" wrapText="1"/>
    </xf>
    <xf numFmtId="179" fontId="14" fillId="0" borderId="1" xfId="2" applyNumberFormat="1" applyFont="1" applyFill="1" applyBorder="1" applyAlignment="1">
      <alignment horizontal="center" vertical="center" wrapText="1"/>
    </xf>
    <xf numFmtId="9" fontId="15" fillId="0" borderId="1" xfId="3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178" fontId="3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9" fontId="3" fillId="0" borderId="0" xfId="1" applyNumberFormat="1" applyFont="1" applyBorder="1" applyAlignment="1">
      <alignment horizontal="center" vertical="center"/>
    </xf>
    <xf numFmtId="178" fontId="3" fillId="0" borderId="0" xfId="1" applyNumberFormat="1" applyFont="1" applyBorder="1" applyAlignment="1">
      <alignment horizontal="center" vertical="center"/>
    </xf>
    <xf numFmtId="177" fontId="3" fillId="0" borderId="0" xfId="1" applyNumberFormat="1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79" fontId="14" fillId="3" borderId="1" xfId="2" applyNumberFormat="1" applyFont="1" applyFill="1" applyBorder="1" applyAlignment="1">
      <alignment horizontal="center" vertical="center" wrapText="1"/>
    </xf>
    <xf numFmtId="9" fontId="13" fillId="0" borderId="1" xfId="35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78" fontId="12" fillId="4" borderId="1" xfId="1" applyNumberFormat="1" applyFont="1" applyFill="1" applyBorder="1" applyAlignment="1">
      <alignment horizontal="center" vertical="center"/>
    </xf>
    <xf numFmtId="0" fontId="26" fillId="0" borderId="1" xfId="36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right" vertical="center"/>
    </xf>
    <xf numFmtId="9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7">
    <cellStyle name="百分比" xfId="35" builtinId="5"/>
    <cellStyle name="常规" xfId="0" builtinId="0"/>
    <cellStyle name="常规 10 2" xfId="4"/>
    <cellStyle name="常规 10 2 2 2 2" xfId="5"/>
    <cellStyle name="常规 10 2 2 2 3" xfId="6"/>
    <cellStyle name="常规 10 2 2 2 8" xfId="7"/>
    <cellStyle name="常规 12" xfId="8"/>
    <cellStyle name="常规 15" xfId="9"/>
    <cellStyle name="常规 16 2" xfId="10"/>
    <cellStyle name="常规 17" xfId="11"/>
    <cellStyle name="常规 178" xfId="12"/>
    <cellStyle name="常规 18" xfId="13"/>
    <cellStyle name="常规 2" xfId="1"/>
    <cellStyle name="常规 2 2" xfId="3"/>
    <cellStyle name="常规 2 2 2 2" xfId="14"/>
    <cellStyle name="常规 2 2 2 2 2" xfId="15"/>
    <cellStyle name="常规 2 2 3" xfId="16"/>
    <cellStyle name="常规 2 5" xfId="17"/>
    <cellStyle name="常规 3" xfId="18"/>
    <cellStyle name="常规 3 2" xfId="19"/>
    <cellStyle name="常规 3 4" xfId="20"/>
    <cellStyle name="常规 31" xfId="21"/>
    <cellStyle name="常规 36" xfId="22"/>
    <cellStyle name="常规 4" xfId="23"/>
    <cellStyle name="常规 4 4" xfId="24"/>
    <cellStyle name="常规 4 5" xfId="25"/>
    <cellStyle name="常规 4 8" xfId="26"/>
    <cellStyle name="常规 5" xfId="27"/>
    <cellStyle name="常规 5 2" xfId="28"/>
    <cellStyle name="常规 52" xfId="29"/>
    <cellStyle name="常规 6" xfId="30"/>
    <cellStyle name="常规 6 2" xfId="31"/>
    <cellStyle name="常规 7" xfId="32"/>
    <cellStyle name="常规 8" xfId="33"/>
    <cellStyle name="常规 9" xfId="36"/>
    <cellStyle name="常规 9 2" xfId="34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82"/>
  <sheetViews>
    <sheetView tabSelected="1" workbookViewId="0">
      <pane xSplit="2" ySplit="5" topLeftCell="D6" activePane="bottomRight" state="frozen"/>
      <selection pane="topRight" activeCell="C1" sqref="C1"/>
      <selection pane="bottomLeft" activeCell="A8" sqref="A8"/>
      <selection pane="bottomRight" activeCell="E10" sqref="E10"/>
    </sheetView>
  </sheetViews>
  <sheetFormatPr defaultRowHeight="12" x14ac:dyDescent="0.15"/>
  <cols>
    <col min="1" max="1" width="17.625" style="4" customWidth="1"/>
    <col min="2" max="2" width="18.375" style="4" customWidth="1"/>
    <col min="3" max="3" width="6.875" style="21" customWidth="1"/>
    <col min="4" max="4" width="6.375" style="21" customWidth="1"/>
    <col min="5" max="5" width="7.875" style="22" customWidth="1"/>
    <col min="6" max="7" width="7.875" style="20" customWidth="1"/>
    <col min="8" max="16" width="6.875" style="20" customWidth="1"/>
    <col min="17" max="17" width="12" style="4" customWidth="1"/>
    <col min="18" max="18" width="7.375" style="5" customWidth="1"/>
    <col min="19" max="19" width="15.5" style="4" customWidth="1"/>
    <col min="20" max="229" width="9" style="4"/>
    <col min="230" max="230" width="9" style="4" customWidth="1"/>
    <col min="231" max="232" width="9" style="4"/>
    <col min="233" max="233" width="9" style="4" customWidth="1"/>
    <col min="234" max="235" width="9" style="4"/>
    <col min="236" max="236" width="9" style="4" customWidth="1"/>
    <col min="237" max="485" width="9" style="4"/>
    <col min="486" max="486" width="9" style="4" customWidth="1"/>
    <col min="487" max="488" width="9" style="4"/>
    <col min="489" max="489" width="9" style="4" customWidth="1"/>
    <col min="490" max="491" width="9" style="4"/>
    <col min="492" max="492" width="9" style="4" customWidth="1"/>
    <col min="493" max="741" width="9" style="4"/>
    <col min="742" max="742" width="9" style="4" customWidth="1"/>
    <col min="743" max="744" width="9" style="4"/>
    <col min="745" max="745" width="9" style="4" customWidth="1"/>
    <col min="746" max="747" width="9" style="4"/>
    <col min="748" max="748" width="9" style="4" customWidth="1"/>
    <col min="749" max="997" width="9" style="4"/>
    <col min="998" max="998" width="9" style="4" customWidth="1"/>
    <col min="999" max="1000" width="9" style="4"/>
    <col min="1001" max="1001" width="9" style="4" customWidth="1"/>
    <col min="1002" max="1003" width="9" style="4"/>
    <col min="1004" max="1004" width="9" style="4" customWidth="1"/>
    <col min="1005" max="1253" width="9" style="4"/>
    <col min="1254" max="1254" width="9" style="4" customWidth="1"/>
    <col min="1255" max="1256" width="9" style="4"/>
    <col min="1257" max="1257" width="9" style="4" customWidth="1"/>
    <col min="1258" max="1259" width="9" style="4"/>
    <col min="1260" max="1260" width="9" style="4" customWidth="1"/>
    <col min="1261" max="1509" width="9" style="4"/>
    <col min="1510" max="1510" width="9" style="4" customWidth="1"/>
    <col min="1511" max="1512" width="9" style="4"/>
    <col min="1513" max="1513" width="9" style="4" customWidth="1"/>
    <col min="1514" max="1515" width="9" style="4"/>
    <col min="1516" max="1516" width="9" style="4" customWidth="1"/>
    <col min="1517" max="1765" width="9" style="4"/>
    <col min="1766" max="1766" width="9" style="4" customWidth="1"/>
    <col min="1767" max="1768" width="9" style="4"/>
    <col min="1769" max="1769" width="9" style="4" customWidth="1"/>
    <col min="1770" max="1771" width="9" style="4"/>
    <col min="1772" max="1772" width="9" style="4" customWidth="1"/>
    <col min="1773" max="2021" width="9" style="4"/>
    <col min="2022" max="2022" width="9" style="4" customWidth="1"/>
    <col min="2023" max="2024" width="9" style="4"/>
    <col min="2025" max="2025" width="9" style="4" customWidth="1"/>
    <col min="2026" max="2027" width="9" style="4"/>
    <col min="2028" max="2028" width="9" style="4" customWidth="1"/>
    <col min="2029" max="2277" width="9" style="4"/>
    <col min="2278" max="2278" width="9" style="4" customWidth="1"/>
    <col min="2279" max="2280" width="9" style="4"/>
    <col min="2281" max="2281" width="9" style="4" customWidth="1"/>
    <col min="2282" max="2283" width="9" style="4"/>
    <col min="2284" max="2284" width="9" style="4" customWidth="1"/>
    <col min="2285" max="2533" width="9" style="4"/>
    <col min="2534" max="2534" width="9" style="4" customWidth="1"/>
    <col min="2535" max="2536" width="9" style="4"/>
    <col min="2537" max="2537" width="9" style="4" customWidth="1"/>
    <col min="2538" max="2539" width="9" style="4"/>
    <col min="2540" max="2540" width="9" style="4" customWidth="1"/>
    <col min="2541" max="2789" width="9" style="4"/>
    <col min="2790" max="2790" width="9" style="4" customWidth="1"/>
    <col min="2791" max="2792" width="9" style="4"/>
    <col min="2793" max="2793" width="9" style="4" customWidth="1"/>
    <col min="2794" max="2795" width="9" style="4"/>
    <col min="2796" max="2796" width="9" style="4" customWidth="1"/>
    <col min="2797" max="3045" width="9" style="4"/>
    <col min="3046" max="3046" width="9" style="4" customWidth="1"/>
    <col min="3047" max="3048" width="9" style="4"/>
    <col min="3049" max="3049" width="9" style="4" customWidth="1"/>
    <col min="3050" max="3051" width="9" style="4"/>
    <col min="3052" max="3052" width="9" style="4" customWidth="1"/>
    <col min="3053" max="3301" width="9" style="4"/>
    <col min="3302" max="3302" width="9" style="4" customWidth="1"/>
    <col min="3303" max="3304" width="9" style="4"/>
    <col min="3305" max="3305" width="9" style="4" customWidth="1"/>
    <col min="3306" max="3307" width="9" style="4"/>
    <col min="3308" max="3308" width="9" style="4" customWidth="1"/>
    <col min="3309" max="3557" width="9" style="4"/>
    <col min="3558" max="3558" width="9" style="4" customWidth="1"/>
    <col min="3559" max="3560" width="9" style="4"/>
    <col min="3561" max="3561" width="9" style="4" customWidth="1"/>
    <col min="3562" max="3563" width="9" style="4"/>
    <col min="3564" max="3564" width="9" style="4" customWidth="1"/>
    <col min="3565" max="3813" width="9" style="4"/>
    <col min="3814" max="3814" width="9" style="4" customWidth="1"/>
    <col min="3815" max="3816" width="9" style="4"/>
    <col min="3817" max="3817" width="9" style="4" customWidth="1"/>
    <col min="3818" max="3819" width="9" style="4"/>
    <col min="3820" max="3820" width="9" style="4" customWidth="1"/>
    <col min="3821" max="4069" width="9" style="4"/>
    <col min="4070" max="4070" width="9" style="4" customWidth="1"/>
    <col min="4071" max="4072" width="9" style="4"/>
    <col min="4073" max="4073" width="9" style="4" customWidth="1"/>
    <col min="4074" max="4075" width="9" style="4"/>
    <col min="4076" max="4076" width="9" style="4" customWidth="1"/>
    <col min="4077" max="4325" width="9" style="4"/>
    <col min="4326" max="4326" width="9" style="4" customWidth="1"/>
    <col min="4327" max="4328" width="9" style="4"/>
    <col min="4329" max="4329" width="9" style="4" customWidth="1"/>
    <col min="4330" max="4331" width="9" style="4"/>
    <col min="4332" max="4332" width="9" style="4" customWidth="1"/>
    <col min="4333" max="4581" width="9" style="4"/>
    <col min="4582" max="4582" width="9" style="4" customWidth="1"/>
    <col min="4583" max="4584" width="9" style="4"/>
    <col min="4585" max="4585" width="9" style="4" customWidth="1"/>
    <col min="4586" max="4587" width="9" style="4"/>
    <col min="4588" max="4588" width="9" style="4" customWidth="1"/>
    <col min="4589" max="4837" width="9" style="4"/>
    <col min="4838" max="4838" width="9" style="4" customWidth="1"/>
    <col min="4839" max="4840" width="9" style="4"/>
    <col min="4841" max="4841" width="9" style="4" customWidth="1"/>
    <col min="4842" max="4843" width="9" style="4"/>
    <col min="4844" max="4844" width="9" style="4" customWidth="1"/>
    <col min="4845" max="5093" width="9" style="4"/>
    <col min="5094" max="5094" width="9" style="4" customWidth="1"/>
    <col min="5095" max="5096" width="9" style="4"/>
    <col min="5097" max="5097" width="9" style="4" customWidth="1"/>
    <col min="5098" max="5099" width="9" style="4"/>
    <col min="5100" max="5100" width="9" style="4" customWidth="1"/>
    <col min="5101" max="5349" width="9" style="4"/>
    <col min="5350" max="5350" width="9" style="4" customWidth="1"/>
    <col min="5351" max="5352" width="9" style="4"/>
    <col min="5353" max="5353" width="9" style="4" customWidth="1"/>
    <col min="5354" max="5355" width="9" style="4"/>
    <col min="5356" max="5356" width="9" style="4" customWidth="1"/>
    <col min="5357" max="5605" width="9" style="4"/>
    <col min="5606" max="5606" width="9" style="4" customWidth="1"/>
    <col min="5607" max="5608" width="9" style="4"/>
    <col min="5609" max="5609" width="9" style="4" customWidth="1"/>
    <col min="5610" max="5611" width="9" style="4"/>
    <col min="5612" max="5612" width="9" style="4" customWidth="1"/>
    <col min="5613" max="5861" width="9" style="4"/>
    <col min="5862" max="5862" width="9" style="4" customWidth="1"/>
    <col min="5863" max="5864" width="9" style="4"/>
    <col min="5865" max="5865" width="9" style="4" customWidth="1"/>
    <col min="5866" max="5867" width="9" style="4"/>
    <col min="5868" max="5868" width="9" style="4" customWidth="1"/>
    <col min="5869" max="6117" width="9" style="4"/>
    <col min="6118" max="6118" width="9" style="4" customWidth="1"/>
    <col min="6119" max="6120" width="9" style="4"/>
    <col min="6121" max="6121" width="9" style="4" customWidth="1"/>
    <col min="6122" max="6123" width="9" style="4"/>
    <col min="6124" max="6124" width="9" style="4" customWidth="1"/>
    <col min="6125" max="6373" width="9" style="4"/>
    <col min="6374" max="6374" width="9" style="4" customWidth="1"/>
    <col min="6375" max="6376" width="9" style="4"/>
    <col min="6377" max="6377" width="9" style="4" customWidth="1"/>
    <col min="6378" max="6379" width="9" style="4"/>
    <col min="6380" max="6380" width="9" style="4" customWidth="1"/>
    <col min="6381" max="6629" width="9" style="4"/>
    <col min="6630" max="6630" width="9" style="4" customWidth="1"/>
    <col min="6631" max="6632" width="9" style="4"/>
    <col min="6633" max="6633" width="9" style="4" customWidth="1"/>
    <col min="6634" max="6635" width="9" style="4"/>
    <col min="6636" max="6636" width="9" style="4" customWidth="1"/>
    <col min="6637" max="6885" width="9" style="4"/>
    <col min="6886" max="6886" width="9" style="4" customWidth="1"/>
    <col min="6887" max="6888" width="9" style="4"/>
    <col min="6889" max="6889" width="9" style="4" customWidth="1"/>
    <col min="6890" max="6891" width="9" style="4"/>
    <col min="6892" max="6892" width="9" style="4" customWidth="1"/>
    <col min="6893" max="7141" width="9" style="4"/>
    <col min="7142" max="7142" width="9" style="4" customWidth="1"/>
    <col min="7143" max="7144" width="9" style="4"/>
    <col min="7145" max="7145" width="9" style="4" customWidth="1"/>
    <col min="7146" max="7147" width="9" style="4"/>
    <col min="7148" max="7148" width="9" style="4" customWidth="1"/>
    <col min="7149" max="7397" width="9" style="4"/>
    <col min="7398" max="7398" width="9" style="4" customWidth="1"/>
    <col min="7399" max="7400" width="9" style="4"/>
    <col min="7401" max="7401" width="9" style="4" customWidth="1"/>
    <col min="7402" max="7403" width="9" style="4"/>
    <col min="7404" max="7404" width="9" style="4" customWidth="1"/>
    <col min="7405" max="7653" width="9" style="4"/>
    <col min="7654" max="7654" width="9" style="4" customWidth="1"/>
    <col min="7655" max="7656" width="9" style="4"/>
    <col min="7657" max="7657" width="9" style="4" customWidth="1"/>
    <col min="7658" max="7659" width="9" style="4"/>
    <col min="7660" max="7660" width="9" style="4" customWidth="1"/>
    <col min="7661" max="7909" width="9" style="4"/>
    <col min="7910" max="7910" width="9" style="4" customWidth="1"/>
    <col min="7911" max="7912" width="9" style="4"/>
    <col min="7913" max="7913" width="9" style="4" customWidth="1"/>
    <col min="7914" max="7915" width="9" style="4"/>
    <col min="7916" max="7916" width="9" style="4" customWidth="1"/>
    <col min="7917" max="8165" width="9" style="4"/>
    <col min="8166" max="8166" width="9" style="4" customWidth="1"/>
    <col min="8167" max="8168" width="9" style="4"/>
    <col min="8169" max="8169" width="9" style="4" customWidth="1"/>
    <col min="8170" max="8171" width="9" style="4"/>
    <col min="8172" max="8172" width="9" style="4" customWidth="1"/>
    <col min="8173" max="8421" width="9" style="4"/>
    <col min="8422" max="8422" width="9" style="4" customWidth="1"/>
    <col min="8423" max="8424" width="9" style="4"/>
    <col min="8425" max="8425" width="9" style="4" customWidth="1"/>
    <col min="8426" max="8427" width="9" style="4"/>
    <col min="8428" max="8428" width="9" style="4" customWidth="1"/>
    <col min="8429" max="8677" width="9" style="4"/>
    <col min="8678" max="8678" width="9" style="4" customWidth="1"/>
    <col min="8679" max="8680" width="9" style="4"/>
    <col min="8681" max="8681" width="9" style="4" customWidth="1"/>
    <col min="8682" max="8683" width="9" style="4"/>
    <col min="8684" max="8684" width="9" style="4" customWidth="1"/>
    <col min="8685" max="8933" width="9" style="4"/>
    <col min="8934" max="8934" width="9" style="4" customWidth="1"/>
    <col min="8935" max="8936" width="9" style="4"/>
    <col min="8937" max="8937" width="9" style="4" customWidth="1"/>
    <col min="8938" max="8939" width="9" style="4"/>
    <col min="8940" max="8940" width="9" style="4" customWidth="1"/>
    <col min="8941" max="9189" width="9" style="4"/>
    <col min="9190" max="9190" width="9" style="4" customWidth="1"/>
    <col min="9191" max="9192" width="9" style="4"/>
    <col min="9193" max="9193" width="9" style="4" customWidth="1"/>
    <col min="9194" max="9195" width="9" style="4"/>
    <col min="9196" max="9196" width="9" style="4" customWidth="1"/>
    <col min="9197" max="9445" width="9" style="4"/>
    <col min="9446" max="9446" width="9" style="4" customWidth="1"/>
    <col min="9447" max="9448" width="9" style="4"/>
    <col min="9449" max="9449" width="9" style="4" customWidth="1"/>
    <col min="9450" max="9451" width="9" style="4"/>
    <col min="9452" max="9452" width="9" style="4" customWidth="1"/>
    <col min="9453" max="9701" width="9" style="4"/>
    <col min="9702" max="9702" width="9" style="4" customWidth="1"/>
    <col min="9703" max="9704" width="9" style="4"/>
    <col min="9705" max="9705" width="9" style="4" customWidth="1"/>
    <col min="9706" max="9707" width="9" style="4"/>
    <col min="9708" max="9708" width="9" style="4" customWidth="1"/>
    <col min="9709" max="9957" width="9" style="4"/>
    <col min="9958" max="9958" width="9" style="4" customWidth="1"/>
    <col min="9959" max="9960" width="9" style="4"/>
    <col min="9961" max="9961" width="9" style="4" customWidth="1"/>
    <col min="9962" max="9963" width="9" style="4"/>
    <col min="9964" max="9964" width="9" style="4" customWidth="1"/>
    <col min="9965" max="10213" width="9" style="4"/>
    <col min="10214" max="10214" width="9" style="4" customWidth="1"/>
    <col min="10215" max="10216" width="9" style="4"/>
    <col min="10217" max="10217" width="9" style="4" customWidth="1"/>
    <col min="10218" max="10219" width="9" style="4"/>
    <col min="10220" max="10220" width="9" style="4" customWidth="1"/>
    <col min="10221" max="10469" width="9" style="4"/>
    <col min="10470" max="10470" width="9" style="4" customWidth="1"/>
    <col min="10471" max="10472" width="9" style="4"/>
    <col min="10473" max="10473" width="9" style="4" customWidth="1"/>
    <col min="10474" max="10475" width="9" style="4"/>
    <col min="10476" max="10476" width="9" style="4" customWidth="1"/>
    <col min="10477" max="10725" width="9" style="4"/>
    <col min="10726" max="10726" width="9" style="4" customWidth="1"/>
    <col min="10727" max="10728" width="9" style="4"/>
    <col min="10729" max="10729" width="9" style="4" customWidth="1"/>
    <col min="10730" max="10731" width="9" style="4"/>
    <col min="10732" max="10732" width="9" style="4" customWidth="1"/>
    <col min="10733" max="10981" width="9" style="4"/>
    <col min="10982" max="10982" width="9" style="4" customWidth="1"/>
    <col min="10983" max="10984" width="9" style="4"/>
    <col min="10985" max="10985" width="9" style="4" customWidth="1"/>
    <col min="10986" max="10987" width="9" style="4"/>
    <col min="10988" max="10988" width="9" style="4" customWidth="1"/>
    <col min="10989" max="11237" width="9" style="4"/>
    <col min="11238" max="11238" width="9" style="4" customWidth="1"/>
    <col min="11239" max="11240" width="9" style="4"/>
    <col min="11241" max="11241" width="9" style="4" customWidth="1"/>
    <col min="11242" max="11243" width="9" style="4"/>
    <col min="11244" max="11244" width="9" style="4" customWidth="1"/>
    <col min="11245" max="11493" width="9" style="4"/>
    <col min="11494" max="11494" width="9" style="4" customWidth="1"/>
    <col min="11495" max="11496" width="9" style="4"/>
    <col min="11497" max="11497" width="9" style="4" customWidth="1"/>
    <col min="11498" max="11499" width="9" style="4"/>
    <col min="11500" max="11500" width="9" style="4" customWidth="1"/>
    <col min="11501" max="11749" width="9" style="4"/>
    <col min="11750" max="11750" width="9" style="4" customWidth="1"/>
    <col min="11751" max="11752" width="9" style="4"/>
    <col min="11753" max="11753" width="9" style="4" customWidth="1"/>
    <col min="11754" max="11755" width="9" style="4"/>
    <col min="11756" max="11756" width="9" style="4" customWidth="1"/>
    <col min="11757" max="12005" width="9" style="4"/>
    <col min="12006" max="12006" width="9" style="4" customWidth="1"/>
    <col min="12007" max="12008" width="9" style="4"/>
    <col min="12009" max="12009" width="9" style="4" customWidth="1"/>
    <col min="12010" max="12011" width="9" style="4"/>
    <col min="12012" max="12012" width="9" style="4" customWidth="1"/>
    <col min="12013" max="12261" width="9" style="4"/>
    <col min="12262" max="12262" width="9" style="4" customWidth="1"/>
    <col min="12263" max="12264" width="9" style="4"/>
    <col min="12265" max="12265" width="9" style="4" customWidth="1"/>
    <col min="12266" max="12267" width="9" style="4"/>
    <col min="12268" max="12268" width="9" style="4" customWidth="1"/>
    <col min="12269" max="12517" width="9" style="4"/>
    <col min="12518" max="12518" width="9" style="4" customWidth="1"/>
    <col min="12519" max="12520" width="9" style="4"/>
    <col min="12521" max="12521" width="9" style="4" customWidth="1"/>
    <col min="12522" max="12523" width="9" style="4"/>
    <col min="12524" max="12524" width="9" style="4" customWidth="1"/>
    <col min="12525" max="12773" width="9" style="4"/>
    <col min="12774" max="12774" width="9" style="4" customWidth="1"/>
    <col min="12775" max="12776" width="9" style="4"/>
    <col min="12777" max="12777" width="9" style="4" customWidth="1"/>
    <col min="12778" max="12779" width="9" style="4"/>
    <col min="12780" max="12780" width="9" style="4" customWidth="1"/>
    <col min="12781" max="13029" width="9" style="4"/>
    <col min="13030" max="13030" width="9" style="4" customWidth="1"/>
    <col min="13031" max="13032" width="9" style="4"/>
    <col min="13033" max="13033" width="9" style="4" customWidth="1"/>
    <col min="13034" max="13035" width="9" style="4"/>
    <col min="13036" max="13036" width="9" style="4" customWidth="1"/>
    <col min="13037" max="13285" width="9" style="4"/>
    <col min="13286" max="13286" width="9" style="4" customWidth="1"/>
    <col min="13287" max="13288" width="9" style="4"/>
    <col min="13289" max="13289" width="9" style="4" customWidth="1"/>
    <col min="13290" max="13291" width="9" style="4"/>
    <col min="13292" max="13292" width="9" style="4" customWidth="1"/>
    <col min="13293" max="13541" width="9" style="4"/>
    <col min="13542" max="13542" width="9" style="4" customWidth="1"/>
    <col min="13543" max="13544" width="9" style="4"/>
    <col min="13545" max="13545" width="9" style="4" customWidth="1"/>
    <col min="13546" max="13547" width="9" style="4"/>
    <col min="13548" max="13548" width="9" style="4" customWidth="1"/>
    <col min="13549" max="13797" width="9" style="4"/>
    <col min="13798" max="13798" width="9" style="4" customWidth="1"/>
    <col min="13799" max="13800" width="9" style="4"/>
    <col min="13801" max="13801" width="9" style="4" customWidth="1"/>
    <col min="13802" max="13803" width="9" style="4"/>
    <col min="13804" max="13804" width="9" style="4" customWidth="1"/>
    <col min="13805" max="14053" width="9" style="4"/>
    <col min="14054" max="14054" width="9" style="4" customWidth="1"/>
    <col min="14055" max="14056" width="9" style="4"/>
    <col min="14057" max="14057" width="9" style="4" customWidth="1"/>
    <col min="14058" max="14059" width="9" style="4"/>
    <col min="14060" max="14060" width="9" style="4" customWidth="1"/>
    <col min="14061" max="14309" width="9" style="4"/>
    <col min="14310" max="14310" width="9" style="4" customWidth="1"/>
    <col min="14311" max="14312" width="9" style="4"/>
    <col min="14313" max="14313" width="9" style="4" customWidth="1"/>
    <col min="14314" max="14315" width="9" style="4"/>
    <col min="14316" max="14316" width="9" style="4" customWidth="1"/>
    <col min="14317" max="14565" width="9" style="4"/>
    <col min="14566" max="14566" width="9" style="4" customWidth="1"/>
    <col min="14567" max="14568" width="9" style="4"/>
    <col min="14569" max="14569" width="9" style="4" customWidth="1"/>
    <col min="14570" max="14571" width="9" style="4"/>
    <col min="14572" max="14572" width="9" style="4" customWidth="1"/>
    <col min="14573" max="14821" width="9" style="4"/>
    <col min="14822" max="14822" width="9" style="4" customWidth="1"/>
    <col min="14823" max="14824" width="9" style="4"/>
    <col min="14825" max="14825" width="9" style="4" customWidth="1"/>
    <col min="14826" max="14827" width="9" style="4"/>
    <col min="14828" max="14828" width="9" style="4" customWidth="1"/>
    <col min="14829" max="15077" width="9" style="4"/>
    <col min="15078" max="15078" width="9" style="4" customWidth="1"/>
    <col min="15079" max="15080" width="9" style="4"/>
    <col min="15081" max="15081" width="9" style="4" customWidth="1"/>
    <col min="15082" max="15083" width="9" style="4"/>
    <col min="15084" max="15084" width="9" style="4" customWidth="1"/>
    <col min="15085" max="15333" width="9" style="4"/>
    <col min="15334" max="15334" width="9" style="4" customWidth="1"/>
    <col min="15335" max="15336" width="9" style="4"/>
    <col min="15337" max="15337" width="9" style="4" customWidth="1"/>
    <col min="15338" max="15339" width="9" style="4"/>
    <col min="15340" max="15340" width="9" style="4" customWidth="1"/>
    <col min="15341" max="15589" width="9" style="4"/>
    <col min="15590" max="15590" width="9" style="4" customWidth="1"/>
    <col min="15591" max="15592" width="9" style="4"/>
    <col min="15593" max="15593" width="9" style="4" customWidth="1"/>
    <col min="15594" max="15595" width="9" style="4"/>
    <col min="15596" max="15596" width="9" style="4" customWidth="1"/>
    <col min="15597" max="15845" width="9" style="4"/>
    <col min="15846" max="15846" width="9" style="4" customWidth="1"/>
    <col min="15847" max="15848" width="9" style="4"/>
    <col min="15849" max="15849" width="9" style="4" customWidth="1"/>
    <col min="15850" max="15851" width="9" style="4"/>
    <col min="15852" max="15852" width="9" style="4" customWidth="1"/>
    <col min="15853" max="16101" width="9" style="4"/>
    <col min="16102" max="16102" width="9" style="4" customWidth="1"/>
    <col min="16103" max="16104" width="9" style="4"/>
    <col min="16105" max="16105" width="9" style="4" customWidth="1"/>
    <col min="16106" max="16107" width="9" style="4"/>
    <col min="16108" max="16108" width="9" style="4" customWidth="1"/>
    <col min="16109" max="16350" width="9" style="4"/>
    <col min="16351" max="16368" width="9" style="4" customWidth="1"/>
    <col min="16369" max="16379" width="9" style="4"/>
    <col min="16380" max="16384" width="8.75" style="4" customWidth="1"/>
  </cols>
  <sheetData>
    <row r="1" spans="1:20" ht="22.5" customHeight="1" x14ac:dyDescent="0.15">
      <c r="A1" s="36" t="s">
        <v>161</v>
      </c>
      <c r="C1" s="31"/>
      <c r="D1" s="31"/>
      <c r="E1" s="32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33"/>
      <c r="S1" s="30"/>
    </row>
    <row r="2" spans="1:20" ht="33" customHeight="1" x14ac:dyDescent="0.15">
      <c r="A2" s="45" t="s">
        <v>188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 ht="33" customHeight="1" x14ac:dyDescent="0.15">
      <c r="C3" s="48" t="s">
        <v>178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0" s="6" customFormat="1" ht="40.5" customHeight="1" x14ac:dyDescent="0.15">
      <c r="A4" s="54" t="s">
        <v>0</v>
      </c>
      <c r="B4" s="55"/>
      <c r="C4" s="49" t="s">
        <v>142</v>
      </c>
      <c r="D4" s="49" t="s">
        <v>143</v>
      </c>
      <c r="E4" s="50" t="s">
        <v>180</v>
      </c>
      <c r="F4" s="50"/>
      <c r="G4" s="50"/>
      <c r="H4" s="46" t="s">
        <v>158</v>
      </c>
      <c r="I4" s="46"/>
      <c r="J4" s="46"/>
      <c r="K4" s="46" t="s">
        <v>179</v>
      </c>
      <c r="L4" s="46"/>
      <c r="M4" s="46"/>
      <c r="N4" s="46" t="s">
        <v>159</v>
      </c>
      <c r="O4" s="46"/>
      <c r="P4" s="46"/>
      <c r="Q4" s="46" t="s">
        <v>184</v>
      </c>
      <c r="R4" s="47" t="s">
        <v>187</v>
      </c>
      <c r="S4" s="46" t="s">
        <v>160</v>
      </c>
    </row>
    <row r="5" spans="1:20" s="6" customFormat="1" ht="29.25" customHeight="1" x14ac:dyDescent="0.15">
      <c r="A5" s="56"/>
      <c r="B5" s="57"/>
      <c r="C5" s="49"/>
      <c r="D5" s="49"/>
      <c r="E5" s="7" t="s">
        <v>144</v>
      </c>
      <c r="F5" s="26" t="s">
        <v>141</v>
      </c>
      <c r="G5" s="26" t="s">
        <v>145</v>
      </c>
      <c r="H5" s="26" t="s">
        <v>144</v>
      </c>
      <c r="I5" s="26" t="s">
        <v>140</v>
      </c>
      <c r="J5" s="26" t="s">
        <v>146</v>
      </c>
      <c r="K5" s="26" t="s">
        <v>144</v>
      </c>
      <c r="L5" s="26" t="s">
        <v>140</v>
      </c>
      <c r="M5" s="26" t="s">
        <v>146</v>
      </c>
      <c r="N5" s="26" t="s">
        <v>144</v>
      </c>
      <c r="O5" s="26" t="s">
        <v>140</v>
      </c>
      <c r="P5" s="26" t="s">
        <v>146</v>
      </c>
      <c r="Q5" s="46"/>
      <c r="R5" s="47"/>
      <c r="S5" s="46"/>
    </row>
    <row r="6" spans="1:20" s="16" customFormat="1" ht="17.25" customHeight="1" x14ac:dyDescent="0.15">
      <c r="A6" s="58" t="s">
        <v>185</v>
      </c>
      <c r="B6" s="59"/>
      <c r="C6" s="8"/>
      <c r="D6" s="8"/>
      <c r="E6" s="10">
        <v>1992357</v>
      </c>
      <c r="F6" s="10">
        <v>1094674</v>
      </c>
      <c r="G6" s="10">
        <v>897683</v>
      </c>
      <c r="H6" s="10">
        <f t="shared" ref="H6:R6" si="0">H7+H19+H31+H42+H57+H72+H87+H105+H111+H120+H135+H149+H158+H174</f>
        <v>54733</v>
      </c>
      <c r="I6" s="10">
        <f t="shared" si="0"/>
        <v>33939</v>
      </c>
      <c r="J6" s="10">
        <f t="shared" si="0"/>
        <v>20794</v>
      </c>
      <c r="K6" s="10">
        <f t="shared" si="0"/>
        <v>44887</v>
      </c>
      <c r="L6" s="10">
        <f t="shared" si="0"/>
        <v>26426</v>
      </c>
      <c r="M6" s="10">
        <f t="shared" si="0"/>
        <v>18461</v>
      </c>
      <c r="N6" s="10">
        <f t="shared" si="0"/>
        <v>99620</v>
      </c>
      <c r="O6" s="10">
        <f t="shared" si="0"/>
        <v>60365</v>
      </c>
      <c r="P6" s="10">
        <f t="shared" si="0"/>
        <v>39255</v>
      </c>
      <c r="Q6" s="10">
        <v>44813</v>
      </c>
      <c r="R6" s="10">
        <f t="shared" si="0"/>
        <v>15552</v>
      </c>
      <c r="S6" s="41"/>
    </row>
    <row r="7" spans="1:20" s="16" customFormat="1" ht="17.25" customHeight="1" x14ac:dyDescent="0.15">
      <c r="A7" s="51" t="s">
        <v>118</v>
      </c>
      <c r="B7" s="1" t="s">
        <v>119</v>
      </c>
      <c r="C7" s="9"/>
      <c r="D7" s="9"/>
      <c r="E7" s="10">
        <v>344628</v>
      </c>
      <c r="F7" s="10">
        <v>156687</v>
      </c>
      <c r="G7" s="10">
        <v>187941</v>
      </c>
      <c r="H7" s="10">
        <f t="shared" ref="H7:R7" si="1">SUM(H9:H18)</f>
        <v>7833</v>
      </c>
      <c r="I7" s="10">
        <f t="shared" si="1"/>
        <v>2552</v>
      </c>
      <c r="J7" s="10">
        <f t="shared" si="1"/>
        <v>5281</v>
      </c>
      <c r="K7" s="10">
        <f t="shared" si="1"/>
        <v>9397</v>
      </c>
      <c r="L7" s="10">
        <f t="shared" si="1"/>
        <v>2714</v>
      </c>
      <c r="M7" s="10">
        <f t="shared" si="1"/>
        <v>6683</v>
      </c>
      <c r="N7" s="10">
        <f t="shared" si="1"/>
        <v>17230</v>
      </c>
      <c r="O7" s="10">
        <f t="shared" si="1"/>
        <v>5266</v>
      </c>
      <c r="P7" s="10">
        <f t="shared" si="1"/>
        <v>11964</v>
      </c>
      <c r="Q7" s="10">
        <v>3990</v>
      </c>
      <c r="R7" s="10">
        <f t="shared" si="1"/>
        <v>1276</v>
      </c>
      <c r="S7" s="23"/>
    </row>
    <row r="8" spans="1:20" s="11" customFormat="1" ht="18" customHeight="1" x14ac:dyDescent="0.15">
      <c r="A8" s="52"/>
      <c r="B8" s="3" t="s">
        <v>162</v>
      </c>
      <c r="C8" s="9"/>
      <c r="D8" s="9"/>
      <c r="E8" s="10">
        <v>253635</v>
      </c>
      <c r="F8" s="10">
        <v>107392</v>
      </c>
      <c r="G8" s="10">
        <v>146243</v>
      </c>
      <c r="H8" s="10">
        <f t="shared" ref="H8:R8" si="2">SUM(H9:H16)</f>
        <v>5369</v>
      </c>
      <c r="I8" s="10">
        <f t="shared" si="2"/>
        <v>1074</v>
      </c>
      <c r="J8" s="10">
        <f t="shared" si="2"/>
        <v>4295</v>
      </c>
      <c r="K8" s="10">
        <f t="shared" si="2"/>
        <v>7312</v>
      </c>
      <c r="L8" s="10">
        <f t="shared" si="2"/>
        <v>1463</v>
      </c>
      <c r="M8" s="10">
        <f t="shared" si="2"/>
        <v>5849</v>
      </c>
      <c r="N8" s="10">
        <f t="shared" si="2"/>
        <v>12681</v>
      </c>
      <c r="O8" s="10">
        <f t="shared" si="2"/>
        <v>2537</v>
      </c>
      <c r="P8" s="10">
        <f t="shared" si="2"/>
        <v>10144</v>
      </c>
      <c r="Q8" s="10">
        <v>1797</v>
      </c>
      <c r="R8" s="10">
        <f t="shared" si="2"/>
        <v>740</v>
      </c>
      <c r="S8" s="23"/>
      <c r="T8" s="16"/>
    </row>
    <row r="9" spans="1:20" s="11" customFormat="1" ht="17.25" customHeight="1" x14ac:dyDescent="0.15">
      <c r="A9" s="52"/>
      <c r="B9" s="2" t="s">
        <v>1</v>
      </c>
      <c r="C9" s="13">
        <v>0.2</v>
      </c>
      <c r="D9" s="13">
        <v>0.8</v>
      </c>
      <c r="E9" s="14">
        <v>20950</v>
      </c>
      <c r="F9" s="14">
        <v>9281</v>
      </c>
      <c r="G9" s="14">
        <v>11669</v>
      </c>
      <c r="H9" s="14">
        <f>I9+J9</f>
        <v>464</v>
      </c>
      <c r="I9" s="14">
        <f>ROUND(F9*500*C9/10000,0)</f>
        <v>93</v>
      </c>
      <c r="J9" s="14">
        <f>ROUND(F9*500*D9/10000,0)</f>
        <v>371</v>
      </c>
      <c r="K9" s="14">
        <f>L9+M9</f>
        <v>584</v>
      </c>
      <c r="L9" s="14">
        <f>ROUND(G9*500*C9/10000,0)</f>
        <v>117</v>
      </c>
      <c r="M9" s="14">
        <f>ROUND(G9*500*D9/10000,0)</f>
        <v>467</v>
      </c>
      <c r="N9" s="14">
        <f>O9+P9</f>
        <v>1048</v>
      </c>
      <c r="O9" s="14">
        <f>I9+L9</f>
        <v>210</v>
      </c>
      <c r="P9" s="14">
        <f>J9+M9</f>
        <v>838</v>
      </c>
      <c r="Q9" s="14">
        <v>159</v>
      </c>
      <c r="R9" s="15">
        <f>O9-Q9</f>
        <v>51</v>
      </c>
      <c r="S9" s="24"/>
    </row>
    <row r="10" spans="1:20" s="11" customFormat="1" ht="27.75" customHeight="1" x14ac:dyDescent="0.15">
      <c r="A10" s="52"/>
      <c r="B10" s="2" t="s">
        <v>2</v>
      </c>
      <c r="C10" s="13">
        <v>0.2</v>
      </c>
      <c r="D10" s="13">
        <v>0.8</v>
      </c>
      <c r="E10" s="14">
        <v>30353</v>
      </c>
      <c r="F10" s="14">
        <v>13976</v>
      </c>
      <c r="G10" s="14">
        <v>16377</v>
      </c>
      <c r="H10" s="14">
        <f t="shared" ref="H10:H18" si="3">I10+J10</f>
        <v>699</v>
      </c>
      <c r="I10" s="14">
        <f t="shared" ref="I10:I18" si="4">ROUND(F10*500*C10/10000,0)</f>
        <v>140</v>
      </c>
      <c r="J10" s="14">
        <f t="shared" ref="J10:J18" si="5">ROUND(F10*500*D10/10000,0)</f>
        <v>559</v>
      </c>
      <c r="K10" s="14">
        <f t="shared" ref="K10:K18" si="6">L10+M10</f>
        <v>819</v>
      </c>
      <c r="L10" s="14">
        <f t="shared" ref="L10:L18" si="7">ROUND(G10*500*C10/10000,0)</f>
        <v>164</v>
      </c>
      <c r="M10" s="14">
        <f t="shared" ref="M10:M18" si="8">ROUND(G10*500*D10/10000,0)</f>
        <v>655</v>
      </c>
      <c r="N10" s="14">
        <f t="shared" ref="N10:N18" si="9">O10+P10</f>
        <v>1518</v>
      </c>
      <c r="O10" s="14">
        <f t="shared" ref="O10:O18" si="10">I10+L10</f>
        <v>304</v>
      </c>
      <c r="P10" s="14">
        <f t="shared" ref="P10:P18" si="11">J10+M10</f>
        <v>1214</v>
      </c>
      <c r="Q10" s="14">
        <v>184</v>
      </c>
      <c r="R10" s="15">
        <f t="shared" ref="R10:R18" si="12">O10-Q10</f>
        <v>120</v>
      </c>
      <c r="S10" s="24"/>
    </row>
    <row r="11" spans="1:20" s="11" customFormat="1" ht="18.75" customHeight="1" x14ac:dyDescent="0.15">
      <c r="A11" s="52"/>
      <c r="B11" s="2" t="s">
        <v>3</v>
      </c>
      <c r="C11" s="13">
        <v>0.2</v>
      </c>
      <c r="D11" s="13">
        <v>0.8</v>
      </c>
      <c r="E11" s="14">
        <v>49833</v>
      </c>
      <c r="F11" s="14">
        <v>22547</v>
      </c>
      <c r="G11" s="14">
        <v>27286</v>
      </c>
      <c r="H11" s="14">
        <f t="shared" si="3"/>
        <v>1127</v>
      </c>
      <c r="I11" s="14">
        <f t="shared" si="4"/>
        <v>225</v>
      </c>
      <c r="J11" s="14">
        <f t="shared" si="5"/>
        <v>902</v>
      </c>
      <c r="K11" s="14">
        <f t="shared" si="6"/>
        <v>1364</v>
      </c>
      <c r="L11" s="14">
        <f t="shared" si="7"/>
        <v>273</v>
      </c>
      <c r="M11" s="14">
        <f t="shared" si="8"/>
        <v>1091</v>
      </c>
      <c r="N11" s="14">
        <f t="shared" si="9"/>
        <v>2491</v>
      </c>
      <c r="O11" s="14">
        <f t="shared" si="10"/>
        <v>498</v>
      </c>
      <c r="P11" s="14">
        <f t="shared" si="11"/>
        <v>1993</v>
      </c>
      <c r="Q11" s="14">
        <v>343</v>
      </c>
      <c r="R11" s="15">
        <f t="shared" si="12"/>
        <v>155</v>
      </c>
      <c r="S11" s="25"/>
    </row>
    <row r="12" spans="1:20" s="16" customFormat="1" ht="17.25" customHeight="1" x14ac:dyDescent="0.15">
      <c r="A12" s="52"/>
      <c r="B12" s="2" t="s">
        <v>4</v>
      </c>
      <c r="C12" s="13">
        <v>0.2</v>
      </c>
      <c r="D12" s="13">
        <v>0.8</v>
      </c>
      <c r="E12" s="14">
        <v>32024</v>
      </c>
      <c r="F12" s="14">
        <v>12795</v>
      </c>
      <c r="G12" s="14">
        <v>19229</v>
      </c>
      <c r="H12" s="14">
        <f t="shared" si="3"/>
        <v>640</v>
      </c>
      <c r="I12" s="14">
        <f t="shared" si="4"/>
        <v>128</v>
      </c>
      <c r="J12" s="14">
        <f t="shared" si="5"/>
        <v>512</v>
      </c>
      <c r="K12" s="14">
        <f t="shared" si="6"/>
        <v>961</v>
      </c>
      <c r="L12" s="14">
        <f t="shared" si="7"/>
        <v>192</v>
      </c>
      <c r="M12" s="14">
        <f t="shared" si="8"/>
        <v>769</v>
      </c>
      <c r="N12" s="14">
        <f t="shared" si="9"/>
        <v>1601</v>
      </c>
      <c r="O12" s="14">
        <f t="shared" si="10"/>
        <v>320</v>
      </c>
      <c r="P12" s="14">
        <f t="shared" si="11"/>
        <v>1281</v>
      </c>
      <c r="Q12" s="14">
        <v>221</v>
      </c>
      <c r="R12" s="15">
        <f t="shared" si="12"/>
        <v>99</v>
      </c>
      <c r="S12" s="24"/>
    </row>
    <row r="13" spans="1:20" s="16" customFormat="1" ht="17.25" customHeight="1" x14ac:dyDescent="0.15">
      <c r="A13" s="52"/>
      <c r="B13" s="2" t="s">
        <v>5</v>
      </c>
      <c r="C13" s="13">
        <v>0.2</v>
      </c>
      <c r="D13" s="13">
        <v>0.8</v>
      </c>
      <c r="E13" s="14">
        <v>45459</v>
      </c>
      <c r="F13" s="14">
        <v>19482</v>
      </c>
      <c r="G13" s="14">
        <v>25977</v>
      </c>
      <c r="H13" s="14">
        <f t="shared" si="3"/>
        <v>974</v>
      </c>
      <c r="I13" s="14">
        <f t="shared" si="4"/>
        <v>195</v>
      </c>
      <c r="J13" s="14">
        <f t="shared" si="5"/>
        <v>779</v>
      </c>
      <c r="K13" s="14">
        <f t="shared" si="6"/>
        <v>1299</v>
      </c>
      <c r="L13" s="14">
        <f t="shared" si="7"/>
        <v>260</v>
      </c>
      <c r="M13" s="14">
        <f t="shared" si="8"/>
        <v>1039</v>
      </c>
      <c r="N13" s="14">
        <f t="shared" si="9"/>
        <v>2273</v>
      </c>
      <c r="O13" s="14">
        <f t="shared" si="10"/>
        <v>455</v>
      </c>
      <c r="P13" s="14">
        <f t="shared" si="11"/>
        <v>1818</v>
      </c>
      <c r="Q13" s="14">
        <v>283</v>
      </c>
      <c r="R13" s="15">
        <f t="shared" si="12"/>
        <v>172</v>
      </c>
      <c r="S13" s="25"/>
    </row>
    <row r="14" spans="1:20" s="16" customFormat="1" ht="17.25" customHeight="1" x14ac:dyDescent="0.15">
      <c r="A14" s="52"/>
      <c r="B14" s="2" t="s">
        <v>6</v>
      </c>
      <c r="C14" s="13">
        <v>0.2</v>
      </c>
      <c r="D14" s="13">
        <v>0.8</v>
      </c>
      <c r="E14" s="14">
        <v>22624</v>
      </c>
      <c r="F14" s="14">
        <v>7816</v>
      </c>
      <c r="G14" s="14">
        <v>14808</v>
      </c>
      <c r="H14" s="14">
        <f t="shared" si="3"/>
        <v>391</v>
      </c>
      <c r="I14" s="14">
        <f t="shared" si="4"/>
        <v>78</v>
      </c>
      <c r="J14" s="14">
        <f t="shared" si="5"/>
        <v>313</v>
      </c>
      <c r="K14" s="14">
        <f t="shared" si="6"/>
        <v>740</v>
      </c>
      <c r="L14" s="14">
        <f t="shared" si="7"/>
        <v>148</v>
      </c>
      <c r="M14" s="14">
        <f t="shared" si="8"/>
        <v>592</v>
      </c>
      <c r="N14" s="14">
        <f t="shared" si="9"/>
        <v>1131</v>
      </c>
      <c r="O14" s="14">
        <f t="shared" si="10"/>
        <v>226</v>
      </c>
      <c r="P14" s="14">
        <f t="shared" si="11"/>
        <v>905</v>
      </c>
      <c r="Q14" s="14">
        <v>229</v>
      </c>
      <c r="R14" s="15">
        <f t="shared" si="12"/>
        <v>-3</v>
      </c>
      <c r="S14" s="24"/>
    </row>
    <row r="15" spans="1:20" s="16" customFormat="1" ht="17.25" customHeight="1" x14ac:dyDescent="0.15">
      <c r="A15" s="52"/>
      <c r="B15" s="2" t="s">
        <v>7</v>
      </c>
      <c r="C15" s="13">
        <v>0.2</v>
      </c>
      <c r="D15" s="13">
        <v>0.8</v>
      </c>
      <c r="E15" s="14">
        <v>47857</v>
      </c>
      <c r="F15" s="14">
        <v>19087</v>
      </c>
      <c r="G15" s="14">
        <v>28770</v>
      </c>
      <c r="H15" s="14">
        <f t="shared" si="3"/>
        <v>954</v>
      </c>
      <c r="I15" s="14">
        <f t="shared" si="4"/>
        <v>191</v>
      </c>
      <c r="J15" s="14">
        <f t="shared" si="5"/>
        <v>763</v>
      </c>
      <c r="K15" s="14">
        <f t="shared" si="6"/>
        <v>1439</v>
      </c>
      <c r="L15" s="14">
        <f t="shared" si="7"/>
        <v>288</v>
      </c>
      <c r="M15" s="14">
        <f t="shared" si="8"/>
        <v>1151</v>
      </c>
      <c r="N15" s="14">
        <f t="shared" si="9"/>
        <v>2393</v>
      </c>
      <c r="O15" s="14">
        <f t="shared" si="10"/>
        <v>479</v>
      </c>
      <c r="P15" s="14">
        <f t="shared" si="11"/>
        <v>1914</v>
      </c>
      <c r="Q15" s="14">
        <v>378</v>
      </c>
      <c r="R15" s="15">
        <f t="shared" si="12"/>
        <v>101</v>
      </c>
      <c r="S15" s="24"/>
    </row>
    <row r="16" spans="1:20" s="16" customFormat="1" ht="17.25" customHeight="1" x14ac:dyDescent="0.15">
      <c r="A16" s="52"/>
      <c r="B16" s="37" t="s">
        <v>181</v>
      </c>
      <c r="C16" s="13">
        <v>0.2</v>
      </c>
      <c r="D16" s="13">
        <v>0.8</v>
      </c>
      <c r="E16" s="14">
        <v>4535</v>
      </c>
      <c r="F16" s="14">
        <v>2408</v>
      </c>
      <c r="G16" s="14">
        <v>2127</v>
      </c>
      <c r="H16" s="14">
        <f t="shared" si="3"/>
        <v>120</v>
      </c>
      <c r="I16" s="14">
        <f t="shared" si="4"/>
        <v>24</v>
      </c>
      <c r="J16" s="14">
        <f t="shared" si="5"/>
        <v>96</v>
      </c>
      <c r="K16" s="14">
        <f t="shared" si="6"/>
        <v>106</v>
      </c>
      <c r="L16" s="14">
        <f t="shared" si="7"/>
        <v>21</v>
      </c>
      <c r="M16" s="14">
        <f t="shared" si="8"/>
        <v>85</v>
      </c>
      <c r="N16" s="14">
        <f t="shared" si="9"/>
        <v>226</v>
      </c>
      <c r="O16" s="14">
        <f t="shared" si="10"/>
        <v>45</v>
      </c>
      <c r="P16" s="14">
        <f t="shared" si="11"/>
        <v>181</v>
      </c>
      <c r="Q16" s="14">
        <v>0</v>
      </c>
      <c r="R16" s="15">
        <f t="shared" si="12"/>
        <v>45</v>
      </c>
      <c r="S16" s="24"/>
    </row>
    <row r="17" spans="1:20" s="16" customFormat="1" ht="17.25" customHeight="1" x14ac:dyDescent="0.15">
      <c r="A17" s="52"/>
      <c r="B17" s="34" t="s">
        <v>117</v>
      </c>
      <c r="C17" s="13">
        <v>0.6</v>
      </c>
      <c r="D17" s="13">
        <v>0.4</v>
      </c>
      <c r="E17" s="14">
        <v>38806</v>
      </c>
      <c r="F17" s="14">
        <v>20779</v>
      </c>
      <c r="G17" s="14">
        <v>18027</v>
      </c>
      <c r="H17" s="14">
        <f t="shared" si="3"/>
        <v>1039</v>
      </c>
      <c r="I17" s="14">
        <f t="shared" si="4"/>
        <v>623</v>
      </c>
      <c r="J17" s="14">
        <f t="shared" si="5"/>
        <v>416</v>
      </c>
      <c r="K17" s="14">
        <f t="shared" si="6"/>
        <v>902</v>
      </c>
      <c r="L17" s="14">
        <f t="shared" si="7"/>
        <v>541</v>
      </c>
      <c r="M17" s="14">
        <f t="shared" si="8"/>
        <v>361</v>
      </c>
      <c r="N17" s="14">
        <f t="shared" si="9"/>
        <v>1941</v>
      </c>
      <c r="O17" s="14">
        <f t="shared" si="10"/>
        <v>1164</v>
      </c>
      <c r="P17" s="14">
        <f t="shared" si="11"/>
        <v>777</v>
      </c>
      <c r="Q17" s="14">
        <v>873</v>
      </c>
      <c r="R17" s="15">
        <f t="shared" si="12"/>
        <v>291</v>
      </c>
      <c r="S17" s="24"/>
    </row>
    <row r="18" spans="1:20" s="11" customFormat="1" ht="17.25" customHeight="1" x14ac:dyDescent="0.15">
      <c r="A18" s="53"/>
      <c r="B18" s="34" t="s">
        <v>8</v>
      </c>
      <c r="C18" s="13">
        <v>0.6</v>
      </c>
      <c r="D18" s="13">
        <v>0.4</v>
      </c>
      <c r="E18" s="14">
        <v>52187</v>
      </c>
      <c r="F18" s="14">
        <v>28516</v>
      </c>
      <c r="G18" s="14">
        <v>23671</v>
      </c>
      <c r="H18" s="14">
        <f t="shared" si="3"/>
        <v>1425</v>
      </c>
      <c r="I18" s="14">
        <f t="shared" si="4"/>
        <v>855</v>
      </c>
      <c r="J18" s="14">
        <f t="shared" si="5"/>
        <v>570</v>
      </c>
      <c r="K18" s="14">
        <f t="shared" si="6"/>
        <v>1183</v>
      </c>
      <c r="L18" s="14">
        <f t="shared" si="7"/>
        <v>710</v>
      </c>
      <c r="M18" s="14">
        <f t="shared" si="8"/>
        <v>473</v>
      </c>
      <c r="N18" s="14">
        <f t="shared" si="9"/>
        <v>2608</v>
      </c>
      <c r="O18" s="14">
        <f t="shared" si="10"/>
        <v>1565</v>
      </c>
      <c r="P18" s="14">
        <f t="shared" si="11"/>
        <v>1043</v>
      </c>
      <c r="Q18" s="14">
        <v>1320</v>
      </c>
      <c r="R18" s="15">
        <f t="shared" si="12"/>
        <v>245</v>
      </c>
      <c r="S18" s="24"/>
      <c r="T18" s="16"/>
    </row>
    <row r="19" spans="1:20" s="16" customFormat="1" ht="17.25" customHeight="1" x14ac:dyDescent="0.15">
      <c r="A19" s="51" t="s">
        <v>120</v>
      </c>
      <c r="B19" s="35" t="s">
        <v>121</v>
      </c>
      <c r="C19" s="9"/>
      <c r="D19" s="9"/>
      <c r="E19" s="10">
        <v>128236</v>
      </c>
      <c r="F19" s="10">
        <v>67444</v>
      </c>
      <c r="G19" s="10">
        <v>60792</v>
      </c>
      <c r="H19" s="10">
        <f t="shared" ref="H19:R19" si="13">SUM(H21:H30)</f>
        <v>3376</v>
      </c>
      <c r="I19" s="10">
        <f t="shared" si="13"/>
        <v>1727</v>
      </c>
      <c r="J19" s="10">
        <f t="shared" si="13"/>
        <v>1649</v>
      </c>
      <c r="K19" s="10">
        <f t="shared" si="13"/>
        <v>3039</v>
      </c>
      <c r="L19" s="10">
        <f t="shared" si="13"/>
        <v>1555</v>
      </c>
      <c r="M19" s="10">
        <f t="shared" si="13"/>
        <v>1484</v>
      </c>
      <c r="N19" s="10">
        <f t="shared" si="13"/>
        <v>6415</v>
      </c>
      <c r="O19" s="10">
        <f t="shared" si="13"/>
        <v>3282</v>
      </c>
      <c r="P19" s="10">
        <f t="shared" si="13"/>
        <v>3133</v>
      </c>
      <c r="Q19" s="10">
        <v>2535</v>
      </c>
      <c r="R19" s="10">
        <f t="shared" si="13"/>
        <v>747</v>
      </c>
      <c r="S19" s="23"/>
    </row>
    <row r="20" spans="1:20" s="11" customFormat="1" ht="17.25" customHeight="1" x14ac:dyDescent="0.15">
      <c r="A20" s="52"/>
      <c r="B20" s="3" t="s">
        <v>162</v>
      </c>
      <c r="C20" s="9"/>
      <c r="D20" s="9"/>
      <c r="E20" s="10">
        <v>52554</v>
      </c>
      <c r="F20" s="10">
        <v>26995</v>
      </c>
      <c r="G20" s="10">
        <v>25559</v>
      </c>
      <c r="H20" s="10">
        <f t="shared" ref="H20:R20" si="14">SUM(H21:H25)</f>
        <v>1352</v>
      </c>
      <c r="I20" s="10">
        <f t="shared" si="14"/>
        <v>339</v>
      </c>
      <c r="J20" s="10">
        <f t="shared" si="14"/>
        <v>1013</v>
      </c>
      <c r="K20" s="10">
        <f t="shared" si="14"/>
        <v>1277</v>
      </c>
      <c r="L20" s="10">
        <f t="shared" si="14"/>
        <v>320</v>
      </c>
      <c r="M20" s="10">
        <f t="shared" si="14"/>
        <v>957</v>
      </c>
      <c r="N20" s="10">
        <f t="shared" si="14"/>
        <v>2629</v>
      </c>
      <c r="O20" s="10">
        <f t="shared" si="14"/>
        <v>659</v>
      </c>
      <c r="P20" s="10">
        <f t="shared" si="14"/>
        <v>1970</v>
      </c>
      <c r="Q20" s="10">
        <v>375</v>
      </c>
      <c r="R20" s="10">
        <f t="shared" si="14"/>
        <v>284</v>
      </c>
      <c r="S20" s="23"/>
    </row>
    <row r="21" spans="1:20" s="11" customFormat="1" ht="28.5" customHeight="1" x14ac:dyDescent="0.15">
      <c r="A21" s="52"/>
      <c r="B21" s="2" t="s">
        <v>9</v>
      </c>
      <c r="C21" s="13">
        <v>0.25</v>
      </c>
      <c r="D21" s="13">
        <v>0.75</v>
      </c>
      <c r="E21" s="14">
        <v>13741</v>
      </c>
      <c r="F21" s="14">
        <v>6933</v>
      </c>
      <c r="G21" s="14">
        <v>6808</v>
      </c>
      <c r="H21" s="14">
        <f t="shared" ref="H21:H30" si="15">I21+J21</f>
        <v>347</v>
      </c>
      <c r="I21" s="14">
        <f t="shared" ref="I21:I30" si="16">ROUND(F21*500*C21/10000,0)</f>
        <v>87</v>
      </c>
      <c r="J21" s="14">
        <f t="shared" ref="J21:J30" si="17">ROUND(F21*500*D21/10000,0)</f>
        <v>260</v>
      </c>
      <c r="K21" s="14">
        <f t="shared" ref="K21:K30" si="18">L21+M21</f>
        <v>340</v>
      </c>
      <c r="L21" s="14">
        <f t="shared" ref="L21:L30" si="19">ROUND(G21*500*C21/10000,0)</f>
        <v>85</v>
      </c>
      <c r="M21" s="14">
        <f t="shared" ref="M21:M30" si="20">ROUND(G21*500*D21/10000,0)</f>
        <v>255</v>
      </c>
      <c r="N21" s="14">
        <f t="shared" ref="N21:N30" si="21">O21+P21</f>
        <v>687</v>
      </c>
      <c r="O21" s="14">
        <f t="shared" ref="O21:O30" si="22">I21+L21</f>
        <v>172</v>
      </c>
      <c r="P21" s="14">
        <f t="shared" ref="P21:P30" si="23">J21+M21</f>
        <v>515</v>
      </c>
      <c r="Q21" s="14">
        <v>83</v>
      </c>
      <c r="R21" s="15">
        <f t="shared" ref="R21:R30" si="24">O21-Q21</f>
        <v>89</v>
      </c>
      <c r="S21" s="24"/>
    </row>
    <row r="22" spans="1:20" s="11" customFormat="1" ht="24" customHeight="1" x14ac:dyDescent="0.15">
      <c r="A22" s="52"/>
      <c r="B22" s="2" t="s">
        <v>10</v>
      </c>
      <c r="C22" s="13">
        <v>0.25</v>
      </c>
      <c r="D22" s="13">
        <v>0.75</v>
      </c>
      <c r="E22" s="14">
        <v>11707</v>
      </c>
      <c r="F22" s="14">
        <v>7403</v>
      </c>
      <c r="G22" s="14">
        <v>4304</v>
      </c>
      <c r="H22" s="14">
        <f t="shared" si="15"/>
        <v>371</v>
      </c>
      <c r="I22" s="14">
        <f t="shared" si="16"/>
        <v>93</v>
      </c>
      <c r="J22" s="14">
        <f t="shared" si="17"/>
        <v>278</v>
      </c>
      <c r="K22" s="14">
        <f t="shared" si="18"/>
        <v>215</v>
      </c>
      <c r="L22" s="14">
        <f t="shared" si="19"/>
        <v>54</v>
      </c>
      <c r="M22" s="14">
        <f t="shared" si="20"/>
        <v>161</v>
      </c>
      <c r="N22" s="14">
        <f t="shared" si="21"/>
        <v>586</v>
      </c>
      <c r="O22" s="14">
        <f t="shared" si="22"/>
        <v>147</v>
      </c>
      <c r="P22" s="14">
        <f t="shared" si="23"/>
        <v>439</v>
      </c>
      <c r="Q22" s="14">
        <v>91</v>
      </c>
      <c r="R22" s="15">
        <f t="shared" si="24"/>
        <v>56</v>
      </c>
      <c r="S22" s="24"/>
    </row>
    <row r="23" spans="1:20" s="16" customFormat="1" ht="17.25" customHeight="1" x14ac:dyDescent="0.15">
      <c r="A23" s="52"/>
      <c r="B23" s="2" t="s">
        <v>11</v>
      </c>
      <c r="C23" s="13">
        <v>0.25</v>
      </c>
      <c r="D23" s="13">
        <v>0.75</v>
      </c>
      <c r="E23" s="14">
        <v>6694</v>
      </c>
      <c r="F23" s="14">
        <v>3489</v>
      </c>
      <c r="G23" s="14">
        <v>3205</v>
      </c>
      <c r="H23" s="14">
        <f t="shared" si="15"/>
        <v>175</v>
      </c>
      <c r="I23" s="14">
        <f t="shared" si="16"/>
        <v>44</v>
      </c>
      <c r="J23" s="14">
        <f t="shared" si="17"/>
        <v>131</v>
      </c>
      <c r="K23" s="14">
        <f t="shared" si="18"/>
        <v>160</v>
      </c>
      <c r="L23" s="14">
        <f t="shared" si="19"/>
        <v>40</v>
      </c>
      <c r="M23" s="14">
        <f t="shared" si="20"/>
        <v>120</v>
      </c>
      <c r="N23" s="14">
        <f t="shared" si="21"/>
        <v>335</v>
      </c>
      <c r="O23" s="14">
        <f t="shared" si="22"/>
        <v>84</v>
      </c>
      <c r="P23" s="14">
        <f t="shared" si="23"/>
        <v>251</v>
      </c>
      <c r="Q23" s="14">
        <v>84</v>
      </c>
      <c r="R23" s="15">
        <f t="shared" si="24"/>
        <v>0</v>
      </c>
      <c r="S23" s="24"/>
    </row>
    <row r="24" spans="1:20" s="16" customFormat="1" ht="17.25" customHeight="1" x14ac:dyDescent="0.15">
      <c r="A24" s="52"/>
      <c r="B24" s="2" t="s">
        <v>12</v>
      </c>
      <c r="C24" s="13">
        <v>0.25</v>
      </c>
      <c r="D24" s="13">
        <v>0.75</v>
      </c>
      <c r="E24" s="14">
        <v>17237</v>
      </c>
      <c r="F24" s="14">
        <v>7817</v>
      </c>
      <c r="G24" s="14">
        <v>9420</v>
      </c>
      <c r="H24" s="14">
        <f t="shared" si="15"/>
        <v>391</v>
      </c>
      <c r="I24" s="14">
        <f t="shared" si="16"/>
        <v>98</v>
      </c>
      <c r="J24" s="14">
        <f t="shared" si="17"/>
        <v>293</v>
      </c>
      <c r="K24" s="14">
        <f t="shared" si="18"/>
        <v>471</v>
      </c>
      <c r="L24" s="14">
        <f t="shared" si="19"/>
        <v>118</v>
      </c>
      <c r="M24" s="14">
        <f t="shared" si="20"/>
        <v>353</v>
      </c>
      <c r="N24" s="14">
        <f t="shared" si="21"/>
        <v>862</v>
      </c>
      <c r="O24" s="14">
        <f t="shared" si="22"/>
        <v>216</v>
      </c>
      <c r="P24" s="14">
        <f t="shared" si="23"/>
        <v>646</v>
      </c>
      <c r="Q24" s="14">
        <v>117</v>
      </c>
      <c r="R24" s="15">
        <f t="shared" si="24"/>
        <v>99</v>
      </c>
      <c r="S24" s="24"/>
    </row>
    <row r="25" spans="1:20" s="16" customFormat="1" ht="17.25" customHeight="1" x14ac:dyDescent="0.15">
      <c r="A25" s="52"/>
      <c r="B25" s="37" t="s">
        <v>182</v>
      </c>
      <c r="C25" s="13">
        <v>0.25</v>
      </c>
      <c r="D25" s="13">
        <v>0.75</v>
      </c>
      <c r="E25" s="14">
        <v>3175</v>
      </c>
      <c r="F25" s="14">
        <v>1353</v>
      </c>
      <c r="G25" s="14">
        <v>1822</v>
      </c>
      <c r="H25" s="14">
        <f t="shared" si="15"/>
        <v>68</v>
      </c>
      <c r="I25" s="14">
        <f t="shared" si="16"/>
        <v>17</v>
      </c>
      <c r="J25" s="14">
        <f t="shared" si="17"/>
        <v>51</v>
      </c>
      <c r="K25" s="14">
        <f t="shared" si="18"/>
        <v>91</v>
      </c>
      <c r="L25" s="14">
        <f t="shared" si="19"/>
        <v>23</v>
      </c>
      <c r="M25" s="14">
        <f t="shared" si="20"/>
        <v>68</v>
      </c>
      <c r="N25" s="14">
        <f t="shared" si="21"/>
        <v>159</v>
      </c>
      <c r="O25" s="14">
        <f t="shared" si="22"/>
        <v>40</v>
      </c>
      <c r="P25" s="14">
        <f t="shared" si="23"/>
        <v>119</v>
      </c>
      <c r="Q25" s="14"/>
      <c r="R25" s="15">
        <f t="shared" si="24"/>
        <v>40</v>
      </c>
      <c r="S25" s="24"/>
    </row>
    <row r="26" spans="1:20" s="16" customFormat="1" ht="17.25" customHeight="1" x14ac:dyDescent="0.15">
      <c r="A26" s="52"/>
      <c r="B26" s="34" t="s">
        <v>122</v>
      </c>
      <c r="C26" s="13">
        <v>0.65</v>
      </c>
      <c r="D26" s="13">
        <v>0.35</v>
      </c>
      <c r="E26" s="14">
        <v>5872</v>
      </c>
      <c r="F26" s="14">
        <v>3344</v>
      </c>
      <c r="G26" s="14">
        <v>2528</v>
      </c>
      <c r="H26" s="14">
        <f t="shared" si="15"/>
        <v>168</v>
      </c>
      <c r="I26" s="14">
        <f t="shared" si="16"/>
        <v>109</v>
      </c>
      <c r="J26" s="14">
        <f t="shared" si="17"/>
        <v>59</v>
      </c>
      <c r="K26" s="14">
        <f t="shared" si="18"/>
        <v>126</v>
      </c>
      <c r="L26" s="14">
        <f t="shared" si="19"/>
        <v>82</v>
      </c>
      <c r="M26" s="14">
        <f t="shared" si="20"/>
        <v>44</v>
      </c>
      <c r="N26" s="14">
        <f t="shared" si="21"/>
        <v>294</v>
      </c>
      <c r="O26" s="14">
        <f t="shared" si="22"/>
        <v>191</v>
      </c>
      <c r="P26" s="14">
        <f t="shared" si="23"/>
        <v>103</v>
      </c>
      <c r="Q26" s="14">
        <v>160</v>
      </c>
      <c r="R26" s="15">
        <f t="shared" si="24"/>
        <v>31</v>
      </c>
      <c r="S26" s="24"/>
    </row>
    <row r="27" spans="1:20" s="16" customFormat="1" ht="17.25" customHeight="1" x14ac:dyDescent="0.15">
      <c r="A27" s="52"/>
      <c r="B27" s="34" t="s">
        <v>13</v>
      </c>
      <c r="C27" s="13">
        <v>0.65</v>
      </c>
      <c r="D27" s="13">
        <v>0.35</v>
      </c>
      <c r="E27" s="14">
        <v>15281</v>
      </c>
      <c r="F27" s="14">
        <v>9619</v>
      </c>
      <c r="G27" s="14">
        <v>5662</v>
      </c>
      <c r="H27" s="14">
        <f t="shared" si="15"/>
        <v>481</v>
      </c>
      <c r="I27" s="14">
        <f t="shared" si="16"/>
        <v>313</v>
      </c>
      <c r="J27" s="14">
        <f t="shared" si="17"/>
        <v>168</v>
      </c>
      <c r="K27" s="14">
        <f t="shared" si="18"/>
        <v>283</v>
      </c>
      <c r="L27" s="14">
        <f t="shared" si="19"/>
        <v>184</v>
      </c>
      <c r="M27" s="14">
        <f t="shared" si="20"/>
        <v>99</v>
      </c>
      <c r="N27" s="14">
        <f t="shared" si="21"/>
        <v>764</v>
      </c>
      <c r="O27" s="14">
        <f t="shared" si="22"/>
        <v>497</v>
      </c>
      <c r="P27" s="14">
        <f t="shared" si="23"/>
        <v>267</v>
      </c>
      <c r="Q27" s="14">
        <v>465</v>
      </c>
      <c r="R27" s="15">
        <f t="shared" si="24"/>
        <v>32</v>
      </c>
      <c r="S27" s="24"/>
    </row>
    <row r="28" spans="1:20" s="16" customFormat="1" ht="17.25" customHeight="1" x14ac:dyDescent="0.15">
      <c r="A28" s="52"/>
      <c r="B28" s="34" t="s">
        <v>14</v>
      </c>
      <c r="C28" s="13">
        <v>0.8</v>
      </c>
      <c r="D28" s="13">
        <v>0.19999999999999996</v>
      </c>
      <c r="E28" s="14">
        <v>17144</v>
      </c>
      <c r="F28" s="14">
        <v>7261</v>
      </c>
      <c r="G28" s="14">
        <v>9883</v>
      </c>
      <c r="H28" s="14">
        <f t="shared" si="15"/>
        <v>363</v>
      </c>
      <c r="I28" s="14">
        <f t="shared" si="16"/>
        <v>290</v>
      </c>
      <c r="J28" s="14">
        <f t="shared" si="17"/>
        <v>73</v>
      </c>
      <c r="K28" s="14">
        <f t="shared" si="18"/>
        <v>494</v>
      </c>
      <c r="L28" s="14">
        <f t="shared" si="19"/>
        <v>395</v>
      </c>
      <c r="M28" s="14">
        <f t="shared" si="20"/>
        <v>99</v>
      </c>
      <c r="N28" s="14">
        <f t="shared" si="21"/>
        <v>857</v>
      </c>
      <c r="O28" s="14">
        <f t="shared" si="22"/>
        <v>685</v>
      </c>
      <c r="P28" s="14">
        <f t="shared" si="23"/>
        <v>172</v>
      </c>
      <c r="Q28" s="14">
        <v>468</v>
      </c>
      <c r="R28" s="15">
        <f t="shared" si="24"/>
        <v>217</v>
      </c>
      <c r="S28" s="24"/>
    </row>
    <row r="29" spans="1:20" s="16" customFormat="1" ht="17.25" customHeight="1" x14ac:dyDescent="0.15">
      <c r="A29" s="52"/>
      <c r="B29" s="34" t="s">
        <v>15</v>
      </c>
      <c r="C29" s="13">
        <v>0.8</v>
      </c>
      <c r="D29" s="13">
        <v>0.19999999999999996</v>
      </c>
      <c r="E29" s="14">
        <v>4636</v>
      </c>
      <c r="F29" s="14">
        <v>2476</v>
      </c>
      <c r="G29" s="14">
        <v>2160</v>
      </c>
      <c r="H29" s="14">
        <f t="shared" si="15"/>
        <v>124</v>
      </c>
      <c r="I29" s="14">
        <f t="shared" si="16"/>
        <v>99</v>
      </c>
      <c r="J29" s="14">
        <f t="shared" si="17"/>
        <v>25</v>
      </c>
      <c r="K29" s="14">
        <f t="shared" si="18"/>
        <v>108</v>
      </c>
      <c r="L29" s="14">
        <f t="shared" si="19"/>
        <v>86</v>
      </c>
      <c r="M29" s="14">
        <f t="shared" si="20"/>
        <v>22</v>
      </c>
      <c r="N29" s="14">
        <f t="shared" si="21"/>
        <v>232</v>
      </c>
      <c r="O29" s="14">
        <f t="shared" si="22"/>
        <v>185</v>
      </c>
      <c r="P29" s="14">
        <f t="shared" si="23"/>
        <v>47</v>
      </c>
      <c r="Q29" s="14">
        <v>146</v>
      </c>
      <c r="R29" s="15">
        <f t="shared" si="24"/>
        <v>39</v>
      </c>
      <c r="S29" s="24"/>
    </row>
    <row r="30" spans="1:20" s="16" customFormat="1" ht="17.25" customHeight="1" x14ac:dyDescent="0.15">
      <c r="A30" s="53"/>
      <c r="B30" s="34" t="s">
        <v>16</v>
      </c>
      <c r="C30" s="13">
        <v>0.65</v>
      </c>
      <c r="D30" s="13">
        <v>0.35</v>
      </c>
      <c r="E30" s="14">
        <v>32749</v>
      </c>
      <c r="F30" s="14">
        <v>17749</v>
      </c>
      <c r="G30" s="14">
        <v>15000</v>
      </c>
      <c r="H30" s="14">
        <f t="shared" si="15"/>
        <v>888</v>
      </c>
      <c r="I30" s="14">
        <f t="shared" si="16"/>
        <v>577</v>
      </c>
      <c r="J30" s="14">
        <f t="shared" si="17"/>
        <v>311</v>
      </c>
      <c r="K30" s="14">
        <f t="shared" si="18"/>
        <v>751</v>
      </c>
      <c r="L30" s="14">
        <f t="shared" si="19"/>
        <v>488</v>
      </c>
      <c r="M30" s="14">
        <f t="shared" si="20"/>
        <v>263</v>
      </c>
      <c r="N30" s="14">
        <f t="shared" si="21"/>
        <v>1639</v>
      </c>
      <c r="O30" s="14">
        <f t="shared" si="22"/>
        <v>1065</v>
      </c>
      <c r="P30" s="14">
        <f t="shared" si="23"/>
        <v>574</v>
      </c>
      <c r="Q30" s="14">
        <v>921</v>
      </c>
      <c r="R30" s="15">
        <f t="shared" si="24"/>
        <v>144</v>
      </c>
      <c r="S30" s="24"/>
    </row>
    <row r="31" spans="1:20" s="16" customFormat="1" ht="17.25" customHeight="1" x14ac:dyDescent="0.15">
      <c r="A31" s="51" t="s">
        <v>123</v>
      </c>
      <c r="B31" s="35" t="s">
        <v>17</v>
      </c>
      <c r="C31" s="9"/>
      <c r="D31" s="9"/>
      <c r="E31" s="10">
        <v>72815</v>
      </c>
      <c r="F31" s="10">
        <v>36397</v>
      </c>
      <c r="G31" s="10">
        <v>36418</v>
      </c>
      <c r="H31" s="10">
        <f t="shared" ref="H31:R31" si="25">SUM(H33:H41)</f>
        <v>1819</v>
      </c>
      <c r="I31" s="10">
        <f t="shared" si="25"/>
        <v>1062</v>
      </c>
      <c r="J31" s="10">
        <f t="shared" si="25"/>
        <v>757</v>
      </c>
      <c r="K31" s="10">
        <f t="shared" si="25"/>
        <v>1821</v>
      </c>
      <c r="L31" s="10">
        <f t="shared" si="25"/>
        <v>1126</v>
      </c>
      <c r="M31" s="10">
        <f t="shared" si="25"/>
        <v>695</v>
      </c>
      <c r="N31" s="10">
        <f t="shared" si="25"/>
        <v>3640</v>
      </c>
      <c r="O31" s="10">
        <f t="shared" si="25"/>
        <v>2188</v>
      </c>
      <c r="P31" s="10">
        <f t="shared" si="25"/>
        <v>1452</v>
      </c>
      <c r="Q31" s="10">
        <v>1684</v>
      </c>
      <c r="R31" s="10">
        <f t="shared" si="25"/>
        <v>504</v>
      </c>
      <c r="S31" s="23"/>
    </row>
    <row r="32" spans="1:20" s="11" customFormat="1" ht="17.25" customHeight="1" x14ac:dyDescent="0.15">
      <c r="A32" s="52"/>
      <c r="B32" s="3" t="s">
        <v>162</v>
      </c>
      <c r="C32" s="9"/>
      <c r="D32" s="9"/>
      <c r="E32" s="10">
        <v>29546</v>
      </c>
      <c r="F32" s="10">
        <v>16037</v>
      </c>
      <c r="G32" s="10">
        <v>13509</v>
      </c>
      <c r="H32" s="10">
        <f t="shared" ref="H32:R32" si="26">SUM(H33:H38)</f>
        <v>801</v>
      </c>
      <c r="I32" s="10">
        <f t="shared" si="26"/>
        <v>304</v>
      </c>
      <c r="J32" s="10">
        <f t="shared" si="26"/>
        <v>497</v>
      </c>
      <c r="K32" s="10">
        <f t="shared" si="26"/>
        <v>675</v>
      </c>
      <c r="L32" s="10">
        <f t="shared" si="26"/>
        <v>270</v>
      </c>
      <c r="M32" s="10">
        <f t="shared" si="26"/>
        <v>405</v>
      </c>
      <c r="N32" s="10">
        <f t="shared" si="26"/>
        <v>1476</v>
      </c>
      <c r="O32" s="10">
        <f t="shared" si="26"/>
        <v>574</v>
      </c>
      <c r="P32" s="10">
        <f t="shared" si="26"/>
        <v>902</v>
      </c>
      <c r="Q32" s="10">
        <v>397</v>
      </c>
      <c r="R32" s="10">
        <f t="shared" si="26"/>
        <v>177</v>
      </c>
      <c r="S32" s="23"/>
      <c r="T32" s="16"/>
    </row>
    <row r="33" spans="1:20" s="16" customFormat="1" ht="17.25" customHeight="1" x14ac:dyDescent="0.15">
      <c r="A33" s="52"/>
      <c r="B33" s="44" t="s">
        <v>186</v>
      </c>
      <c r="C33" s="9">
        <v>0</v>
      </c>
      <c r="D33" s="9">
        <v>1</v>
      </c>
      <c r="E33" s="14">
        <v>840</v>
      </c>
      <c r="F33" s="43">
        <v>840</v>
      </c>
      <c r="G33" s="10">
        <v>0</v>
      </c>
      <c r="H33" s="14">
        <f t="shared" ref="H33:H41" si="27">I33+J33</f>
        <v>42</v>
      </c>
      <c r="I33" s="10">
        <v>0</v>
      </c>
      <c r="J33" s="14">
        <f t="shared" ref="J33:J41" si="28">ROUND(F33*500*D33/10000,0)</f>
        <v>42</v>
      </c>
      <c r="K33" s="14">
        <f t="shared" ref="K33:K41" si="29">L33+M33</f>
        <v>0</v>
      </c>
      <c r="L33" s="14">
        <f t="shared" ref="L33:L41" si="30">ROUND(G33*500*C33/10000,0)</f>
        <v>0</v>
      </c>
      <c r="M33" s="14">
        <f t="shared" ref="M33:M41" si="31">ROUND(G33*500*D33/10000,0)</f>
        <v>0</v>
      </c>
      <c r="N33" s="14">
        <f t="shared" ref="N33:N41" si="32">O33+P33</f>
        <v>42</v>
      </c>
      <c r="O33" s="14">
        <f t="shared" ref="O33:O41" si="33">I33+L33</f>
        <v>0</v>
      </c>
      <c r="P33" s="14">
        <f t="shared" ref="P33:P41" si="34">J33+M33</f>
        <v>42</v>
      </c>
      <c r="Q33" s="10">
        <v>0</v>
      </c>
      <c r="R33" s="15">
        <f t="shared" ref="R33:R41" si="35">O33-Q33</f>
        <v>0</v>
      </c>
      <c r="S33" s="23"/>
    </row>
    <row r="34" spans="1:20" s="16" customFormat="1" ht="17.25" customHeight="1" x14ac:dyDescent="0.15">
      <c r="A34" s="52"/>
      <c r="B34" s="2" t="s">
        <v>18</v>
      </c>
      <c r="C34" s="13">
        <v>0.4</v>
      </c>
      <c r="D34" s="13">
        <v>0.6</v>
      </c>
      <c r="E34" s="14">
        <v>10009</v>
      </c>
      <c r="F34" s="14">
        <v>5165</v>
      </c>
      <c r="G34" s="14">
        <v>4844</v>
      </c>
      <c r="H34" s="14">
        <f t="shared" si="27"/>
        <v>258</v>
      </c>
      <c r="I34" s="14">
        <f t="shared" ref="I34:I41" si="36">ROUND(F34*500*C34/10000,0)</f>
        <v>103</v>
      </c>
      <c r="J34" s="14">
        <f t="shared" si="28"/>
        <v>155</v>
      </c>
      <c r="K34" s="14">
        <f t="shared" si="29"/>
        <v>242</v>
      </c>
      <c r="L34" s="14">
        <f t="shared" si="30"/>
        <v>97</v>
      </c>
      <c r="M34" s="14">
        <f t="shared" si="31"/>
        <v>145</v>
      </c>
      <c r="N34" s="14">
        <f t="shared" si="32"/>
        <v>500</v>
      </c>
      <c r="O34" s="14">
        <f t="shared" si="33"/>
        <v>200</v>
      </c>
      <c r="P34" s="14">
        <f t="shared" si="34"/>
        <v>300</v>
      </c>
      <c r="Q34" s="14">
        <v>219</v>
      </c>
      <c r="R34" s="15">
        <f t="shared" si="35"/>
        <v>-19</v>
      </c>
      <c r="S34" s="24"/>
      <c r="T34" s="11"/>
    </row>
    <row r="35" spans="1:20" s="16" customFormat="1" ht="17.25" customHeight="1" x14ac:dyDescent="0.15">
      <c r="A35" s="52"/>
      <c r="B35" s="2" t="s">
        <v>19</v>
      </c>
      <c r="C35" s="13">
        <v>0.4</v>
      </c>
      <c r="D35" s="13">
        <v>0.6</v>
      </c>
      <c r="E35" s="14">
        <v>11154</v>
      </c>
      <c r="F35" s="14">
        <v>5783</v>
      </c>
      <c r="G35" s="14">
        <v>5371</v>
      </c>
      <c r="H35" s="14">
        <f t="shared" si="27"/>
        <v>289</v>
      </c>
      <c r="I35" s="14">
        <f t="shared" si="36"/>
        <v>116</v>
      </c>
      <c r="J35" s="14">
        <f t="shared" si="28"/>
        <v>173</v>
      </c>
      <c r="K35" s="14">
        <f t="shared" si="29"/>
        <v>268</v>
      </c>
      <c r="L35" s="14">
        <f t="shared" si="30"/>
        <v>107</v>
      </c>
      <c r="M35" s="14">
        <f t="shared" si="31"/>
        <v>161</v>
      </c>
      <c r="N35" s="14">
        <f t="shared" si="32"/>
        <v>557</v>
      </c>
      <c r="O35" s="14">
        <f t="shared" si="33"/>
        <v>223</v>
      </c>
      <c r="P35" s="14">
        <f t="shared" si="34"/>
        <v>334</v>
      </c>
      <c r="Q35" s="14">
        <v>178</v>
      </c>
      <c r="R35" s="15">
        <f t="shared" si="35"/>
        <v>45</v>
      </c>
      <c r="S35" s="24"/>
    </row>
    <row r="36" spans="1:20" s="16" customFormat="1" ht="29.25" customHeight="1" x14ac:dyDescent="0.15">
      <c r="A36" s="52"/>
      <c r="B36" s="37" t="s">
        <v>189</v>
      </c>
      <c r="C36" s="40">
        <v>0.4</v>
      </c>
      <c r="D36" s="40">
        <v>0.6</v>
      </c>
      <c r="E36" s="14">
        <v>4751</v>
      </c>
      <c r="F36" s="14">
        <v>3072</v>
      </c>
      <c r="G36" s="14">
        <v>1679</v>
      </c>
      <c r="H36" s="14">
        <f t="shared" si="27"/>
        <v>153</v>
      </c>
      <c r="I36" s="14">
        <f t="shared" si="36"/>
        <v>61</v>
      </c>
      <c r="J36" s="14">
        <f t="shared" si="28"/>
        <v>92</v>
      </c>
      <c r="K36" s="14">
        <f t="shared" si="29"/>
        <v>84</v>
      </c>
      <c r="L36" s="14">
        <f t="shared" si="30"/>
        <v>34</v>
      </c>
      <c r="M36" s="14">
        <f t="shared" si="31"/>
        <v>50</v>
      </c>
      <c r="N36" s="14">
        <f t="shared" si="32"/>
        <v>237</v>
      </c>
      <c r="O36" s="14">
        <f t="shared" si="33"/>
        <v>95</v>
      </c>
      <c r="P36" s="14">
        <f t="shared" si="34"/>
        <v>142</v>
      </c>
      <c r="Q36" s="14"/>
      <c r="R36" s="15">
        <f t="shared" si="35"/>
        <v>95</v>
      </c>
      <c r="S36" s="24"/>
    </row>
    <row r="37" spans="1:20" s="16" customFormat="1" ht="22.5" customHeight="1" x14ac:dyDescent="0.15">
      <c r="A37" s="52"/>
      <c r="B37" s="37" t="s">
        <v>171</v>
      </c>
      <c r="C37" s="40">
        <v>0.4</v>
      </c>
      <c r="D37" s="40">
        <v>0.6</v>
      </c>
      <c r="E37" s="14">
        <v>1242</v>
      </c>
      <c r="F37" s="14">
        <v>247</v>
      </c>
      <c r="G37" s="14">
        <v>995</v>
      </c>
      <c r="H37" s="14">
        <f t="shared" si="27"/>
        <v>12</v>
      </c>
      <c r="I37" s="14">
        <f t="shared" si="36"/>
        <v>5</v>
      </c>
      <c r="J37" s="14">
        <f t="shared" si="28"/>
        <v>7</v>
      </c>
      <c r="K37" s="14">
        <f t="shared" si="29"/>
        <v>50</v>
      </c>
      <c r="L37" s="14">
        <f t="shared" si="30"/>
        <v>20</v>
      </c>
      <c r="M37" s="14">
        <f t="shared" si="31"/>
        <v>30</v>
      </c>
      <c r="N37" s="14">
        <f t="shared" si="32"/>
        <v>62</v>
      </c>
      <c r="O37" s="14">
        <f t="shared" si="33"/>
        <v>25</v>
      </c>
      <c r="P37" s="14">
        <f t="shared" si="34"/>
        <v>37</v>
      </c>
      <c r="Q37" s="14"/>
      <c r="R37" s="15">
        <f t="shared" si="35"/>
        <v>25</v>
      </c>
      <c r="S37" s="24"/>
    </row>
    <row r="38" spans="1:20" s="16" customFormat="1" ht="17.25" customHeight="1" x14ac:dyDescent="0.15">
      <c r="A38" s="52"/>
      <c r="B38" s="37" t="s">
        <v>170</v>
      </c>
      <c r="C38" s="40">
        <v>0.4</v>
      </c>
      <c r="D38" s="40">
        <v>0.6</v>
      </c>
      <c r="E38" s="14">
        <v>1550</v>
      </c>
      <c r="F38" s="14">
        <v>930</v>
      </c>
      <c r="G38" s="14">
        <v>620</v>
      </c>
      <c r="H38" s="14">
        <f t="shared" si="27"/>
        <v>47</v>
      </c>
      <c r="I38" s="14">
        <f t="shared" si="36"/>
        <v>19</v>
      </c>
      <c r="J38" s="14">
        <f t="shared" si="28"/>
        <v>28</v>
      </c>
      <c r="K38" s="14">
        <f t="shared" si="29"/>
        <v>31</v>
      </c>
      <c r="L38" s="14">
        <f t="shared" si="30"/>
        <v>12</v>
      </c>
      <c r="M38" s="14">
        <f t="shared" si="31"/>
        <v>19</v>
      </c>
      <c r="N38" s="14">
        <f t="shared" si="32"/>
        <v>78</v>
      </c>
      <c r="O38" s="14">
        <f t="shared" si="33"/>
        <v>31</v>
      </c>
      <c r="P38" s="14">
        <f t="shared" si="34"/>
        <v>47</v>
      </c>
      <c r="Q38" s="14"/>
      <c r="R38" s="15">
        <f t="shared" si="35"/>
        <v>31</v>
      </c>
      <c r="S38" s="24"/>
    </row>
    <row r="39" spans="1:20" s="16" customFormat="1" ht="17.25" customHeight="1" x14ac:dyDescent="0.15">
      <c r="A39" s="52"/>
      <c r="B39" s="34" t="s">
        <v>20</v>
      </c>
      <c r="C39" s="13">
        <v>0.75</v>
      </c>
      <c r="D39" s="13">
        <v>0.25</v>
      </c>
      <c r="E39" s="14">
        <v>20746</v>
      </c>
      <c r="F39" s="14">
        <v>9338</v>
      </c>
      <c r="G39" s="14">
        <v>11408</v>
      </c>
      <c r="H39" s="14">
        <f t="shared" si="27"/>
        <v>467</v>
      </c>
      <c r="I39" s="14">
        <f t="shared" si="36"/>
        <v>350</v>
      </c>
      <c r="J39" s="14">
        <f t="shared" si="28"/>
        <v>117</v>
      </c>
      <c r="K39" s="14">
        <f t="shared" si="29"/>
        <v>571</v>
      </c>
      <c r="L39" s="14">
        <f t="shared" si="30"/>
        <v>428</v>
      </c>
      <c r="M39" s="14">
        <f t="shared" si="31"/>
        <v>143</v>
      </c>
      <c r="N39" s="14">
        <f t="shared" si="32"/>
        <v>1038</v>
      </c>
      <c r="O39" s="14">
        <f t="shared" si="33"/>
        <v>778</v>
      </c>
      <c r="P39" s="14">
        <f t="shared" si="34"/>
        <v>260</v>
      </c>
      <c r="Q39" s="14">
        <v>627</v>
      </c>
      <c r="R39" s="15">
        <f t="shared" si="35"/>
        <v>151</v>
      </c>
      <c r="S39" s="24"/>
    </row>
    <row r="40" spans="1:20" s="16" customFormat="1" ht="17.25" customHeight="1" x14ac:dyDescent="0.15">
      <c r="A40" s="52"/>
      <c r="B40" s="34" t="s">
        <v>21</v>
      </c>
      <c r="C40" s="13">
        <v>0.75</v>
      </c>
      <c r="D40" s="13">
        <v>0.25</v>
      </c>
      <c r="E40" s="14">
        <v>18917</v>
      </c>
      <c r="F40" s="14">
        <v>8740</v>
      </c>
      <c r="G40" s="14">
        <v>10177</v>
      </c>
      <c r="H40" s="14">
        <f t="shared" si="27"/>
        <v>437</v>
      </c>
      <c r="I40" s="14">
        <f t="shared" si="36"/>
        <v>328</v>
      </c>
      <c r="J40" s="14">
        <f t="shared" si="28"/>
        <v>109</v>
      </c>
      <c r="K40" s="14">
        <f t="shared" si="29"/>
        <v>509</v>
      </c>
      <c r="L40" s="14">
        <f t="shared" si="30"/>
        <v>382</v>
      </c>
      <c r="M40" s="14">
        <f t="shared" si="31"/>
        <v>127</v>
      </c>
      <c r="N40" s="14">
        <f t="shared" si="32"/>
        <v>946</v>
      </c>
      <c r="O40" s="14">
        <f t="shared" si="33"/>
        <v>710</v>
      </c>
      <c r="P40" s="14">
        <f t="shared" si="34"/>
        <v>236</v>
      </c>
      <c r="Q40" s="14">
        <v>568</v>
      </c>
      <c r="R40" s="15">
        <f t="shared" si="35"/>
        <v>142</v>
      </c>
      <c r="S40" s="24"/>
    </row>
    <row r="41" spans="1:20" s="16" customFormat="1" ht="17.25" customHeight="1" x14ac:dyDescent="0.15">
      <c r="A41" s="53"/>
      <c r="B41" s="34" t="s">
        <v>22</v>
      </c>
      <c r="C41" s="13">
        <v>0.7</v>
      </c>
      <c r="D41" s="13">
        <v>0.30000000000000004</v>
      </c>
      <c r="E41" s="14">
        <v>3606</v>
      </c>
      <c r="F41" s="14">
        <v>2282</v>
      </c>
      <c r="G41" s="14">
        <v>1324</v>
      </c>
      <c r="H41" s="14">
        <f t="shared" si="27"/>
        <v>114</v>
      </c>
      <c r="I41" s="14">
        <f t="shared" si="36"/>
        <v>80</v>
      </c>
      <c r="J41" s="14">
        <f t="shared" si="28"/>
        <v>34</v>
      </c>
      <c r="K41" s="14">
        <f t="shared" si="29"/>
        <v>66</v>
      </c>
      <c r="L41" s="14">
        <f t="shared" si="30"/>
        <v>46</v>
      </c>
      <c r="M41" s="14">
        <f t="shared" si="31"/>
        <v>20</v>
      </c>
      <c r="N41" s="14">
        <f t="shared" si="32"/>
        <v>180</v>
      </c>
      <c r="O41" s="14">
        <f t="shared" si="33"/>
        <v>126</v>
      </c>
      <c r="P41" s="14">
        <f t="shared" si="34"/>
        <v>54</v>
      </c>
      <c r="Q41" s="14">
        <v>92</v>
      </c>
      <c r="R41" s="15">
        <f t="shared" si="35"/>
        <v>34</v>
      </c>
      <c r="S41" s="24"/>
    </row>
    <row r="42" spans="1:20" s="16" customFormat="1" ht="17.25" customHeight="1" x14ac:dyDescent="0.15">
      <c r="A42" s="51" t="s">
        <v>124</v>
      </c>
      <c r="B42" s="35" t="s">
        <v>23</v>
      </c>
      <c r="C42" s="9"/>
      <c r="D42" s="9"/>
      <c r="E42" s="10">
        <v>190710</v>
      </c>
      <c r="F42" s="10">
        <v>114687</v>
      </c>
      <c r="G42" s="10">
        <v>76023</v>
      </c>
      <c r="H42" s="10">
        <f t="shared" ref="H42:R42" si="37">SUM(H44:H56)</f>
        <v>5735</v>
      </c>
      <c r="I42" s="10">
        <f t="shared" si="37"/>
        <v>3827</v>
      </c>
      <c r="J42" s="10">
        <f t="shared" si="37"/>
        <v>1908</v>
      </c>
      <c r="K42" s="10">
        <f t="shared" si="37"/>
        <v>3802</v>
      </c>
      <c r="L42" s="10">
        <f t="shared" si="37"/>
        <v>2507</v>
      </c>
      <c r="M42" s="10">
        <f t="shared" si="37"/>
        <v>1295</v>
      </c>
      <c r="N42" s="10">
        <f t="shared" si="37"/>
        <v>9537</v>
      </c>
      <c r="O42" s="10">
        <f t="shared" si="37"/>
        <v>6334</v>
      </c>
      <c r="P42" s="10">
        <f t="shared" si="37"/>
        <v>3203</v>
      </c>
      <c r="Q42" s="10">
        <v>5026</v>
      </c>
      <c r="R42" s="10">
        <f t="shared" si="37"/>
        <v>1308</v>
      </c>
      <c r="S42" s="23"/>
    </row>
    <row r="43" spans="1:20" s="16" customFormat="1" ht="17.25" customHeight="1" x14ac:dyDescent="0.15">
      <c r="A43" s="52"/>
      <c r="B43" s="3" t="s">
        <v>162</v>
      </c>
      <c r="C43" s="9"/>
      <c r="D43" s="9"/>
      <c r="E43" s="10">
        <v>43849</v>
      </c>
      <c r="F43" s="10">
        <v>25244</v>
      </c>
      <c r="G43" s="10">
        <v>18605</v>
      </c>
      <c r="H43" s="10">
        <f t="shared" ref="H43:R43" si="38">SUM(H44:H49)</f>
        <v>1263</v>
      </c>
      <c r="I43" s="10">
        <f t="shared" si="38"/>
        <v>501</v>
      </c>
      <c r="J43" s="10">
        <f t="shared" si="38"/>
        <v>762</v>
      </c>
      <c r="K43" s="10">
        <f t="shared" si="38"/>
        <v>931</v>
      </c>
      <c r="L43" s="10">
        <f t="shared" si="38"/>
        <v>372</v>
      </c>
      <c r="M43" s="10">
        <f t="shared" si="38"/>
        <v>559</v>
      </c>
      <c r="N43" s="10">
        <f t="shared" si="38"/>
        <v>2194</v>
      </c>
      <c r="O43" s="10">
        <f t="shared" si="38"/>
        <v>873</v>
      </c>
      <c r="P43" s="10">
        <f t="shared" si="38"/>
        <v>1321</v>
      </c>
      <c r="Q43" s="10">
        <v>616</v>
      </c>
      <c r="R43" s="10">
        <f t="shared" si="38"/>
        <v>257</v>
      </c>
      <c r="S43" s="23"/>
    </row>
    <row r="44" spans="1:20" s="16" customFormat="1" ht="17.25" customHeight="1" x14ac:dyDescent="0.15">
      <c r="A44" s="52"/>
      <c r="B44" s="44" t="s">
        <v>186</v>
      </c>
      <c r="C44" s="13">
        <v>0</v>
      </c>
      <c r="D44" s="13">
        <v>1</v>
      </c>
      <c r="E44" s="14">
        <v>205</v>
      </c>
      <c r="F44" s="14">
        <v>205</v>
      </c>
      <c r="G44" s="14">
        <v>0</v>
      </c>
      <c r="H44" s="14">
        <f t="shared" ref="H44:H56" si="39">I44+J44</f>
        <v>10</v>
      </c>
      <c r="I44" s="14">
        <f t="shared" ref="I44:I56" si="40">ROUND(F44*500*C44/10000,0)</f>
        <v>0</v>
      </c>
      <c r="J44" s="14">
        <f t="shared" ref="J44:J56" si="41">ROUND(F44*500*D44/10000,0)</f>
        <v>10</v>
      </c>
      <c r="K44" s="14">
        <v>0</v>
      </c>
      <c r="L44" s="14">
        <v>0</v>
      </c>
      <c r="M44" s="14">
        <v>0</v>
      </c>
      <c r="N44" s="14">
        <f t="shared" ref="N44:N56" si="42">O44+P44</f>
        <v>10</v>
      </c>
      <c r="O44" s="14">
        <f t="shared" ref="O44:O56" si="43">I44+L44</f>
        <v>0</v>
      </c>
      <c r="P44" s="14">
        <f t="shared" ref="P44:P56" si="44">J44+M44</f>
        <v>10</v>
      </c>
      <c r="Q44" s="14">
        <v>0</v>
      </c>
      <c r="R44" s="14">
        <v>0</v>
      </c>
      <c r="S44" s="23"/>
    </row>
    <row r="45" spans="1:20" s="16" customFormat="1" ht="17.25" customHeight="1" x14ac:dyDescent="0.15">
      <c r="A45" s="52"/>
      <c r="B45" s="2" t="s">
        <v>24</v>
      </c>
      <c r="C45" s="13">
        <v>0.4</v>
      </c>
      <c r="D45" s="13">
        <v>0.6</v>
      </c>
      <c r="E45" s="14">
        <v>8748</v>
      </c>
      <c r="F45" s="14">
        <v>4130</v>
      </c>
      <c r="G45" s="14">
        <v>4618</v>
      </c>
      <c r="H45" s="14">
        <f t="shared" si="39"/>
        <v>207</v>
      </c>
      <c r="I45" s="14">
        <f t="shared" si="40"/>
        <v>83</v>
      </c>
      <c r="J45" s="14">
        <f t="shared" si="41"/>
        <v>124</v>
      </c>
      <c r="K45" s="14">
        <f t="shared" ref="K45:K56" si="45">L45+M45</f>
        <v>231</v>
      </c>
      <c r="L45" s="14">
        <f t="shared" ref="L45:L56" si="46">ROUND(G45*500*C45/10000,0)</f>
        <v>92</v>
      </c>
      <c r="M45" s="14">
        <f t="shared" ref="M45:M56" si="47">ROUND(G45*500*D45/10000,0)</f>
        <v>139</v>
      </c>
      <c r="N45" s="14">
        <f t="shared" si="42"/>
        <v>438</v>
      </c>
      <c r="O45" s="14">
        <f t="shared" si="43"/>
        <v>175</v>
      </c>
      <c r="P45" s="14">
        <f t="shared" si="44"/>
        <v>263</v>
      </c>
      <c r="Q45" s="14">
        <v>102</v>
      </c>
      <c r="R45" s="15">
        <f t="shared" ref="R45:R56" si="48">O45-Q45</f>
        <v>73</v>
      </c>
      <c r="S45" s="24"/>
    </row>
    <row r="46" spans="1:20" s="11" customFormat="1" ht="17.25" customHeight="1" x14ac:dyDescent="0.15">
      <c r="A46" s="52"/>
      <c r="B46" s="2" t="s">
        <v>25</v>
      </c>
      <c r="C46" s="13">
        <v>0.4</v>
      </c>
      <c r="D46" s="13">
        <v>0.6</v>
      </c>
      <c r="E46" s="14">
        <v>8148</v>
      </c>
      <c r="F46" s="14">
        <v>5189</v>
      </c>
      <c r="G46" s="14">
        <v>2959</v>
      </c>
      <c r="H46" s="14">
        <f t="shared" si="39"/>
        <v>260</v>
      </c>
      <c r="I46" s="14">
        <f t="shared" si="40"/>
        <v>104</v>
      </c>
      <c r="J46" s="14">
        <f t="shared" si="41"/>
        <v>156</v>
      </c>
      <c r="K46" s="14">
        <f t="shared" si="45"/>
        <v>148</v>
      </c>
      <c r="L46" s="14">
        <f t="shared" si="46"/>
        <v>59</v>
      </c>
      <c r="M46" s="14">
        <f t="shared" si="47"/>
        <v>89</v>
      </c>
      <c r="N46" s="14">
        <f t="shared" si="42"/>
        <v>408</v>
      </c>
      <c r="O46" s="14">
        <f t="shared" si="43"/>
        <v>163</v>
      </c>
      <c r="P46" s="14">
        <f t="shared" si="44"/>
        <v>245</v>
      </c>
      <c r="Q46" s="14">
        <v>130</v>
      </c>
      <c r="R46" s="15">
        <f t="shared" si="48"/>
        <v>33</v>
      </c>
      <c r="S46" s="24"/>
      <c r="T46" s="16"/>
    </row>
    <row r="47" spans="1:20" s="16" customFormat="1" ht="17.25" customHeight="1" x14ac:dyDescent="0.15">
      <c r="A47" s="52"/>
      <c r="B47" s="2" t="s">
        <v>26</v>
      </c>
      <c r="C47" s="13">
        <v>0.4</v>
      </c>
      <c r="D47" s="13">
        <v>0.6</v>
      </c>
      <c r="E47" s="14">
        <v>7407</v>
      </c>
      <c r="F47" s="14">
        <v>4366</v>
      </c>
      <c r="G47" s="14">
        <v>3041</v>
      </c>
      <c r="H47" s="14">
        <f t="shared" si="39"/>
        <v>218</v>
      </c>
      <c r="I47" s="14">
        <f t="shared" si="40"/>
        <v>87</v>
      </c>
      <c r="J47" s="14">
        <f t="shared" si="41"/>
        <v>131</v>
      </c>
      <c r="K47" s="14">
        <f t="shared" si="45"/>
        <v>152</v>
      </c>
      <c r="L47" s="14">
        <f t="shared" si="46"/>
        <v>61</v>
      </c>
      <c r="M47" s="14">
        <f t="shared" si="47"/>
        <v>91</v>
      </c>
      <c r="N47" s="14">
        <f t="shared" si="42"/>
        <v>370</v>
      </c>
      <c r="O47" s="14">
        <f t="shared" si="43"/>
        <v>148</v>
      </c>
      <c r="P47" s="14">
        <f t="shared" si="44"/>
        <v>222</v>
      </c>
      <c r="Q47" s="14">
        <v>107</v>
      </c>
      <c r="R47" s="15">
        <f t="shared" si="48"/>
        <v>41</v>
      </c>
      <c r="S47" s="24"/>
    </row>
    <row r="48" spans="1:20" s="16" customFormat="1" ht="17.25" customHeight="1" x14ac:dyDescent="0.15">
      <c r="A48" s="52"/>
      <c r="B48" s="2" t="s">
        <v>27</v>
      </c>
      <c r="C48" s="13">
        <v>0.4</v>
      </c>
      <c r="D48" s="13">
        <v>0.6</v>
      </c>
      <c r="E48" s="14">
        <v>16459</v>
      </c>
      <c r="F48" s="14">
        <v>9862</v>
      </c>
      <c r="G48" s="14">
        <v>6597</v>
      </c>
      <c r="H48" s="14">
        <f t="shared" si="39"/>
        <v>493</v>
      </c>
      <c r="I48" s="14">
        <f t="shared" si="40"/>
        <v>197</v>
      </c>
      <c r="J48" s="14">
        <f t="shared" si="41"/>
        <v>296</v>
      </c>
      <c r="K48" s="14">
        <f t="shared" si="45"/>
        <v>330</v>
      </c>
      <c r="L48" s="14">
        <f t="shared" si="46"/>
        <v>132</v>
      </c>
      <c r="M48" s="14">
        <f t="shared" si="47"/>
        <v>198</v>
      </c>
      <c r="N48" s="14">
        <f t="shared" si="42"/>
        <v>823</v>
      </c>
      <c r="O48" s="14">
        <f t="shared" si="43"/>
        <v>329</v>
      </c>
      <c r="P48" s="14">
        <f t="shared" si="44"/>
        <v>494</v>
      </c>
      <c r="Q48" s="14">
        <v>234</v>
      </c>
      <c r="R48" s="15">
        <f t="shared" si="48"/>
        <v>95</v>
      </c>
      <c r="S48" s="24"/>
    </row>
    <row r="49" spans="1:20" s="16" customFormat="1" ht="17.25" customHeight="1" x14ac:dyDescent="0.15">
      <c r="A49" s="52"/>
      <c r="B49" s="2" t="s">
        <v>28</v>
      </c>
      <c r="C49" s="13">
        <v>0.4</v>
      </c>
      <c r="D49" s="13">
        <v>0.6</v>
      </c>
      <c r="E49" s="14">
        <v>2882</v>
      </c>
      <c r="F49" s="14">
        <v>1492</v>
      </c>
      <c r="G49" s="14">
        <v>1390</v>
      </c>
      <c r="H49" s="14">
        <f t="shared" si="39"/>
        <v>75</v>
      </c>
      <c r="I49" s="14">
        <f t="shared" si="40"/>
        <v>30</v>
      </c>
      <c r="J49" s="14">
        <f t="shared" si="41"/>
        <v>45</v>
      </c>
      <c r="K49" s="14">
        <f t="shared" si="45"/>
        <v>70</v>
      </c>
      <c r="L49" s="14">
        <f t="shared" si="46"/>
        <v>28</v>
      </c>
      <c r="M49" s="14">
        <f t="shared" si="47"/>
        <v>42</v>
      </c>
      <c r="N49" s="14">
        <f t="shared" si="42"/>
        <v>145</v>
      </c>
      <c r="O49" s="14">
        <f t="shared" si="43"/>
        <v>58</v>
      </c>
      <c r="P49" s="14">
        <f t="shared" si="44"/>
        <v>87</v>
      </c>
      <c r="Q49" s="14">
        <v>43</v>
      </c>
      <c r="R49" s="15">
        <f t="shared" si="48"/>
        <v>15</v>
      </c>
      <c r="S49" s="24"/>
      <c r="T49" s="11"/>
    </row>
    <row r="50" spans="1:20" s="16" customFormat="1" ht="17.25" customHeight="1" x14ac:dyDescent="0.15">
      <c r="A50" s="52"/>
      <c r="B50" s="34" t="s">
        <v>29</v>
      </c>
      <c r="C50" s="13">
        <v>0.75</v>
      </c>
      <c r="D50" s="13">
        <v>0.25</v>
      </c>
      <c r="E50" s="14">
        <v>22777</v>
      </c>
      <c r="F50" s="14">
        <v>13526</v>
      </c>
      <c r="G50" s="14">
        <v>9251</v>
      </c>
      <c r="H50" s="14">
        <f t="shared" si="39"/>
        <v>676</v>
      </c>
      <c r="I50" s="14">
        <f t="shared" si="40"/>
        <v>507</v>
      </c>
      <c r="J50" s="14">
        <f t="shared" si="41"/>
        <v>169</v>
      </c>
      <c r="K50" s="14">
        <f t="shared" si="45"/>
        <v>463</v>
      </c>
      <c r="L50" s="14">
        <f t="shared" si="46"/>
        <v>347</v>
      </c>
      <c r="M50" s="14">
        <f t="shared" si="47"/>
        <v>116</v>
      </c>
      <c r="N50" s="14">
        <f t="shared" si="42"/>
        <v>1139</v>
      </c>
      <c r="O50" s="14">
        <f t="shared" si="43"/>
        <v>854</v>
      </c>
      <c r="P50" s="14">
        <f t="shared" si="44"/>
        <v>285</v>
      </c>
      <c r="Q50" s="14">
        <v>674</v>
      </c>
      <c r="R50" s="15">
        <f t="shared" si="48"/>
        <v>180</v>
      </c>
      <c r="S50" s="24"/>
    </row>
    <row r="51" spans="1:20" s="16" customFormat="1" ht="30" customHeight="1" x14ac:dyDescent="0.15">
      <c r="A51" s="52"/>
      <c r="B51" s="34" t="s">
        <v>30</v>
      </c>
      <c r="C51" s="13">
        <v>0.75</v>
      </c>
      <c r="D51" s="13">
        <v>0.25</v>
      </c>
      <c r="E51" s="14">
        <v>20660</v>
      </c>
      <c r="F51" s="14">
        <v>13294</v>
      </c>
      <c r="G51" s="14">
        <v>7366</v>
      </c>
      <c r="H51" s="14">
        <f t="shared" si="39"/>
        <v>665</v>
      </c>
      <c r="I51" s="14">
        <f t="shared" si="40"/>
        <v>499</v>
      </c>
      <c r="J51" s="14">
        <f t="shared" si="41"/>
        <v>166</v>
      </c>
      <c r="K51" s="14">
        <f t="shared" si="45"/>
        <v>368</v>
      </c>
      <c r="L51" s="14">
        <f t="shared" si="46"/>
        <v>276</v>
      </c>
      <c r="M51" s="14">
        <f t="shared" si="47"/>
        <v>92</v>
      </c>
      <c r="N51" s="14">
        <f t="shared" si="42"/>
        <v>1033</v>
      </c>
      <c r="O51" s="14">
        <f t="shared" si="43"/>
        <v>775</v>
      </c>
      <c r="P51" s="14">
        <f t="shared" si="44"/>
        <v>258</v>
      </c>
      <c r="Q51" s="14">
        <v>690</v>
      </c>
      <c r="R51" s="15">
        <f t="shared" si="48"/>
        <v>85</v>
      </c>
      <c r="S51" s="24"/>
    </row>
    <row r="52" spans="1:20" s="16" customFormat="1" ht="18" customHeight="1" x14ac:dyDescent="0.15">
      <c r="A52" s="52"/>
      <c r="B52" s="34" t="s">
        <v>31</v>
      </c>
      <c r="C52" s="13">
        <v>0.7</v>
      </c>
      <c r="D52" s="13">
        <v>0.30000000000000004</v>
      </c>
      <c r="E52" s="14">
        <v>7755</v>
      </c>
      <c r="F52" s="14">
        <v>4637</v>
      </c>
      <c r="G52" s="14">
        <v>3118</v>
      </c>
      <c r="H52" s="14">
        <f t="shared" si="39"/>
        <v>232</v>
      </c>
      <c r="I52" s="14">
        <f t="shared" si="40"/>
        <v>162</v>
      </c>
      <c r="J52" s="14">
        <f t="shared" si="41"/>
        <v>70</v>
      </c>
      <c r="K52" s="14">
        <f t="shared" si="45"/>
        <v>156</v>
      </c>
      <c r="L52" s="14">
        <f t="shared" si="46"/>
        <v>109</v>
      </c>
      <c r="M52" s="14">
        <f t="shared" si="47"/>
        <v>47</v>
      </c>
      <c r="N52" s="14">
        <f t="shared" si="42"/>
        <v>388</v>
      </c>
      <c r="O52" s="14">
        <f t="shared" si="43"/>
        <v>271</v>
      </c>
      <c r="P52" s="14">
        <f t="shared" si="44"/>
        <v>117</v>
      </c>
      <c r="Q52" s="14">
        <v>249</v>
      </c>
      <c r="R52" s="15">
        <f t="shared" si="48"/>
        <v>22</v>
      </c>
      <c r="S52" s="24"/>
    </row>
    <row r="53" spans="1:20" s="16" customFormat="1" ht="17.25" customHeight="1" x14ac:dyDescent="0.15">
      <c r="A53" s="52"/>
      <c r="B53" s="34" t="s">
        <v>32</v>
      </c>
      <c r="C53" s="13">
        <v>0.7</v>
      </c>
      <c r="D53" s="13">
        <v>0.30000000000000004</v>
      </c>
      <c r="E53" s="14">
        <v>14564</v>
      </c>
      <c r="F53" s="14">
        <v>10135</v>
      </c>
      <c r="G53" s="42">
        <v>4429</v>
      </c>
      <c r="H53" s="14">
        <f t="shared" si="39"/>
        <v>507</v>
      </c>
      <c r="I53" s="14">
        <f t="shared" si="40"/>
        <v>355</v>
      </c>
      <c r="J53" s="14">
        <f t="shared" si="41"/>
        <v>152</v>
      </c>
      <c r="K53" s="14">
        <f t="shared" si="45"/>
        <v>221</v>
      </c>
      <c r="L53" s="14">
        <f t="shared" si="46"/>
        <v>155</v>
      </c>
      <c r="M53" s="14">
        <f t="shared" si="47"/>
        <v>66</v>
      </c>
      <c r="N53" s="14">
        <f t="shared" si="42"/>
        <v>728</v>
      </c>
      <c r="O53" s="14">
        <f t="shared" si="43"/>
        <v>510</v>
      </c>
      <c r="P53" s="14">
        <f t="shared" si="44"/>
        <v>218</v>
      </c>
      <c r="Q53" s="14">
        <v>614</v>
      </c>
      <c r="R53" s="15">
        <f t="shared" si="48"/>
        <v>-104</v>
      </c>
      <c r="S53" s="24"/>
    </row>
    <row r="54" spans="1:20" s="16" customFormat="1" ht="17.25" customHeight="1" x14ac:dyDescent="0.15">
      <c r="A54" s="52"/>
      <c r="B54" s="34" t="s">
        <v>33</v>
      </c>
      <c r="C54" s="13">
        <v>0.8</v>
      </c>
      <c r="D54" s="13">
        <v>0.19999999999999996</v>
      </c>
      <c r="E54" s="14">
        <v>24064</v>
      </c>
      <c r="F54" s="14">
        <v>14909</v>
      </c>
      <c r="G54" s="14">
        <v>9155</v>
      </c>
      <c r="H54" s="14">
        <f t="shared" si="39"/>
        <v>745</v>
      </c>
      <c r="I54" s="14">
        <f t="shared" si="40"/>
        <v>596</v>
      </c>
      <c r="J54" s="14">
        <f t="shared" si="41"/>
        <v>149</v>
      </c>
      <c r="K54" s="14">
        <f t="shared" si="45"/>
        <v>458</v>
      </c>
      <c r="L54" s="14">
        <f t="shared" si="46"/>
        <v>366</v>
      </c>
      <c r="M54" s="14">
        <f t="shared" si="47"/>
        <v>92</v>
      </c>
      <c r="N54" s="14">
        <f t="shared" si="42"/>
        <v>1203</v>
      </c>
      <c r="O54" s="14">
        <f t="shared" si="43"/>
        <v>962</v>
      </c>
      <c r="P54" s="14">
        <f t="shared" si="44"/>
        <v>241</v>
      </c>
      <c r="Q54" s="14">
        <v>546</v>
      </c>
      <c r="R54" s="15">
        <f t="shared" si="48"/>
        <v>416</v>
      </c>
      <c r="S54" s="24"/>
    </row>
    <row r="55" spans="1:20" s="16" customFormat="1" ht="17.25" customHeight="1" x14ac:dyDescent="0.15">
      <c r="A55" s="52"/>
      <c r="B55" s="34" t="s">
        <v>34</v>
      </c>
      <c r="C55" s="13">
        <v>0.75</v>
      </c>
      <c r="D55" s="13">
        <v>0.25</v>
      </c>
      <c r="E55" s="14">
        <v>37187</v>
      </c>
      <c r="F55" s="14">
        <v>21613</v>
      </c>
      <c r="G55" s="14">
        <v>15574</v>
      </c>
      <c r="H55" s="14">
        <f t="shared" si="39"/>
        <v>1080</v>
      </c>
      <c r="I55" s="14">
        <f t="shared" si="40"/>
        <v>810</v>
      </c>
      <c r="J55" s="14">
        <f t="shared" si="41"/>
        <v>270</v>
      </c>
      <c r="K55" s="14">
        <f t="shared" si="45"/>
        <v>779</v>
      </c>
      <c r="L55" s="14">
        <f t="shared" si="46"/>
        <v>584</v>
      </c>
      <c r="M55" s="14">
        <f t="shared" si="47"/>
        <v>195</v>
      </c>
      <c r="N55" s="14">
        <f t="shared" si="42"/>
        <v>1859</v>
      </c>
      <c r="O55" s="14">
        <f t="shared" si="43"/>
        <v>1394</v>
      </c>
      <c r="P55" s="14">
        <f t="shared" si="44"/>
        <v>465</v>
      </c>
      <c r="Q55" s="14">
        <v>1095</v>
      </c>
      <c r="R55" s="15">
        <f t="shared" si="48"/>
        <v>299</v>
      </c>
      <c r="S55" s="24"/>
    </row>
    <row r="56" spans="1:20" s="16" customFormat="1" ht="17.25" customHeight="1" x14ac:dyDescent="0.15">
      <c r="A56" s="53"/>
      <c r="B56" s="34" t="s">
        <v>35</v>
      </c>
      <c r="C56" s="13">
        <v>0.7</v>
      </c>
      <c r="D56" s="13">
        <v>0.30000000000000004</v>
      </c>
      <c r="E56" s="14">
        <v>19854</v>
      </c>
      <c r="F56" s="14">
        <v>11329</v>
      </c>
      <c r="G56" s="14">
        <v>8525</v>
      </c>
      <c r="H56" s="14">
        <f t="shared" si="39"/>
        <v>567</v>
      </c>
      <c r="I56" s="14">
        <f t="shared" si="40"/>
        <v>397</v>
      </c>
      <c r="J56" s="14">
        <f t="shared" si="41"/>
        <v>170</v>
      </c>
      <c r="K56" s="14">
        <f t="shared" si="45"/>
        <v>426</v>
      </c>
      <c r="L56" s="14">
        <f t="shared" si="46"/>
        <v>298</v>
      </c>
      <c r="M56" s="14">
        <f t="shared" si="47"/>
        <v>128</v>
      </c>
      <c r="N56" s="14">
        <f t="shared" si="42"/>
        <v>993</v>
      </c>
      <c r="O56" s="14">
        <f t="shared" si="43"/>
        <v>695</v>
      </c>
      <c r="P56" s="14">
        <f t="shared" si="44"/>
        <v>298</v>
      </c>
      <c r="Q56" s="14">
        <v>542</v>
      </c>
      <c r="R56" s="15">
        <f t="shared" si="48"/>
        <v>153</v>
      </c>
      <c r="S56" s="24"/>
    </row>
    <row r="57" spans="1:20" s="16" customFormat="1" ht="17.25" customHeight="1" x14ac:dyDescent="0.15">
      <c r="A57" s="51" t="s">
        <v>125</v>
      </c>
      <c r="B57" s="27" t="s">
        <v>36</v>
      </c>
      <c r="C57" s="9"/>
      <c r="D57" s="9"/>
      <c r="E57" s="10">
        <v>174674</v>
      </c>
      <c r="F57" s="10">
        <v>95895</v>
      </c>
      <c r="G57" s="10">
        <v>78779</v>
      </c>
      <c r="H57" s="10">
        <f t="shared" ref="H57:R57" si="49">SUM(H59:H71)</f>
        <v>4796</v>
      </c>
      <c r="I57" s="10">
        <f t="shared" si="49"/>
        <v>3562</v>
      </c>
      <c r="J57" s="10">
        <f t="shared" si="49"/>
        <v>1234</v>
      </c>
      <c r="K57" s="10">
        <f t="shared" si="49"/>
        <v>3939</v>
      </c>
      <c r="L57" s="10">
        <f t="shared" si="49"/>
        <v>2875</v>
      </c>
      <c r="M57" s="10">
        <f t="shared" si="49"/>
        <v>1064</v>
      </c>
      <c r="N57" s="10">
        <f t="shared" si="49"/>
        <v>8735</v>
      </c>
      <c r="O57" s="10">
        <f t="shared" si="49"/>
        <v>6437</v>
      </c>
      <c r="P57" s="10">
        <f t="shared" si="49"/>
        <v>2298</v>
      </c>
      <c r="Q57" s="10">
        <v>4289</v>
      </c>
      <c r="R57" s="10">
        <f t="shared" si="49"/>
        <v>2148</v>
      </c>
      <c r="S57" s="23"/>
    </row>
    <row r="58" spans="1:20" s="16" customFormat="1" ht="17.25" customHeight="1" x14ac:dyDescent="0.15">
      <c r="A58" s="52"/>
      <c r="B58" s="3" t="s">
        <v>162</v>
      </c>
      <c r="C58" s="9"/>
      <c r="D58" s="9"/>
      <c r="E58" s="10">
        <v>23812</v>
      </c>
      <c r="F58" s="10">
        <v>11168</v>
      </c>
      <c r="G58" s="10">
        <v>12644</v>
      </c>
      <c r="H58" s="10">
        <f t="shared" ref="H58:R58" si="50">SUM(H59:H62)</f>
        <v>558</v>
      </c>
      <c r="I58" s="10">
        <f t="shared" si="50"/>
        <v>202</v>
      </c>
      <c r="J58" s="10">
        <f t="shared" si="50"/>
        <v>356</v>
      </c>
      <c r="K58" s="10">
        <f t="shared" si="50"/>
        <v>632</v>
      </c>
      <c r="L58" s="10">
        <f t="shared" si="50"/>
        <v>253</v>
      </c>
      <c r="M58" s="10">
        <f t="shared" si="50"/>
        <v>379</v>
      </c>
      <c r="N58" s="10">
        <f t="shared" si="50"/>
        <v>1190</v>
      </c>
      <c r="O58" s="10">
        <f t="shared" si="50"/>
        <v>455</v>
      </c>
      <c r="P58" s="10">
        <f t="shared" si="50"/>
        <v>735</v>
      </c>
      <c r="Q58" s="10">
        <v>300</v>
      </c>
      <c r="R58" s="10">
        <f t="shared" si="50"/>
        <v>155</v>
      </c>
      <c r="S58" s="23"/>
    </row>
    <row r="59" spans="1:20" s="16" customFormat="1" ht="17.25" customHeight="1" x14ac:dyDescent="0.15">
      <c r="A59" s="52"/>
      <c r="B59" s="44" t="s">
        <v>186</v>
      </c>
      <c r="C59" s="13">
        <v>0</v>
      </c>
      <c r="D59" s="13">
        <v>1</v>
      </c>
      <c r="E59" s="14">
        <v>1056</v>
      </c>
      <c r="F59" s="43">
        <v>1056</v>
      </c>
      <c r="G59" s="14">
        <v>0</v>
      </c>
      <c r="H59" s="14">
        <f t="shared" ref="H59:H71" si="51">I59+J59</f>
        <v>53</v>
      </c>
      <c r="I59" s="14">
        <f t="shared" ref="I59:I71" si="52">ROUND(F59*500*C59/10000,0)</f>
        <v>0</v>
      </c>
      <c r="J59" s="14">
        <f t="shared" ref="J59:J71" si="53">ROUND(F59*500*D59/10000,0)</f>
        <v>53</v>
      </c>
      <c r="K59" s="14">
        <v>0</v>
      </c>
      <c r="L59" s="14">
        <v>0</v>
      </c>
      <c r="M59" s="14">
        <v>0</v>
      </c>
      <c r="N59" s="14">
        <f t="shared" ref="N59:N71" si="54">O59+P59</f>
        <v>53</v>
      </c>
      <c r="O59" s="14">
        <v>0</v>
      </c>
      <c r="P59" s="14">
        <f t="shared" ref="P59:P71" si="55">J59+M59</f>
        <v>53</v>
      </c>
      <c r="Q59" s="14">
        <v>0</v>
      </c>
      <c r="R59" s="15">
        <f t="shared" ref="R59:R71" si="56">O59-Q59</f>
        <v>0</v>
      </c>
      <c r="S59" s="23"/>
    </row>
    <row r="60" spans="1:20" s="11" customFormat="1" ht="17.25" customHeight="1" x14ac:dyDescent="0.15">
      <c r="A60" s="52"/>
      <c r="B60" s="2" t="s">
        <v>37</v>
      </c>
      <c r="C60" s="13">
        <v>0.4</v>
      </c>
      <c r="D60" s="13">
        <v>0.6</v>
      </c>
      <c r="E60" s="14">
        <v>8637</v>
      </c>
      <c r="F60" s="14">
        <v>3545</v>
      </c>
      <c r="G60" s="14">
        <v>5092</v>
      </c>
      <c r="H60" s="14">
        <f t="shared" si="51"/>
        <v>177</v>
      </c>
      <c r="I60" s="14">
        <f t="shared" si="52"/>
        <v>71</v>
      </c>
      <c r="J60" s="14">
        <f t="shared" si="53"/>
        <v>106</v>
      </c>
      <c r="K60" s="14">
        <f t="shared" ref="K60:K71" si="57">L60+M60</f>
        <v>255</v>
      </c>
      <c r="L60" s="14">
        <f t="shared" ref="L60:L71" si="58">ROUND(G60*500*C60/10000,0)</f>
        <v>102</v>
      </c>
      <c r="M60" s="14">
        <f t="shared" ref="M60:M71" si="59">ROUND(G60*500*D60/10000,0)</f>
        <v>153</v>
      </c>
      <c r="N60" s="14">
        <f t="shared" si="54"/>
        <v>432</v>
      </c>
      <c r="O60" s="14">
        <f t="shared" ref="O60:O71" si="60">I60+L60</f>
        <v>173</v>
      </c>
      <c r="P60" s="14">
        <f t="shared" si="55"/>
        <v>259</v>
      </c>
      <c r="Q60" s="14">
        <v>146</v>
      </c>
      <c r="R60" s="15">
        <f t="shared" si="56"/>
        <v>27</v>
      </c>
      <c r="S60" s="24"/>
      <c r="T60" s="16"/>
    </row>
    <row r="61" spans="1:20" s="16" customFormat="1" ht="17.25" customHeight="1" x14ac:dyDescent="0.15">
      <c r="A61" s="52"/>
      <c r="B61" s="2" t="s">
        <v>38</v>
      </c>
      <c r="C61" s="13">
        <v>0.4</v>
      </c>
      <c r="D61" s="13">
        <v>0.6</v>
      </c>
      <c r="E61" s="14">
        <v>8757</v>
      </c>
      <c r="F61" s="14">
        <v>4119</v>
      </c>
      <c r="G61" s="14">
        <v>4638</v>
      </c>
      <c r="H61" s="14">
        <f t="shared" si="51"/>
        <v>206</v>
      </c>
      <c r="I61" s="14">
        <f t="shared" si="52"/>
        <v>82</v>
      </c>
      <c r="J61" s="14">
        <f t="shared" si="53"/>
        <v>124</v>
      </c>
      <c r="K61" s="14">
        <f t="shared" si="57"/>
        <v>232</v>
      </c>
      <c r="L61" s="14">
        <f t="shared" si="58"/>
        <v>93</v>
      </c>
      <c r="M61" s="14">
        <f t="shared" si="59"/>
        <v>139</v>
      </c>
      <c r="N61" s="14">
        <f t="shared" si="54"/>
        <v>438</v>
      </c>
      <c r="O61" s="14">
        <f t="shared" si="60"/>
        <v>175</v>
      </c>
      <c r="P61" s="14">
        <f t="shared" si="55"/>
        <v>263</v>
      </c>
      <c r="Q61" s="14">
        <v>91</v>
      </c>
      <c r="R61" s="15">
        <f t="shared" si="56"/>
        <v>84</v>
      </c>
      <c r="S61" s="24"/>
    </row>
    <row r="62" spans="1:20" s="16" customFormat="1" ht="17.25" customHeight="1" x14ac:dyDescent="0.15">
      <c r="A62" s="52"/>
      <c r="B62" s="2" t="s">
        <v>39</v>
      </c>
      <c r="C62" s="13">
        <v>0.4</v>
      </c>
      <c r="D62" s="13">
        <v>0.6</v>
      </c>
      <c r="E62" s="14">
        <v>5362</v>
      </c>
      <c r="F62" s="14">
        <v>2448</v>
      </c>
      <c r="G62" s="14">
        <v>2914</v>
      </c>
      <c r="H62" s="14">
        <f t="shared" si="51"/>
        <v>122</v>
      </c>
      <c r="I62" s="14">
        <f t="shared" si="52"/>
        <v>49</v>
      </c>
      <c r="J62" s="14">
        <f t="shared" si="53"/>
        <v>73</v>
      </c>
      <c r="K62" s="14">
        <f t="shared" si="57"/>
        <v>145</v>
      </c>
      <c r="L62" s="14">
        <f t="shared" si="58"/>
        <v>58</v>
      </c>
      <c r="M62" s="14">
        <f t="shared" si="59"/>
        <v>87</v>
      </c>
      <c r="N62" s="14">
        <f t="shared" si="54"/>
        <v>267</v>
      </c>
      <c r="O62" s="14">
        <f t="shared" si="60"/>
        <v>107</v>
      </c>
      <c r="P62" s="14">
        <f t="shared" si="55"/>
        <v>160</v>
      </c>
      <c r="Q62" s="14">
        <v>63</v>
      </c>
      <c r="R62" s="15">
        <f t="shared" si="56"/>
        <v>44</v>
      </c>
      <c r="S62" s="24"/>
    </row>
    <row r="63" spans="1:20" s="16" customFormat="1" ht="17.25" customHeight="1" x14ac:dyDescent="0.15">
      <c r="A63" s="52"/>
      <c r="B63" s="34" t="s">
        <v>169</v>
      </c>
      <c r="C63" s="13">
        <v>0.75</v>
      </c>
      <c r="D63" s="13">
        <v>0.25</v>
      </c>
      <c r="E63" s="14">
        <v>20904</v>
      </c>
      <c r="F63" s="14">
        <v>11563</v>
      </c>
      <c r="G63" s="14">
        <v>9341</v>
      </c>
      <c r="H63" s="14">
        <f t="shared" si="51"/>
        <v>579</v>
      </c>
      <c r="I63" s="14">
        <f t="shared" si="52"/>
        <v>434</v>
      </c>
      <c r="J63" s="14">
        <f t="shared" si="53"/>
        <v>145</v>
      </c>
      <c r="K63" s="14">
        <f t="shared" si="57"/>
        <v>467</v>
      </c>
      <c r="L63" s="14">
        <f t="shared" si="58"/>
        <v>350</v>
      </c>
      <c r="M63" s="14">
        <f t="shared" si="59"/>
        <v>117</v>
      </c>
      <c r="N63" s="14">
        <f t="shared" si="54"/>
        <v>1046</v>
      </c>
      <c r="O63" s="14">
        <f t="shared" si="60"/>
        <v>784</v>
      </c>
      <c r="P63" s="14">
        <f t="shared" si="55"/>
        <v>262</v>
      </c>
      <c r="Q63" s="14">
        <v>534</v>
      </c>
      <c r="R63" s="15">
        <f t="shared" si="56"/>
        <v>250</v>
      </c>
      <c r="S63" s="24"/>
    </row>
    <row r="64" spans="1:20" s="16" customFormat="1" ht="17.25" customHeight="1" x14ac:dyDescent="0.15">
      <c r="A64" s="52"/>
      <c r="B64" s="34" t="s">
        <v>40</v>
      </c>
      <c r="C64" s="13">
        <v>0.8</v>
      </c>
      <c r="D64" s="13">
        <v>0.19999999999999996</v>
      </c>
      <c r="E64" s="14">
        <v>17770</v>
      </c>
      <c r="F64" s="14">
        <v>8718</v>
      </c>
      <c r="G64" s="14">
        <v>9052</v>
      </c>
      <c r="H64" s="14">
        <f t="shared" si="51"/>
        <v>436</v>
      </c>
      <c r="I64" s="14">
        <f t="shared" si="52"/>
        <v>349</v>
      </c>
      <c r="J64" s="14">
        <f t="shared" si="53"/>
        <v>87</v>
      </c>
      <c r="K64" s="14">
        <f t="shared" si="57"/>
        <v>453</v>
      </c>
      <c r="L64" s="14">
        <f t="shared" si="58"/>
        <v>362</v>
      </c>
      <c r="M64" s="14">
        <f t="shared" si="59"/>
        <v>91</v>
      </c>
      <c r="N64" s="14">
        <f t="shared" si="54"/>
        <v>889</v>
      </c>
      <c r="O64" s="14">
        <f t="shared" si="60"/>
        <v>711</v>
      </c>
      <c r="P64" s="14">
        <f t="shared" si="55"/>
        <v>178</v>
      </c>
      <c r="Q64" s="14">
        <v>577</v>
      </c>
      <c r="R64" s="15">
        <f t="shared" si="56"/>
        <v>134</v>
      </c>
      <c r="S64" s="24"/>
      <c r="T64" s="11"/>
    </row>
    <row r="65" spans="1:20" s="16" customFormat="1" ht="17.25" customHeight="1" x14ac:dyDescent="0.15">
      <c r="A65" s="52"/>
      <c r="B65" s="34" t="s">
        <v>41</v>
      </c>
      <c r="C65" s="13">
        <v>0.8</v>
      </c>
      <c r="D65" s="13">
        <v>0.19999999999999996</v>
      </c>
      <c r="E65" s="14">
        <v>16571</v>
      </c>
      <c r="F65" s="14">
        <v>7003</v>
      </c>
      <c r="G65" s="14">
        <v>9568</v>
      </c>
      <c r="H65" s="14">
        <f t="shared" si="51"/>
        <v>350</v>
      </c>
      <c r="I65" s="14">
        <f t="shared" si="52"/>
        <v>280</v>
      </c>
      <c r="J65" s="14">
        <f t="shared" si="53"/>
        <v>70</v>
      </c>
      <c r="K65" s="14">
        <f t="shared" si="57"/>
        <v>479</v>
      </c>
      <c r="L65" s="14">
        <f t="shared" si="58"/>
        <v>383</v>
      </c>
      <c r="M65" s="14">
        <f t="shared" si="59"/>
        <v>96</v>
      </c>
      <c r="N65" s="14">
        <f t="shared" si="54"/>
        <v>829</v>
      </c>
      <c r="O65" s="14">
        <f t="shared" si="60"/>
        <v>663</v>
      </c>
      <c r="P65" s="14">
        <f t="shared" si="55"/>
        <v>166</v>
      </c>
      <c r="Q65" s="14">
        <v>421</v>
      </c>
      <c r="R65" s="15">
        <f t="shared" si="56"/>
        <v>242</v>
      </c>
      <c r="S65" s="24"/>
    </row>
    <row r="66" spans="1:20" s="16" customFormat="1" ht="27.75" customHeight="1" x14ac:dyDescent="0.15">
      <c r="A66" s="52"/>
      <c r="B66" s="34" t="s">
        <v>42</v>
      </c>
      <c r="C66" s="13">
        <v>0.8</v>
      </c>
      <c r="D66" s="13">
        <v>0.19999999999999996</v>
      </c>
      <c r="E66" s="14">
        <v>27505</v>
      </c>
      <c r="F66" s="14">
        <v>17501</v>
      </c>
      <c r="G66" s="14">
        <v>10004</v>
      </c>
      <c r="H66" s="14">
        <f t="shared" si="51"/>
        <v>875</v>
      </c>
      <c r="I66" s="14">
        <f t="shared" si="52"/>
        <v>700</v>
      </c>
      <c r="J66" s="14">
        <f t="shared" si="53"/>
        <v>175</v>
      </c>
      <c r="K66" s="14">
        <f t="shared" si="57"/>
        <v>500</v>
      </c>
      <c r="L66" s="14">
        <f t="shared" si="58"/>
        <v>400</v>
      </c>
      <c r="M66" s="14">
        <f t="shared" si="59"/>
        <v>100</v>
      </c>
      <c r="N66" s="14">
        <f t="shared" si="54"/>
        <v>1375</v>
      </c>
      <c r="O66" s="14">
        <f t="shared" si="60"/>
        <v>1100</v>
      </c>
      <c r="P66" s="14">
        <f t="shared" si="55"/>
        <v>275</v>
      </c>
      <c r="Q66" s="14">
        <v>675</v>
      </c>
      <c r="R66" s="15">
        <f t="shared" si="56"/>
        <v>425</v>
      </c>
      <c r="S66" s="24"/>
    </row>
    <row r="67" spans="1:20" s="16" customFormat="1" ht="27.75" customHeight="1" x14ac:dyDescent="0.15">
      <c r="A67" s="52"/>
      <c r="B67" s="34" t="s">
        <v>43</v>
      </c>
      <c r="C67" s="13">
        <v>0.8</v>
      </c>
      <c r="D67" s="13">
        <v>0.19999999999999996</v>
      </c>
      <c r="E67" s="14">
        <v>21550</v>
      </c>
      <c r="F67" s="14">
        <v>10452</v>
      </c>
      <c r="G67" s="14">
        <v>11098</v>
      </c>
      <c r="H67" s="14">
        <f t="shared" si="51"/>
        <v>523</v>
      </c>
      <c r="I67" s="14">
        <f t="shared" si="52"/>
        <v>418</v>
      </c>
      <c r="J67" s="14">
        <f t="shared" si="53"/>
        <v>105</v>
      </c>
      <c r="K67" s="14">
        <f t="shared" si="57"/>
        <v>555</v>
      </c>
      <c r="L67" s="14">
        <f t="shared" si="58"/>
        <v>444</v>
      </c>
      <c r="M67" s="14">
        <f t="shared" si="59"/>
        <v>111</v>
      </c>
      <c r="N67" s="14">
        <f t="shared" si="54"/>
        <v>1078</v>
      </c>
      <c r="O67" s="14">
        <f t="shared" si="60"/>
        <v>862</v>
      </c>
      <c r="P67" s="14">
        <f t="shared" si="55"/>
        <v>216</v>
      </c>
      <c r="Q67" s="14">
        <v>637</v>
      </c>
      <c r="R67" s="15">
        <f t="shared" si="56"/>
        <v>225</v>
      </c>
      <c r="S67" s="24"/>
    </row>
    <row r="68" spans="1:20" s="16" customFormat="1" ht="17.25" customHeight="1" x14ac:dyDescent="0.15">
      <c r="A68" s="52"/>
      <c r="B68" s="34" t="s">
        <v>44</v>
      </c>
      <c r="C68" s="13">
        <v>0.8</v>
      </c>
      <c r="D68" s="13">
        <v>0.19999999999999996</v>
      </c>
      <c r="E68" s="14">
        <v>7853</v>
      </c>
      <c r="F68" s="14">
        <v>4560</v>
      </c>
      <c r="G68" s="14">
        <v>3293</v>
      </c>
      <c r="H68" s="14">
        <f t="shared" si="51"/>
        <v>228</v>
      </c>
      <c r="I68" s="14">
        <f t="shared" si="52"/>
        <v>182</v>
      </c>
      <c r="J68" s="14">
        <f t="shared" si="53"/>
        <v>46</v>
      </c>
      <c r="K68" s="14">
        <f t="shared" si="57"/>
        <v>165</v>
      </c>
      <c r="L68" s="14">
        <f t="shared" si="58"/>
        <v>132</v>
      </c>
      <c r="M68" s="14">
        <f t="shared" si="59"/>
        <v>33</v>
      </c>
      <c r="N68" s="14">
        <f t="shared" si="54"/>
        <v>393</v>
      </c>
      <c r="O68" s="14">
        <f t="shared" si="60"/>
        <v>314</v>
      </c>
      <c r="P68" s="14">
        <f t="shared" si="55"/>
        <v>79</v>
      </c>
      <c r="Q68" s="14">
        <v>193</v>
      </c>
      <c r="R68" s="15">
        <f t="shared" si="56"/>
        <v>121</v>
      </c>
      <c r="S68" s="24"/>
    </row>
    <row r="69" spans="1:20" s="16" customFormat="1" ht="17.25" customHeight="1" x14ac:dyDescent="0.15">
      <c r="A69" s="52"/>
      <c r="B69" s="34" t="s">
        <v>45</v>
      </c>
      <c r="C69" s="13">
        <v>0.8</v>
      </c>
      <c r="D69" s="13">
        <v>0.19999999999999996</v>
      </c>
      <c r="E69" s="14">
        <v>14187</v>
      </c>
      <c r="F69" s="14">
        <v>8251</v>
      </c>
      <c r="G69" s="14">
        <v>5936</v>
      </c>
      <c r="H69" s="14">
        <f t="shared" si="51"/>
        <v>413</v>
      </c>
      <c r="I69" s="14">
        <f t="shared" si="52"/>
        <v>330</v>
      </c>
      <c r="J69" s="14">
        <f t="shared" si="53"/>
        <v>83</v>
      </c>
      <c r="K69" s="14">
        <f t="shared" si="57"/>
        <v>296</v>
      </c>
      <c r="L69" s="14">
        <f t="shared" si="58"/>
        <v>237</v>
      </c>
      <c r="M69" s="14">
        <f t="shared" si="59"/>
        <v>59</v>
      </c>
      <c r="N69" s="14">
        <f t="shared" si="54"/>
        <v>709</v>
      </c>
      <c r="O69" s="14">
        <f t="shared" si="60"/>
        <v>567</v>
      </c>
      <c r="P69" s="14">
        <f t="shared" si="55"/>
        <v>142</v>
      </c>
      <c r="Q69" s="14">
        <v>486</v>
      </c>
      <c r="R69" s="15">
        <f t="shared" si="56"/>
        <v>81</v>
      </c>
      <c r="S69" s="24"/>
    </row>
    <row r="70" spans="1:20" s="16" customFormat="1" ht="17.25" customHeight="1" x14ac:dyDescent="0.15">
      <c r="A70" s="52"/>
      <c r="B70" s="34" t="s">
        <v>46</v>
      </c>
      <c r="C70" s="13">
        <v>0.8</v>
      </c>
      <c r="D70" s="13">
        <v>0.19999999999999996</v>
      </c>
      <c r="E70" s="14">
        <v>6711</v>
      </c>
      <c r="F70" s="14">
        <v>3494</v>
      </c>
      <c r="G70" s="14">
        <v>3217</v>
      </c>
      <c r="H70" s="14">
        <f t="shared" si="51"/>
        <v>175</v>
      </c>
      <c r="I70" s="14">
        <f t="shared" si="52"/>
        <v>140</v>
      </c>
      <c r="J70" s="14">
        <f t="shared" si="53"/>
        <v>35</v>
      </c>
      <c r="K70" s="14">
        <f t="shared" si="57"/>
        <v>161</v>
      </c>
      <c r="L70" s="14">
        <f t="shared" si="58"/>
        <v>129</v>
      </c>
      <c r="M70" s="14">
        <f t="shared" si="59"/>
        <v>32</v>
      </c>
      <c r="N70" s="14">
        <f t="shared" si="54"/>
        <v>336</v>
      </c>
      <c r="O70" s="14">
        <f t="shared" si="60"/>
        <v>269</v>
      </c>
      <c r="P70" s="14">
        <f t="shared" si="55"/>
        <v>67</v>
      </c>
      <c r="Q70" s="14">
        <v>135</v>
      </c>
      <c r="R70" s="15">
        <f t="shared" si="56"/>
        <v>134</v>
      </c>
      <c r="S70" s="24"/>
    </row>
    <row r="71" spans="1:20" s="16" customFormat="1" ht="17.25" customHeight="1" x14ac:dyDescent="0.15">
      <c r="A71" s="53"/>
      <c r="B71" s="34" t="s">
        <v>47</v>
      </c>
      <c r="C71" s="13">
        <v>0.8</v>
      </c>
      <c r="D71" s="13">
        <v>0.19999999999999996</v>
      </c>
      <c r="E71" s="14">
        <v>17811</v>
      </c>
      <c r="F71" s="14">
        <v>13185</v>
      </c>
      <c r="G71" s="14">
        <v>4626</v>
      </c>
      <c r="H71" s="14">
        <f t="shared" si="51"/>
        <v>659</v>
      </c>
      <c r="I71" s="14">
        <f t="shared" si="52"/>
        <v>527</v>
      </c>
      <c r="J71" s="14">
        <f t="shared" si="53"/>
        <v>132</v>
      </c>
      <c r="K71" s="14">
        <f t="shared" si="57"/>
        <v>231</v>
      </c>
      <c r="L71" s="14">
        <f t="shared" si="58"/>
        <v>185</v>
      </c>
      <c r="M71" s="14">
        <f t="shared" si="59"/>
        <v>46</v>
      </c>
      <c r="N71" s="14">
        <f t="shared" si="54"/>
        <v>890</v>
      </c>
      <c r="O71" s="14">
        <f t="shared" si="60"/>
        <v>712</v>
      </c>
      <c r="P71" s="14">
        <f t="shared" si="55"/>
        <v>178</v>
      </c>
      <c r="Q71" s="14">
        <v>331</v>
      </c>
      <c r="R71" s="15">
        <f t="shared" si="56"/>
        <v>381</v>
      </c>
      <c r="S71" s="24"/>
    </row>
    <row r="72" spans="1:20" s="16" customFormat="1" ht="17.25" customHeight="1" x14ac:dyDescent="0.15">
      <c r="A72" s="51" t="s">
        <v>126</v>
      </c>
      <c r="B72" s="27" t="s">
        <v>127</v>
      </c>
      <c r="C72" s="9"/>
      <c r="D72" s="9"/>
      <c r="E72" s="10">
        <v>154898</v>
      </c>
      <c r="F72" s="10">
        <v>91340</v>
      </c>
      <c r="G72" s="10">
        <v>63558</v>
      </c>
      <c r="H72" s="10">
        <f t="shared" ref="H72:R72" si="61">SUM(H74:H86)</f>
        <v>4566</v>
      </c>
      <c r="I72" s="10">
        <f t="shared" si="61"/>
        <v>2825</v>
      </c>
      <c r="J72" s="10">
        <f t="shared" si="61"/>
        <v>1741</v>
      </c>
      <c r="K72" s="10">
        <f t="shared" si="61"/>
        <v>3180</v>
      </c>
      <c r="L72" s="10">
        <f t="shared" si="61"/>
        <v>1954</v>
      </c>
      <c r="M72" s="10">
        <f t="shared" si="61"/>
        <v>1226</v>
      </c>
      <c r="N72" s="10">
        <f t="shared" si="61"/>
        <v>7746</v>
      </c>
      <c r="O72" s="10">
        <f t="shared" si="61"/>
        <v>4779</v>
      </c>
      <c r="P72" s="10">
        <f t="shared" si="61"/>
        <v>2967</v>
      </c>
      <c r="Q72" s="10">
        <v>3842</v>
      </c>
      <c r="R72" s="10">
        <f t="shared" si="61"/>
        <v>937</v>
      </c>
      <c r="S72" s="23"/>
    </row>
    <row r="73" spans="1:20" s="16" customFormat="1" ht="17.25" customHeight="1" x14ac:dyDescent="0.15">
      <c r="A73" s="52"/>
      <c r="B73" s="3" t="s">
        <v>162</v>
      </c>
      <c r="C73" s="9"/>
      <c r="D73" s="9"/>
      <c r="E73" s="10">
        <v>52149</v>
      </c>
      <c r="F73" s="10">
        <v>28909</v>
      </c>
      <c r="G73" s="10">
        <v>23240</v>
      </c>
      <c r="H73" s="10">
        <f t="shared" ref="H73:R73" si="62">SUM(H74:H80)</f>
        <v>1446</v>
      </c>
      <c r="I73" s="10">
        <f t="shared" si="62"/>
        <v>565</v>
      </c>
      <c r="J73" s="10">
        <f t="shared" si="62"/>
        <v>881</v>
      </c>
      <c r="K73" s="10">
        <f t="shared" si="62"/>
        <v>1163</v>
      </c>
      <c r="L73" s="10">
        <f t="shared" si="62"/>
        <v>481</v>
      </c>
      <c r="M73" s="10">
        <f t="shared" si="62"/>
        <v>682</v>
      </c>
      <c r="N73" s="10">
        <f t="shared" si="62"/>
        <v>2609</v>
      </c>
      <c r="O73" s="10">
        <f t="shared" si="62"/>
        <v>1046</v>
      </c>
      <c r="P73" s="10">
        <f t="shared" si="62"/>
        <v>1563</v>
      </c>
      <c r="Q73" s="10">
        <v>729</v>
      </c>
      <c r="R73" s="10">
        <f t="shared" si="62"/>
        <v>317</v>
      </c>
      <c r="S73" s="23"/>
    </row>
    <row r="74" spans="1:20" s="16" customFormat="1" ht="17.25" customHeight="1" x14ac:dyDescent="0.15">
      <c r="A74" s="52"/>
      <c r="B74" s="44" t="s">
        <v>186</v>
      </c>
      <c r="C74" s="13">
        <v>0</v>
      </c>
      <c r="D74" s="13">
        <v>1</v>
      </c>
      <c r="E74" s="14">
        <v>1626</v>
      </c>
      <c r="F74" s="10">
        <v>1626</v>
      </c>
      <c r="G74" s="10">
        <v>0</v>
      </c>
      <c r="H74" s="14">
        <f t="shared" ref="H74:H86" si="63">I74+J74</f>
        <v>81</v>
      </c>
      <c r="I74" s="14">
        <f t="shared" ref="I74:I86" si="64">ROUND(F74*500*C74/10000,0)</f>
        <v>0</v>
      </c>
      <c r="J74" s="14">
        <f t="shared" ref="J74:J86" si="65">ROUND(F74*500*D74/10000,0)</f>
        <v>81</v>
      </c>
      <c r="K74" s="10">
        <v>0</v>
      </c>
      <c r="L74" s="10">
        <v>0</v>
      </c>
      <c r="M74" s="10">
        <v>0</v>
      </c>
      <c r="N74" s="14">
        <f t="shared" ref="N74:N86" si="66">O74+P74</f>
        <v>81</v>
      </c>
      <c r="O74" s="14">
        <f t="shared" ref="O74:O86" si="67">I74+L74</f>
        <v>0</v>
      </c>
      <c r="P74" s="14">
        <f t="shared" ref="P74:P86" si="68">J74+M74</f>
        <v>81</v>
      </c>
      <c r="Q74" s="10">
        <v>0</v>
      </c>
      <c r="R74" s="10">
        <v>0</v>
      </c>
      <c r="S74" s="23"/>
    </row>
    <row r="75" spans="1:20" s="16" customFormat="1" ht="17.25" customHeight="1" x14ac:dyDescent="0.15">
      <c r="A75" s="52"/>
      <c r="B75" s="2" t="s">
        <v>48</v>
      </c>
      <c r="C75" s="13">
        <v>0.4</v>
      </c>
      <c r="D75" s="13">
        <v>0.6</v>
      </c>
      <c r="E75" s="14">
        <v>21908</v>
      </c>
      <c r="F75" s="14">
        <v>11346</v>
      </c>
      <c r="G75" s="42">
        <v>10562</v>
      </c>
      <c r="H75" s="14">
        <f t="shared" si="63"/>
        <v>567</v>
      </c>
      <c r="I75" s="14">
        <f t="shared" si="64"/>
        <v>227</v>
      </c>
      <c r="J75" s="14">
        <f t="shared" si="65"/>
        <v>340</v>
      </c>
      <c r="K75" s="14">
        <f t="shared" ref="K75:K86" si="69">L75+M75</f>
        <v>528</v>
      </c>
      <c r="L75" s="14">
        <f t="shared" ref="L75:L86" si="70">ROUND(G75*500*C75/10000,0)</f>
        <v>211</v>
      </c>
      <c r="M75" s="14">
        <f t="shared" ref="M75:M86" si="71">ROUND(G75*500*D75/10000,0)</f>
        <v>317</v>
      </c>
      <c r="N75" s="14">
        <f t="shared" si="66"/>
        <v>1095</v>
      </c>
      <c r="O75" s="14">
        <f t="shared" si="67"/>
        <v>438</v>
      </c>
      <c r="P75" s="14">
        <f t="shared" si="68"/>
        <v>657</v>
      </c>
      <c r="Q75" s="14">
        <v>535</v>
      </c>
      <c r="R75" s="15">
        <f t="shared" ref="R75:R86" si="72">O75-Q75</f>
        <v>-97</v>
      </c>
      <c r="S75" s="24"/>
    </row>
    <row r="76" spans="1:20" s="16" customFormat="1" ht="17.25" customHeight="1" x14ac:dyDescent="0.15">
      <c r="A76" s="52"/>
      <c r="B76" s="2" t="s">
        <v>49</v>
      </c>
      <c r="C76" s="13">
        <v>0.4</v>
      </c>
      <c r="D76" s="13">
        <v>0.6</v>
      </c>
      <c r="E76" s="14">
        <v>5719</v>
      </c>
      <c r="F76" s="14">
        <v>2961</v>
      </c>
      <c r="G76" s="14">
        <v>2758</v>
      </c>
      <c r="H76" s="14">
        <f t="shared" si="63"/>
        <v>148</v>
      </c>
      <c r="I76" s="14">
        <f t="shared" si="64"/>
        <v>59</v>
      </c>
      <c r="J76" s="14">
        <f t="shared" si="65"/>
        <v>89</v>
      </c>
      <c r="K76" s="14">
        <f t="shared" si="69"/>
        <v>138</v>
      </c>
      <c r="L76" s="14">
        <f t="shared" si="70"/>
        <v>55</v>
      </c>
      <c r="M76" s="14">
        <f t="shared" si="71"/>
        <v>83</v>
      </c>
      <c r="N76" s="14">
        <f t="shared" si="66"/>
        <v>286</v>
      </c>
      <c r="O76" s="14">
        <f t="shared" si="67"/>
        <v>114</v>
      </c>
      <c r="P76" s="14">
        <f t="shared" si="68"/>
        <v>172</v>
      </c>
      <c r="Q76" s="14">
        <v>77</v>
      </c>
      <c r="R76" s="15">
        <f t="shared" si="72"/>
        <v>37</v>
      </c>
      <c r="S76" s="24"/>
    </row>
    <row r="77" spans="1:20" s="11" customFormat="1" ht="17.25" customHeight="1" x14ac:dyDescent="0.15">
      <c r="A77" s="52"/>
      <c r="B77" s="2" t="s">
        <v>50</v>
      </c>
      <c r="C77" s="13">
        <v>0.4</v>
      </c>
      <c r="D77" s="13">
        <v>0.6</v>
      </c>
      <c r="E77" s="14">
        <v>6217</v>
      </c>
      <c r="F77" s="14">
        <v>3295</v>
      </c>
      <c r="G77" s="14">
        <v>2922</v>
      </c>
      <c r="H77" s="14">
        <f t="shared" si="63"/>
        <v>165</v>
      </c>
      <c r="I77" s="14">
        <f t="shared" si="64"/>
        <v>66</v>
      </c>
      <c r="J77" s="14">
        <f t="shared" si="65"/>
        <v>99</v>
      </c>
      <c r="K77" s="14">
        <f t="shared" si="69"/>
        <v>146</v>
      </c>
      <c r="L77" s="14">
        <f t="shared" si="70"/>
        <v>58</v>
      </c>
      <c r="M77" s="14">
        <f t="shared" si="71"/>
        <v>88</v>
      </c>
      <c r="N77" s="14">
        <f t="shared" si="66"/>
        <v>311</v>
      </c>
      <c r="O77" s="14">
        <f t="shared" si="67"/>
        <v>124</v>
      </c>
      <c r="P77" s="14">
        <f t="shared" si="68"/>
        <v>187</v>
      </c>
      <c r="Q77" s="14">
        <v>67</v>
      </c>
      <c r="R77" s="15">
        <f t="shared" si="72"/>
        <v>57</v>
      </c>
      <c r="S77" s="24"/>
      <c r="T77" s="16"/>
    </row>
    <row r="78" spans="1:20" s="16" customFormat="1" ht="17.25" customHeight="1" x14ac:dyDescent="0.15">
      <c r="A78" s="52"/>
      <c r="B78" s="12" t="s">
        <v>147</v>
      </c>
      <c r="C78" s="13">
        <v>0.7</v>
      </c>
      <c r="D78" s="13">
        <v>0.3</v>
      </c>
      <c r="E78" s="14">
        <v>2361</v>
      </c>
      <c r="F78" s="14">
        <v>1245</v>
      </c>
      <c r="G78" s="14">
        <v>1116</v>
      </c>
      <c r="H78" s="14">
        <f t="shared" si="63"/>
        <v>63</v>
      </c>
      <c r="I78" s="14">
        <f t="shared" si="64"/>
        <v>44</v>
      </c>
      <c r="J78" s="14">
        <f t="shared" si="65"/>
        <v>19</v>
      </c>
      <c r="K78" s="14">
        <f t="shared" si="69"/>
        <v>56</v>
      </c>
      <c r="L78" s="14">
        <f t="shared" si="70"/>
        <v>39</v>
      </c>
      <c r="M78" s="14">
        <f t="shared" si="71"/>
        <v>17</v>
      </c>
      <c r="N78" s="14">
        <f t="shared" si="66"/>
        <v>119</v>
      </c>
      <c r="O78" s="14">
        <f t="shared" si="67"/>
        <v>83</v>
      </c>
      <c r="P78" s="14">
        <f t="shared" si="68"/>
        <v>36</v>
      </c>
      <c r="Q78" s="14">
        <v>50</v>
      </c>
      <c r="R78" s="15">
        <f t="shared" si="72"/>
        <v>33</v>
      </c>
      <c r="S78" s="24"/>
    </row>
    <row r="79" spans="1:20" s="16" customFormat="1" ht="17.25" customHeight="1" x14ac:dyDescent="0.15">
      <c r="A79" s="52"/>
      <c r="B79" s="38" t="s">
        <v>172</v>
      </c>
      <c r="C79" s="13">
        <v>0.4</v>
      </c>
      <c r="D79" s="13">
        <v>0.6</v>
      </c>
      <c r="E79" s="14">
        <v>10483</v>
      </c>
      <c r="F79" s="14">
        <v>6031</v>
      </c>
      <c r="G79" s="14">
        <v>4452</v>
      </c>
      <c r="H79" s="14">
        <f t="shared" si="63"/>
        <v>302</v>
      </c>
      <c r="I79" s="14">
        <f t="shared" si="64"/>
        <v>121</v>
      </c>
      <c r="J79" s="14">
        <f t="shared" si="65"/>
        <v>181</v>
      </c>
      <c r="K79" s="14">
        <f t="shared" si="69"/>
        <v>223</v>
      </c>
      <c r="L79" s="14">
        <f t="shared" si="70"/>
        <v>89</v>
      </c>
      <c r="M79" s="14">
        <f t="shared" si="71"/>
        <v>134</v>
      </c>
      <c r="N79" s="14">
        <f t="shared" si="66"/>
        <v>525</v>
      </c>
      <c r="O79" s="14">
        <f t="shared" si="67"/>
        <v>210</v>
      </c>
      <c r="P79" s="14">
        <f t="shared" si="68"/>
        <v>315</v>
      </c>
      <c r="Q79" s="14"/>
      <c r="R79" s="15">
        <f t="shared" si="72"/>
        <v>210</v>
      </c>
      <c r="S79" s="24"/>
    </row>
    <row r="80" spans="1:20" s="16" customFormat="1" ht="17.25" customHeight="1" x14ac:dyDescent="0.15">
      <c r="A80" s="52"/>
      <c r="B80" s="38" t="s">
        <v>173</v>
      </c>
      <c r="C80" s="13">
        <v>0.4</v>
      </c>
      <c r="D80" s="13">
        <v>0.6</v>
      </c>
      <c r="E80" s="14">
        <v>3835</v>
      </c>
      <c r="F80" s="14">
        <v>2405</v>
      </c>
      <c r="G80" s="14">
        <v>1430</v>
      </c>
      <c r="H80" s="14">
        <f t="shared" si="63"/>
        <v>120</v>
      </c>
      <c r="I80" s="14">
        <f t="shared" si="64"/>
        <v>48</v>
      </c>
      <c r="J80" s="14">
        <f t="shared" si="65"/>
        <v>72</v>
      </c>
      <c r="K80" s="14">
        <f t="shared" si="69"/>
        <v>72</v>
      </c>
      <c r="L80" s="14">
        <f t="shared" si="70"/>
        <v>29</v>
      </c>
      <c r="M80" s="14">
        <f t="shared" si="71"/>
        <v>43</v>
      </c>
      <c r="N80" s="14">
        <f t="shared" si="66"/>
        <v>192</v>
      </c>
      <c r="O80" s="14">
        <f t="shared" si="67"/>
        <v>77</v>
      </c>
      <c r="P80" s="14">
        <f t="shared" si="68"/>
        <v>115</v>
      </c>
      <c r="Q80" s="14"/>
      <c r="R80" s="15">
        <f t="shared" si="72"/>
        <v>77</v>
      </c>
      <c r="S80" s="24"/>
    </row>
    <row r="81" spans="1:20" s="16" customFormat="1" ht="17.25" customHeight="1" x14ac:dyDescent="0.15">
      <c r="A81" s="52"/>
      <c r="B81" s="34" t="s">
        <v>51</v>
      </c>
      <c r="C81" s="13">
        <v>0.7</v>
      </c>
      <c r="D81" s="13">
        <v>0.30000000000000004</v>
      </c>
      <c r="E81" s="14">
        <v>17025</v>
      </c>
      <c r="F81" s="14">
        <v>10153</v>
      </c>
      <c r="G81" s="14">
        <v>6872</v>
      </c>
      <c r="H81" s="14">
        <f t="shared" si="63"/>
        <v>507</v>
      </c>
      <c r="I81" s="14">
        <f t="shared" si="64"/>
        <v>355</v>
      </c>
      <c r="J81" s="14">
        <f t="shared" si="65"/>
        <v>152</v>
      </c>
      <c r="K81" s="14">
        <f t="shared" si="69"/>
        <v>344</v>
      </c>
      <c r="L81" s="14">
        <f t="shared" si="70"/>
        <v>241</v>
      </c>
      <c r="M81" s="14">
        <f t="shared" si="71"/>
        <v>103</v>
      </c>
      <c r="N81" s="14">
        <f t="shared" si="66"/>
        <v>851</v>
      </c>
      <c r="O81" s="14">
        <f t="shared" si="67"/>
        <v>596</v>
      </c>
      <c r="P81" s="14">
        <f t="shared" si="68"/>
        <v>255</v>
      </c>
      <c r="Q81" s="14">
        <v>485</v>
      </c>
      <c r="R81" s="15">
        <f t="shared" si="72"/>
        <v>111</v>
      </c>
      <c r="S81" s="24"/>
      <c r="T81" s="11"/>
    </row>
    <row r="82" spans="1:20" s="11" customFormat="1" ht="17.25" customHeight="1" x14ac:dyDescent="0.15">
      <c r="A82" s="52"/>
      <c r="B82" s="34" t="s">
        <v>52</v>
      </c>
      <c r="C82" s="13">
        <v>0.7</v>
      </c>
      <c r="D82" s="13">
        <v>0.30000000000000004</v>
      </c>
      <c r="E82" s="14">
        <v>13601</v>
      </c>
      <c r="F82" s="14">
        <v>7926</v>
      </c>
      <c r="G82" s="14">
        <v>5675</v>
      </c>
      <c r="H82" s="14">
        <f t="shared" si="63"/>
        <v>396</v>
      </c>
      <c r="I82" s="14">
        <f t="shared" si="64"/>
        <v>277</v>
      </c>
      <c r="J82" s="14">
        <f t="shared" si="65"/>
        <v>119</v>
      </c>
      <c r="K82" s="14">
        <f t="shared" si="69"/>
        <v>284</v>
      </c>
      <c r="L82" s="14">
        <f t="shared" si="70"/>
        <v>199</v>
      </c>
      <c r="M82" s="14">
        <f t="shared" si="71"/>
        <v>85</v>
      </c>
      <c r="N82" s="14">
        <f t="shared" si="66"/>
        <v>680</v>
      </c>
      <c r="O82" s="14">
        <f t="shared" si="67"/>
        <v>476</v>
      </c>
      <c r="P82" s="14">
        <f t="shared" si="68"/>
        <v>204</v>
      </c>
      <c r="Q82" s="14">
        <v>401</v>
      </c>
      <c r="R82" s="15">
        <f t="shared" si="72"/>
        <v>75</v>
      </c>
      <c r="S82" s="24"/>
      <c r="T82" s="16"/>
    </row>
    <row r="83" spans="1:20" s="16" customFormat="1" ht="17.25" customHeight="1" x14ac:dyDescent="0.15">
      <c r="A83" s="52"/>
      <c r="B83" s="34" t="s">
        <v>53</v>
      </c>
      <c r="C83" s="13">
        <v>0.7</v>
      </c>
      <c r="D83" s="13">
        <v>0.30000000000000004</v>
      </c>
      <c r="E83" s="14">
        <v>13234</v>
      </c>
      <c r="F83" s="14">
        <v>10669</v>
      </c>
      <c r="G83" s="14">
        <v>2565</v>
      </c>
      <c r="H83" s="14">
        <f t="shared" si="63"/>
        <v>533</v>
      </c>
      <c r="I83" s="14">
        <f t="shared" si="64"/>
        <v>373</v>
      </c>
      <c r="J83" s="14">
        <f t="shared" si="65"/>
        <v>160</v>
      </c>
      <c r="K83" s="14">
        <f t="shared" si="69"/>
        <v>128</v>
      </c>
      <c r="L83" s="14">
        <f t="shared" si="70"/>
        <v>90</v>
      </c>
      <c r="M83" s="14">
        <f t="shared" si="71"/>
        <v>38</v>
      </c>
      <c r="N83" s="14">
        <f t="shared" si="66"/>
        <v>661</v>
      </c>
      <c r="O83" s="14">
        <f t="shared" si="67"/>
        <v>463</v>
      </c>
      <c r="P83" s="14">
        <f t="shared" si="68"/>
        <v>198</v>
      </c>
      <c r="Q83" s="14">
        <v>397</v>
      </c>
      <c r="R83" s="15">
        <f t="shared" si="72"/>
        <v>66</v>
      </c>
      <c r="S83" s="24"/>
    </row>
    <row r="84" spans="1:20" s="16" customFormat="1" ht="30.75" customHeight="1" x14ac:dyDescent="0.15">
      <c r="A84" s="52"/>
      <c r="B84" s="34" t="s">
        <v>54</v>
      </c>
      <c r="C84" s="13">
        <v>0.8</v>
      </c>
      <c r="D84" s="13">
        <v>0.19999999999999996</v>
      </c>
      <c r="E84" s="14">
        <v>27457</v>
      </c>
      <c r="F84" s="14">
        <v>15305</v>
      </c>
      <c r="G84" s="14">
        <v>12152</v>
      </c>
      <c r="H84" s="14">
        <f t="shared" si="63"/>
        <v>765</v>
      </c>
      <c r="I84" s="14">
        <f t="shared" si="64"/>
        <v>612</v>
      </c>
      <c r="J84" s="14">
        <f t="shared" si="65"/>
        <v>153</v>
      </c>
      <c r="K84" s="14">
        <f t="shared" si="69"/>
        <v>608</v>
      </c>
      <c r="L84" s="14">
        <f t="shared" si="70"/>
        <v>486</v>
      </c>
      <c r="M84" s="14">
        <f t="shared" si="71"/>
        <v>122</v>
      </c>
      <c r="N84" s="14">
        <f t="shared" si="66"/>
        <v>1373</v>
      </c>
      <c r="O84" s="14">
        <f t="shared" si="67"/>
        <v>1098</v>
      </c>
      <c r="P84" s="14">
        <f t="shared" si="68"/>
        <v>275</v>
      </c>
      <c r="Q84" s="14">
        <v>929</v>
      </c>
      <c r="R84" s="15">
        <f t="shared" si="72"/>
        <v>169</v>
      </c>
      <c r="S84" s="24"/>
    </row>
    <row r="85" spans="1:20" s="16" customFormat="1" ht="17.25" customHeight="1" x14ac:dyDescent="0.15">
      <c r="A85" s="52"/>
      <c r="B85" s="34" t="s">
        <v>55</v>
      </c>
      <c r="C85" s="13">
        <v>0.7</v>
      </c>
      <c r="D85" s="13">
        <v>0.30000000000000004</v>
      </c>
      <c r="E85" s="14">
        <v>14733</v>
      </c>
      <c r="F85" s="14">
        <v>9323</v>
      </c>
      <c r="G85" s="14">
        <v>5410</v>
      </c>
      <c r="H85" s="14">
        <f t="shared" si="63"/>
        <v>466</v>
      </c>
      <c r="I85" s="14">
        <f t="shared" si="64"/>
        <v>326</v>
      </c>
      <c r="J85" s="14">
        <f t="shared" si="65"/>
        <v>140</v>
      </c>
      <c r="K85" s="14">
        <f t="shared" si="69"/>
        <v>270</v>
      </c>
      <c r="L85" s="14">
        <f t="shared" si="70"/>
        <v>189</v>
      </c>
      <c r="M85" s="14">
        <f t="shared" si="71"/>
        <v>81</v>
      </c>
      <c r="N85" s="14">
        <f t="shared" si="66"/>
        <v>736</v>
      </c>
      <c r="O85" s="14">
        <f t="shared" si="67"/>
        <v>515</v>
      </c>
      <c r="P85" s="14">
        <f t="shared" si="68"/>
        <v>221</v>
      </c>
      <c r="Q85" s="14">
        <v>453</v>
      </c>
      <c r="R85" s="15">
        <f t="shared" si="72"/>
        <v>62</v>
      </c>
      <c r="S85" s="24"/>
    </row>
    <row r="86" spans="1:20" s="16" customFormat="1" ht="17.25" customHeight="1" x14ac:dyDescent="0.15">
      <c r="A86" s="53"/>
      <c r="B86" s="34" t="s">
        <v>56</v>
      </c>
      <c r="C86" s="13">
        <v>0.7</v>
      </c>
      <c r="D86" s="13">
        <v>0.30000000000000004</v>
      </c>
      <c r="E86" s="14">
        <v>16699</v>
      </c>
      <c r="F86" s="14">
        <v>9055</v>
      </c>
      <c r="G86" s="14">
        <v>7644</v>
      </c>
      <c r="H86" s="14">
        <f t="shared" si="63"/>
        <v>453</v>
      </c>
      <c r="I86" s="14">
        <f t="shared" si="64"/>
        <v>317</v>
      </c>
      <c r="J86" s="14">
        <f t="shared" si="65"/>
        <v>136</v>
      </c>
      <c r="K86" s="14">
        <f t="shared" si="69"/>
        <v>383</v>
      </c>
      <c r="L86" s="14">
        <f t="shared" si="70"/>
        <v>268</v>
      </c>
      <c r="M86" s="14">
        <f t="shared" si="71"/>
        <v>115</v>
      </c>
      <c r="N86" s="14">
        <f t="shared" si="66"/>
        <v>836</v>
      </c>
      <c r="O86" s="14">
        <f t="shared" si="67"/>
        <v>585</v>
      </c>
      <c r="P86" s="14">
        <f t="shared" si="68"/>
        <v>251</v>
      </c>
      <c r="Q86" s="14">
        <v>448</v>
      </c>
      <c r="R86" s="15">
        <f t="shared" si="72"/>
        <v>137</v>
      </c>
      <c r="S86" s="24"/>
    </row>
    <row r="87" spans="1:20" s="16" customFormat="1" ht="17.25" customHeight="1" x14ac:dyDescent="0.15">
      <c r="A87" s="51" t="s">
        <v>128</v>
      </c>
      <c r="B87" s="27" t="s">
        <v>129</v>
      </c>
      <c r="C87" s="9"/>
      <c r="D87" s="9"/>
      <c r="E87" s="10">
        <v>119677</v>
      </c>
      <c r="F87" s="10">
        <v>71984</v>
      </c>
      <c r="G87" s="10">
        <v>47693</v>
      </c>
      <c r="H87" s="10">
        <f t="shared" ref="H87:R87" si="73">SUM(H89:H104)</f>
        <v>3601</v>
      </c>
      <c r="I87" s="10">
        <f t="shared" si="73"/>
        <v>2291</v>
      </c>
      <c r="J87" s="10">
        <f t="shared" si="73"/>
        <v>1310</v>
      </c>
      <c r="K87" s="10">
        <f t="shared" si="73"/>
        <v>2384</v>
      </c>
      <c r="L87" s="10">
        <f t="shared" si="73"/>
        <v>1468</v>
      </c>
      <c r="M87" s="10">
        <f t="shared" si="73"/>
        <v>916</v>
      </c>
      <c r="N87" s="10">
        <f t="shared" si="73"/>
        <v>5985</v>
      </c>
      <c r="O87" s="10">
        <f t="shared" si="73"/>
        <v>3759</v>
      </c>
      <c r="P87" s="10">
        <f t="shared" si="73"/>
        <v>2226</v>
      </c>
      <c r="Q87" s="10">
        <v>2617</v>
      </c>
      <c r="R87" s="10">
        <f t="shared" si="73"/>
        <v>1142</v>
      </c>
      <c r="S87" s="23"/>
      <c r="T87" s="11"/>
    </row>
    <row r="88" spans="1:20" s="16" customFormat="1" ht="17.25" customHeight="1" x14ac:dyDescent="0.15">
      <c r="A88" s="52"/>
      <c r="B88" s="3" t="s">
        <v>162</v>
      </c>
      <c r="C88" s="9"/>
      <c r="D88" s="9"/>
      <c r="E88" s="10">
        <v>36907</v>
      </c>
      <c r="F88" s="10">
        <v>19741</v>
      </c>
      <c r="G88" s="10">
        <v>17166</v>
      </c>
      <c r="H88" s="10">
        <f t="shared" ref="H88:R88" si="74">SUM(H89:H97)</f>
        <v>988</v>
      </c>
      <c r="I88" s="10">
        <f t="shared" si="74"/>
        <v>421</v>
      </c>
      <c r="J88" s="10">
        <f t="shared" si="74"/>
        <v>567</v>
      </c>
      <c r="K88" s="10">
        <f t="shared" si="74"/>
        <v>857</v>
      </c>
      <c r="L88" s="10">
        <f t="shared" si="74"/>
        <v>387</v>
      </c>
      <c r="M88" s="10">
        <f t="shared" si="74"/>
        <v>470</v>
      </c>
      <c r="N88" s="10">
        <f t="shared" si="74"/>
        <v>1845</v>
      </c>
      <c r="O88" s="10">
        <f t="shared" si="74"/>
        <v>808</v>
      </c>
      <c r="P88" s="10">
        <f t="shared" si="74"/>
        <v>1037</v>
      </c>
      <c r="Q88" s="10">
        <v>570</v>
      </c>
      <c r="R88" s="10">
        <f t="shared" si="74"/>
        <v>238</v>
      </c>
      <c r="S88" s="23"/>
    </row>
    <row r="89" spans="1:20" s="16" customFormat="1" ht="17.25" customHeight="1" x14ac:dyDescent="0.15">
      <c r="A89" s="52"/>
      <c r="B89" s="44" t="s">
        <v>186</v>
      </c>
      <c r="C89" s="13">
        <v>0</v>
      </c>
      <c r="D89" s="13">
        <v>1</v>
      </c>
      <c r="E89" s="14">
        <v>1147</v>
      </c>
      <c r="F89" s="10">
        <v>1147</v>
      </c>
      <c r="G89" s="10">
        <v>0</v>
      </c>
      <c r="H89" s="14">
        <f t="shared" ref="H89:H104" si="75">I89+J89</f>
        <v>57</v>
      </c>
      <c r="I89" s="14">
        <f t="shared" ref="I89:I104" si="76">ROUND(F89*500*C89/10000,0)</f>
        <v>0</v>
      </c>
      <c r="J89" s="14">
        <f t="shared" ref="J89:J104" si="77">ROUND(F89*500*D89/10000,0)</f>
        <v>57</v>
      </c>
      <c r="K89" s="10">
        <v>0</v>
      </c>
      <c r="L89" s="10">
        <v>0</v>
      </c>
      <c r="M89" s="10">
        <v>0</v>
      </c>
      <c r="N89" s="14">
        <f t="shared" ref="N89:N104" si="78">O89+P89</f>
        <v>57</v>
      </c>
      <c r="O89" s="10">
        <v>0</v>
      </c>
      <c r="P89" s="14">
        <f t="shared" ref="P89:P104" si="79">J89+M89</f>
        <v>57</v>
      </c>
      <c r="Q89" s="10">
        <v>0</v>
      </c>
      <c r="R89" s="10">
        <v>0</v>
      </c>
      <c r="S89" s="23"/>
    </row>
    <row r="90" spans="1:20" s="11" customFormat="1" ht="24.75" customHeight="1" x14ac:dyDescent="0.15">
      <c r="A90" s="52"/>
      <c r="B90" s="2" t="s">
        <v>57</v>
      </c>
      <c r="C90" s="13">
        <v>0.4</v>
      </c>
      <c r="D90" s="13">
        <v>0.6</v>
      </c>
      <c r="E90" s="14">
        <v>14275</v>
      </c>
      <c r="F90" s="14">
        <v>6659</v>
      </c>
      <c r="G90" s="14">
        <v>7616</v>
      </c>
      <c r="H90" s="14">
        <f t="shared" si="75"/>
        <v>333</v>
      </c>
      <c r="I90" s="14">
        <f t="shared" si="76"/>
        <v>133</v>
      </c>
      <c r="J90" s="14">
        <f t="shared" si="77"/>
        <v>200</v>
      </c>
      <c r="K90" s="14">
        <f t="shared" ref="K90:K104" si="80">L90+M90</f>
        <v>380</v>
      </c>
      <c r="L90" s="14">
        <f t="shared" ref="L90:L104" si="81">ROUND(G90*500*C90/10000,0)</f>
        <v>152</v>
      </c>
      <c r="M90" s="14">
        <f t="shared" ref="M90:M104" si="82">ROUND(G90*500*D90/10000,0)</f>
        <v>228</v>
      </c>
      <c r="N90" s="14">
        <f t="shared" si="78"/>
        <v>713</v>
      </c>
      <c r="O90" s="14">
        <f t="shared" ref="O90:O104" si="83">I90+L90</f>
        <v>285</v>
      </c>
      <c r="P90" s="14">
        <f t="shared" si="79"/>
        <v>428</v>
      </c>
      <c r="Q90" s="14">
        <v>227</v>
      </c>
      <c r="R90" s="15">
        <f t="shared" ref="R90:R104" si="84">O90-Q90</f>
        <v>58</v>
      </c>
      <c r="S90" s="24"/>
      <c r="T90" s="16"/>
    </row>
    <row r="91" spans="1:20" s="16" customFormat="1" ht="17.25" customHeight="1" x14ac:dyDescent="0.15">
      <c r="A91" s="52"/>
      <c r="B91" s="2" t="s">
        <v>58</v>
      </c>
      <c r="C91" s="13">
        <v>0.5</v>
      </c>
      <c r="D91" s="13">
        <v>0.5</v>
      </c>
      <c r="E91" s="14">
        <v>14277</v>
      </c>
      <c r="F91" s="14">
        <v>6982</v>
      </c>
      <c r="G91" s="14">
        <v>7295</v>
      </c>
      <c r="H91" s="14">
        <f t="shared" si="75"/>
        <v>350</v>
      </c>
      <c r="I91" s="14">
        <f t="shared" si="76"/>
        <v>175</v>
      </c>
      <c r="J91" s="14">
        <f t="shared" si="77"/>
        <v>175</v>
      </c>
      <c r="K91" s="14">
        <f t="shared" si="80"/>
        <v>364</v>
      </c>
      <c r="L91" s="14">
        <f t="shared" si="81"/>
        <v>182</v>
      </c>
      <c r="M91" s="14">
        <f t="shared" si="82"/>
        <v>182</v>
      </c>
      <c r="N91" s="14">
        <f t="shared" si="78"/>
        <v>714</v>
      </c>
      <c r="O91" s="14">
        <f t="shared" si="83"/>
        <v>357</v>
      </c>
      <c r="P91" s="14">
        <f t="shared" si="79"/>
        <v>357</v>
      </c>
      <c r="Q91" s="14">
        <v>298</v>
      </c>
      <c r="R91" s="15">
        <f t="shared" si="84"/>
        <v>59</v>
      </c>
      <c r="S91" s="24"/>
    </row>
    <row r="92" spans="1:20" s="16" customFormat="1" ht="17.25" customHeight="1" x14ac:dyDescent="0.15">
      <c r="A92" s="52"/>
      <c r="B92" s="17" t="s">
        <v>148</v>
      </c>
      <c r="C92" s="13">
        <v>0.5</v>
      </c>
      <c r="D92" s="13">
        <v>0.5</v>
      </c>
      <c r="E92" s="14">
        <v>1027</v>
      </c>
      <c r="F92" s="14">
        <v>1027</v>
      </c>
      <c r="G92" s="14">
        <v>0</v>
      </c>
      <c r="H92" s="14">
        <f t="shared" si="75"/>
        <v>52</v>
      </c>
      <c r="I92" s="14">
        <f t="shared" si="76"/>
        <v>26</v>
      </c>
      <c r="J92" s="14">
        <f t="shared" si="77"/>
        <v>26</v>
      </c>
      <c r="K92" s="14">
        <f t="shared" si="80"/>
        <v>0</v>
      </c>
      <c r="L92" s="14">
        <f t="shared" si="81"/>
        <v>0</v>
      </c>
      <c r="M92" s="14">
        <f t="shared" si="82"/>
        <v>0</v>
      </c>
      <c r="N92" s="14">
        <f t="shared" si="78"/>
        <v>52</v>
      </c>
      <c r="O92" s="14">
        <f t="shared" si="83"/>
        <v>26</v>
      </c>
      <c r="P92" s="14">
        <f t="shared" si="79"/>
        <v>26</v>
      </c>
      <c r="Q92" s="14">
        <v>22</v>
      </c>
      <c r="R92" s="15">
        <f t="shared" si="84"/>
        <v>4</v>
      </c>
      <c r="S92" s="24"/>
    </row>
    <row r="93" spans="1:20" s="16" customFormat="1" ht="17.25" customHeight="1" x14ac:dyDescent="0.15">
      <c r="A93" s="52"/>
      <c r="B93" s="17" t="s">
        <v>149</v>
      </c>
      <c r="C93" s="13">
        <v>0.7</v>
      </c>
      <c r="D93" s="13">
        <v>0.3</v>
      </c>
      <c r="E93" s="14">
        <v>1175</v>
      </c>
      <c r="F93" s="14">
        <v>602</v>
      </c>
      <c r="G93" s="14">
        <v>573</v>
      </c>
      <c r="H93" s="14">
        <f t="shared" si="75"/>
        <v>30</v>
      </c>
      <c r="I93" s="14">
        <f t="shared" si="76"/>
        <v>21</v>
      </c>
      <c r="J93" s="14">
        <f t="shared" si="77"/>
        <v>9</v>
      </c>
      <c r="K93" s="14">
        <f t="shared" si="80"/>
        <v>29</v>
      </c>
      <c r="L93" s="14">
        <f t="shared" si="81"/>
        <v>20</v>
      </c>
      <c r="M93" s="14">
        <f t="shared" si="82"/>
        <v>9</v>
      </c>
      <c r="N93" s="14">
        <f t="shared" si="78"/>
        <v>59</v>
      </c>
      <c r="O93" s="14">
        <f t="shared" si="83"/>
        <v>41</v>
      </c>
      <c r="P93" s="14">
        <f t="shared" si="79"/>
        <v>18</v>
      </c>
      <c r="Q93" s="14">
        <v>23</v>
      </c>
      <c r="R93" s="15">
        <f t="shared" si="84"/>
        <v>18</v>
      </c>
      <c r="S93" s="24"/>
    </row>
    <row r="94" spans="1:20" s="16" customFormat="1" ht="17.25" customHeight="1" x14ac:dyDescent="0.15">
      <c r="A94" s="52"/>
      <c r="B94" s="39" t="s">
        <v>174</v>
      </c>
      <c r="C94" s="13">
        <v>0.4</v>
      </c>
      <c r="D94" s="13">
        <v>0.6</v>
      </c>
      <c r="E94" s="14">
        <v>3025</v>
      </c>
      <c r="F94" s="14">
        <v>1772</v>
      </c>
      <c r="G94" s="14">
        <v>1253</v>
      </c>
      <c r="H94" s="14">
        <f t="shared" si="75"/>
        <v>88</v>
      </c>
      <c r="I94" s="14">
        <f t="shared" si="76"/>
        <v>35</v>
      </c>
      <c r="J94" s="14">
        <f t="shared" si="77"/>
        <v>53</v>
      </c>
      <c r="K94" s="14">
        <f t="shared" si="80"/>
        <v>63</v>
      </c>
      <c r="L94" s="14">
        <f t="shared" si="81"/>
        <v>25</v>
      </c>
      <c r="M94" s="14">
        <f t="shared" si="82"/>
        <v>38</v>
      </c>
      <c r="N94" s="14">
        <f t="shared" si="78"/>
        <v>151</v>
      </c>
      <c r="O94" s="14">
        <f t="shared" si="83"/>
        <v>60</v>
      </c>
      <c r="P94" s="14">
        <f t="shared" si="79"/>
        <v>91</v>
      </c>
      <c r="Q94" s="14"/>
      <c r="R94" s="15">
        <f t="shared" si="84"/>
        <v>60</v>
      </c>
      <c r="S94" s="24"/>
    </row>
    <row r="95" spans="1:20" s="16" customFormat="1" ht="17.25" customHeight="1" x14ac:dyDescent="0.15">
      <c r="A95" s="52"/>
      <c r="B95" s="39" t="s">
        <v>175</v>
      </c>
      <c r="C95" s="13">
        <v>0.4</v>
      </c>
      <c r="D95" s="13">
        <v>0.6</v>
      </c>
      <c r="E95" s="14">
        <v>760</v>
      </c>
      <c r="F95" s="14">
        <v>491</v>
      </c>
      <c r="G95" s="14">
        <v>269</v>
      </c>
      <c r="H95" s="14">
        <f t="shared" si="75"/>
        <v>25</v>
      </c>
      <c r="I95" s="14">
        <f t="shared" si="76"/>
        <v>10</v>
      </c>
      <c r="J95" s="14">
        <f t="shared" si="77"/>
        <v>15</v>
      </c>
      <c r="K95" s="14">
        <f t="shared" si="80"/>
        <v>13</v>
      </c>
      <c r="L95" s="14">
        <f t="shared" si="81"/>
        <v>5</v>
      </c>
      <c r="M95" s="14">
        <f t="shared" si="82"/>
        <v>8</v>
      </c>
      <c r="N95" s="14">
        <f t="shared" si="78"/>
        <v>38</v>
      </c>
      <c r="O95" s="14">
        <f t="shared" si="83"/>
        <v>15</v>
      </c>
      <c r="P95" s="14">
        <f t="shared" si="79"/>
        <v>23</v>
      </c>
      <c r="Q95" s="14"/>
      <c r="R95" s="15">
        <f t="shared" si="84"/>
        <v>15</v>
      </c>
      <c r="S95" s="24"/>
    </row>
    <row r="96" spans="1:20" s="16" customFormat="1" ht="17.25" customHeight="1" x14ac:dyDescent="0.15">
      <c r="A96" s="52"/>
      <c r="B96" s="39" t="s">
        <v>176</v>
      </c>
      <c r="C96" s="13">
        <v>0.4</v>
      </c>
      <c r="D96" s="13">
        <v>0.6</v>
      </c>
      <c r="E96" s="14">
        <v>1110</v>
      </c>
      <c r="F96" s="14">
        <v>950</v>
      </c>
      <c r="G96" s="14">
        <v>160</v>
      </c>
      <c r="H96" s="14">
        <f t="shared" si="75"/>
        <v>48</v>
      </c>
      <c r="I96" s="14">
        <f t="shared" si="76"/>
        <v>19</v>
      </c>
      <c r="J96" s="14">
        <f t="shared" si="77"/>
        <v>29</v>
      </c>
      <c r="K96" s="14">
        <f t="shared" si="80"/>
        <v>8</v>
      </c>
      <c r="L96" s="14">
        <f t="shared" si="81"/>
        <v>3</v>
      </c>
      <c r="M96" s="14">
        <f t="shared" si="82"/>
        <v>5</v>
      </c>
      <c r="N96" s="14">
        <f t="shared" si="78"/>
        <v>56</v>
      </c>
      <c r="O96" s="14">
        <f t="shared" si="83"/>
        <v>22</v>
      </c>
      <c r="P96" s="14">
        <f t="shared" si="79"/>
        <v>34</v>
      </c>
      <c r="Q96" s="14"/>
      <c r="R96" s="15">
        <f t="shared" si="84"/>
        <v>22</v>
      </c>
      <c r="S96" s="24"/>
      <c r="T96" s="11"/>
    </row>
    <row r="97" spans="1:20" s="16" customFormat="1" ht="17.25" customHeight="1" x14ac:dyDescent="0.15">
      <c r="A97" s="52"/>
      <c r="B97" s="39" t="s">
        <v>177</v>
      </c>
      <c r="C97" s="13">
        <v>0.4</v>
      </c>
      <c r="D97" s="13">
        <v>0.6</v>
      </c>
      <c r="E97" s="14">
        <v>111</v>
      </c>
      <c r="F97" s="14">
        <v>111</v>
      </c>
      <c r="G97" s="14">
        <v>0</v>
      </c>
      <c r="H97" s="14">
        <f t="shared" si="75"/>
        <v>5</v>
      </c>
      <c r="I97" s="14">
        <f t="shared" si="76"/>
        <v>2</v>
      </c>
      <c r="J97" s="14">
        <f t="shared" si="77"/>
        <v>3</v>
      </c>
      <c r="K97" s="14">
        <f t="shared" si="80"/>
        <v>0</v>
      </c>
      <c r="L97" s="14">
        <f t="shared" si="81"/>
        <v>0</v>
      </c>
      <c r="M97" s="14">
        <f t="shared" si="82"/>
        <v>0</v>
      </c>
      <c r="N97" s="14">
        <f t="shared" si="78"/>
        <v>5</v>
      </c>
      <c r="O97" s="14">
        <f t="shared" si="83"/>
        <v>2</v>
      </c>
      <c r="P97" s="14">
        <f t="shared" si="79"/>
        <v>3</v>
      </c>
      <c r="Q97" s="14"/>
      <c r="R97" s="15">
        <f t="shared" si="84"/>
        <v>2</v>
      </c>
      <c r="S97" s="24"/>
    </row>
    <row r="98" spans="1:20" s="16" customFormat="1" ht="17.25" customHeight="1" x14ac:dyDescent="0.15">
      <c r="A98" s="52"/>
      <c r="B98" s="34" t="s">
        <v>59</v>
      </c>
      <c r="C98" s="13">
        <v>0.7</v>
      </c>
      <c r="D98" s="13">
        <v>0.30000000000000004</v>
      </c>
      <c r="E98" s="14">
        <v>8695</v>
      </c>
      <c r="F98" s="14">
        <v>4729</v>
      </c>
      <c r="G98" s="14">
        <v>3966</v>
      </c>
      <c r="H98" s="14">
        <f t="shared" si="75"/>
        <v>237</v>
      </c>
      <c r="I98" s="14">
        <f t="shared" si="76"/>
        <v>166</v>
      </c>
      <c r="J98" s="14">
        <f t="shared" si="77"/>
        <v>71</v>
      </c>
      <c r="K98" s="14">
        <f t="shared" si="80"/>
        <v>198</v>
      </c>
      <c r="L98" s="14">
        <f t="shared" si="81"/>
        <v>139</v>
      </c>
      <c r="M98" s="14">
        <f t="shared" si="82"/>
        <v>59</v>
      </c>
      <c r="N98" s="14">
        <f t="shared" si="78"/>
        <v>435</v>
      </c>
      <c r="O98" s="14">
        <f t="shared" si="83"/>
        <v>305</v>
      </c>
      <c r="P98" s="14">
        <f t="shared" si="79"/>
        <v>130</v>
      </c>
      <c r="Q98" s="14">
        <v>188</v>
      </c>
      <c r="R98" s="15">
        <f t="shared" si="84"/>
        <v>117</v>
      </c>
      <c r="S98" s="24"/>
    </row>
    <row r="99" spans="1:20" s="16" customFormat="1" ht="28.5" customHeight="1" x14ac:dyDescent="0.15">
      <c r="A99" s="52"/>
      <c r="B99" s="34" t="s">
        <v>60</v>
      </c>
      <c r="C99" s="13">
        <v>0.7</v>
      </c>
      <c r="D99" s="13">
        <v>0.30000000000000004</v>
      </c>
      <c r="E99" s="14">
        <v>15501</v>
      </c>
      <c r="F99" s="14">
        <v>9497</v>
      </c>
      <c r="G99" s="14">
        <v>6004</v>
      </c>
      <c r="H99" s="14">
        <f t="shared" si="75"/>
        <v>474</v>
      </c>
      <c r="I99" s="14">
        <f t="shared" si="76"/>
        <v>332</v>
      </c>
      <c r="J99" s="14">
        <f t="shared" si="77"/>
        <v>142</v>
      </c>
      <c r="K99" s="14">
        <f t="shared" si="80"/>
        <v>300</v>
      </c>
      <c r="L99" s="14">
        <f t="shared" si="81"/>
        <v>210</v>
      </c>
      <c r="M99" s="14">
        <f t="shared" si="82"/>
        <v>90</v>
      </c>
      <c r="N99" s="14">
        <f t="shared" si="78"/>
        <v>774</v>
      </c>
      <c r="O99" s="14">
        <f t="shared" si="83"/>
        <v>542</v>
      </c>
      <c r="P99" s="14">
        <f t="shared" si="79"/>
        <v>232</v>
      </c>
      <c r="Q99" s="14">
        <v>477</v>
      </c>
      <c r="R99" s="15">
        <f t="shared" si="84"/>
        <v>65</v>
      </c>
      <c r="S99" s="24"/>
    </row>
    <row r="100" spans="1:20" s="16" customFormat="1" ht="17.25" customHeight="1" x14ac:dyDescent="0.15">
      <c r="A100" s="52"/>
      <c r="B100" s="34" t="s">
        <v>61</v>
      </c>
      <c r="C100" s="13">
        <v>0.7</v>
      </c>
      <c r="D100" s="13">
        <v>0.30000000000000004</v>
      </c>
      <c r="E100" s="14">
        <v>17382</v>
      </c>
      <c r="F100" s="14">
        <v>10329</v>
      </c>
      <c r="G100" s="14">
        <v>7053</v>
      </c>
      <c r="H100" s="14">
        <f t="shared" si="75"/>
        <v>517</v>
      </c>
      <c r="I100" s="14">
        <f t="shared" si="76"/>
        <v>362</v>
      </c>
      <c r="J100" s="14">
        <f t="shared" si="77"/>
        <v>155</v>
      </c>
      <c r="K100" s="14">
        <f t="shared" si="80"/>
        <v>353</v>
      </c>
      <c r="L100" s="14">
        <f t="shared" si="81"/>
        <v>247</v>
      </c>
      <c r="M100" s="14">
        <f t="shared" si="82"/>
        <v>106</v>
      </c>
      <c r="N100" s="14">
        <f t="shared" si="78"/>
        <v>870</v>
      </c>
      <c r="O100" s="14">
        <f t="shared" si="83"/>
        <v>609</v>
      </c>
      <c r="P100" s="14">
        <f t="shared" si="79"/>
        <v>261</v>
      </c>
      <c r="Q100" s="14">
        <v>235</v>
      </c>
      <c r="R100" s="15">
        <f t="shared" si="84"/>
        <v>374</v>
      </c>
      <c r="S100" s="24"/>
    </row>
    <row r="101" spans="1:20" s="16" customFormat="1" ht="17.25" customHeight="1" x14ac:dyDescent="0.15">
      <c r="A101" s="52"/>
      <c r="B101" s="34" t="s">
        <v>62</v>
      </c>
      <c r="C101" s="13">
        <v>0.7</v>
      </c>
      <c r="D101" s="13">
        <v>0.30000000000000004</v>
      </c>
      <c r="E101" s="14">
        <v>8710</v>
      </c>
      <c r="F101" s="14">
        <v>6494</v>
      </c>
      <c r="G101" s="14">
        <v>2216</v>
      </c>
      <c r="H101" s="14">
        <f t="shared" si="75"/>
        <v>324</v>
      </c>
      <c r="I101" s="14">
        <f t="shared" si="76"/>
        <v>227</v>
      </c>
      <c r="J101" s="14">
        <f t="shared" si="77"/>
        <v>97</v>
      </c>
      <c r="K101" s="14">
        <f t="shared" si="80"/>
        <v>111</v>
      </c>
      <c r="L101" s="14">
        <f t="shared" si="81"/>
        <v>78</v>
      </c>
      <c r="M101" s="14">
        <f t="shared" si="82"/>
        <v>33</v>
      </c>
      <c r="N101" s="14">
        <f t="shared" si="78"/>
        <v>435</v>
      </c>
      <c r="O101" s="14">
        <f t="shared" si="83"/>
        <v>305</v>
      </c>
      <c r="P101" s="14">
        <f t="shared" si="79"/>
        <v>130</v>
      </c>
      <c r="Q101" s="14">
        <v>253</v>
      </c>
      <c r="R101" s="15">
        <f t="shared" si="84"/>
        <v>52</v>
      </c>
      <c r="S101" s="24"/>
    </row>
    <row r="102" spans="1:20" s="16" customFormat="1" ht="17.25" customHeight="1" x14ac:dyDescent="0.15">
      <c r="A102" s="52"/>
      <c r="B102" s="34" t="s">
        <v>63</v>
      </c>
      <c r="C102" s="13">
        <v>0.7</v>
      </c>
      <c r="D102" s="13">
        <v>0.30000000000000004</v>
      </c>
      <c r="E102" s="14">
        <v>17966</v>
      </c>
      <c r="F102" s="14">
        <v>10673</v>
      </c>
      <c r="G102" s="14">
        <v>7293</v>
      </c>
      <c r="H102" s="14">
        <f t="shared" si="75"/>
        <v>534</v>
      </c>
      <c r="I102" s="14">
        <f t="shared" si="76"/>
        <v>374</v>
      </c>
      <c r="J102" s="14">
        <f t="shared" si="77"/>
        <v>160</v>
      </c>
      <c r="K102" s="14">
        <f t="shared" si="80"/>
        <v>364</v>
      </c>
      <c r="L102" s="14">
        <f t="shared" si="81"/>
        <v>255</v>
      </c>
      <c r="M102" s="14">
        <f t="shared" si="82"/>
        <v>109</v>
      </c>
      <c r="N102" s="14">
        <f t="shared" si="78"/>
        <v>898</v>
      </c>
      <c r="O102" s="14">
        <f t="shared" si="83"/>
        <v>629</v>
      </c>
      <c r="P102" s="14">
        <f t="shared" si="79"/>
        <v>269</v>
      </c>
      <c r="Q102" s="14">
        <v>496</v>
      </c>
      <c r="R102" s="15">
        <f t="shared" si="84"/>
        <v>133</v>
      </c>
      <c r="S102" s="24"/>
    </row>
    <row r="103" spans="1:20" s="16" customFormat="1" ht="17.25" customHeight="1" x14ac:dyDescent="0.15">
      <c r="A103" s="52"/>
      <c r="B103" s="34" t="s">
        <v>64</v>
      </c>
      <c r="C103" s="13">
        <v>0.8</v>
      </c>
      <c r="D103" s="13">
        <v>0.19999999999999996</v>
      </c>
      <c r="E103" s="14">
        <v>10369</v>
      </c>
      <c r="F103" s="14">
        <v>8018</v>
      </c>
      <c r="G103" s="14">
        <v>2351</v>
      </c>
      <c r="H103" s="14">
        <f t="shared" si="75"/>
        <v>401</v>
      </c>
      <c r="I103" s="14">
        <f t="shared" si="76"/>
        <v>321</v>
      </c>
      <c r="J103" s="14">
        <f t="shared" si="77"/>
        <v>80</v>
      </c>
      <c r="K103" s="14">
        <f t="shared" si="80"/>
        <v>118</v>
      </c>
      <c r="L103" s="14">
        <f t="shared" si="81"/>
        <v>94</v>
      </c>
      <c r="M103" s="14">
        <f t="shared" si="82"/>
        <v>24</v>
      </c>
      <c r="N103" s="14">
        <f t="shared" si="78"/>
        <v>519</v>
      </c>
      <c r="O103" s="14">
        <f t="shared" si="83"/>
        <v>415</v>
      </c>
      <c r="P103" s="14">
        <f t="shared" si="79"/>
        <v>104</v>
      </c>
      <c r="Q103" s="14">
        <v>299</v>
      </c>
      <c r="R103" s="15">
        <f t="shared" si="84"/>
        <v>116</v>
      </c>
      <c r="S103" s="24"/>
    </row>
    <row r="104" spans="1:20" s="11" customFormat="1" ht="17.25" customHeight="1" x14ac:dyDescent="0.15">
      <c r="A104" s="53"/>
      <c r="B104" s="34" t="s">
        <v>65</v>
      </c>
      <c r="C104" s="13">
        <v>0.7</v>
      </c>
      <c r="D104" s="13">
        <v>0.30000000000000004</v>
      </c>
      <c r="E104" s="14">
        <v>4147</v>
      </c>
      <c r="F104" s="14">
        <v>2503</v>
      </c>
      <c r="G104" s="14">
        <v>1644</v>
      </c>
      <c r="H104" s="14">
        <f t="shared" si="75"/>
        <v>126</v>
      </c>
      <c r="I104" s="14">
        <f t="shared" si="76"/>
        <v>88</v>
      </c>
      <c r="J104" s="14">
        <f t="shared" si="77"/>
        <v>38</v>
      </c>
      <c r="K104" s="14">
        <f t="shared" si="80"/>
        <v>83</v>
      </c>
      <c r="L104" s="14">
        <f t="shared" si="81"/>
        <v>58</v>
      </c>
      <c r="M104" s="14">
        <f t="shared" si="82"/>
        <v>25</v>
      </c>
      <c r="N104" s="14">
        <f t="shared" si="78"/>
        <v>209</v>
      </c>
      <c r="O104" s="14">
        <f t="shared" si="83"/>
        <v>146</v>
      </c>
      <c r="P104" s="14">
        <f t="shared" si="79"/>
        <v>63</v>
      </c>
      <c r="Q104" s="14">
        <v>99</v>
      </c>
      <c r="R104" s="15">
        <f t="shared" si="84"/>
        <v>47</v>
      </c>
      <c r="S104" s="24"/>
      <c r="T104" s="16"/>
    </row>
    <row r="105" spans="1:20" s="16" customFormat="1" ht="17.25" customHeight="1" x14ac:dyDescent="0.15">
      <c r="A105" s="51" t="s">
        <v>130</v>
      </c>
      <c r="B105" s="28" t="s">
        <v>163</v>
      </c>
      <c r="C105" s="9"/>
      <c r="D105" s="9"/>
      <c r="E105" s="10">
        <v>41187</v>
      </c>
      <c r="F105" s="10">
        <v>20650</v>
      </c>
      <c r="G105" s="10">
        <v>20537</v>
      </c>
      <c r="H105" s="10">
        <f t="shared" ref="H105:R105" si="85">SUM(H107:H110)</f>
        <v>1031</v>
      </c>
      <c r="I105" s="10">
        <f t="shared" si="85"/>
        <v>767</v>
      </c>
      <c r="J105" s="10">
        <f t="shared" si="85"/>
        <v>264</v>
      </c>
      <c r="K105" s="10">
        <f t="shared" si="85"/>
        <v>1027</v>
      </c>
      <c r="L105" s="10">
        <f t="shared" si="85"/>
        <v>722</v>
      </c>
      <c r="M105" s="10">
        <f t="shared" si="85"/>
        <v>305</v>
      </c>
      <c r="N105" s="10">
        <f t="shared" si="85"/>
        <v>2058</v>
      </c>
      <c r="O105" s="10">
        <f t="shared" si="85"/>
        <v>1489</v>
      </c>
      <c r="P105" s="10">
        <f t="shared" si="85"/>
        <v>569</v>
      </c>
      <c r="Q105" s="10">
        <v>1209</v>
      </c>
      <c r="R105" s="10">
        <f t="shared" si="85"/>
        <v>280</v>
      </c>
      <c r="S105" s="23"/>
    </row>
    <row r="106" spans="1:20" s="16" customFormat="1" ht="17.25" customHeight="1" x14ac:dyDescent="0.15">
      <c r="A106" s="52"/>
      <c r="B106" s="3" t="s">
        <v>162</v>
      </c>
      <c r="C106" s="9"/>
      <c r="D106" s="9"/>
      <c r="E106" s="10">
        <v>15777</v>
      </c>
      <c r="F106" s="10">
        <v>5779</v>
      </c>
      <c r="G106" s="10">
        <v>9998</v>
      </c>
      <c r="H106" s="10">
        <f t="shared" ref="H106:R106" si="86">SUM(H107:H108)</f>
        <v>288</v>
      </c>
      <c r="I106" s="10">
        <f t="shared" si="86"/>
        <v>173</v>
      </c>
      <c r="J106" s="10">
        <f t="shared" si="86"/>
        <v>115</v>
      </c>
      <c r="K106" s="10">
        <f t="shared" si="86"/>
        <v>500</v>
      </c>
      <c r="L106" s="10">
        <f t="shared" si="86"/>
        <v>300</v>
      </c>
      <c r="M106" s="10">
        <f t="shared" si="86"/>
        <v>200</v>
      </c>
      <c r="N106" s="10">
        <f t="shared" si="86"/>
        <v>788</v>
      </c>
      <c r="O106" s="10">
        <f t="shared" si="86"/>
        <v>473</v>
      </c>
      <c r="P106" s="10">
        <f t="shared" si="86"/>
        <v>315</v>
      </c>
      <c r="Q106" s="10">
        <v>395</v>
      </c>
      <c r="R106" s="10">
        <f t="shared" si="86"/>
        <v>78</v>
      </c>
      <c r="S106" s="23"/>
    </row>
    <row r="107" spans="1:20" s="16" customFormat="1" ht="17.25" customHeight="1" x14ac:dyDescent="0.15">
      <c r="A107" s="52"/>
      <c r="B107" s="2" t="s">
        <v>66</v>
      </c>
      <c r="C107" s="13">
        <v>0.6</v>
      </c>
      <c r="D107" s="13">
        <v>0.4</v>
      </c>
      <c r="E107" s="14">
        <v>13798</v>
      </c>
      <c r="F107" s="14">
        <v>4565</v>
      </c>
      <c r="G107" s="14">
        <v>9233</v>
      </c>
      <c r="H107" s="14">
        <f t="shared" ref="H107:H110" si="87">I107+J107</f>
        <v>228</v>
      </c>
      <c r="I107" s="14">
        <f t="shared" ref="I107:I110" si="88">ROUND(F107*500*C107/10000,0)</f>
        <v>137</v>
      </c>
      <c r="J107" s="14">
        <f t="shared" ref="J107:J110" si="89">ROUND(F107*500*D107/10000,0)</f>
        <v>91</v>
      </c>
      <c r="K107" s="14">
        <f t="shared" ref="K107:K110" si="90">L107+M107</f>
        <v>462</v>
      </c>
      <c r="L107" s="14">
        <f t="shared" ref="L107:L110" si="91">ROUND(G107*500*C107/10000,0)</f>
        <v>277</v>
      </c>
      <c r="M107" s="14">
        <f t="shared" ref="M107:M110" si="92">ROUND(G107*500*D107/10000,0)</f>
        <v>185</v>
      </c>
      <c r="N107" s="14">
        <f t="shared" ref="N107:N110" si="93">O107+P107</f>
        <v>690</v>
      </c>
      <c r="O107" s="14">
        <f t="shared" ref="O107:O110" si="94">I107+L107</f>
        <v>414</v>
      </c>
      <c r="P107" s="14">
        <f t="shared" ref="P107:P110" si="95">J107+M107</f>
        <v>276</v>
      </c>
      <c r="Q107" s="14">
        <v>353</v>
      </c>
      <c r="R107" s="15">
        <f t="shared" ref="R107:R110" si="96">O107-Q107</f>
        <v>61</v>
      </c>
      <c r="S107" s="24"/>
    </row>
    <row r="108" spans="1:20" s="16" customFormat="1" ht="17.25" customHeight="1" x14ac:dyDescent="0.15">
      <c r="A108" s="52"/>
      <c r="B108" s="2" t="s">
        <v>67</v>
      </c>
      <c r="C108" s="13">
        <v>0.6</v>
      </c>
      <c r="D108" s="13">
        <v>0.4</v>
      </c>
      <c r="E108" s="14">
        <v>1979</v>
      </c>
      <c r="F108" s="14">
        <v>1214</v>
      </c>
      <c r="G108" s="14">
        <v>765</v>
      </c>
      <c r="H108" s="14">
        <f t="shared" si="87"/>
        <v>60</v>
      </c>
      <c r="I108" s="14">
        <f t="shared" si="88"/>
        <v>36</v>
      </c>
      <c r="J108" s="14">
        <f t="shared" si="89"/>
        <v>24</v>
      </c>
      <c r="K108" s="14">
        <f t="shared" si="90"/>
        <v>38</v>
      </c>
      <c r="L108" s="14">
        <f t="shared" si="91"/>
        <v>23</v>
      </c>
      <c r="M108" s="14">
        <f t="shared" si="92"/>
        <v>15</v>
      </c>
      <c r="N108" s="14">
        <f t="shared" si="93"/>
        <v>98</v>
      </c>
      <c r="O108" s="14">
        <f t="shared" si="94"/>
        <v>59</v>
      </c>
      <c r="P108" s="14">
        <f t="shared" si="95"/>
        <v>39</v>
      </c>
      <c r="Q108" s="14">
        <v>42</v>
      </c>
      <c r="R108" s="15">
        <f t="shared" si="96"/>
        <v>17</v>
      </c>
      <c r="S108" s="24"/>
    </row>
    <row r="109" spans="1:20" s="16" customFormat="1" ht="17.25" customHeight="1" x14ac:dyDescent="0.15">
      <c r="A109" s="52"/>
      <c r="B109" s="34" t="s">
        <v>68</v>
      </c>
      <c r="C109" s="13">
        <v>0.8</v>
      </c>
      <c r="D109" s="13">
        <v>0.19999999999999996</v>
      </c>
      <c r="E109" s="14">
        <v>14202</v>
      </c>
      <c r="F109" s="14">
        <v>9911</v>
      </c>
      <c r="G109" s="14">
        <v>4291</v>
      </c>
      <c r="H109" s="14">
        <f t="shared" si="87"/>
        <v>495</v>
      </c>
      <c r="I109" s="14">
        <f t="shared" si="88"/>
        <v>396</v>
      </c>
      <c r="J109" s="14">
        <f t="shared" si="89"/>
        <v>99</v>
      </c>
      <c r="K109" s="14">
        <f t="shared" si="90"/>
        <v>215</v>
      </c>
      <c r="L109" s="14">
        <f t="shared" si="91"/>
        <v>172</v>
      </c>
      <c r="M109" s="14">
        <f t="shared" si="92"/>
        <v>43</v>
      </c>
      <c r="N109" s="14">
        <f t="shared" si="93"/>
        <v>710</v>
      </c>
      <c r="O109" s="14">
        <f t="shared" si="94"/>
        <v>568</v>
      </c>
      <c r="P109" s="14">
        <f t="shared" si="95"/>
        <v>142</v>
      </c>
      <c r="Q109" s="14">
        <v>457</v>
      </c>
      <c r="R109" s="15">
        <f t="shared" si="96"/>
        <v>111</v>
      </c>
      <c r="S109" s="24"/>
    </row>
    <row r="110" spans="1:20" s="16" customFormat="1" ht="17.25" customHeight="1" x14ac:dyDescent="0.15">
      <c r="A110" s="53"/>
      <c r="B110" s="34" t="s">
        <v>69</v>
      </c>
      <c r="C110" s="13">
        <v>0.8</v>
      </c>
      <c r="D110" s="13">
        <v>0.19999999999999996</v>
      </c>
      <c r="E110" s="14">
        <v>11208</v>
      </c>
      <c r="F110" s="14">
        <v>4960</v>
      </c>
      <c r="G110" s="14">
        <v>6248</v>
      </c>
      <c r="H110" s="14">
        <f t="shared" si="87"/>
        <v>248</v>
      </c>
      <c r="I110" s="14">
        <f t="shared" si="88"/>
        <v>198</v>
      </c>
      <c r="J110" s="14">
        <f t="shared" si="89"/>
        <v>50</v>
      </c>
      <c r="K110" s="14">
        <f t="shared" si="90"/>
        <v>312</v>
      </c>
      <c r="L110" s="14">
        <f t="shared" si="91"/>
        <v>250</v>
      </c>
      <c r="M110" s="14">
        <f t="shared" si="92"/>
        <v>62</v>
      </c>
      <c r="N110" s="14">
        <f t="shared" si="93"/>
        <v>560</v>
      </c>
      <c r="O110" s="14">
        <f t="shared" si="94"/>
        <v>448</v>
      </c>
      <c r="P110" s="14">
        <f t="shared" si="95"/>
        <v>112</v>
      </c>
      <c r="Q110" s="14">
        <v>357</v>
      </c>
      <c r="R110" s="15">
        <f t="shared" si="96"/>
        <v>91</v>
      </c>
      <c r="S110" s="24"/>
      <c r="T110" s="11"/>
    </row>
    <row r="111" spans="1:20" s="16" customFormat="1" ht="17.25" customHeight="1" x14ac:dyDescent="0.15">
      <c r="A111" s="51" t="s">
        <v>131</v>
      </c>
      <c r="B111" s="27" t="s">
        <v>166</v>
      </c>
      <c r="C111" s="9"/>
      <c r="D111" s="9"/>
      <c r="E111" s="10">
        <v>105872</v>
      </c>
      <c r="F111" s="10">
        <v>67536</v>
      </c>
      <c r="G111" s="10">
        <v>38336</v>
      </c>
      <c r="H111" s="10">
        <f t="shared" ref="H111:R111" si="97">SUM(H113:H119)</f>
        <v>3378</v>
      </c>
      <c r="I111" s="10">
        <f t="shared" si="97"/>
        <v>2214</v>
      </c>
      <c r="J111" s="10">
        <f t="shared" si="97"/>
        <v>1164</v>
      </c>
      <c r="K111" s="10">
        <f t="shared" si="97"/>
        <v>1916</v>
      </c>
      <c r="L111" s="10">
        <f t="shared" si="97"/>
        <v>1228</v>
      </c>
      <c r="M111" s="10">
        <f t="shared" si="97"/>
        <v>688</v>
      </c>
      <c r="N111" s="10">
        <f t="shared" si="97"/>
        <v>5294</v>
      </c>
      <c r="O111" s="10">
        <f t="shared" si="97"/>
        <v>3442</v>
      </c>
      <c r="P111" s="10">
        <f t="shared" si="97"/>
        <v>1852</v>
      </c>
      <c r="Q111" s="10">
        <v>2490</v>
      </c>
      <c r="R111" s="10">
        <f t="shared" si="97"/>
        <v>952</v>
      </c>
      <c r="S111" s="23"/>
    </row>
    <row r="112" spans="1:20" s="16" customFormat="1" ht="17.25" customHeight="1" x14ac:dyDescent="0.15">
      <c r="A112" s="52"/>
      <c r="B112" s="3" t="s">
        <v>162</v>
      </c>
      <c r="C112" s="9"/>
      <c r="D112" s="9"/>
      <c r="E112" s="10">
        <f t="shared" ref="E112:R112" si="98">SUM(E113:E115)</f>
        <v>38972</v>
      </c>
      <c r="F112" s="10">
        <f t="shared" si="98"/>
        <v>24450</v>
      </c>
      <c r="G112" s="10">
        <f t="shared" si="98"/>
        <v>14522</v>
      </c>
      <c r="H112" s="10">
        <f t="shared" si="98"/>
        <v>1224</v>
      </c>
      <c r="I112" s="10">
        <f t="shared" si="98"/>
        <v>625</v>
      </c>
      <c r="J112" s="10">
        <f t="shared" si="98"/>
        <v>599</v>
      </c>
      <c r="K112" s="10">
        <f t="shared" si="98"/>
        <v>725</v>
      </c>
      <c r="L112" s="10">
        <f t="shared" si="98"/>
        <v>373</v>
      </c>
      <c r="M112" s="10">
        <f t="shared" si="98"/>
        <v>352</v>
      </c>
      <c r="N112" s="10">
        <f t="shared" si="98"/>
        <v>1949</v>
      </c>
      <c r="O112" s="10">
        <f t="shared" si="98"/>
        <v>998</v>
      </c>
      <c r="P112" s="10">
        <f t="shared" si="98"/>
        <v>951</v>
      </c>
      <c r="Q112" s="10">
        <f t="shared" si="98"/>
        <v>653</v>
      </c>
      <c r="R112" s="10">
        <f t="shared" si="98"/>
        <v>345</v>
      </c>
      <c r="S112" s="23"/>
    </row>
    <row r="113" spans="1:20" s="16" customFormat="1" ht="17.25" customHeight="1" x14ac:dyDescent="0.15">
      <c r="A113" s="52"/>
      <c r="B113" s="2" t="s">
        <v>70</v>
      </c>
      <c r="C113" s="13">
        <v>0.5</v>
      </c>
      <c r="D113" s="13">
        <v>0.5</v>
      </c>
      <c r="E113" s="14">
        <v>8486</v>
      </c>
      <c r="F113" s="14">
        <v>5682</v>
      </c>
      <c r="G113" s="14">
        <v>2804</v>
      </c>
      <c r="H113" s="14">
        <f t="shared" ref="H113:H119" si="99">I113+J113</f>
        <v>284</v>
      </c>
      <c r="I113" s="14">
        <f t="shared" ref="I113:I119" si="100">ROUND(F113*500*C113/10000,0)</f>
        <v>142</v>
      </c>
      <c r="J113" s="14">
        <f t="shared" ref="J113:J119" si="101">ROUND(F113*500*D113/10000,0)</f>
        <v>142</v>
      </c>
      <c r="K113" s="14">
        <f t="shared" ref="K113:K119" si="102">L113+M113</f>
        <v>140</v>
      </c>
      <c r="L113" s="14">
        <f t="shared" ref="L113:L119" si="103">ROUND(G113*500*C113/10000,0)</f>
        <v>70</v>
      </c>
      <c r="M113" s="14">
        <f t="shared" ref="M113:M119" si="104">ROUND(G113*500*D113/10000,0)</f>
        <v>70</v>
      </c>
      <c r="N113" s="14">
        <f t="shared" ref="N113:N119" si="105">O113+P113</f>
        <v>424</v>
      </c>
      <c r="O113" s="14">
        <f t="shared" ref="O113:O119" si="106">I113+L113</f>
        <v>212</v>
      </c>
      <c r="P113" s="14">
        <f t="shared" ref="P113:P119" si="107">J113+M113</f>
        <v>212</v>
      </c>
      <c r="Q113" s="14">
        <v>160</v>
      </c>
      <c r="R113" s="15">
        <f t="shared" ref="R113:R119" si="108">O113-Q113</f>
        <v>52</v>
      </c>
      <c r="S113" s="24"/>
    </row>
    <row r="114" spans="1:20" s="16" customFormat="1" ht="28.5" customHeight="1" x14ac:dyDescent="0.15">
      <c r="A114" s="52"/>
      <c r="B114" s="2" t="s">
        <v>71</v>
      </c>
      <c r="C114" s="13">
        <v>0.5</v>
      </c>
      <c r="D114" s="13">
        <v>0.5</v>
      </c>
      <c r="E114" s="14">
        <v>28110</v>
      </c>
      <c r="F114" s="14">
        <v>17461</v>
      </c>
      <c r="G114" s="14">
        <v>10649</v>
      </c>
      <c r="H114" s="14">
        <f t="shared" si="99"/>
        <v>874</v>
      </c>
      <c r="I114" s="14">
        <f t="shared" si="100"/>
        <v>437</v>
      </c>
      <c r="J114" s="14">
        <f t="shared" si="101"/>
        <v>437</v>
      </c>
      <c r="K114" s="14">
        <f t="shared" si="102"/>
        <v>532</v>
      </c>
      <c r="L114" s="14">
        <f t="shared" si="103"/>
        <v>266</v>
      </c>
      <c r="M114" s="14">
        <f t="shared" si="104"/>
        <v>266</v>
      </c>
      <c r="N114" s="14">
        <f t="shared" si="105"/>
        <v>1406</v>
      </c>
      <c r="O114" s="14">
        <f t="shared" si="106"/>
        <v>703</v>
      </c>
      <c r="P114" s="14">
        <f t="shared" si="107"/>
        <v>703</v>
      </c>
      <c r="Q114" s="14">
        <v>435</v>
      </c>
      <c r="R114" s="15">
        <f t="shared" si="108"/>
        <v>268</v>
      </c>
      <c r="S114" s="24"/>
    </row>
    <row r="115" spans="1:20" s="16" customFormat="1" ht="24.75" customHeight="1" x14ac:dyDescent="0.15">
      <c r="A115" s="52"/>
      <c r="B115" s="17" t="s">
        <v>150</v>
      </c>
      <c r="C115" s="13">
        <v>0.7</v>
      </c>
      <c r="D115" s="13">
        <v>0.3</v>
      </c>
      <c r="E115" s="14">
        <v>2376</v>
      </c>
      <c r="F115" s="14">
        <v>1307</v>
      </c>
      <c r="G115" s="14">
        <v>1069</v>
      </c>
      <c r="H115" s="14">
        <f t="shared" si="99"/>
        <v>66</v>
      </c>
      <c r="I115" s="14">
        <f t="shared" si="100"/>
        <v>46</v>
      </c>
      <c r="J115" s="14">
        <f t="shared" si="101"/>
        <v>20</v>
      </c>
      <c r="K115" s="14">
        <f t="shared" si="102"/>
        <v>53</v>
      </c>
      <c r="L115" s="14">
        <f t="shared" si="103"/>
        <v>37</v>
      </c>
      <c r="M115" s="14">
        <f t="shared" si="104"/>
        <v>16</v>
      </c>
      <c r="N115" s="14">
        <f t="shared" si="105"/>
        <v>119</v>
      </c>
      <c r="O115" s="14">
        <f t="shared" si="106"/>
        <v>83</v>
      </c>
      <c r="P115" s="14">
        <f t="shared" si="107"/>
        <v>36</v>
      </c>
      <c r="Q115" s="14">
        <v>58</v>
      </c>
      <c r="R115" s="15">
        <f t="shared" si="108"/>
        <v>25</v>
      </c>
      <c r="S115" s="24"/>
    </row>
    <row r="116" spans="1:20" s="16" customFormat="1" ht="17.25" customHeight="1" x14ac:dyDescent="0.15">
      <c r="A116" s="52"/>
      <c r="B116" s="34" t="s">
        <v>72</v>
      </c>
      <c r="C116" s="13">
        <v>0.7</v>
      </c>
      <c r="D116" s="13">
        <v>0.30000000000000004</v>
      </c>
      <c r="E116" s="14">
        <v>12056</v>
      </c>
      <c r="F116" s="14">
        <v>6665</v>
      </c>
      <c r="G116" s="14">
        <v>5391</v>
      </c>
      <c r="H116" s="14">
        <f t="shared" si="99"/>
        <v>333</v>
      </c>
      <c r="I116" s="14">
        <f t="shared" si="100"/>
        <v>233</v>
      </c>
      <c r="J116" s="14">
        <f t="shared" si="101"/>
        <v>100</v>
      </c>
      <c r="K116" s="14">
        <f t="shared" si="102"/>
        <v>270</v>
      </c>
      <c r="L116" s="14">
        <f t="shared" si="103"/>
        <v>189</v>
      </c>
      <c r="M116" s="14">
        <f t="shared" si="104"/>
        <v>81</v>
      </c>
      <c r="N116" s="14">
        <f t="shared" si="105"/>
        <v>603</v>
      </c>
      <c r="O116" s="14">
        <f t="shared" si="106"/>
        <v>422</v>
      </c>
      <c r="P116" s="14">
        <f t="shared" si="107"/>
        <v>181</v>
      </c>
      <c r="Q116" s="14">
        <v>363</v>
      </c>
      <c r="R116" s="15">
        <f t="shared" si="108"/>
        <v>59</v>
      </c>
      <c r="S116" s="24"/>
    </row>
    <row r="117" spans="1:20" s="11" customFormat="1" ht="17.25" customHeight="1" x14ac:dyDescent="0.15">
      <c r="A117" s="52"/>
      <c r="B117" s="34" t="s">
        <v>73</v>
      </c>
      <c r="C117" s="13">
        <v>0.7</v>
      </c>
      <c r="D117" s="13">
        <v>0.30000000000000004</v>
      </c>
      <c r="E117" s="14">
        <v>18795</v>
      </c>
      <c r="F117" s="14">
        <v>10977</v>
      </c>
      <c r="G117" s="14">
        <v>7818</v>
      </c>
      <c r="H117" s="14">
        <f t="shared" si="99"/>
        <v>549</v>
      </c>
      <c r="I117" s="14">
        <f t="shared" si="100"/>
        <v>384</v>
      </c>
      <c r="J117" s="14">
        <f t="shared" si="101"/>
        <v>165</v>
      </c>
      <c r="K117" s="14">
        <f t="shared" si="102"/>
        <v>391</v>
      </c>
      <c r="L117" s="14">
        <f t="shared" si="103"/>
        <v>274</v>
      </c>
      <c r="M117" s="14">
        <f t="shared" si="104"/>
        <v>117</v>
      </c>
      <c r="N117" s="14">
        <f t="shared" si="105"/>
        <v>940</v>
      </c>
      <c r="O117" s="14">
        <f t="shared" si="106"/>
        <v>658</v>
      </c>
      <c r="P117" s="14">
        <f t="shared" si="107"/>
        <v>282</v>
      </c>
      <c r="Q117" s="14">
        <v>535</v>
      </c>
      <c r="R117" s="15">
        <f t="shared" si="108"/>
        <v>123</v>
      </c>
      <c r="S117" s="24"/>
      <c r="T117" s="16"/>
    </row>
    <row r="118" spans="1:20" s="16" customFormat="1" ht="17.25" customHeight="1" x14ac:dyDescent="0.15">
      <c r="A118" s="52"/>
      <c r="B118" s="34" t="s">
        <v>74</v>
      </c>
      <c r="C118" s="13">
        <v>0.8</v>
      </c>
      <c r="D118" s="13">
        <v>0.19999999999999996</v>
      </c>
      <c r="E118" s="14">
        <v>20393</v>
      </c>
      <c r="F118" s="14">
        <v>16278</v>
      </c>
      <c r="G118" s="14">
        <v>4115</v>
      </c>
      <c r="H118" s="14">
        <f t="shared" si="99"/>
        <v>814</v>
      </c>
      <c r="I118" s="14">
        <f t="shared" si="100"/>
        <v>651</v>
      </c>
      <c r="J118" s="14">
        <f t="shared" si="101"/>
        <v>163</v>
      </c>
      <c r="K118" s="14">
        <f t="shared" si="102"/>
        <v>206</v>
      </c>
      <c r="L118" s="14">
        <f t="shared" si="103"/>
        <v>165</v>
      </c>
      <c r="M118" s="14">
        <f t="shared" si="104"/>
        <v>41</v>
      </c>
      <c r="N118" s="14">
        <f t="shared" si="105"/>
        <v>1020</v>
      </c>
      <c r="O118" s="14">
        <f t="shared" si="106"/>
        <v>816</v>
      </c>
      <c r="P118" s="14">
        <f t="shared" si="107"/>
        <v>204</v>
      </c>
      <c r="Q118" s="14">
        <v>664</v>
      </c>
      <c r="R118" s="15">
        <f t="shared" si="108"/>
        <v>152</v>
      </c>
      <c r="S118" s="24"/>
    </row>
    <row r="119" spans="1:20" s="16" customFormat="1" ht="17.25" customHeight="1" x14ac:dyDescent="0.15">
      <c r="A119" s="53"/>
      <c r="B119" s="34" t="s">
        <v>75</v>
      </c>
      <c r="C119" s="13">
        <v>0.7</v>
      </c>
      <c r="D119" s="13">
        <v>0.30000000000000004</v>
      </c>
      <c r="E119" s="14">
        <v>15656</v>
      </c>
      <c r="F119" s="14">
        <v>9166</v>
      </c>
      <c r="G119" s="14">
        <v>6490</v>
      </c>
      <c r="H119" s="14">
        <f t="shared" si="99"/>
        <v>458</v>
      </c>
      <c r="I119" s="14">
        <f t="shared" si="100"/>
        <v>321</v>
      </c>
      <c r="J119" s="14">
        <f t="shared" si="101"/>
        <v>137</v>
      </c>
      <c r="K119" s="14">
        <f t="shared" si="102"/>
        <v>324</v>
      </c>
      <c r="L119" s="14">
        <f t="shared" si="103"/>
        <v>227</v>
      </c>
      <c r="M119" s="14">
        <f t="shared" si="104"/>
        <v>97</v>
      </c>
      <c r="N119" s="14">
        <f t="shared" si="105"/>
        <v>782</v>
      </c>
      <c r="O119" s="14">
        <f t="shared" si="106"/>
        <v>548</v>
      </c>
      <c r="P119" s="14">
        <f t="shared" si="107"/>
        <v>234</v>
      </c>
      <c r="Q119" s="14">
        <v>275</v>
      </c>
      <c r="R119" s="15">
        <f t="shared" si="108"/>
        <v>273</v>
      </c>
      <c r="S119" s="24"/>
    </row>
    <row r="120" spans="1:20" s="16" customFormat="1" ht="17.25" customHeight="1" x14ac:dyDescent="0.15">
      <c r="A120" s="51" t="s">
        <v>133</v>
      </c>
      <c r="B120" s="27" t="s">
        <v>134</v>
      </c>
      <c r="C120" s="9"/>
      <c r="D120" s="9"/>
      <c r="E120" s="10">
        <v>185103</v>
      </c>
      <c r="F120" s="10">
        <v>111019</v>
      </c>
      <c r="G120" s="10">
        <v>74084</v>
      </c>
      <c r="H120" s="10">
        <f t="shared" ref="H120:R120" si="109">SUM(H122:H134)</f>
        <v>5550</v>
      </c>
      <c r="I120" s="10">
        <f t="shared" si="109"/>
        <v>3811</v>
      </c>
      <c r="J120" s="10">
        <f t="shared" si="109"/>
        <v>1739</v>
      </c>
      <c r="K120" s="10">
        <f t="shared" si="109"/>
        <v>3706</v>
      </c>
      <c r="L120" s="10">
        <f t="shared" si="109"/>
        <v>2519</v>
      </c>
      <c r="M120" s="10">
        <f t="shared" si="109"/>
        <v>1187</v>
      </c>
      <c r="N120" s="10">
        <f t="shared" si="109"/>
        <v>9256</v>
      </c>
      <c r="O120" s="10">
        <f t="shared" si="109"/>
        <v>6330</v>
      </c>
      <c r="P120" s="10">
        <f t="shared" si="109"/>
        <v>2926</v>
      </c>
      <c r="Q120" s="10">
        <v>4924</v>
      </c>
      <c r="R120" s="10">
        <f t="shared" si="109"/>
        <v>1406</v>
      </c>
      <c r="S120" s="23"/>
    </row>
    <row r="121" spans="1:20" s="16" customFormat="1" ht="17.25" customHeight="1" x14ac:dyDescent="0.15">
      <c r="A121" s="52"/>
      <c r="B121" s="3" t="s">
        <v>162</v>
      </c>
      <c r="C121" s="9"/>
      <c r="D121" s="9"/>
      <c r="E121" s="10">
        <f t="shared" ref="E121:R121" si="110">SUM(E122:E125)</f>
        <v>39326</v>
      </c>
      <c r="F121" s="10">
        <f t="shared" si="110"/>
        <v>23000</v>
      </c>
      <c r="G121" s="10">
        <f t="shared" si="110"/>
        <v>16326</v>
      </c>
      <c r="H121" s="10">
        <f t="shared" si="110"/>
        <v>1149</v>
      </c>
      <c r="I121" s="10">
        <f t="shared" si="110"/>
        <v>519</v>
      </c>
      <c r="J121" s="10">
        <f t="shared" si="110"/>
        <v>630</v>
      </c>
      <c r="K121" s="10">
        <f t="shared" si="110"/>
        <v>817</v>
      </c>
      <c r="L121" s="10">
        <f t="shared" si="110"/>
        <v>372</v>
      </c>
      <c r="M121" s="10">
        <f t="shared" si="110"/>
        <v>445</v>
      </c>
      <c r="N121" s="10">
        <f t="shared" si="110"/>
        <v>1966</v>
      </c>
      <c r="O121" s="10">
        <f t="shared" si="110"/>
        <v>891</v>
      </c>
      <c r="P121" s="10">
        <f t="shared" si="110"/>
        <v>1075</v>
      </c>
      <c r="Q121" s="10">
        <f t="shared" si="110"/>
        <v>663</v>
      </c>
      <c r="R121" s="10">
        <f t="shared" si="110"/>
        <v>228</v>
      </c>
      <c r="S121" s="23"/>
    </row>
    <row r="122" spans="1:20" s="16" customFormat="1" ht="17.25" customHeight="1" x14ac:dyDescent="0.15">
      <c r="A122" s="52"/>
      <c r="B122" s="2" t="s">
        <v>87</v>
      </c>
      <c r="C122" s="13">
        <v>0.5</v>
      </c>
      <c r="D122" s="13">
        <v>0.5</v>
      </c>
      <c r="E122" s="14">
        <v>17569</v>
      </c>
      <c r="F122" s="14">
        <v>9696</v>
      </c>
      <c r="G122" s="14">
        <v>7873</v>
      </c>
      <c r="H122" s="14">
        <f t="shared" ref="H122:H134" si="111">I122+J122</f>
        <v>484</v>
      </c>
      <c r="I122" s="14">
        <f t="shared" ref="I122:I134" si="112">ROUND(F122*500*C122/10000,0)</f>
        <v>242</v>
      </c>
      <c r="J122" s="14">
        <f t="shared" ref="J122:J134" si="113">ROUND(F122*500*D122/10000,0)</f>
        <v>242</v>
      </c>
      <c r="K122" s="14">
        <f t="shared" ref="K122:K134" si="114">L122+M122</f>
        <v>394</v>
      </c>
      <c r="L122" s="14">
        <f t="shared" ref="L122:L134" si="115">ROUND(G122*500*C122/10000,0)</f>
        <v>197</v>
      </c>
      <c r="M122" s="14">
        <f t="shared" ref="M122:M134" si="116">ROUND(G122*500*D122/10000,0)</f>
        <v>197</v>
      </c>
      <c r="N122" s="14">
        <f t="shared" ref="N122:N134" si="117">O122+P122</f>
        <v>878</v>
      </c>
      <c r="O122" s="14">
        <f t="shared" ref="O122:O134" si="118">I122+L122</f>
        <v>439</v>
      </c>
      <c r="P122" s="14">
        <f t="shared" ref="P122:P134" si="119">J122+M122</f>
        <v>439</v>
      </c>
      <c r="Q122" s="14">
        <v>382</v>
      </c>
      <c r="R122" s="15">
        <f t="shared" ref="R122:R134" si="120">O122-Q122</f>
        <v>57</v>
      </c>
      <c r="S122" s="24"/>
    </row>
    <row r="123" spans="1:20" s="11" customFormat="1" ht="17.25" customHeight="1" x14ac:dyDescent="0.15">
      <c r="A123" s="52"/>
      <c r="B123" s="2" t="s">
        <v>88</v>
      </c>
      <c r="C123" s="13">
        <v>0.4</v>
      </c>
      <c r="D123" s="13">
        <v>0.6</v>
      </c>
      <c r="E123" s="14">
        <v>20690</v>
      </c>
      <c r="F123" s="14">
        <v>12633</v>
      </c>
      <c r="G123" s="14">
        <v>8057</v>
      </c>
      <c r="H123" s="14">
        <f t="shared" si="111"/>
        <v>632</v>
      </c>
      <c r="I123" s="14">
        <f t="shared" si="112"/>
        <v>253</v>
      </c>
      <c r="J123" s="14">
        <f t="shared" si="113"/>
        <v>379</v>
      </c>
      <c r="K123" s="14">
        <f t="shared" si="114"/>
        <v>403</v>
      </c>
      <c r="L123" s="14">
        <f t="shared" si="115"/>
        <v>161</v>
      </c>
      <c r="M123" s="14">
        <f t="shared" si="116"/>
        <v>242</v>
      </c>
      <c r="N123" s="14">
        <f t="shared" si="117"/>
        <v>1035</v>
      </c>
      <c r="O123" s="14">
        <f t="shared" si="118"/>
        <v>414</v>
      </c>
      <c r="P123" s="14">
        <f t="shared" si="119"/>
        <v>621</v>
      </c>
      <c r="Q123" s="14">
        <v>254</v>
      </c>
      <c r="R123" s="15">
        <f t="shared" si="120"/>
        <v>160</v>
      </c>
      <c r="S123" s="24"/>
    </row>
    <row r="124" spans="1:20" s="16" customFormat="1" ht="17.25" customHeight="1" x14ac:dyDescent="0.15">
      <c r="A124" s="52"/>
      <c r="B124" s="18" t="s">
        <v>152</v>
      </c>
      <c r="C124" s="13">
        <v>0.7</v>
      </c>
      <c r="D124" s="13">
        <v>0.3</v>
      </c>
      <c r="E124" s="14">
        <v>834</v>
      </c>
      <c r="F124" s="14">
        <v>438</v>
      </c>
      <c r="G124" s="14">
        <v>396</v>
      </c>
      <c r="H124" s="14">
        <f t="shared" si="111"/>
        <v>22</v>
      </c>
      <c r="I124" s="14">
        <f t="shared" si="112"/>
        <v>15</v>
      </c>
      <c r="J124" s="14">
        <f t="shared" si="113"/>
        <v>7</v>
      </c>
      <c r="K124" s="14">
        <f t="shared" si="114"/>
        <v>20</v>
      </c>
      <c r="L124" s="14">
        <f t="shared" si="115"/>
        <v>14</v>
      </c>
      <c r="M124" s="14">
        <f t="shared" si="116"/>
        <v>6</v>
      </c>
      <c r="N124" s="14">
        <f t="shared" si="117"/>
        <v>42</v>
      </c>
      <c r="O124" s="14">
        <f t="shared" si="118"/>
        <v>29</v>
      </c>
      <c r="P124" s="14">
        <f t="shared" si="119"/>
        <v>13</v>
      </c>
      <c r="Q124" s="14">
        <v>17</v>
      </c>
      <c r="R124" s="15">
        <f t="shared" si="120"/>
        <v>12</v>
      </c>
      <c r="S124" s="24"/>
    </row>
    <row r="125" spans="1:20" s="16" customFormat="1" ht="17.25" customHeight="1" x14ac:dyDescent="0.15">
      <c r="A125" s="52"/>
      <c r="B125" s="18" t="s">
        <v>153</v>
      </c>
      <c r="C125" s="13">
        <v>0.8</v>
      </c>
      <c r="D125" s="13">
        <v>0.2</v>
      </c>
      <c r="E125" s="14">
        <v>233</v>
      </c>
      <c r="F125" s="14">
        <v>233</v>
      </c>
      <c r="G125" s="14">
        <v>0</v>
      </c>
      <c r="H125" s="14">
        <f t="shared" si="111"/>
        <v>11</v>
      </c>
      <c r="I125" s="14">
        <f t="shared" si="112"/>
        <v>9</v>
      </c>
      <c r="J125" s="14">
        <f t="shared" si="113"/>
        <v>2</v>
      </c>
      <c r="K125" s="14">
        <f t="shared" si="114"/>
        <v>0</v>
      </c>
      <c r="L125" s="14">
        <f t="shared" si="115"/>
        <v>0</v>
      </c>
      <c r="M125" s="14">
        <f t="shared" si="116"/>
        <v>0</v>
      </c>
      <c r="N125" s="14">
        <f t="shared" si="117"/>
        <v>11</v>
      </c>
      <c r="O125" s="14">
        <f t="shared" si="118"/>
        <v>9</v>
      </c>
      <c r="P125" s="14">
        <f t="shared" si="119"/>
        <v>2</v>
      </c>
      <c r="Q125" s="14">
        <v>10</v>
      </c>
      <c r="R125" s="15">
        <f t="shared" si="120"/>
        <v>-1</v>
      </c>
      <c r="S125" s="24"/>
    </row>
    <row r="126" spans="1:20" s="16" customFormat="1" ht="17.25" customHeight="1" x14ac:dyDescent="0.15">
      <c r="A126" s="52"/>
      <c r="B126" s="34" t="s">
        <v>89</v>
      </c>
      <c r="C126" s="13">
        <v>0.7</v>
      </c>
      <c r="D126" s="13">
        <v>0.30000000000000004</v>
      </c>
      <c r="E126" s="14">
        <v>22412</v>
      </c>
      <c r="F126" s="14">
        <v>13775</v>
      </c>
      <c r="G126" s="14">
        <v>8637</v>
      </c>
      <c r="H126" s="14">
        <f t="shared" si="111"/>
        <v>689</v>
      </c>
      <c r="I126" s="14">
        <f t="shared" si="112"/>
        <v>482</v>
      </c>
      <c r="J126" s="14">
        <f t="shared" si="113"/>
        <v>207</v>
      </c>
      <c r="K126" s="14">
        <f t="shared" si="114"/>
        <v>432</v>
      </c>
      <c r="L126" s="14">
        <f t="shared" si="115"/>
        <v>302</v>
      </c>
      <c r="M126" s="14">
        <f t="shared" si="116"/>
        <v>130</v>
      </c>
      <c r="N126" s="14">
        <f t="shared" si="117"/>
        <v>1121</v>
      </c>
      <c r="O126" s="14">
        <f t="shared" si="118"/>
        <v>784</v>
      </c>
      <c r="P126" s="14">
        <f t="shared" si="119"/>
        <v>337</v>
      </c>
      <c r="Q126" s="14">
        <v>612</v>
      </c>
      <c r="R126" s="15">
        <f t="shared" si="120"/>
        <v>172</v>
      </c>
      <c r="S126" s="24"/>
    </row>
    <row r="127" spans="1:20" s="16" customFormat="1" ht="17.25" customHeight="1" x14ac:dyDescent="0.15">
      <c r="A127" s="52"/>
      <c r="B127" s="34" t="s">
        <v>90</v>
      </c>
      <c r="C127" s="13">
        <v>0.7</v>
      </c>
      <c r="D127" s="13">
        <v>0.30000000000000004</v>
      </c>
      <c r="E127" s="14">
        <v>18709</v>
      </c>
      <c r="F127" s="14">
        <v>10625</v>
      </c>
      <c r="G127" s="14">
        <v>8084</v>
      </c>
      <c r="H127" s="14">
        <f t="shared" si="111"/>
        <v>531</v>
      </c>
      <c r="I127" s="14">
        <f t="shared" si="112"/>
        <v>372</v>
      </c>
      <c r="J127" s="14">
        <f t="shared" si="113"/>
        <v>159</v>
      </c>
      <c r="K127" s="14">
        <f t="shared" si="114"/>
        <v>404</v>
      </c>
      <c r="L127" s="14">
        <f t="shared" si="115"/>
        <v>283</v>
      </c>
      <c r="M127" s="14">
        <f t="shared" si="116"/>
        <v>121</v>
      </c>
      <c r="N127" s="14">
        <f t="shared" si="117"/>
        <v>935</v>
      </c>
      <c r="O127" s="14">
        <f t="shared" si="118"/>
        <v>655</v>
      </c>
      <c r="P127" s="14">
        <f t="shared" si="119"/>
        <v>280</v>
      </c>
      <c r="Q127" s="14">
        <v>568</v>
      </c>
      <c r="R127" s="15">
        <f t="shared" si="120"/>
        <v>87</v>
      </c>
      <c r="S127" s="24"/>
    </row>
    <row r="128" spans="1:20" s="16" customFormat="1" ht="28.5" customHeight="1" x14ac:dyDescent="0.15">
      <c r="A128" s="52"/>
      <c r="B128" s="34" t="s">
        <v>91</v>
      </c>
      <c r="C128" s="13">
        <v>0.8</v>
      </c>
      <c r="D128" s="13">
        <v>0.19999999999999996</v>
      </c>
      <c r="E128" s="14">
        <v>4786</v>
      </c>
      <c r="F128" s="14">
        <v>2612</v>
      </c>
      <c r="G128" s="14">
        <v>2174</v>
      </c>
      <c r="H128" s="14">
        <f t="shared" si="111"/>
        <v>130</v>
      </c>
      <c r="I128" s="14">
        <f t="shared" si="112"/>
        <v>104</v>
      </c>
      <c r="J128" s="14">
        <f t="shared" si="113"/>
        <v>26</v>
      </c>
      <c r="K128" s="14">
        <f t="shared" si="114"/>
        <v>109</v>
      </c>
      <c r="L128" s="14">
        <f t="shared" si="115"/>
        <v>87</v>
      </c>
      <c r="M128" s="14">
        <f t="shared" si="116"/>
        <v>22</v>
      </c>
      <c r="N128" s="14">
        <f t="shared" si="117"/>
        <v>239</v>
      </c>
      <c r="O128" s="14">
        <f t="shared" si="118"/>
        <v>191</v>
      </c>
      <c r="P128" s="14">
        <f t="shared" si="119"/>
        <v>48</v>
      </c>
      <c r="Q128" s="14">
        <v>149</v>
      </c>
      <c r="R128" s="15">
        <f t="shared" si="120"/>
        <v>42</v>
      </c>
      <c r="S128" s="24"/>
    </row>
    <row r="129" spans="1:20" s="16" customFormat="1" ht="28.5" customHeight="1" x14ac:dyDescent="0.15">
      <c r="A129" s="52"/>
      <c r="B129" s="34" t="s">
        <v>92</v>
      </c>
      <c r="C129" s="13">
        <v>0.7</v>
      </c>
      <c r="D129" s="13">
        <v>0.30000000000000004</v>
      </c>
      <c r="E129" s="14">
        <v>27107</v>
      </c>
      <c r="F129" s="14">
        <v>15139</v>
      </c>
      <c r="G129" s="14">
        <v>11968</v>
      </c>
      <c r="H129" s="14">
        <f t="shared" si="111"/>
        <v>757</v>
      </c>
      <c r="I129" s="14">
        <f t="shared" si="112"/>
        <v>530</v>
      </c>
      <c r="J129" s="14">
        <f t="shared" si="113"/>
        <v>227</v>
      </c>
      <c r="K129" s="14">
        <f t="shared" si="114"/>
        <v>599</v>
      </c>
      <c r="L129" s="14">
        <f t="shared" si="115"/>
        <v>419</v>
      </c>
      <c r="M129" s="14">
        <f t="shared" si="116"/>
        <v>180</v>
      </c>
      <c r="N129" s="14">
        <f t="shared" si="117"/>
        <v>1356</v>
      </c>
      <c r="O129" s="14">
        <f t="shared" si="118"/>
        <v>949</v>
      </c>
      <c r="P129" s="14">
        <f t="shared" si="119"/>
        <v>407</v>
      </c>
      <c r="Q129" s="14">
        <v>525</v>
      </c>
      <c r="R129" s="15">
        <f t="shared" si="120"/>
        <v>424</v>
      </c>
      <c r="S129" s="24"/>
    </row>
    <row r="130" spans="1:20" s="16" customFormat="1" ht="17.25" customHeight="1" x14ac:dyDescent="0.15">
      <c r="A130" s="52"/>
      <c r="B130" s="34" t="s">
        <v>93</v>
      </c>
      <c r="C130" s="13">
        <v>0.8</v>
      </c>
      <c r="D130" s="13">
        <v>0.19999999999999996</v>
      </c>
      <c r="E130" s="14">
        <v>9127</v>
      </c>
      <c r="F130" s="14">
        <v>5264</v>
      </c>
      <c r="G130" s="14">
        <v>3863</v>
      </c>
      <c r="H130" s="14">
        <f t="shared" si="111"/>
        <v>264</v>
      </c>
      <c r="I130" s="14">
        <f t="shared" si="112"/>
        <v>211</v>
      </c>
      <c r="J130" s="14">
        <f t="shared" si="113"/>
        <v>53</v>
      </c>
      <c r="K130" s="14">
        <f t="shared" si="114"/>
        <v>194</v>
      </c>
      <c r="L130" s="14">
        <f t="shared" si="115"/>
        <v>155</v>
      </c>
      <c r="M130" s="14">
        <f t="shared" si="116"/>
        <v>39</v>
      </c>
      <c r="N130" s="14">
        <f t="shared" si="117"/>
        <v>458</v>
      </c>
      <c r="O130" s="14">
        <f t="shared" si="118"/>
        <v>366</v>
      </c>
      <c r="P130" s="14">
        <f t="shared" si="119"/>
        <v>92</v>
      </c>
      <c r="Q130" s="14">
        <v>278</v>
      </c>
      <c r="R130" s="15">
        <f t="shared" si="120"/>
        <v>88</v>
      </c>
      <c r="S130" s="24"/>
      <c r="T130" s="11"/>
    </row>
    <row r="131" spans="1:20" s="16" customFormat="1" ht="17.25" customHeight="1" x14ac:dyDescent="0.15">
      <c r="A131" s="52"/>
      <c r="B131" s="34" t="s">
        <v>94</v>
      </c>
      <c r="C131" s="13">
        <v>0.8</v>
      </c>
      <c r="D131" s="13">
        <v>0.19999999999999996</v>
      </c>
      <c r="E131" s="14">
        <v>22208</v>
      </c>
      <c r="F131" s="14">
        <v>14036</v>
      </c>
      <c r="G131" s="14">
        <v>8172</v>
      </c>
      <c r="H131" s="14">
        <f t="shared" si="111"/>
        <v>701</v>
      </c>
      <c r="I131" s="14">
        <f t="shared" si="112"/>
        <v>561</v>
      </c>
      <c r="J131" s="14">
        <f t="shared" si="113"/>
        <v>140</v>
      </c>
      <c r="K131" s="14">
        <f t="shared" si="114"/>
        <v>409</v>
      </c>
      <c r="L131" s="14">
        <f t="shared" si="115"/>
        <v>327</v>
      </c>
      <c r="M131" s="14">
        <f t="shared" si="116"/>
        <v>82</v>
      </c>
      <c r="N131" s="14">
        <f t="shared" si="117"/>
        <v>1110</v>
      </c>
      <c r="O131" s="14">
        <f t="shared" si="118"/>
        <v>888</v>
      </c>
      <c r="P131" s="14">
        <f t="shared" si="119"/>
        <v>222</v>
      </c>
      <c r="Q131" s="14">
        <v>765</v>
      </c>
      <c r="R131" s="15">
        <f t="shared" si="120"/>
        <v>123</v>
      </c>
      <c r="S131" s="24"/>
      <c r="T131" s="11"/>
    </row>
    <row r="132" spans="1:20" s="16" customFormat="1" ht="17.25" customHeight="1" x14ac:dyDescent="0.15">
      <c r="A132" s="52"/>
      <c r="B132" s="34" t="s">
        <v>95</v>
      </c>
      <c r="C132" s="13">
        <v>0.7</v>
      </c>
      <c r="D132" s="13">
        <v>0.30000000000000004</v>
      </c>
      <c r="E132" s="14">
        <v>10118</v>
      </c>
      <c r="F132" s="14">
        <v>6220</v>
      </c>
      <c r="G132" s="42">
        <v>3898</v>
      </c>
      <c r="H132" s="14">
        <f t="shared" si="111"/>
        <v>311</v>
      </c>
      <c r="I132" s="14">
        <f t="shared" si="112"/>
        <v>218</v>
      </c>
      <c r="J132" s="14">
        <f t="shared" si="113"/>
        <v>93</v>
      </c>
      <c r="K132" s="14">
        <f t="shared" si="114"/>
        <v>194</v>
      </c>
      <c r="L132" s="14">
        <f t="shared" si="115"/>
        <v>136</v>
      </c>
      <c r="M132" s="14">
        <f t="shared" si="116"/>
        <v>58</v>
      </c>
      <c r="N132" s="14">
        <f t="shared" si="117"/>
        <v>505</v>
      </c>
      <c r="O132" s="14">
        <f t="shared" si="118"/>
        <v>354</v>
      </c>
      <c r="P132" s="14">
        <f t="shared" si="119"/>
        <v>151</v>
      </c>
      <c r="Q132" s="14">
        <v>377</v>
      </c>
      <c r="R132" s="15">
        <f t="shared" si="120"/>
        <v>-23</v>
      </c>
      <c r="S132" s="24"/>
    </row>
    <row r="133" spans="1:20" s="16" customFormat="1" ht="17.25" customHeight="1" x14ac:dyDescent="0.15">
      <c r="A133" s="52"/>
      <c r="B133" s="34" t="s">
        <v>96</v>
      </c>
      <c r="C133" s="13">
        <v>0.8</v>
      </c>
      <c r="D133" s="13">
        <v>0.19999999999999996</v>
      </c>
      <c r="E133" s="14">
        <v>16453</v>
      </c>
      <c r="F133" s="14">
        <v>10850</v>
      </c>
      <c r="G133" s="14">
        <v>5603</v>
      </c>
      <c r="H133" s="14">
        <f t="shared" si="111"/>
        <v>543</v>
      </c>
      <c r="I133" s="14">
        <f t="shared" si="112"/>
        <v>434</v>
      </c>
      <c r="J133" s="14">
        <f t="shared" si="113"/>
        <v>109</v>
      </c>
      <c r="K133" s="14">
        <f t="shared" si="114"/>
        <v>280</v>
      </c>
      <c r="L133" s="14">
        <f t="shared" si="115"/>
        <v>224</v>
      </c>
      <c r="M133" s="14">
        <f t="shared" si="116"/>
        <v>56</v>
      </c>
      <c r="N133" s="14">
        <f t="shared" si="117"/>
        <v>823</v>
      </c>
      <c r="O133" s="14">
        <f t="shared" si="118"/>
        <v>658</v>
      </c>
      <c r="P133" s="14">
        <f t="shared" si="119"/>
        <v>165</v>
      </c>
      <c r="Q133" s="14">
        <v>570</v>
      </c>
      <c r="R133" s="15">
        <f t="shared" si="120"/>
        <v>88</v>
      </c>
      <c r="S133" s="24"/>
    </row>
    <row r="134" spans="1:20" s="16" customFormat="1" ht="17.25" customHeight="1" x14ac:dyDescent="0.15">
      <c r="A134" s="53"/>
      <c r="B134" s="34" t="s">
        <v>154</v>
      </c>
      <c r="C134" s="13">
        <v>0.8</v>
      </c>
      <c r="D134" s="13">
        <v>0.19999999999999996</v>
      </c>
      <c r="E134" s="14">
        <v>14857</v>
      </c>
      <c r="F134" s="14">
        <v>9498</v>
      </c>
      <c r="G134" s="14">
        <v>5359</v>
      </c>
      <c r="H134" s="14">
        <f t="shared" si="111"/>
        <v>475</v>
      </c>
      <c r="I134" s="14">
        <f t="shared" si="112"/>
        <v>380</v>
      </c>
      <c r="J134" s="14">
        <f t="shared" si="113"/>
        <v>95</v>
      </c>
      <c r="K134" s="14">
        <f t="shared" si="114"/>
        <v>268</v>
      </c>
      <c r="L134" s="14">
        <f t="shared" si="115"/>
        <v>214</v>
      </c>
      <c r="M134" s="14">
        <f t="shared" si="116"/>
        <v>54</v>
      </c>
      <c r="N134" s="14">
        <f t="shared" si="117"/>
        <v>743</v>
      </c>
      <c r="O134" s="14">
        <f t="shared" si="118"/>
        <v>594</v>
      </c>
      <c r="P134" s="14">
        <f t="shared" si="119"/>
        <v>149</v>
      </c>
      <c r="Q134" s="14">
        <v>417</v>
      </c>
      <c r="R134" s="15">
        <f t="shared" si="120"/>
        <v>177</v>
      </c>
      <c r="S134" s="24"/>
    </row>
    <row r="135" spans="1:20" s="16" customFormat="1" ht="17.25" customHeight="1" x14ac:dyDescent="0.15">
      <c r="A135" s="51" t="s">
        <v>132</v>
      </c>
      <c r="B135" s="27" t="s">
        <v>151</v>
      </c>
      <c r="C135" s="9"/>
      <c r="D135" s="9"/>
      <c r="E135" s="10">
        <v>140320</v>
      </c>
      <c r="F135" s="10">
        <v>88791</v>
      </c>
      <c r="G135" s="10">
        <v>51529</v>
      </c>
      <c r="H135" s="10">
        <f t="shared" ref="H135:R135" si="121">SUM(H137:H148)</f>
        <v>4440</v>
      </c>
      <c r="I135" s="10">
        <f t="shared" si="121"/>
        <v>2903</v>
      </c>
      <c r="J135" s="10">
        <f t="shared" si="121"/>
        <v>1537</v>
      </c>
      <c r="K135" s="10">
        <f t="shared" si="121"/>
        <v>2577</v>
      </c>
      <c r="L135" s="10">
        <f t="shared" si="121"/>
        <v>1686</v>
      </c>
      <c r="M135" s="10">
        <f t="shared" si="121"/>
        <v>891</v>
      </c>
      <c r="N135" s="10">
        <f t="shared" si="121"/>
        <v>7017</v>
      </c>
      <c r="O135" s="10">
        <f t="shared" si="121"/>
        <v>4589</v>
      </c>
      <c r="P135" s="10">
        <f t="shared" si="121"/>
        <v>2428</v>
      </c>
      <c r="Q135" s="10">
        <v>2673</v>
      </c>
      <c r="R135" s="10">
        <f t="shared" si="121"/>
        <v>1916</v>
      </c>
      <c r="S135" s="23"/>
    </row>
    <row r="136" spans="1:20" s="16" customFormat="1" ht="17.25" customHeight="1" x14ac:dyDescent="0.15">
      <c r="A136" s="52"/>
      <c r="B136" s="3" t="s">
        <v>162</v>
      </c>
      <c r="C136" s="9"/>
      <c r="D136" s="9"/>
      <c r="E136" s="10">
        <v>35655</v>
      </c>
      <c r="F136" s="10">
        <v>22471</v>
      </c>
      <c r="G136" s="10">
        <v>13184</v>
      </c>
      <c r="H136" s="10">
        <f t="shared" ref="H136:R136" si="122">SUM(H137:H139)</f>
        <v>1124</v>
      </c>
      <c r="I136" s="10">
        <f t="shared" si="122"/>
        <v>432</v>
      </c>
      <c r="J136" s="10">
        <f t="shared" si="122"/>
        <v>692</v>
      </c>
      <c r="K136" s="10">
        <f t="shared" si="122"/>
        <v>659</v>
      </c>
      <c r="L136" s="10">
        <f t="shared" si="122"/>
        <v>264</v>
      </c>
      <c r="M136" s="10">
        <f t="shared" si="122"/>
        <v>395</v>
      </c>
      <c r="N136" s="10">
        <f t="shared" si="122"/>
        <v>1783</v>
      </c>
      <c r="O136" s="10">
        <f t="shared" si="122"/>
        <v>696</v>
      </c>
      <c r="P136" s="10">
        <f t="shared" si="122"/>
        <v>1087</v>
      </c>
      <c r="Q136" s="10">
        <v>165</v>
      </c>
      <c r="R136" s="10">
        <f t="shared" si="122"/>
        <v>531</v>
      </c>
      <c r="S136" s="23"/>
    </row>
    <row r="137" spans="1:20" s="16" customFormat="1" ht="27.75" customHeight="1" x14ac:dyDescent="0.15">
      <c r="A137" s="52"/>
      <c r="B137" s="44" t="s">
        <v>186</v>
      </c>
      <c r="C137" s="13">
        <v>0</v>
      </c>
      <c r="D137" s="13">
        <v>1</v>
      </c>
      <c r="E137" s="10">
        <v>867</v>
      </c>
      <c r="F137" s="10">
        <v>867</v>
      </c>
      <c r="G137" s="10">
        <v>0</v>
      </c>
      <c r="H137" s="14">
        <f t="shared" ref="H137:H148" si="123">I137+J137</f>
        <v>43</v>
      </c>
      <c r="I137" s="10">
        <v>0</v>
      </c>
      <c r="J137" s="14">
        <f t="shared" ref="J137:J148" si="124">ROUND(F137*500*D137/10000,0)</f>
        <v>43</v>
      </c>
      <c r="K137" s="10">
        <v>0</v>
      </c>
      <c r="L137" s="10">
        <v>0</v>
      </c>
      <c r="M137" s="10">
        <v>0</v>
      </c>
      <c r="N137" s="14">
        <f t="shared" ref="N137:N148" si="125">O137+P137</f>
        <v>43</v>
      </c>
      <c r="O137" s="10">
        <v>0</v>
      </c>
      <c r="P137" s="14">
        <f t="shared" ref="P137:P148" si="126">J137+M137</f>
        <v>43</v>
      </c>
      <c r="Q137" s="10">
        <v>0</v>
      </c>
      <c r="R137" s="10">
        <v>0</v>
      </c>
      <c r="S137" s="23"/>
    </row>
    <row r="138" spans="1:20" s="16" customFormat="1" ht="27.75" customHeight="1" x14ac:dyDescent="0.15">
      <c r="A138" s="52"/>
      <c r="B138" s="2" t="s">
        <v>76</v>
      </c>
      <c r="C138" s="13">
        <v>0.4</v>
      </c>
      <c r="D138" s="13">
        <v>0.6</v>
      </c>
      <c r="E138" s="14">
        <v>22123</v>
      </c>
      <c r="F138" s="14">
        <v>13820</v>
      </c>
      <c r="G138" s="14">
        <v>8303</v>
      </c>
      <c r="H138" s="14">
        <f t="shared" si="123"/>
        <v>691</v>
      </c>
      <c r="I138" s="14">
        <f t="shared" ref="I138:I148" si="127">ROUND(F138*500*C138/10000,0)</f>
        <v>276</v>
      </c>
      <c r="J138" s="14">
        <f t="shared" si="124"/>
        <v>415</v>
      </c>
      <c r="K138" s="14">
        <f t="shared" ref="K138:K148" si="128">L138+M138</f>
        <v>415</v>
      </c>
      <c r="L138" s="14">
        <f t="shared" ref="L138:L148" si="129">ROUND(G138*500*C138/10000,0)</f>
        <v>166</v>
      </c>
      <c r="M138" s="14">
        <f t="shared" ref="M138:M148" si="130">ROUND(G138*500*D138/10000,0)</f>
        <v>249</v>
      </c>
      <c r="N138" s="14">
        <f t="shared" si="125"/>
        <v>1106</v>
      </c>
      <c r="O138" s="14">
        <f t="shared" ref="O138:O148" si="131">I138+L138</f>
        <v>442</v>
      </c>
      <c r="P138" s="14">
        <f t="shared" si="126"/>
        <v>664</v>
      </c>
      <c r="Q138" s="14">
        <v>70</v>
      </c>
      <c r="R138" s="15">
        <f t="shared" ref="R138:R148" si="132">O138-Q138</f>
        <v>372</v>
      </c>
      <c r="S138" s="24"/>
    </row>
    <row r="139" spans="1:20" s="16" customFormat="1" ht="17.25" customHeight="1" x14ac:dyDescent="0.15">
      <c r="A139" s="52"/>
      <c r="B139" s="2" t="s">
        <v>77</v>
      </c>
      <c r="C139" s="13">
        <v>0.4</v>
      </c>
      <c r="D139" s="13">
        <v>0.6</v>
      </c>
      <c r="E139" s="14">
        <v>12665</v>
      </c>
      <c r="F139" s="14">
        <v>7784</v>
      </c>
      <c r="G139" s="14">
        <v>4881</v>
      </c>
      <c r="H139" s="14">
        <f t="shared" si="123"/>
        <v>390</v>
      </c>
      <c r="I139" s="14">
        <f t="shared" si="127"/>
        <v>156</v>
      </c>
      <c r="J139" s="14">
        <f t="shared" si="124"/>
        <v>234</v>
      </c>
      <c r="K139" s="14">
        <f t="shared" si="128"/>
        <v>244</v>
      </c>
      <c r="L139" s="14">
        <f t="shared" si="129"/>
        <v>98</v>
      </c>
      <c r="M139" s="14">
        <f t="shared" si="130"/>
        <v>146</v>
      </c>
      <c r="N139" s="14">
        <f t="shared" si="125"/>
        <v>634</v>
      </c>
      <c r="O139" s="14">
        <f t="shared" si="131"/>
        <v>254</v>
      </c>
      <c r="P139" s="14">
        <f t="shared" si="126"/>
        <v>380</v>
      </c>
      <c r="Q139" s="14">
        <v>95</v>
      </c>
      <c r="R139" s="15">
        <f t="shared" si="132"/>
        <v>159</v>
      </c>
      <c r="S139" s="24"/>
    </row>
    <row r="140" spans="1:20" s="11" customFormat="1" ht="17.25" customHeight="1" x14ac:dyDescent="0.15">
      <c r="A140" s="52"/>
      <c r="B140" s="34" t="s">
        <v>78</v>
      </c>
      <c r="C140" s="13">
        <v>0.7</v>
      </c>
      <c r="D140" s="13">
        <v>0.30000000000000004</v>
      </c>
      <c r="E140" s="14">
        <v>16206</v>
      </c>
      <c r="F140" s="14">
        <v>10203</v>
      </c>
      <c r="G140" s="14">
        <v>6003</v>
      </c>
      <c r="H140" s="14">
        <f t="shared" si="123"/>
        <v>510</v>
      </c>
      <c r="I140" s="14">
        <f t="shared" si="127"/>
        <v>357</v>
      </c>
      <c r="J140" s="14">
        <f t="shared" si="124"/>
        <v>153</v>
      </c>
      <c r="K140" s="14">
        <f t="shared" si="128"/>
        <v>300</v>
      </c>
      <c r="L140" s="14">
        <f t="shared" si="129"/>
        <v>210</v>
      </c>
      <c r="M140" s="14">
        <f t="shared" si="130"/>
        <v>90</v>
      </c>
      <c r="N140" s="14">
        <f t="shared" si="125"/>
        <v>810</v>
      </c>
      <c r="O140" s="14">
        <f t="shared" si="131"/>
        <v>567</v>
      </c>
      <c r="P140" s="14">
        <f t="shared" si="126"/>
        <v>243</v>
      </c>
      <c r="Q140" s="14">
        <v>289</v>
      </c>
      <c r="R140" s="15">
        <f t="shared" si="132"/>
        <v>278</v>
      </c>
      <c r="S140" s="24"/>
      <c r="T140" s="16"/>
    </row>
    <row r="141" spans="1:20" s="16" customFormat="1" ht="17.25" customHeight="1" x14ac:dyDescent="0.15">
      <c r="A141" s="52"/>
      <c r="B141" s="34" t="s">
        <v>79</v>
      </c>
      <c r="C141" s="13">
        <v>0.8</v>
      </c>
      <c r="D141" s="13">
        <v>0.19999999999999996</v>
      </c>
      <c r="E141" s="14">
        <v>16548</v>
      </c>
      <c r="F141" s="14">
        <v>9923</v>
      </c>
      <c r="G141" s="14">
        <v>6625</v>
      </c>
      <c r="H141" s="14">
        <f t="shared" si="123"/>
        <v>496</v>
      </c>
      <c r="I141" s="14">
        <f t="shared" si="127"/>
        <v>397</v>
      </c>
      <c r="J141" s="14">
        <f t="shared" si="124"/>
        <v>99</v>
      </c>
      <c r="K141" s="14">
        <f t="shared" si="128"/>
        <v>331</v>
      </c>
      <c r="L141" s="14">
        <f t="shared" si="129"/>
        <v>265</v>
      </c>
      <c r="M141" s="14">
        <f t="shared" si="130"/>
        <v>66</v>
      </c>
      <c r="N141" s="14">
        <f t="shared" si="125"/>
        <v>827</v>
      </c>
      <c r="O141" s="14">
        <f t="shared" si="131"/>
        <v>662</v>
      </c>
      <c r="P141" s="14">
        <f t="shared" si="126"/>
        <v>165</v>
      </c>
      <c r="Q141" s="14">
        <v>366</v>
      </c>
      <c r="R141" s="15">
        <f t="shared" si="132"/>
        <v>296</v>
      </c>
      <c r="S141" s="24"/>
    </row>
    <row r="142" spans="1:20" s="16" customFormat="1" ht="17.25" customHeight="1" x14ac:dyDescent="0.15">
      <c r="A142" s="52"/>
      <c r="B142" s="34" t="s">
        <v>80</v>
      </c>
      <c r="C142" s="13">
        <v>0.7</v>
      </c>
      <c r="D142" s="13">
        <v>0.30000000000000004</v>
      </c>
      <c r="E142" s="14">
        <v>16042</v>
      </c>
      <c r="F142" s="14">
        <v>9174</v>
      </c>
      <c r="G142" s="14">
        <v>6868</v>
      </c>
      <c r="H142" s="14">
        <f t="shared" si="123"/>
        <v>459</v>
      </c>
      <c r="I142" s="14">
        <f t="shared" si="127"/>
        <v>321</v>
      </c>
      <c r="J142" s="14">
        <f t="shared" si="124"/>
        <v>138</v>
      </c>
      <c r="K142" s="14">
        <f t="shared" si="128"/>
        <v>343</v>
      </c>
      <c r="L142" s="14">
        <f t="shared" si="129"/>
        <v>240</v>
      </c>
      <c r="M142" s="14">
        <f t="shared" si="130"/>
        <v>103</v>
      </c>
      <c r="N142" s="14">
        <f t="shared" si="125"/>
        <v>802</v>
      </c>
      <c r="O142" s="14">
        <f t="shared" si="131"/>
        <v>561</v>
      </c>
      <c r="P142" s="14">
        <f t="shared" si="126"/>
        <v>241</v>
      </c>
      <c r="Q142" s="14">
        <v>424</v>
      </c>
      <c r="R142" s="15">
        <f t="shared" si="132"/>
        <v>137</v>
      </c>
      <c r="S142" s="24"/>
    </row>
    <row r="143" spans="1:20" s="16" customFormat="1" ht="17.25" customHeight="1" x14ac:dyDescent="0.15">
      <c r="A143" s="52"/>
      <c r="B143" s="34" t="s">
        <v>81</v>
      </c>
      <c r="C143" s="13">
        <v>0.7</v>
      </c>
      <c r="D143" s="13">
        <v>0.30000000000000004</v>
      </c>
      <c r="E143" s="14">
        <v>8869</v>
      </c>
      <c r="F143" s="14">
        <v>6449</v>
      </c>
      <c r="G143" s="14">
        <v>2420</v>
      </c>
      <c r="H143" s="14">
        <f t="shared" si="123"/>
        <v>323</v>
      </c>
      <c r="I143" s="14">
        <f t="shared" si="127"/>
        <v>226</v>
      </c>
      <c r="J143" s="14">
        <f t="shared" si="124"/>
        <v>97</v>
      </c>
      <c r="K143" s="14">
        <f t="shared" si="128"/>
        <v>121</v>
      </c>
      <c r="L143" s="14">
        <f t="shared" si="129"/>
        <v>85</v>
      </c>
      <c r="M143" s="14">
        <f t="shared" si="130"/>
        <v>36</v>
      </c>
      <c r="N143" s="14">
        <f t="shared" si="125"/>
        <v>444</v>
      </c>
      <c r="O143" s="14">
        <f t="shared" si="131"/>
        <v>311</v>
      </c>
      <c r="P143" s="14">
        <f t="shared" si="126"/>
        <v>133</v>
      </c>
      <c r="Q143" s="14">
        <v>70</v>
      </c>
      <c r="R143" s="15">
        <f t="shared" si="132"/>
        <v>241</v>
      </c>
      <c r="S143" s="24"/>
    </row>
    <row r="144" spans="1:20" s="16" customFormat="1" ht="17.25" customHeight="1" x14ac:dyDescent="0.15">
      <c r="A144" s="52"/>
      <c r="B144" s="34" t="s">
        <v>82</v>
      </c>
      <c r="C144" s="13">
        <v>0.7</v>
      </c>
      <c r="D144" s="13">
        <v>0.30000000000000004</v>
      </c>
      <c r="E144" s="14">
        <v>9173</v>
      </c>
      <c r="F144" s="14">
        <v>5335</v>
      </c>
      <c r="G144" s="14">
        <v>3838</v>
      </c>
      <c r="H144" s="14">
        <f t="shared" si="123"/>
        <v>267</v>
      </c>
      <c r="I144" s="14">
        <f t="shared" si="127"/>
        <v>187</v>
      </c>
      <c r="J144" s="14">
        <f t="shared" si="124"/>
        <v>80</v>
      </c>
      <c r="K144" s="14">
        <f t="shared" si="128"/>
        <v>192</v>
      </c>
      <c r="L144" s="14">
        <f t="shared" si="129"/>
        <v>134</v>
      </c>
      <c r="M144" s="14">
        <f t="shared" si="130"/>
        <v>58</v>
      </c>
      <c r="N144" s="14">
        <f t="shared" si="125"/>
        <v>459</v>
      </c>
      <c r="O144" s="14">
        <f t="shared" si="131"/>
        <v>321</v>
      </c>
      <c r="P144" s="14">
        <f t="shared" si="126"/>
        <v>138</v>
      </c>
      <c r="Q144" s="14">
        <v>251</v>
      </c>
      <c r="R144" s="15">
        <f t="shared" si="132"/>
        <v>70</v>
      </c>
      <c r="S144" s="24"/>
    </row>
    <row r="145" spans="1:20" s="16" customFormat="1" ht="17.25" customHeight="1" x14ac:dyDescent="0.15">
      <c r="A145" s="52"/>
      <c r="B145" s="34" t="s">
        <v>83</v>
      </c>
      <c r="C145" s="13">
        <v>0.8</v>
      </c>
      <c r="D145" s="13">
        <v>0.19999999999999996</v>
      </c>
      <c r="E145" s="14">
        <v>12526</v>
      </c>
      <c r="F145" s="14">
        <v>9134</v>
      </c>
      <c r="G145" s="14">
        <v>3392</v>
      </c>
      <c r="H145" s="14">
        <f t="shared" si="123"/>
        <v>456</v>
      </c>
      <c r="I145" s="14">
        <f t="shared" si="127"/>
        <v>365</v>
      </c>
      <c r="J145" s="14">
        <f t="shared" si="124"/>
        <v>91</v>
      </c>
      <c r="K145" s="14">
        <f t="shared" si="128"/>
        <v>170</v>
      </c>
      <c r="L145" s="14">
        <f t="shared" si="129"/>
        <v>136</v>
      </c>
      <c r="M145" s="14">
        <f t="shared" si="130"/>
        <v>34</v>
      </c>
      <c r="N145" s="14">
        <f t="shared" si="125"/>
        <v>626</v>
      </c>
      <c r="O145" s="14">
        <f t="shared" si="131"/>
        <v>501</v>
      </c>
      <c r="P145" s="14">
        <f t="shared" si="126"/>
        <v>125</v>
      </c>
      <c r="Q145" s="14">
        <v>334</v>
      </c>
      <c r="R145" s="15">
        <f t="shared" si="132"/>
        <v>167</v>
      </c>
      <c r="S145" s="24"/>
    </row>
    <row r="146" spans="1:20" s="16" customFormat="1" ht="17.25" customHeight="1" x14ac:dyDescent="0.15">
      <c r="A146" s="52"/>
      <c r="B146" s="34" t="s">
        <v>84</v>
      </c>
      <c r="C146" s="13">
        <v>0.8</v>
      </c>
      <c r="D146" s="13">
        <v>0.19999999999999996</v>
      </c>
      <c r="E146" s="14">
        <v>5178</v>
      </c>
      <c r="F146" s="14">
        <v>4382</v>
      </c>
      <c r="G146" s="14">
        <v>796</v>
      </c>
      <c r="H146" s="14">
        <f t="shared" si="123"/>
        <v>219</v>
      </c>
      <c r="I146" s="14">
        <f t="shared" si="127"/>
        <v>175</v>
      </c>
      <c r="J146" s="14">
        <f t="shared" si="124"/>
        <v>44</v>
      </c>
      <c r="K146" s="14">
        <f t="shared" si="128"/>
        <v>40</v>
      </c>
      <c r="L146" s="14">
        <f t="shared" si="129"/>
        <v>32</v>
      </c>
      <c r="M146" s="14">
        <f t="shared" si="130"/>
        <v>8</v>
      </c>
      <c r="N146" s="14">
        <f t="shared" si="125"/>
        <v>259</v>
      </c>
      <c r="O146" s="14">
        <f t="shared" si="131"/>
        <v>207</v>
      </c>
      <c r="P146" s="14">
        <f t="shared" si="126"/>
        <v>52</v>
      </c>
      <c r="Q146" s="14">
        <v>179</v>
      </c>
      <c r="R146" s="15">
        <f t="shared" si="132"/>
        <v>28</v>
      </c>
      <c r="S146" s="24"/>
      <c r="T146" s="11"/>
    </row>
    <row r="147" spans="1:20" s="16" customFormat="1" ht="17.25" customHeight="1" x14ac:dyDescent="0.15">
      <c r="A147" s="52"/>
      <c r="B147" s="34" t="s">
        <v>85</v>
      </c>
      <c r="C147" s="13">
        <v>0.8</v>
      </c>
      <c r="D147" s="13">
        <v>0.19999999999999996</v>
      </c>
      <c r="E147" s="14">
        <v>11583</v>
      </c>
      <c r="F147" s="14">
        <v>6569</v>
      </c>
      <c r="G147" s="14">
        <v>5014</v>
      </c>
      <c r="H147" s="14">
        <f t="shared" si="123"/>
        <v>329</v>
      </c>
      <c r="I147" s="14">
        <f t="shared" si="127"/>
        <v>263</v>
      </c>
      <c r="J147" s="14">
        <f t="shared" si="124"/>
        <v>66</v>
      </c>
      <c r="K147" s="14">
        <f t="shared" si="128"/>
        <v>251</v>
      </c>
      <c r="L147" s="14">
        <f t="shared" si="129"/>
        <v>201</v>
      </c>
      <c r="M147" s="14">
        <f t="shared" si="130"/>
        <v>50</v>
      </c>
      <c r="N147" s="14">
        <f t="shared" si="125"/>
        <v>580</v>
      </c>
      <c r="O147" s="14">
        <f t="shared" si="131"/>
        <v>464</v>
      </c>
      <c r="P147" s="14">
        <f t="shared" si="126"/>
        <v>116</v>
      </c>
      <c r="Q147" s="14">
        <v>385</v>
      </c>
      <c r="R147" s="15">
        <f t="shared" si="132"/>
        <v>79</v>
      </c>
      <c r="S147" s="24"/>
    </row>
    <row r="148" spans="1:20" s="16" customFormat="1" ht="17.25" customHeight="1" x14ac:dyDescent="0.15">
      <c r="A148" s="53"/>
      <c r="B148" s="34" t="s">
        <v>86</v>
      </c>
      <c r="C148" s="13">
        <v>0.7</v>
      </c>
      <c r="D148" s="13">
        <v>0.30000000000000004</v>
      </c>
      <c r="E148" s="14">
        <v>8540</v>
      </c>
      <c r="F148" s="14">
        <v>5151</v>
      </c>
      <c r="G148" s="14">
        <v>3389</v>
      </c>
      <c r="H148" s="14">
        <f t="shared" si="123"/>
        <v>257</v>
      </c>
      <c r="I148" s="14">
        <f t="shared" si="127"/>
        <v>180</v>
      </c>
      <c r="J148" s="14">
        <f t="shared" si="124"/>
        <v>77</v>
      </c>
      <c r="K148" s="14">
        <f t="shared" si="128"/>
        <v>170</v>
      </c>
      <c r="L148" s="14">
        <f t="shared" si="129"/>
        <v>119</v>
      </c>
      <c r="M148" s="14">
        <f t="shared" si="130"/>
        <v>51</v>
      </c>
      <c r="N148" s="14">
        <f t="shared" si="125"/>
        <v>427</v>
      </c>
      <c r="O148" s="14">
        <f t="shared" si="131"/>
        <v>299</v>
      </c>
      <c r="P148" s="14">
        <f t="shared" si="126"/>
        <v>128</v>
      </c>
      <c r="Q148" s="14">
        <v>210</v>
      </c>
      <c r="R148" s="15">
        <f t="shared" si="132"/>
        <v>89</v>
      </c>
      <c r="S148" s="24"/>
    </row>
    <row r="149" spans="1:20" ht="17.25" customHeight="1" x14ac:dyDescent="0.15">
      <c r="A149" s="51" t="s">
        <v>138</v>
      </c>
      <c r="B149" s="27" t="s">
        <v>165</v>
      </c>
      <c r="C149" s="9"/>
      <c r="D149" s="9"/>
      <c r="E149" s="10">
        <v>110567</v>
      </c>
      <c r="F149" s="10">
        <v>61394</v>
      </c>
      <c r="G149" s="10">
        <v>49173</v>
      </c>
      <c r="H149" s="10">
        <f t="shared" ref="H149:R149" si="133">SUM(H151:H157)</f>
        <v>3068</v>
      </c>
      <c r="I149" s="10">
        <f t="shared" si="133"/>
        <v>2042</v>
      </c>
      <c r="J149" s="10">
        <f t="shared" si="133"/>
        <v>1026</v>
      </c>
      <c r="K149" s="10">
        <f t="shared" si="133"/>
        <v>2460</v>
      </c>
      <c r="L149" s="10">
        <f t="shared" si="133"/>
        <v>1694</v>
      </c>
      <c r="M149" s="10">
        <f t="shared" si="133"/>
        <v>766</v>
      </c>
      <c r="N149" s="10">
        <f t="shared" si="133"/>
        <v>5528</v>
      </c>
      <c r="O149" s="10">
        <f t="shared" si="133"/>
        <v>3736</v>
      </c>
      <c r="P149" s="10">
        <f t="shared" si="133"/>
        <v>1792</v>
      </c>
      <c r="Q149" s="10">
        <v>2836</v>
      </c>
      <c r="R149" s="10">
        <f t="shared" si="133"/>
        <v>900</v>
      </c>
      <c r="S149" s="23"/>
      <c r="T149" s="16"/>
    </row>
    <row r="150" spans="1:20" ht="17.25" customHeight="1" x14ac:dyDescent="0.15">
      <c r="A150" s="52"/>
      <c r="B150" s="3" t="s">
        <v>162</v>
      </c>
      <c r="C150" s="9"/>
      <c r="D150" s="9"/>
      <c r="E150" s="10">
        <v>30067</v>
      </c>
      <c r="F150" s="10">
        <v>17334</v>
      </c>
      <c r="G150" s="10">
        <v>12733</v>
      </c>
      <c r="H150" s="10">
        <f t="shared" ref="H150:R150" si="134">SUM(H151:H153)</f>
        <v>866</v>
      </c>
      <c r="I150" s="10">
        <f t="shared" si="134"/>
        <v>309</v>
      </c>
      <c r="J150" s="10">
        <f t="shared" si="134"/>
        <v>557</v>
      </c>
      <c r="K150" s="10">
        <f t="shared" si="134"/>
        <v>637</v>
      </c>
      <c r="L150" s="10">
        <f t="shared" si="134"/>
        <v>255</v>
      </c>
      <c r="M150" s="10">
        <f t="shared" si="134"/>
        <v>382</v>
      </c>
      <c r="N150" s="10">
        <f t="shared" si="134"/>
        <v>1503</v>
      </c>
      <c r="O150" s="10">
        <f t="shared" si="134"/>
        <v>564</v>
      </c>
      <c r="P150" s="10">
        <f t="shared" si="134"/>
        <v>939</v>
      </c>
      <c r="Q150" s="10">
        <v>397</v>
      </c>
      <c r="R150" s="10">
        <f t="shared" si="134"/>
        <v>167</v>
      </c>
      <c r="S150" s="23"/>
      <c r="T150" s="16"/>
    </row>
    <row r="151" spans="1:20" ht="24.75" customHeight="1" x14ac:dyDescent="0.15">
      <c r="A151" s="52"/>
      <c r="B151" s="44" t="s">
        <v>186</v>
      </c>
      <c r="C151" s="13">
        <v>0</v>
      </c>
      <c r="D151" s="13">
        <v>1</v>
      </c>
      <c r="E151" s="14">
        <v>1862</v>
      </c>
      <c r="F151" s="10">
        <v>1862</v>
      </c>
      <c r="G151" s="10">
        <v>0</v>
      </c>
      <c r="H151" s="14">
        <f t="shared" ref="H151:H157" si="135">I151+J151</f>
        <v>93</v>
      </c>
      <c r="I151" s="10">
        <v>0</v>
      </c>
      <c r="J151" s="14">
        <f t="shared" ref="J151:J157" si="136">ROUND(F151*500*D151/10000,0)</f>
        <v>93</v>
      </c>
      <c r="K151" s="10">
        <v>0</v>
      </c>
      <c r="L151" s="10">
        <v>0</v>
      </c>
      <c r="M151" s="10">
        <v>0</v>
      </c>
      <c r="N151" s="14">
        <f t="shared" ref="N151:N157" si="137">O151+P151</f>
        <v>93</v>
      </c>
      <c r="O151" s="10">
        <v>0</v>
      </c>
      <c r="P151" s="14">
        <f t="shared" ref="P151:P157" si="138">J151+M151</f>
        <v>93</v>
      </c>
      <c r="Q151" s="10">
        <v>0</v>
      </c>
      <c r="R151" s="10">
        <v>0</v>
      </c>
      <c r="S151" s="23"/>
      <c r="T151" s="16"/>
    </row>
    <row r="152" spans="1:20" ht="27" customHeight="1" x14ac:dyDescent="0.15">
      <c r="A152" s="52"/>
      <c r="B152" s="2" t="s">
        <v>104</v>
      </c>
      <c r="C152" s="13">
        <v>0.4</v>
      </c>
      <c r="D152" s="13">
        <v>0.6</v>
      </c>
      <c r="E152" s="14">
        <v>24937</v>
      </c>
      <c r="F152" s="14">
        <v>13659</v>
      </c>
      <c r="G152" s="14">
        <v>11278</v>
      </c>
      <c r="H152" s="14">
        <f t="shared" si="135"/>
        <v>683</v>
      </c>
      <c r="I152" s="14">
        <f t="shared" ref="I152:I157" si="139">ROUND(F152*500*C152/10000,0)</f>
        <v>273</v>
      </c>
      <c r="J152" s="14">
        <f t="shared" si="136"/>
        <v>410</v>
      </c>
      <c r="K152" s="14">
        <f t="shared" ref="K152:K157" si="140">L152+M152</f>
        <v>564</v>
      </c>
      <c r="L152" s="14">
        <f t="shared" ref="L152:L157" si="141">ROUND(G152*500*C152/10000,0)</f>
        <v>226</v>
      </c>
      <c r="M152" s="14">
        <f t="shared" ref="M152:M157" si="142">ROUND(G152*500*D152/10000,0)</f>
        <v>338</v>
      </c>
      <c r="N152" s="14">
        <f t="shared" si="137"/>
        <v>1247</v>
      </c>
      <c r="O152" s="14">
        <f t="shared" ref="O152:O157" si="143">I152+L152</f>
        <v>499</v>
      </c>
      <c r="P152" s="14">
        <f t="shared" si="138"/>
        <v>748</v>
      </c>
      <c r="Q152" s="14">
        <v>397</v>
      </c>
      <c r="R152" s="15">
        <f t="shared" ref="R152:R157" si="144">O152-Q152</f>
        <v>102</v>
      </c>
      <c r="S152" s="24"/>
      <c r="T152" s="16"/>
    </row>
    <row r="153" spans="1:20" ht="17.25" customHeight="1" x14ac:dyDescent="0.15">
      <c r="A153" s="52"/>
      <c r="B153" s="37" t="s">
        <v>183</v>
      </c>
      <c r="C153" s="13">
        <v>0.4</v>
      </c>
      <c r="D153" s="13">
        <v>0.6</v>
      </c>
      <c r="E153" s="14">
        <v>3268</v>
      </c>
      <c r="F153" s="14">
        <v>1813</v>
      </c>
      <c r="G153" s="14">
        <v>1455</v>
      </c>
      <c r="H153" s="14">
        <f t="shared" si="135"/>
        <v>90</v>
      </c>
      <c r="I153" s="14">
        <f t="shared" si="139"/>
        <v>36</v>
      </c>
      <c r="J153" s="14">
        <f t="shared" si="136"/>
        <v>54</v>
      </c>
      <c r="K153" s="14">
        <f t="shared" si="140"/>
        <v>73</v>
      </c>
      <c r="L153" s="14">
        <f t="shared" si="141"/>
        <v>29</v>
      </c>
      <c r="M153" s="14">
        <f t="shared" si="142"/>
        <v>44</v>
      </c>
      <c r="N153" s="14">
        <f t="shared" si="137"/>
        <v>163</v>
      </c>
      <c r="O153" s="14">
        <f t="shared" si="143"/>
        <v>65</v>
      </c>
      <c r="P153" s="14">
        <f t="shared" si="138"/>
        <v>98</v>
      </c>
      <c r="Q153" s="14"/>
      <c r="R153" s="15">
        <f t="shared" si="144"/>
        <v>65</v>
      </c>
      <c r="S153" s="24"/>
      <c r="T153" s="16"/>
    </row>
    <row r="154" spans="1:20" ht="17.25" customHeight="1" x14ac:dyDescent="0.15">
      <c r="A154" s="52"/>
      <c r="B154" s="34" t="s">
        <v>105</v>
      </c>
      <c r="C154" s="13">
        <v>0.8</v>
      </c>
      <c r="D154" s="13">
        <v>0.19999999999999996</v>
      </c>
      <c r="E154" s="14">
        <v>18246</v>
      </c>
      <c r="F154" s="14">
        <v>11975</v>
      </c>
      <c r="G154" s="14">
        <v>6271</v>
      </c>
      <c r="H154" s="14">
        <f t="shared" si="135"/>
        <v>599</v>
      </c>
      <c r="I154" s="14">
        <f t="shared" si="139"/>
        <v>479</v>
      </c>
      <c r="J154" s="14">
        <f t="shared" si="136"/>
        <v>120</v>
      </c>
      <c r="K154" s="14">
        <f t="shared" si="140"/>
        <v>314</v>
      </c>
      <c r="L154" s="14">
        <f t="shared" si="141"/>
        <v>251</v>
      </c>
      <c r="M154" s="14">
        <f t="shared" si="142"/>
        <v>63</v>
      </c>
      <c r="N154" s="14">
        <f t="shared" si="137"/>
        <v>913</v>
      </c>
      <c r="O154" s="14">
        <f t="shared" si="143"/>
        <v>730</v>
      </c>
      <c r="P154" s="14">
        <f t="shared" si="138"/>
        <v>183</v>
      </c>
      <c r="Q154" s="14">
        <v>472</v>
      </c>
      <c r="R154" s="15">
        <f t="shared" si="144"/>
        <v>258</v>
      </c>
      <c r="S154" s="24"/>
      <c r="T154" s="16"/>
    </row>
    <row r="155" spans="1:20" ht="17.25" customHeight="1" x14ac:dyDescent="0.15">
      <c r="A155" s="52"/>
      <c r="B155" s="34" t="s">
        <v>106</v>
      </c>
      <c r="C155" s="13">
        <v>0.8</v>
      </c>
      <c r="D155" s="13">
        <v>0.19999999999999996</v>
      </c>
      <c r="E155" s="14">
        <v>32600</v>
      </c>
      <c r="F155" s="14">
        <v>16326</v>
      </c>
      <c r="G155" s="14">
        <v>16274</v>
      </c>
      <c r="H155" s="14">
        <f t="shared" si="135"/>
        <v>816</v>
      </c>
      <c r="I155" s="14">
        <f t="shared" si="139"/>
        <v>653</v>
      </c>
      <c r="J155" s="14">
        <f t="shared" si="136"/>
        <v>163</v>
      </c>
      <c r="K155" s="14">
        <f t="shared" si="140"/>
        <v>814</v>
      </c>
      <c r="L155" s="14">
        <f t="shared" si="141"/>
        <v>651</v>
      </c>
      <c r="M155" s="14">
        <f t="shared" si="142"/>
        <v>163</v>
      </c>
      <c r="N155" s="14">
        <f t="shared" si="137"/>
        <v>1630</v>
      </c>
      <c r="O155" s="14">
        <f t="shared" si="143"/>
        <v>1304</v>
      </c>
      <c r="P155" s="14">
        <f t="shared" si="138"/>
        <v>326</v>
      </c>
      <c r="Q155" s="14">
        <v>1036</v>
      </c>
      <c r="R155" s="15">
        <f t="shared" si="144"/>
        <v>268</v>
      </c>
      <c r="S155" s="24"/>
    </row>
    <row r="156" spans="1:20" ht="17.25" customHeight="1" x14ac:dyDescent="0.15">
      <c r="A156" s="52"/>
      <c r="B156" s="34" t="s">
        <v>107</v>
      </c>
      <c r="C156" s="13">
        <v>0.7</v>
      </c>
      <c r="D156" s="13">
        <v>0.30000000000000004</v>
      </c>
      <c r="E156" s="14">
        <v>9538</v>
      </c>
      <c r="F156" s="14">
        <v>5830</v>
      </c>
      <c r="G156" s="14">
        <v>3708</v>
      </c>
      <c r="H156" s="14">
        <f t="shared" si="135"/>
        <v>291</v>
      </c>
      <c r="I156" s="14">
        <f t="shared" si="139"/>
        <v>204</v>
      </c>
      <c r="J156" s="14">
        <f t="shared" si="136"/>
        <v>87</v>
      </c>
      <c r="K156" s="14">
        <f t="shared" si="140"/>
        <v>186</v>
      </c>
      <c r="L156" s="14">
        <f t="shared" si="141"/>
        <v>130</v>
      </c>
      <c r="M156" s="14">
        <f t="shared" si="142"/>
        <v>56</v>
      </c>
      <c r="N156" s="14">
        <f t="shared" si="137"/>
        <v>477</v>
      </c>
      <c r="O156" s="14">
        <f t="shared" si="143"/>
        <v>334</v>
      </c>
      <c r="P156" s="14">
        <f t="shared" si="138"/>
        <v>143</v>
      </c>
      <c r="Q156" s="14">
        <v>291</v>
      </c>
      <c r="R156" s="15">
        <f t="shared" si="144"/>
        <v>43</v>
      </c>
      <c r="S156" s="24"/>
    </row>
    <row r="157" spans="1:20" ht="17.25" customHeight="1" x14ac:dyDescent="0.15">
      <c r="A157" s="53"/>
      <c r="B157" s="34" t="s">
        <v>108</v>
      </c>
      <c r="C157" s="13">
        <v>0.8</v>
      </c>
      <c r="D157" s="13">
        <v>0.19999999999999996</v>
      </c>
      <c r="E157" s="14">
        <v>20116</v>
      </c>
      <c r="F157" s="14">
        <v>9929</v>
      </c>
      <c r="G157" s="14">
        <v>10187</v>
      </c>
      <c r="H157" s="14">
        <f t="shared" si="135"/>
        <v>496</v>
      </c>
      <c r="I157" s="14">
        <f t="shared" si="139"/>
        <v>397</v>
      </c>
      <c r="J157" s="14">
        <f t="shared" si="136"/>
        <v>99</v>
      </c>
      <c r="K157" s="14">
        <f t="shared" si="140"/>
        <v>509</v>
      </c>
      <c r="L157" s="14">
        <f t="shared" si="141"/>
        <v>407</v>
      </c>
      <c r="M157" s="14">
        <f t="shared" si="142"/>
        <v>102</v>
      </c>
      <c r="N157" s="14">
        <f t="shared" si="137"/>
        <v>1005</v>
      </c>
      <c r="O157" s="14">
        <f t="shared" si="143"/>
        <v>804</v>
      </c>
      <c r="P157" s="14">
        <f t="shared" si="138"/>
        <v>201</v>
      </c>
      <c r="Q157" s="14">
        <v>640</v>
      </c>
      <c r="R157" s="15">
        <f t="shared" si="144"/>
        <v>164</v>
      </c>
      <c r="S157" s="24"/>
    </row>
    <row r="158" spans="1:20" ht="17.25" customHeight="1" x14ac:dyDescent="0.15">
      <c r="A158" s="51" t="s">
        <v>135</v>
      </c>
      <c r="B158" s="27" t="s">
        <v>155</v>
      </c>
      <c r="C158" s="9"/>
      <c r="D158" s="9"/>
      <c r="E158" s="10">
        <v>140149</v>
      </c>
      <c r="F158" s="10">
        <v>69799</v>
      </c>
      <c r="G158" s="10">
        <v>70350</v>
      </c>
      <c r="H158" s="10">
        <f t="shared" ref="H158:R158" si="145">SUM(H160:H173)</f>
        <v>3488</v>
      </c>
      <c r="I158" s="10">
        <f t="shared" si="145"/>
        <v>2714</v>
      </c>
      <c r="J158" s="10">
        <f t="shared" si="145"/>
        <v>774</v>
      </c>
      <c r="K158" s="10">
        <f t="shared" si="145"/>
        <v>3517</v>
      </c>
      <c r="L158" s="10">
        <f t="shared" si="145"/>
        <v>2680</v>
      </c>
      <c r="M158" s="10">
        <f t="shared" si="145"/>
        <v>837</v>
      </c>
      <c r="N158" s="10">
        <f t="shared" si="145"/>
        <v>7005</v>
      </c>
      <c r="O158" s="10">
        <f t="shared" si="145"/>
        <v>5394</v>
      </c>
      <c r="P158" s="10">
        <f t="shared" si="145"/>
        <v>1611</v>
      </c>
      <c r="Q158" s="10">
        <v>4113</v>
      </c>
      <c r="R158" s="10">
        <f t="shared" si="145"/>
        <v>1281</v>
      </c>
      <c r="S158" s="23"/>
    </row>
    <row r="159" spans="1:20" ht="17.25" customHeight="1" x14ac:dyDescent="0.15">
      <c r="A159" s="52"/>
      <c r="B159" s="3" t="s">
        <v>162</v>
      </c>
      <c r="C159" s="9"/>
      <c r="D159" s="9"/>
      <c r="E159" s="10">
        <v>20091</v>
      </c>
      <c r="F159" s="10">
        <v>6777</v>
      </c>
      <c r="G159" s="10">
        <v>13314</v>
      </c>
      <c r="H159" s="10">
        <f t="shared" ref="H159:R159" si="146">H160+H161</f>
        <v>338</v>
      </c>
      <c r="I159" s="10">
        <f t="shared" si="146"/>
        <v>194</v>
      </c>
      <c r="J159" s="10">
        <f t="shared" si="146"/>
        <v>144</v>
      </c>
      <c r="K159" s="10">
        <f t="shared" si="146"/>
        <v>665</v>
      </c>
      <c r="L159" s="10">
        <f t="shared" si="146"/>
        <v>399</v>
      </c>
      <c r="M159" s="10">
        <f t="shared" si="146"/>
        <v>266</v>
      </c>
      <c r="N159" s="10">
        <f t="shared" si="146"/>
        <v>1003</v>
      </c>
      <c r="O159" s="10">
        <f t="shared" si="146"/>
        <v>593</v>
      </c>
      <c r="P159" s="10">
        <f t="shared" si="146"/>
        <v>410</v>
      </c>
      <c r="Q159" s="10">
        <v>380</v>
      </c>
      <c r="R159" s="10">
        <f t="shared" si="146"/>
        <v>213</v>
      </c>
      <c r="S159" s="23"/>
    </row>
    <row r="160" spans="1:20" ht="17.25" customHeight="1" x14ac:dyDescent="0.15">
      <c r="A160" s="52"/>
      <c r="B160" s="44" t="s">
        <v>186</v>
      </c>
      <c r="C160" s="13">
        <v>0</v>
      </c>
      <c r="D160" s="13">
        <v>1</v>
      </c>
      <c r="E160" s="14">
        <v>306</v>
      </c>
      <c r="F160" s="10">
        <v>306</v>
      </c>
      <c r="G160" s="10">
        <v>0</v>
      </c>
      <c r="H160" s="14">
        <f t="shared" ref="H160:H173" si="147">I160+J160</f>
        <v>15</v>
      </c>
      <c r="I160" s="10">
        <v>0</v>
      </c>
      <c r="J160" s="14">
        <f t="shared" ref="J160:J173" si="148">ROUND(F160*500*D160/10000,0)</f>
        <v>15</v>
      </c>
      <c r="K160" s="10">
        <v>0</v>
      </c>
      <c r="L160" s="10">
        <v>0</v>
      </c>
      <c r="M160" s="10">
        <v>0</v>
      </c>
      <c r="N160" s="14">
        <f t="shared" ref="N160:N173" si="149">O160+P160</f>
        <v>15</v>
      </c>
      <c r="O160" s="10">
        <v>0</v>
      </c>
      <c r="P160" s="14">
        <f t="shared" ref="P160:P173" si="150">J160+M160</f>
        <v>15</v>
      </c>
      <c r="Q160" s="10">
        <v>0</v>
      </c>
      <c r="R160" s="10">
        <v>0</v>
      </c>
      <c r="S160" s="23"/>
    </row>
    <row r="161" spans="1:19" ht="12.75" x14ac:dyDescent="0.15">
      <c r="A161" s="52"/>
      <c r="B161" s="2" t="s">
        <v>97</v>
      </c>
      <c r="C161" s="13">
        <v>0.6</v>
      </c>
      <c r="D161" s="13">
        <v>0.4</v>
      </c>
      <c r="E161" s="14">
        <v>19785</v>
      </c>
      <c r="F161" s="14">
        <v>6471</v>
      </c>
      <c r="G161" s="14">
        <v>13314</v>
      </c>
      <c r="H161" s="14">
        <f t="shared" si="147"/>
        <v>323</v>
      </c>
      <c r="I161" s="14">
        <f t="shared" ref="I161:I173" si="151">ROUND(F161*500*C161/10000,0)</f>
        <v>194</v>
      </c>
      <c r="J161" s="14">
        <f t="shared" si="148"/>
        <v>129</v>
      </c>
      <c r="K161" s="14">
        <f t="shared" ref="K161:K173" si="152">L161+M161</f>
        <v>665</v>
      </c>
      <c r="L161" s="14">
        <f t="shared" ref="L161:L173" si="153">ROUND(G161*500*C161/10000,0)</f>
        <v>399</v>
      </c>
      <c r="M161" s="14">
        <f t="shared" ref="M161:M173" si="154">ROUND(G161*500*D161/10000,0)</f>
        <v>266</v>
      </c>
      <c r="N161" s="14">
        <f t="shared" si="149"/>
        <v>988</v>
      </c>
      <c r="O161" s="14">
        <f t="shared" ref="O161:O173" si="155">I161+L161</f>
        <v>593</v>
      </c>
      <c r="P161" s="14">
        <f t="shared" si="150"/>
        <v>395</v>
      </c>
      <c r="Q161" s="14">
        <v>380</v>
      </c>
      <c r="R161" s="15">
        <f t="shared" ref="R161:R173" si="156">O161-Q161</f>
        <v>213</v>
      </c>
      <c r="S161" s="24"/>
    </row>
    <row r="162" spans="1:19" ht="12.75" x14ac:dyDescent="0.15">
      <c r="A162" s="52"/>
      <c r="B162" s="34" t="s">
        <v>98</v>
      </c>
      <c r="C162" s="13">
        <v>0.8</v>
      </c>
      <c r="D162" s="13">
        <v>0.19999999999999996</v>
      </c>
      <c r="E162" s="14">
        <v>7446</v>
      </c>
      <c r="F162" s="14">
        <v>3172</v>
      </c>
      <c r="G162" s="14">
        <v>4274</v>
      </c>
      <c r="H162" s="14">
        <f t="shared" si="147"/>
        <v>159</v>
      </c>
      <c r="I162" s="14">
        <f t="shared" si="151"/>
        <v>127</v>
      </c>
      <c r="J162" s="14">
        <f t="shared" si="148"/>
        <v>32</v>
      </c>
      <c r="K162" s="14">
        <f t="shared" si="152"/>
        <v>214</v>
      </c>
      <c r="L162" s="14">
        <f t="shared" si="153"/>
        <v>171</v>
      </c>
      <c r="M162" s="14">
        <f t="shared" si="154"/>
        <v>43</v>
      </c>
      <c r="N162" s="14">
        <f t="shared" si="149"/>
        <v>373</v>
      </c>
      <c r="O162" s="14">
        <f t="shared" si="155"/>
        <v>298</v>
      </c>
      <c r="P162" s="14">
        <f t="shared" si="150"/>
        <v>75</v>
      </c>
      <c r="Q162" s="14">
        <v>229</v>
      </c>
      <c r="R162" s="15">
        <f t="shared" si="156"/>
        <v>69</v>
      </c>
      <c r="S162" s="24"/>
    </row>
    <row r="163" spans="1:19" ht="12.75" x14ac:dyDescent="0.15">
      <c r="A163" s="52"/>
      <c r="B163" s="34" t="s">
        <v>99</v>
      </c>
      <c r="C163" s="13">
        <v>0.8</v>
      </c>
      <c r="D163" s="13">
        <v>0.19999999999999996</v>
      </c>
      <c r="E163" s="14">
        <v>14721</v>
      </c>
      <c r="F163" s="14">
        <v>6610</v>
      </c>
      <c r="G163" s="14">
        <v>8111</v>
      </c>
      <c r="H163" s="14">
        <f t="shared" si="147"/>
        <v>330</v>
      </c>
      <c r="I163" s="14">
        <f t="shared" si="151"/>
        <v>264</v>
      </c>
      <c r="J163" s="14">
        <f t="shared" si="148"/>
        <v>66</v>
      </c>
      <c r="K163" s="14">
        <f t="shared" si="152"/>
        <v>405</v>
      </c>
      <c r="L163" s="14">
        <f t="shared" si="153"/>
        <v>324</v>
      </c>
      <c r="M163" s="14">
        <f t="shared" si="154"/>
        <v>81</v>
      </c>
      <c r="N163" s="14">
        <f t="shared" si="149"/>
        <v>735</v>
      </c>
      <c r="O163" s="14">
        <f t="shared" si="155"/>
        <v>588</v>
      </c>
      <c r="P163" s="14">
        <f t="shared" si="150"/>
        <v>147</v>
      </c>
      <c r="Q163" s="14">
        <v>438</v>
      </c>
      <c r="R163" s="15">
        <f t="shared" si="156"/>
        <v>150</v>
      </c>
      <c r="S163" s="24"/>
    </row>
    <row r="164" spans="1:19" ht="12.75" x14ac:dyDescent="0.15">
      <c r="A164" s="52"/>
      <c r="B164" s="34" t="s">
        <v>100</v>
      </c>
      <c r="C164" s="13">
        <v>0.8</v>
      </c>
      <c r="D164" s="13">
        <v>0.19999999999999996</v>
      </c>
      <c r="E164" s="14">
        <v>13090</v>
      </c>
      <c r="F164" s="14">
        <v>5831</v>
      </c>
      <c r="G164" s="14">
        <v>7259</v>
      </c>
      <c r="H164" s="14">
        <f t="shared" si="147"/>
        <v>291</v>
      </c>
      <c r="I164" s="14">
        <f t="shared" si="151"/>
        <v>233</v>
      </c>
      <c r="J164" s="14">
        <f t="shared" si="148"/>
        <v>58</v>
      </c>
      <c r="K164" s="14">
        <f t="shared" si="152"/>
        <v>363</v>
      </c>
      <c r="L164" s="14">
        <f t="shared" si="153"/>
        <v>290</v>
      </c>
      <c r="M164" s="14">
        <f t="shared" si="154"/>
        <v>73</v>
      </c>
      <c r="N164" s="14">
        <f t="shared" si="149"/>
        <v>654</v>
      </c>
      <c r="O164" s="14">
        <f t="shared" si="155"/>
        <v>523</v>
      </c>
      <c r="P164" s="14">
        <f t="shared" si="150"/>
        <v>131</v>
      </c>
      <c r="Q164" s="14">
        <v>407</v>
      </c>
      <c r="R164" s="15">
        <f t="shared" si="156"/>
        <v>116</v>
      </c>
      <c r="S164" s="24"/>
    </row>
    <row r="165" spans="1:19" ht="12.75" x14ac:dyDescent="0.15">
      <c r="A165" s="52"/>
      <c r="B165" s="34" t="s">
        <v>101</v>
      </c>
      <c r="C165" s="13">
        <v>0.8</v>
      </c>
      <c r="D165" s="13">
        <v>0.19999999999999996</v>
      </c>
      <c r="E165" s="14">
        <v>25479</v>
      </c>
      <c r="F165" s="14">
        <v>13459</v>
      </c>
      <c r="G165" s="14">
        <v>12020</v>
      </c>
      <c r="H165" s="14">
        <f t="shared" si="147"/>
        <v>673</v>
      </c>
      <c r="I165" s="14">
        <f t="shared" si="151"/>
        <v>538</v>
      </c>
      <c r="J165" s="14">
        <f t="shared" si="148"/>
        <v>135</v>
      </c>
      <c r="K165" s="14">
        <f t="shared" si="152"/>
        <v>601</v>
      </c>
      <c r="L165" s="14">
        <f t="shared" si="153"/>
        <v>481</v>
      </c>
      <c r="M165" s="14">
        <f t="shared" si="154"/>
        <v>120</v>
      </c>
      <c r="N165" s="14">
        <f t="shared" si="149"/>
        <v>1274</v>
      </c>
      <c r="O165" s="14">
        <f t="shared" si="155"/>
        <v>1019</v>
      </c>
      <c r="P165" s="14">
        <f t="shared" si="150"/>
        <v>255</v>
      </c>
      <c r="Q165" s="14">
        <v>818</v>
      </c>
      <c r="R165" s="15">
        <f t="shared" si="156"/>
        <v>201</v>
      </c>
      <c r="S165" s="24"/>
    </row>
    <row r="166" spans="1:19" ht="12.75" x14ac:dyDescent="0.15">
      <c r="A166" s="52"/>
      <c r="B166" s="34" t="s">
        <v>102</v>
      </c>
      <c r="C166" s="13">
        <v>0.8</v>
      </c>
      <c r="D166" s="13">
        <v>0.19999999999999996</v>
      </c>
      <c r="E166" s="14">
        <v>9705</v>
      </c>
      <c r="F166" s="14">
        <v>5215</v>
      </c>
      <c r="G166" s="14">
        <v>4490</v>
      </c>
      <c r="H166" s="14">
        <f t="shared" si="147"/>
        <v>261</v>
      </c>
      <c r="I166" s="14">
        <f t="shared" si="151"/>
        <v>209</v>
      </c>
      <c r="J166" s="14">
        <f t="shared" si="148"/>
        <v>52</v>
      </c>
      <c r="K166" s="14">
        <f t="shared" si="152"/>
        <v>225</v>
      </c>
      <c r="L166" s="14">
        <f t="shared" si="153"/>
        <v>180</v>
      </c>
      <c r="M166" s="14">
        <f t="shared" si="154"/>
        <v>45</v>
      </c>
      <c r="N166" s="14">
        <f t="shared" si="149"/>
        <v>486</v>
      </c>
      <c r="O166" s="14">
        <f t="shared" si="155"/>
        <v>389</v>
      </c>
      <c r="P166" s="14">
        <f t="shared" si="150"/>
        <v>97</v>
      </c>
      <c r="Q166" s="14">
        <v>296</v>
      </c>
      <c r="R166" s="15">
        <f t="shared" si="156"/>
        <v>93</v>
      </c>
      <c r="S166" s="24"/>
    </row>
    <row r="167" spans="1:19" ht="12.75" x14ac:dyDescent="0.15">
      <c r="A167" s="52"/>
      <c r="B167" s="34" t="s">
        <v>136</v>
      </c>
      <c r="C167" s="13">
        <v>0.8</v>
      </c>
      <c r="D167" s="13">
        <v>0.19999999999999996</v>
      </c>
      <c r="E167" s="14">
        <v>10583</v>
      </c>
      <c r="F167" s="14">
        <v>5400</v>
      </c>
      <c r="G167" s="14">
        <v>5183</v>
      </c>
      <c r="H167" s="14">
        <f t="shared" si="147"/>
        <v>270</v>
      </c>
      <c r="I167" s="14">
        <f t="shared" si="151"/>
        <v>216</v>
      </c>
      <c r="J167" s="14">
        <f t="shared" si="148"/>
        <v>54</v>
      </c>
      <c r="K167" s="14">
        <f t="shared" si="152"/>
        <v>259</v>
      </c>
      <c r="L167" s="14">
        <f t="shared" si="153"/>
        <v>207</v>
      </c>
      <c r="M167" s="14">
        <f t="shared" si="154"/>
        <v>52</v>
      </c>
      <c r="N167" s="14">
        <f t="shared" si="149"/>
        <v>529</v>
      </c>
      <c r="O167" s="14">
        <f t="shared" si="155"/>
        <v>423</v>
      </c>
      <c r="P167" s="14">
        <f t="shared" si="150"/>
        <v>106</v>
      </c>
      <c r="Q167" s="14">
        <v>282</v>
      </c>
      <c r="R167" s="15">
        <f t="shared" si="156"/>
        <v>141</v>
      </c>
      <c r="S167" s="24"/>
    </row>
    <row r="168" spans="1:19" ht="12.75" x14ac:dyDescent="0.15">
      <c r="A168" s="52"/>
      <c r="B168" s="34" t="s">
        <v>137</v>
      </c>
      <c r="C168" s="13">
        <v>0.8</v>
      </c>
      <c r="D168" s="13">
        <v>0.19999999999999996</v>
      </c>
      <c r="E168" s="14">
        <v>6130</v>
      </c>
      <c r="F168" s="14">
        <v>3736</v>
      </c>
      <c r="G168" s="14">
        <v>2394</v>
      </c>
      <c r="H168" s="14">
        <f t="shared" si="147"/>
        <v>186</v>
      </c>
      <c r="I168" s="14">
        <f t="shared" si="151"/>
        <v>149</v>
      </c>
      <c r="J168" s="14">
        <f t="shared" si="148"/>
        <v>37</v>
      </c>
      <c r="K168" s="14">
        <f t="shared" si="152"/>
        <v>120</v>
      </c>
      <c r="L168" s="14">
        <f t="shared" si="153"/>
        <v>96</v>
      </c>
      <c r="M168" s="14">
        <f t="shared" si="154"/>
        <v>24</v>
      </c>
      <c r="N168" s="14">
        <f t="shared" si="149"/>
        <v>306</v>
      </c>
      <c r="O168" s="14">
        <f t="shared" si="155"/>
        <v>245</v>
      </c>
      <c r="P168" s="14">
        <f t="shared" si="150"/>
        <v>61</v>
      </c>
      <c r="Q168" s="14">
        <v>187</v>
      </c>
      <c r="R168" s="15">
        <f t="shared" si="156"/>
        <v>58</v>
      </c>
      <c r="S168" s="24"/>
    </row>
    <row r="169" spans="1:19" ht="12.75" x14ac:dyDescent="0.15">
      <c r="A169" s="52"/>
      <c r="B169" s="34" t="s">
        <v>156</v>
      </c>
      <c r="C169" s="13">
        <v>0.8</v>
      </c>
      <c r="D169" s="13">
        <v>0.19999999999999996</v>
      </c>
      <c r="E169" s="14">
        <v>8060</v>
      </c>
      <c r="F169" s="14">
        <v>5468</v>
      </c>
      <c r="G169" s="14">
        <v>2592</v>
      </c>
      <c r="H169" s="14">
        <f t="shared" si="147"/>
        <v>274</v>
      </c>
      <c r="I169" s="14">
        <f t="shared" si="151"/>
        <v>219</v>
      </c>
      <c r="J169" s="14">
        <f t="shared" si="148"/>
        <v>55</v>
      </c>
      <c r="K169" s="14">
        <f t="shared" si="152"/>
        <v>130</v>
      </c>
      <c r="L169" s="14">
        <f t="shared" si="153"/>
        <v>104</v>
      </c>
      <c r="M169" s="14">
        <f t="shared" si="154"/>
        <v>26</v>
      </c>
      <c r="N169" s="14">
        <f t="shared" si="149"/>
        <v>404</v>
      </c>
      <c r="O169" s="14">
        <f t="shared" si="155"/>
        <v>323</v>
      </c>
      <c r="P169" s="14">
        <f t="shared" si="150"/>
        <v>81</v>
      </c>
      <c r="Q169" s="14">
        <v>248</v>
      </c>
      <c r="R169" s="15">
        <f t="shared" si="156"/>
        <v>75</v>
      </c>
      <c r="S169" s="24"/>
    </row>
    <row r="170" spans="1:19" ht="12.75" x14ac:dyDescent="0.15">
      <c r="A170" s="52"/>
      <c r="B170" s="34" t="s">
        <v>157</v>
      </c>
      <c r="C170" s="13">
        <v>0.8</v>
      </c>
      <c r="D170" s="13">
        <v>0.19999999999999996</v>
      </c>
      <c r="E170" s="14">
        <v>7101</v>
      </c>
      <c r="F170" s="14">
        <v>3895</v>
      </c>
      <c r="G170" s="14">
        <v>3206</v>
      </c>
      <c r="H170" s="14">
        <f t="shared" si="147"/>
        <v>195</v>
      </c>
      <c r="I170" s="14">
        <f t="shared" si="151"/>
        <v>156</v>
      </c>
      <c r="J170" s="14">
        <f t="shared" si="148"/>
        <v>39</v>
      </c>
      <c r="K170" s="14">
        <f t="shared" si="152"/>
        <v>160</v>
      </c>
      <c r="L170" s="14">
        <f t="shared" si="153"/>
        <v>128</v>
      </c>
      <c r="M170" s="14">
        <f t="shared" si="154"/>
        <v>32</v>
      </c>
      <c r="N170" s="14">
        <f t="shared" si="149"/>
        <v>355</v>
      </c>
      <c r="O170" s="14">
        <f t="shared" si="155"/>
        <v>284</v>
      </c>
      <c r="P170" s="14">
        <f t="shared" si="150"/>
        <v>71</v>
      </c>
      <c r="Q170" s="14">
        <v>256</v>
      </c>
      <c r="R170" s="15">
        <f t="shared" si="156"/>
        <v>28</v>
      </c>
      <c r="S170" s="24"/>
    </row>
    <row r="171" spans="1:19" ht="12.75" x14ac:dyDescent="0.15">
      <c r="A171" s="52"/>
      <c r="B171" s="34" t="s">
        <v>164</v>
      </c>
      <c r="C171" s="13">
        <v>0.8</v>
      </c>
      <c r="D171" s="13">
        <v>0.19999999999999996</v>
      </c>
      <c r="E171" s="14">
        <v>6523</v>
      </c>
      <c r="F171" s="14">
        <v>3987</v>
      </c>
      <c r="G171" s="14">
        <v>2536</v>
      </c>
      <c r="H171" s="14">
        <f t="shared" si="147"/>
        <v>199</v>
      </c>
      <c r="I171" s="14">
        <f t="shared" si="151"/>
        <v>159</v>
      </c>
      <c r="J171" s="14">
        <f t="shared" si="148"/>
        <v>40</v>
      </c>
      <c r="K171" s="14">
        <f t="shared" si="152"/>
        <v>126</v>
      </c>
      <c r="L171" s="14">
        <f t="shared" si="153"/>
        <v>101</v>
      </c>
      <c r="M171" s="14">
        <f t="shared" si="154"/>
        <v>25</v>
      </c>
      <c r="N171" s="14">
        <f t="shared" si="149"/>
        <v>325</v>
      </c>
      <c r="O171" s="14">
        <f t="shared" si="155"/>
        <v>260</v>
      </c>
      <c r="P171" s="14">
        <f t="shared" si="150"/>
        <v>65</v>
      </c>
      <c r="Q171" s="14">
        <v>220</v>
      </c>
      <c r="R171" s="15">
        <f t="shared" si="156"/>
        <v>40</v>
      </c>
      <c r="S171" s="24"/>
    </row>
    <row r="172" spans="1:19" ht="12.75" x14ac:dyDescent="0.15">
      <c r="A172" s="52"/>
      <c r="B172" s="34" t="s">
        <v>167</v>
      </c>
      <c r="C172" s="19">
        <v>0.8</v>
      </c>
      <c r="D172" s="19">
        <v>0.2</v>
      </c>
      <c r="E172" s="14">
        <v>1412</v>
      </c>
      <c r="F172" s="14">
        <v>1041</v>
      </c>
      <c r="G172" s="14">
        <v>371</v>
      </c>
      <c r="H172" s="14">
        <f t="shared" si="147"/>
        <v>52</v>
      </c>
      <c r="I172" s="14">
        <f t="shared" si="151"/>
        <v>42</v>
      </c>
      <c r="J172" s="14">
        <f t="shared" si="148"/>
        <v>10</v>
      </c>
      <c r="K172" s="14">
        <f t="shared" si="152"/>
        <v>19</v>
      </c>
      <c r="L172" s="14">
        <f t="shared" si="153"/>
        <v>15</v>
      </c>
      <c r="M172" s="14">
        <f t="shared" si="154"/>
        <v>4</v>
      </c>
      <c r="N172" s="14">
        <f t="shared" si="149"/>
        <v>71</v>
      </c>
      <c r="O172" s="14">
        <f t="shared" si="155"/>
        <v>57</v>
      </c>
      <c r="P172" s="14">
        <f t="shared" si="150"/>
        <v>14</v>
      </c>
      <c r="Q172" s="14">
        <v>54</v>
      </c>
      <c r="R172" s="15">
        <f t="shared" si="156"/>
        <v>3</v>
      </c>
      <c r="S172" s="24"/>
    </row>
    <row r="173" spans="1:19" ht="12.75" x14ac:dyDescent="0.15">
      <c r="A173" s="53"/>
      <c r="B173" s="34" t="s">
        <v>103</v>
      </c>
      <c r="C173" s="13">
        <v>0.8</v>
      </c>
      <c r="D173" s="13">
        <v>0.19999999999999996</v>
      </c>
      <c r="E173" s="14">
        <v>9808</v>
      </c>
      <c r="F173" s="14">
        <v>5208</v>
      </c>
      <c r="G173" s="14">
        <v>4600</v>
      </c>
      <c r="H173" s="14">
        <f t="shared" si="147"/>
        <v>260</v>
      </c>
      <c r="I173" s="14">
        <f t="shared" si="151"/>
        <v>208</v>
      </c>
      <c r="J173" s="14">
        <f t="shared" si="148"/>
        <v>52</v>
      </c>
      <c r="K173" s="14">
        <f t="shared" si="152"/>
        <v>230</v>
      </c>
      <c r="L173" s="14">
        <f t="shared" si="153"/>
        <v>184</v>
      </c>
      <c r="M173" s="14">
        <f t="shared" si="154"/>
        <v>46</v>
      </c>
      <c r="N173" s="14">
        <f t="shared" si="149"/>
        <v>490</v>
      </c>
      <c r="O173" s="14">
        <f t="shared" si="155"/>
        <v>392</v>
      </c>
      <c r="P173" s="14">
        <f t="shared" si="150"/>
        <v>98</v>
      </c>
      <c r="Q173" s="14">
        <v>298</v>
      </c>
      <c r="R173" s="15">
        <f t="shared" si="156"/>
        <v>94</v>
      </c>
      <c r="S173" s="24"/>
    </row>
    <row r="174" spans="1:19" ht="24" x14ac:dyDescent="0.15">
      <c r="A174" s="60" t="s">
        <v>139</v>
      </c>
      <c r="B174" s="28" t="s">
        <v>168</v>
      </c>
      <c r="C174" s="9"/>
      <c r="D174" s="9"/>
      <c r="E174" s="10">
        <v>83521</v>
      </c>
      <c r="F174" s="10">
        <v>41051</v>
      </c>
      <c r="G174" s="10">
        <v>42470</v>
      </c>
      <c r="H174" s="10">
        <f t="shared" ref="H174:R174" si="157">SUM(H175:H182)</f>
        <v>2052</v>
      </c>
      <c r="I174" s="10">
        <f t="shared" si="157"/>
        <v>1642</v>
      </c>
      <c r="J174" s="10">
        <f t="shared" si="157"/>
        <v>410</v>
      </c>
      <c r="K174" s="10">
        <f t="shared" si="157"/>
        <v>2122</v>
      </c>
      <c r="L174" s="10">
        <f t="shared" si="157"/>
        <v>1698</v>
      </c>
      <c r="M174" s="10">
        <f t="shared" si="157"/>
        <v>424</v>
      </c>
      <c r="N174" s="10">
        <f t="shared" si="157"/>
        <v>4174</v>
      </c>
      <c r="O174" s="10">
        <f t="shared" si="157"/>
        <v>3340</v>
      </c>
      <c r="P174" s="10">
        <f t="shared" si="157"/>
        <v>834</v>
      </c>
      <c r="Q174" s="10">
        <v>2585</v>
      </c>
      <c r="R174" s="10">
        <f t="shared" si="157"/>
        <v>755</v>
      </c>
      <c r="S174" s="23"/>
    </row>
    <row r="175" spans="1:19" ht="12.75" x14ac:dyDescent="0.15">
      <c r="A175" s="61"/>
      <c r="B175" s="34" t="s">
        <v>109</v>
      </c>
      <c r="C175" s="13">
        <v>0.8</v>
      </c>
      <c r="D175" s="13">
        <v>0.19999999999999996</v>
      </c>
      <c r="E175" s="14">
        <v>14529</v>
      </c>
      <c r="F175" s="14">
        <v>8193</v>
      </c>
      <c r="G175" s="14">
        <v>6336</v>
      </c>
      <c r="H175" s="14">
        <f t="shared" ref="H175:H182" si="158">I175+J175</f>
        <v>410</v>
      </c>
      <c r="I175" s="14">
        <f t="shared" ref="I175:I182" si="159">ROUND(F175*500*C175/10000,0)</f>
        <v>328</v>
      </c>
      <c r="J175" s="14">
        <f t="shared" ref="J175:J182" si="160">ROUND(F175*500*D175/10000,0)</f>
        <v>82</v>
      </c>
      <c r="K175" s="14">
        <f t="shared" ref="K175:K182" si="161">L175+M175</f>
        <v>316</v>
      </c>
      <c r="L175" s="14">
        <f t="shared" ref="L175:L182" si="162">ROUND(G175*500*C175/10000,0)</f>
        <v>253</v>
      </c>
      <c r="M175" s="14">
        <f t="shared" ref="M175:M182" si="163">ROUND(G175*500*D175/10000,0)</f>
        <v>63</v>
      </c>
      <c r="N175" s="14">
        <f t="shared" ref="N175:N182" si="164">O175+P175</f>
        <v>726</v>
      </c>
      <c r="O175" s="14">
        <f t="shared" ref="O175:O182" si="165">I175+L175</f>
        <v>581</v>
      </c>
      <c r="P175" s="14">
        <f t="shared" ref="P175:P182" si="166">J175+M175</f>
        <v>145</v>
      </c>
      <c r="Q175" s="14">
        <v>274</v>
      </c>
      <c r="R175" s="15">
        <f t="shared" ref="R175:R182" si="167">O175-Q175</f>
        <v>307</v>
      </c>
      <c r="S175" s="24"/>
    </row>
    <row r="176" spans="1:19" ht="12.75" x14ac:dyDescent="0.15">
      <c r="A176" s="61"/>
      <c r="B176" s="34" t="s">
        <v>110</v>
      </c>
      <c r="C176" s="13">
        <v>0.8</v>
      </c>
      <c r="D176" s="13">
        <v>0.19999999999999996</v>
      </c>
      <c r="E176" s="14">
        <v>8567</v>
      </c>
      <c r="F176" s="14">
        <v>4645</v>
      </c>
      <c r="G176" s="14">
        <v>3922</v>
      </c>
      <c r="H176" s="14">
        <f t="shared" si="158"/>
        <v>232</v>
      </c>
      <c r="I176" s="14">
        <f t="shared" si="159"/>
        <v>186</v>
      </c>
      <c r="J176" s="14">
        <f t="shared" si="160"/>
        <v>46</v>
      </c>
      <c r="K176" s="14">
        <f t="shared" si="161"/>
        <v>196</v>
      </c>
      <c r="L176" s="14">
        <f t="shared" si="162"/>
        <v>157</v>
      </c>
      <c r="M176" s="14">
        <f t="shared" si="163"/>
        <v>39</v>
      </c>
      <c r="N176" s="14">
        <f t="shared" si="164"/>
        <v>428</v>
      </c>
      <c r="O176" s="14">
        <f t="shared" si="165"/>
        <v>343</v>
      </c>
      <c r="P176" s="14">
        <f t="shared" si="166"/>
        <v>85</v>
      </c>
      <c r="Q176" s="14">
        <v>268</v>
      </c>
      <c r="R176" s="15">
        <f t="shared" si="167"/>
        <v>75</v>
      </c>
      <c r="S176" s="24"/>
    </row>
    <row r="177" spans="1:19" ht="12.75" x14ac:dyDescent="0.15">
      <c r="A177" s="61"/>
      <c r="B177" s="34" t="s">
        <v>111</v>
      </c>
      <c r="C177" s="13">
        <v>0.8</v>
      </c>
      <c r="D177" s="13">
        <v>0.19999999999999996</v>
      </c>
      <c r="E177" s="14">
        <v>12079</v>
      </c>
      <c r="F177" s="14">
        <v>7503</v>
      </c>
      <c r="G177" s="14">
        <v>4576</v>
      </c>
      <c r="H177" s="14">
        <f t="shared" si="158"/>
        <v>375</v>
      </c>
      <c r="I177" s="14">
        <f t="shared" si="159"/>
        <v>300</v>
      </c>
      <c r="J177" s="14">
        <f t="shared" si="160"/>
        <v>75</v>
      </c>
      <c r="K177" s="14">
        <f t="shared" si="161"/>
        <v>229</v>
      </c>
      <c r="L177" s="14">
        <f t="shared" si="162"/>
        <v>183</v>
      </c>
      <c r="M177" s="14">
        <f t="shared" si="163"/>
        <v>46</v>
      </c>
      <c r="N177" s="14">
        <f t="shared" si="164"/>
        <v>604</v>
      </c>
      <c r="O177" s="14">
        <f t="shared" si="165"/>
        <v>483</v>
      </c>
      <c r="P177" s="14">
        <f t="shared" si="166"/>
        <v>121</v>
      </c>
      <c r="Q177" s="14">
        <v>391</v>
      </c>
      <c r="R177" s="15">
        <f t="shared" si="167"/>
        <v>92</v>
      </c>
      <c r="S177" s="24"/>
    </row>
    <row r="178" spans="1:19" ht="12.75" x14ac:dyDescent="0.15">
      <c r="A178" s="61"/>
      <c r="B178" s="34" t="s">
        <v>112</v>
      </c>
      <c r="C178" s="13">
        <v>0.8</v>
      </c>
      <c r="D178" s="13">
        <v>0.19999999999999996</v>
      </c>
      <c r="E178" s="14">
        <v>8883</v>
      </c>
      <c r="F178" s="14">
        <v>4762</v>
      </c>
      <c r="G178" s="14">
        <v>4121</v>
      </c>
      <c r="H178" s="14">
        <f t="shared" si="158"/>
        <v>238</v>
      </c>
      <c r="I178" s="14">
        <f t="shared" si="159"/>
        <v>190</v>
      </c>
      <c r="J178" s="14">
        <f t="shared" si="160"/>
        <v>48</v>
      </c>
      <c r="K178" s="14">
        <f t="shared" si="161"/>
        <v>206</v>
      </c>
      <c r="L178" s="14">
        <f t="shared" si="162"/>
        <v>165</v>
      </c>
      <c r="M178" s="14">
        <f t="shared" si="163"/>
        <v>41</v>
      </c>
      <c r="N178" s="14">
        <f t="shared" si="164"/>
        <v>444</v>
      </c>
      <c r="O178" s="14">
        <f t="shared" si="165"/>
        <v>355</v>
      </c>
      <c r="P178" s="14">
        <f t="shared" si="166"/>
        <v>89</v>
      </c>
      <c r="Q178" s="14">
        <v>291</v>
      </c>
      <c r="R178" s="15">
        <f t="shared" si="167"/>
        <v>64</v>
      </c>
      <c r="S178" s="24"/>
    </row>
    <row r="179" spans="1:19" ht="12.75" x14ac:dyDescent="0.15">
      <c r="A179" s="61"/>
      <c r="B179" s="34" t="s">
        <v>113</v>
      </c>
      <c r="C179" s="13">
        <v>0.8</v>
      </c>
      <c r="D179" s="13">
        <v>0.19999999999999996</v>
      </c>
      <c r="E179" s="14">
        <v>6286</v>
      </c>
      <c r="F179" s="14">
        <v>3629</v>
      </c>
      <c r="G179" s="14">
        <v>2657</v>
      </c>
      <c r="H179" s="14">
        <f t="shared" si="158"/>
        <v>181</v>
      </c>
      <c r="I179" s="14">
        <f t="shared" si="159"/>
        <v>145</v>
      </c>
      <c r="J179" s="14">
        <f t="shared" si="160"/>
        <v>36</v>
      </c>
      <c r="K179" s="14">
        <f t="shared" si="161"/>
        <v>133</v>
      </c>
      <c r="L179" s="14">
        <f t="shared" si="162"/>
        <v>106</v>
      </c>
      <c r="M179" s="14">
        <f t="shared" si="163"/>
        <v>27</v>
      </c>
      <c r="N179" s="14">
        <f t="shared" si="164"/>
        <v>314</v>
      </c>
      <c r="O179" s="14">
        <f t="shared" si="165"/>
        <v>251</v>
      </c>
      <c r="P179" s="14">
        <f t="shared" si="166"/>
        <v>63</v>
      </c>
      <c r="Q179" s="14">
        <v>217</v>
      </c>
      <c r="R179" s="15">
        <f t="shared" si="167"/>
        <v>34</v>
      </c>
      <c r="S179" s="24"/>
    </row>
    <row r="180" spans="1:19" ht="12.75" x14ac:dyDescent="0.15">
      <c r="A180" s="61"/>
      <c r="B180" s="34" t="s">
        <v>114</v>
      </c>
      <c r="C180" s="13">
        <v>0.8</v>
      </c>
      <c r="D180" s="13">
        <v>0.19999999999999996</v>
      </c>
      <c r="E180" s="14">
        <v>3257</v>
      </c>
      <c r="F180" s="14">
        <v>1227</v>
      </c>
      <c r="G180" s="14">
        <v>2030</v>
      </c>
      <c r="H180" s="14">
        <f t="shared" si="158"/>
        <v>61</v>
      </c>
      <c r="I180" s="14">
        <f t="shared" si="159"/>
        <v>49</v>
      </c>
      <c r="J180" s="14">
        <f t="shared" si="160"/>
        <v>12</v>
      </c>
      <c r="K180" s="14">
        <f t="shared" si="161"/>
        <v>101</v>
      </c>
      <c r="L180" s="14">
        <f t="shared" si="162"/>
        <v>81</v>
      </c>
      <c r="M180" s="14">
        <f t="shared" si="163"/>
        <v>20</v>
      </c>
      <c r="N180" s="14">
        <f t="shared" si="164"/>
        <v>162</v>
      </c>
      <c r="O180" s="14">
        <f t="shared" si="165"/>
        <v>130</v>
      </c>
      <c r="P180" s="14">
        <f t="shared" si="166"/>
        <v>32</v>
      </c>
      <c r="Q180" s="14">
        <v>89</v>
      </c>
      <c r="R180" s="15">
        <f t="shared" si="167"/>
        <v>41</v>
      </c>
      <c r="S180" s="24"/>
    </row>
    <row r="181" spans="1:19" ht="12.75" x14ac:dyDescent="0.15">
      <c r="A181" s="61"/>
      <c r="B181" s="34" t="s">
        <v>115</v>
      </c>
      <c r="C181" s="13">
        <v>0.8</v>
      </c>
      <c r="D181" s="13">
        <v>0.19999999999999996</v>
      </c>
      <c r="E181" s="14">
        <v>14537</v>
      </c>
      <c r="F181" s="14">
        <v>7618</v>
      </c>
      <c r="G181" s="14">
        <v>6919</v>
      </c>
      <c r="H181" s="14">
        <f t="shared" si="158"/>
        <v>381</v>
      </c>
      <c r="I181" s="14">
        <f t="shared" si="159"/>
        <v>305</v>
      </c>
      <c r="J181" s="14">
        <f t="shared" si="160"/>
        <v>76</v>
      </c>
      <c r="K181" s="14">
        <f t="shared" si="161"/>
        <v>346</v>
      </c>
      <c r="L181" s="14">
        <f t="shared" si="162"/>
        <v>277</v>
      </c>
      <c r="M181" s="14">
        <f t="shared" si="163"/>
        <v>69</v>
      </c>
      <c r="N181" s="14">
        <f t="shared" si="164"/>
        <v>727</v>
      </c>
      <c r="O181" s="14">
        <f t="shared" si="165"/>
        <v>582</v>
      </c>
      <c r="P181" s="14">
        <f t="shared" si="166"/>
        <v>145</v>
      </c>
      <c r="Q181" s="14">
        <v>542</v>
      </c>
      <c r="R181" s="15">
        <f t="shared" si="167"/>
        <v>40</v>
      </c>
      <c r="S181" s="24"/>
    </row>
    <row r="182" spans="1:19" ht="12.75" x14ac:dyDescent="0.15">
      <c r="A182" s="62"/>
      <c r="B182" s="34" t="s">
        <v>116</v>
      </c>
      <c r="C182" s="13">
        <v>0.8</v>
      </c>
      <c r="D182" s="13">
        <v>0.19999999999999996</v>
      </c>
      <c r="E182" s="14">
        <v>15383</v>
      </c>
      <c r="F182" s="14">
        <v>3474</v>
      </c>
      <c r="G182" s="14">
        <v>11909</v>
      </c>
      <c r="H182" s="14">
        <f t="shared" si="158"/>
        <v>174</v>
      </c>
      <c r="I182" s="14">
        <f t="shared" si="159"/>
        <v>139</v>
      </c>
      <c r="J182" s="14">
        <f t="shared" si="160"/>
        <v>35</v>
      </c>
      <c r="K182" s="14">
        <f t="shared" si="161"/>
        <v>595</v>
      </c>
      <c r="L182" s="14">
        <f t="shared" si="162"/>
        <v>476</v>
      </c>
      <c r="M182" s="14">
        <f t="shared" si="163"/>
        <v>119</v>
      </c>
      <c r="N182" s="14">
        <f t="shared" si="164"/>
        <v>769</v>
      </c>
      <c r="O182" s="14">
        <f t="shared" si="165"/>
        <v>615</v>
      </c>
      <c r="P182" s="14">
        <f t="shared" si="166"/>
        <v>154</v>
      </c>
      <c r="Q182" s="14">
        <v>513</v>
      </c>
      <c r="R182" s="15">
        <f t="shared" si="167"/>
        <v>102</v>
      </c>
      <c r="S182" s="24"/>
    </row>
  </sheetData>
  <mergeCells count="27">
    <mergeCell ref="A111:A119"/>
    <mergeCell ref="A120:A134"/>
    <mergeCell ref="A149:A157"/>
    <mergeCell ref="A135:A148"/>
    <mergeCell ref="A174:A182"/>
    <mergeCell ref="A158:A173"/>
    <mergeCell ref="A57:A71"/>
    <mergeCell ref="A105:A110"/>
    <mergeCell ref="A72:A86"/>
    <mergeCell ref="A87:A104"/>
    <mergeCell ref="A4:B5"/>
    <mergeCell ref="A7:A18"/>
    <mergeCell ref="A19:A30"/>
    <mergeCell ref="A31:A41"/>
    <mergeCell ref="A42:A56"/>
    <mergeCell ref="A6:B6"/>
    <mergeCell ref="A2:S2"/>
    <mergeCell ref="Q4:Q5"/>
    <mergeCell ref="R4:R5"/>
    <mergeCell ref="S4:S5"/>
    <mergeCell ref="C3:S3"/>
    <mergeCell ref="C4:C5"/>
    <mergeCell ref="D4:D5"/>
    <mergeCell ref="E4:G4"/>
    <mergeCell ref="H4:J4"/>
    <mergeCell ref="K4:M4"/>
    <mergeCell ref="N4:P4"/>
  </mergeCells>
  <phoneticPr fontId="1" type="noConversion"/>
  <pageMargins left="0.62992125984251968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测算表</vt:lpstr>
      <vt:lpstr>测算表!Print_Titles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陈琳姿 null</cp:lastModifiedBy>
  <cp:lastPrinted>2021-05-20T11:09:57Z</cp:lastPrinted>
  <dcterms:created xsi:type="dcterms:W3CDTF">2019-07-24T11:58:22Z</dcterms:created>
  <dcterms:modified xsi:type="dcterms:W3CDTF">2021-10-18T03:41:19Z</dcterms:modified>
</cp:coreProperties>
</file>