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475"/>
  </bookViews>
  <sheets>
    <sheet name="缴费补贴2025预拨" sheetId="1" r:id="rId1"/>
  </sheets>
  <externalReferences>
    <externalReference r:id="rId2"/>
  </externalReferences>
  <definedNames>
    <definedName name="_xlnm._FilterDatabase" localSheetId="0" hidden="1">缴费补贴2025预拨!#REF!</definedName>
    <definedName name="_xlnm.Print_Titles" localSheetId="0">缴费补贴2025预拨!$4:$4</definedName>
  </definedNames>
  <calcPr calcId="144525"/>
</workbook>
</file>

<file path=xl/sharedStrings.xml><?xml version="1.0" encoding="utf-8"?>
<sst xmlns="http://schemas.openxmlformats.org/spreadsheetml/2006/main" count="189" uniqueCount="189">
  <si>
    <t>附件2</t>
  </si>
  <si>
    <t>提前下达2025年城乡居民基本养老保险缴费补贴省级补助资金分配表</t>
  </si>
  <si>
    <t>单位：万元</t>
  </si>
  <si>
    <t>市县名称</t>
  </si>
  <si>
    <t>省级财政负担比例</t>
  </si>
  <si>
    <t>2023年实际结算金额</t>
  </si>
  <si>
    <t>2025年预拨金额</t>
  </si>
  <si>
    <t>备注：按上年实际结算金额的90%预拨</t>
  </si>
  <si>
    <t>栏次</t>
  </si>
  <si>
    <t>3=2*90%</t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</si>
  <si>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</si>
  <si>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</si>
  <si>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</si>
  <si>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</si>
  <si>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</si>
  <si>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</si>
  <si>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</si>
  <si>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</si>
  <si>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</si>
  <si>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</si>
  <si>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</si>
  <si>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</si>
  <si>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</si>
  <si>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</si>
  <si>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</si>
  <si>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</si>
  <si>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</si>
  <si>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</si>
  <si>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</si>
  <si>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</si>
  <si>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</si>
  <si>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云龙示范区</t>
  </si>
  <si>
    <t>渌口区</t>
  </si>
  <si>
    <t>根据2018年10月31日省政府专题会议关于渌口区在5年过渡期内暂维持财政省直管县待遇不变的精神，渌口区在过渡期内按财政省直管县类第一档的分担办法执行。5年过渡期满后，渌口区与天元区、芦淞区、荷塘区、石峰区执行相同的分担办法。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</si>
  <si>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</si>
  <si>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</si>
  <si>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</si>
  <si>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</si>
  <si>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</si>
  <si>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</si>
  <si>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</si>
  <si>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</si>
  <si>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九华示范区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</si>
  <si>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</si>
  <si>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</si>
  <si>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</si>
  <si>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</si>
  <si>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</si>
  <si>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</si>
  <si>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</si>
  <si>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</si>
  <si>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</si>
  <si>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</si>
  <si>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</si>
  <si>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</si>
  <si>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</si>
  <si>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</si>
  <si>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</si>
  <si>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</si>
  <si>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</si>
  <si>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</si>
  <si>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</si>
  <si>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</si>
  <si>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</si>
  <si>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</si>
  <si>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</si>
  <si>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</si>
  <si>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</si>
  <si>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</si>
  <si>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</si>
  <si>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</si>
  <si>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</si>
  <si>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</si>
  <si>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</si>
  <si>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</si>
  <si>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</si>
  <si>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</si>
  <si>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</si>
  <si>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</si>
  <si>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</si>
  <si>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</si>
  <si>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经济开发区</t>
  </si>
  <si>
    <t>南湖区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</si>
  <si>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</si>
  <si>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</si>
  <si>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</si>
  <si>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</si>
  <si>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</si>
  <si>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</si>
  <si>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</si>
  <si>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</si>
  <si>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</si>
  <si>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</si>
  <si>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</si>
  <si>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</si>
  <si>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</si>
  <si>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</si>
  <si>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</si>
  <si>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</si>
  <si>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</si>
  <si>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</si>
  <si>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</si>
  <si>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</si>
  <si>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</si>
  <si>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</si>
  <si>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</si>
  <si>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</si>
  <si>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</si>
  <si>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</si>
  <si>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</si>
  <si>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</si>
  <si>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</si>
  <si>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</si>
  <si>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</si>
  <si>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</si>
  <si>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</si>
  <si>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</si>
  <si>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</si>
  <si>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</si>
  <si>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</si>
  <si>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</si>
  <si>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</si>
  <si>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</si>
  <si>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</si>
  <si>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</si>
  <si>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</si>
  <si>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</si>
  <si>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</si>
  <si>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</si>
  <si>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凤凰园区</t>
  </si>
  <si>
    <t>金洞管理区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</si>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</sst>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0.0_);[Red]\(0.0\)"/>
    <numFmt numFmtId="177" formatCode="0_ "/>
    <numFmt numFmtId="178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0.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/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9" fontId="2" fillId="0" borderId="0" xfId="49" applyNumberFormat="1" applyAlignment="1">
      <alignment vertical="center" wrapText="1"/>
    </xf>
    <xf numFmtId="179" fontId="2" fillId="0" borderId="0" xfId="49" applyNumberFormat="1" applyAlignment="1">
      <alignment wrapText="1"/>
    </xf>
    <xf numFmtId="179" fontId="2" fillId="0" borderId="0" xfId="42" applyNumberFormat="1" applyFont="1" applyAlignment="1">
      <alignment wrapText="1"/>
    </xf>
    <xf numFmtId="179" fontId="2" fillId="0" borderId="0" xfId="49" applyNumberForma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3" fillId="0" borderId="0" xfId="49" applyNumberFormat="1" applyFont="1" applyAlignment="1">
      <alignment horizontal="left" vertical="center" wrapText="1"/>
    </xf>
    <xf numFmtId="179" fontId="4" fillId="0" borderId="0" xfId="49" applyNumberFormat="1" applyFont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 wrapText="1"/>
    </xf>
    <xf numFmtId="179" fontId="3" fillId="0" borderId="2" xfId="49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179" fontId="3" fillId="2" borderId="3" xfId="49" applyNumberFormat="1" applyFont="1" applyFill="1" applyBorder="1" applyAlignment="1">
      <alignment horizontal="center" vertical="center" wrapText="1"/>
    </xf>
    <xf numFmtId="179" fontId="3" fillId="2" borderId="2" xfId="49" applyNumberFormat="1" applyFont="1" applyFill="1" applyBorder="1" applyAlignment="1">
      <alignment horizontal="center" vertical="center" wrapText="1"/>
    </xf>
    <xf numFmtId="9" fontId="3" fillId="2" borderId="2" xfId="42" applyFont="1" applyFill="1" applyBorder="1" applyAlignment="1">
      <alignment horizontal="center" vertical="center" wrapText="1"/>
    </xf>
    <xf numFmtId="179" fontId="3" fillId="2" borderId="1" xfId="49" applyNumberFormat="1" applyFont="1" applyFill="1" applyBorder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/>
    </xf>
    <xf numFmtId="179" fontId="3" fillId="2" borderId="1" xfId="49" applyNumberFormat="1" applyFont="1" applyFill="1" applyBorder="1" applyAlignment="1">
      <alignment vertical="center" wrapText="1"/>
    </xf>
    <xf numFmtId="9" fontId="3" fillId="2" borderId="1" xfId="42" applyFont="1" applyFill="1" applyBorder="1" applyAlignment="1">
      <alignment vertical="center" wrapText="1"/>
    </xf>
    <xf numFmtId="179" fontId="3" fillId="2" borderId="1" xfId="49" applyNumberFormat="1" applyFont="1" applyFill="1" applyBorder="1" applyAlignment="1">
      <alignment horizontal="center" vertical="center"/>
    </xf>
    <xf numFmtId="179" fontId="3" fillId="3" borderId="1" xfId="49" applyNumberFormat="1" applyFont="1" applyFill="1" applyBorder="1" applyAlignment="1">
      <alignment vertical="center" wrapText="1"/>
    </xf>
    <xf numFmtId="9" fontId="3" fillId="3" borderId="1" xfId="42" applyFont="1" applyFill="1" applyBorder="1" applyAlignment="1">
      <alignment vertical="center" wrapText="1"/>
    </xf>
    <xf numFmtId="179" fontId="3" fillId="3" borderId="1" xfId="49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 wrapText="1"/>
    </xf>
    <xf numFmtId="9" fontId="3" fillId="0" borderId="1" xfId="42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vertical="center" wrapText="1"/>
    </xf>
    <xf numFmtId="179" fontId="3" fillId="4" borderId="1" xfId="49" applyNumberFormat="1" applyFont="1" applyFill="1" applyBorder="1" applyAlignment="1">
      <alignment horizontal="center" vertical="center" wrapText="1"/>
    </xf>
    <xf numFmtId="179" fontId="3" fillId="4" borderId="1" xfId="49" applyNumberFormat="1" applyFont="1" applyFill="1" applyBorder="1" applyAlignment="1">
      <alignment vertical="center" wrapText="1"/>
    </xf>
    <xf numFmtId="179" fontId="3" fillId="0" borderId="5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179" fontId="3" fillId="0" borderId="7" xfId="49" applyNumberFormat="1" applyFont="1" applyBorder="1" applyAlignment="1">
      <alignment horizontal="center" vertical="center"/>
    </xf>
    <xf numFmtId="179" fontId="3" fillId="0" borderId="0" xfId="42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4" xfId="49" applyNumberFormat="1" applyFont="1" applyBorder="1" applyAlignment="1">
      <alignment horizontal="center" vertical="center" wrapText="1"/>
    </xf>
    <xf numFmtId="179" fontId="3" fillId="2" borderId="1" xfId="49" applyNumberFormat="1" applyFont="1" applyFill="1" applyBorder="1" applyAlignment="1">
      <alignment horizontal="left" vertical="center" wrapText="1"/>
    </xf>
    <xf numFmtId="179" fontId="3" fillId="0" borderId="1" xfId="42" applyNumberFormat="1" applyFont="1" applyFill="1" applyBorder="1" applyAlignment="1">
      <alignment horizontal="center" vertical="center" wrapText="1"/>
    </xf>
    <xf numFmtId="178" fontId="3" fillId="2" borderId="1" xfId="49" applyNumberFormat="1" applyFont="1" applyFill="1" applyBorder="1" applyAlignment="1">
      <alignment horizontal="center" vertical="center"/>
    </xf>
    <xf numFmtId="178" fontId="3" fillId="3" borderId="1" xfId="49" applyNumberFormat="1" applyFont="1" applyFill="1" applyBorder="1" applyAlignment="1">
      <alignment horizontal="center" vertical="center"/>
    </xf>
    <xf numFmtId="9" fontId="3" fillId="0" borderId="1" xfId="42" applyFont="1" applyFill="1" applyBorder="1" applyAlignment="1">
      <alignment horizontal="left" vertical="center" wrapText="1"/>
    </xf>
    <xf numFmtId="9" fontId="3" fillId="2" borderId="1" xfId="42" applyFont="1" applyFill="1" applyBorder="1" applyAlignment="1">
      <alignment horizontal="left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1335;&#30465;2023&#24180;&#24230;&#22478;&#20065;&#23621;&#27665;&#22522;&#26412;&#20859;&#32769;&#20445;&#38505;&#36130;&#25919;&#34917;&#21161;&#36164;&#37329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中央补助资金申请表 "/>
      <sheetName val="中央补助资金申请表  (县市区)"/>
      <sheetName val="省级基础养老金申请表"/>
      <sheetName val="省级缴费补助申请表"/>
      <sheetName val="财政补助资金"/>
      <sheetName val="备注"/>
      <sheetName val="缴费补助业务系统"/>
      <sheetName val="账务系统收支表（1-6月）"/>
      <sheetName val="账务系统收支表（1-12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行政区划</v>
          </cell>
          <cell r="D1" t="str">
            <v>缴费人数</v>
          </cell>
          <cell r="E1" t="str">
            <v>个人缴费</v>
          </cell>
          <cell r="F1" t="str">
            <v>省补</v>
          </cell>
        </row>
        <row r="2">
          <cell r="C2" t="str">
            <v>芙蓉区</v>
          </cell>
          <cell r="D2">
            <v>9830</v>
          </cell>
          <cell r="E2">
            <v>10114500</v>
          </cell>
          <cell r="F2">
            <v>35089</v>
          </cell>
        </row>
        <row r="3">
          <cell r="C3" t="str">
            <v>天心区</v>
          </cell>
          <cell r="D3">
            <v>19343</v>
          </cell>
          <cell r="E3">
            <v>12131900</v>
          </cell>
          <cell r="F3">
            <v>88530.5</v>
          </cell>
        </row>
        <row r="4">
          <cell r="C4" t="str">
            <v>岳麓区</v>
          </cell>
          <cell r="D4">
            <v>71779</v>
          </cell>
          <cell r="E4">
            <v>33001948.47</v>
          </cell>
          <cell r="F4">
            <v>388181.56</v>
          </cell>
        </row>
        <row r="5">
          <cell r="C5" t="str">
            <v>开福区</v>
          </cell>
          <cell r="D5">
            <v>26542</v>
          </cell>
          <cell r="E5">
            <v>17260332.76</v>
          </cell>
          <cell r="F5">
            <v>98390</v>
          </cell>
        </row>
        <row r="6">
          <cell r="C6" t="str">
            <v>雨花区</v>
          </cell>
          <cell r="D6">
            <v>36634</v>
          </cell>
          <cell r="E6">
            <v>27134600</v>
          </cell>
          <cell r="F6">
            <v>172895</v>
          </cell>
        </row>
        <row r="7">
          <cell r="C7" t="str">
            <v>长沙县</v>
          </cell>
          <cell r="D7">
            <v>143861</v>
          </cell>
          <cell r="E7">
            <v>71719160</v>
          </cell>
          <cell r="F7">
            <v>1184235.81</v>
          </cell>
        </row>
        <row r="8">
          <cell r="C8" t="str">
            <v>望城区</v>
          </cell>
          <cell r="D8">
            <v>98144</v>
          </cell>
          <cell r="E8">
            <v>49457900</v>
          </cell>
          <cell r="F8">
            <v>640339.65</v>
          </cell>
        </row>
        <row r="9">
          <cell r="C9" t="str">
            <v>宁乡市</v>
          </cell>
          <cell r="D9">
            <v>429984</v>
          </cell>
          <cell r="E9">
            <v>227413400</v>
          </cell>
          <cell r="F9">
            <v>6733347.13</v>
          </cell>
        </row>
        <row r="10">
          <cell r="C10" t="str">
            <v>长沙高新区</v>
          </cell>
          <cell r="D10">
            <v>6823</v>
          </cell>
          <cell r="E10">
            <v>2539100</v>
          </cell>
          <cell r="F10">
            <v>38316</v>
          </cell>
        </row>
        <row r="11">
          <cell r="C11" t="str">
            <v>浏阳市</v>
          </cell>
          <cell r="D11">
            <v>413216</v>
          </cell>
          <cell r="E11">
            <v>145045000</v>
          </cell>
          <cell r="F11">
            <v>7530436.5</v>
          </cell>
        </row>
        <row r="12">
          <cell r="C12" t="str">
            <v>荷塘区</v>
          </cell>
          <cell r="D12">
            <v>12440</v>
          </cell>
          <cell r="E12">
            <v>17104900</v>
          </cell>
          <cell r="F12">
            <v>54744</v>
          </cell>
        </row>
        <row r="13">
          <cell r="C13" t="str">
            <v>芦淞区</v>
          </cell>
          <cell r="D13">
            <v>11086</v>
          </cell>
          <cell r="E13">
            <v>6726200</v>
          </cell>
          <cell r="F13">
            <v>63982.5</v>
          </cell>
        </row>
        <row r="14">
          <cell r="C14" t="str">
            <v>石峰区</v>
          </cell>
          <cell r="D14">
            <v>6304</v>
          </cell>
          <cell r="E14">
            <v>7679300</v>
          </cell>
          <cell r="F14">
            <v>32458.5</v>
          </cell>
        </row>
        <row r="15">
          <cell r="C15" t="str">
            <v>天元区</v>
          </cell>
          <cell r="D15">
            <v>27920</v>
          </cell>
          <cell r="E15">
            <v>25378400</v>
          </cell>
          <cell r="F15">
            <v>155903.5</v>
          </cell>
        </row>
        <row r="16">
          <cell r="C16" t="str">
            <v>渌口区</v>
          </cell>
          <cell r="D16">
            <v>86853</v>
          </cell>
          <cell r="E16">
            <v>57711600</v>
          </cell>
          <cell r="F16">
            <v>1399365.5</v>
          </cell>
        </row>
        <row r="17">
          <cell r="C17" t="str">
            <v>攸县</v>
          </cell>
          <cell r="D17">
            <v>217894</v>
          </cell>
          <cell r="E17">
            <v>105410000</v>
          </cell>
          <cell r="F17">
            <v>3858535.5</v>
          </cell>
        </row>
        <row r="18">
          <cell r="C18" t="str">
            <v>茶陵县</v>
          </cell>
          <cell r="D18">
            <v>187101</v>
          </cell>
          <cell r="E18">
            <v>79677200</v>
          </cell>
          <cell r="F18">
            <v>3997801</v>
          </cell>
        </row>
        <row r="19">
          <cell r="C19" t="str">
            <v>炎陵县</v>
          </cell>
          <cell r="D19">
            <v>46383</v>
          </cell>
          <cell r="E19">
            <v>24653100</v>
          </cell>
          <cell r="F19">
            <v>962568</v>
          </cell>
        </row>
        <row r="20">
          <cell r="C20" t="str">
            <v>醴陵市</v>
          </cell>
          <cell r="D20">
            <v>251428</v>
          </cell>
          <cell r="E20">
            <v>114069200</v>
          </cell>
          <cell r="F20">
            <v>4168829</v>
          </cell>
        </row>
        <row r="21">
          <cell r="C21" t="str">
            <v>雨湖区</v>
          </cell>
          <cell r="D21">
            <v>48593</v>
          </cell>
          <cell r="E21">
            <v>36423670</v>
          </cell>
          <cell r="F21">
            <v>422915</v>
          </cell>
        </row>
        <row r="22">
          <cell r="C22" t="str">
            <v>岳塘区</v>
          </cell>
          <cell r="D22">
            <v>13518</v>
          </cell>
          <cell r="E22">
            <v>11796700</v>
          </cell>
          <cell r="F22">
            <v>98953</v>
          </cell>
        </row>
        <row r="23">
          <cell r="C23" t="str">
            <v>湘潭县</v>
          </cell>
          <cell r="D23">
            <v>248295</v>
          </cell>
          <cell r="E23">
            <v>180587400</v>
          </cell>
          <cell r="F23">
            <v>4326166</v>
          </cell>
        </row>
        <row r="24">
          <cell r="C24" t="str">
            <v>湘乡市</v>
          </cell>
          <cell r="D24">
            <v>230555</v>
          </cell>
          <cell r="E24">
            <v>148431262.74</v>
          </cell>
          <cell r="F24">
            <v>4100089.5</v>
          </cell>
        </row>
        <row r="25">
          <cell r="C25" t="str">
            <v>韶山市</v>
          </cell>
          <cell r="D25">
            <v>31385</v>
          </cell>
          <cell r="E25">
            <v>23500920</v>
          </cell>
          <cell r="F25">
            <v>542447</v>
          </cell>
        </row>
        <row r="26">
          <cell r="C26" t="str">
            <v>珠晖区</v>
          </cell>
          <cell r="D26">
            <v>20516</v>
          </cell>
          <cell r="E26">
            <v>13791500</v>
          </cell>
          <cell r="F26">
            <v>160740</v>
          </cell>
        </row>
        <row r="27">
          <cell r="C27" t="str">
            <v>雁峰区</v>
          </cell>
          <cell r="D27">
            <v>6014</v>
          </cell>
          <cell r="E27">
            <v>4114900</v>
          </cell>
          <cell r="F27">
            <v>53084</v>
          </cell>
        </row>
        <row r="28">
          <cell r="C28" t="str">
            <v>石鼓区</v>
          </cell>
          <cell r="D28">
            <v>10884</v>
          </cell>
          <cell r="E28">
            <v>5984760</v>
          </cell>
          <cell r="F28">
            <v>103408</v>
          </cell>
        </row>
        <row r="29">
          <cell r="C29" t="str">
            <v>蒸湘区</v>
          </cell>
          <cell r="D29">
            <v>14810</v>
          </cell>
          <cell r="E29">
            <v>10157516.1</v>
          </cell>
          <cell r="F29">
            <v>120167.42</v>
          </cell>
        </row>
        <row r="30">
          <cell r="C30" t="str">
            <v>南岳区</v>
          </cell>
          <cell r="D30">
            <v>9682</v>
          </cell>
          <cell r="E30">
            <v>8857700</v>
          </cell>
          <cell r="F30">
            <v>61640</v>
          </cell>
        </row>
        <row r="31">
          <cell r="C31" t="str">
            <v>衡阳县</v>
          </cell>
          <cell r="D31">
            <v>309586</v>
          </cell>
          <cell r="E31">
            <v>153118300</v>
          </cell>
          <cell r="F31">
            <v>5827270.5</v>
          </cell>
        </row>
        <row r="32">
          <cell r="C32" t="str">
            <v>衡南县</v>
          </cell>
          <cell r="D32">
            <v>241069</v>
          </cell>
          <cell r="E32">
            <v>111409800</v>
          </cell>
          <cell r="F32">
            <v>4318250.47</v>
          </cell>
        </row>
        <row r="33">
          <cell r="C33" t="str">
            <v>衡山县</v>
          </cell>
          <cell r="D33">
            <v>100250</v>
          </cell>
          <cell r="E33">
            <v>39717900</v>
          </cell>
          <cell r="F33">
            <v>1814694</v>
          </cell>
        </row>
        <row r="34">
          <cell r="C34" t="str">
            <v>衡东县</v>
          </cell>
          <cell r="D34">
            <v>173083</v>
          </cell>
          <cell r="E34">
            <v>48111100</v>
          </cell>
          <cell r="F34">
            <v>2469566.5</v>
          </cell>
        </row>
        <row r="35">
          <cell r="C35" t="str">
            <v>祁东县</v>
          </cell>
          <cell r="D35">
            <v>211966</v>
          </cell>
          <cell r="E35">
            <v>88480000</v>
          </cell>
          <cell r="F35">
            <v>3898792</v>
          </cell>
        </row>
        <row r="36">
          <cell r="C36" t="str">
            <v>耒阳市</v>
          </cell>
          <cell r="D36">
            <v>262427</v>
          </cell>
          <cell r="E36">
            <v>64613900</v>
          </cell>
          <cell r="F36">
            <v>4390281</v>
          </cell>
        </row>
        <row r="37">
          <cell r="C37" t="str">
            <v>常宁市</v>
          </cell>
          <cell r="D37">
            <v>211975</v>
          </cell>
          <cell r="E37">
            <v>62590400</v>
          </cell>
          <cell r="F37">
            <v>3693571</v>
          </cell>
        </row>
        <row r="38">
          <cell r="C38" t="str">
            <v>市本级</v>
          </cell>
          <cell r="D38">
            <v>6</v>
          </cell>
          <cell r="E38">
            <v>1200</v>
          </cell>
          <cell r="F38">
            <v>0</v>
          </cell>
        </row>
        <row r="39">
          <cell r="C39" t="str">
            <v>双清区</v>
          </cell>
          <cell r="D39">
            <v>29637</v>
          </cell>
          <cell r="E39">
            <v>22430027.58</v>
          </cell>
          <cell r="F39">
            <v>244476</v>
          </cell>
        </row>
        <row r="40">
          <cell r="C40" t="str">
            <v>大祥区</v>
          </cell>
          <cell r="D40">
            <v>31875</v>
          </cell>
          <cell r="E40">
            <v>20384200</v>
          </cell>
          <cell r="F40">
            <v>279265</v>
          </cell>
        </row>
        <row r="41">
          <cell r="C41" t="str">
            <v>北塔区</v>
          </cell>
          <cell r="D41">
            <v>16179</v>
          </cell>
          <cell r="E41">
            <v>6549210</v>
          </cell>
          <cell r="F41">
            <v>157596</v>
          </cell>
        </row>
        <row r="42">
          <cell r="C42" t="str">
            <v>邵东市</v>
          </cell>
          <cell r="D42">
            <v>358434</v>
          </cell>
          <cell r="E42">
            <v>145579500</v>
          </cell>
          <cell r="F42">
            <v>7549422.5</v>
          </cell>
        </row>
        <row r="43">
          <cell r="C43" t="str">
            <v>新邵县</v>
          </cell>
          <cell r="D43">
            <v>238484</v>
          </cell>
          <cell r="E43">
            <v>74568200</v>
          </cell>
          <cell r="F43">
            <v>5457392</v>
          </cell>
        </row>
        <row r="44">
          <cell r="C44" t="str">
            <v>邵阳县</v>
          </cell>
          <cell r="D44">
            <v>229434</v>
          </cell>
          <cell r="E44">
            <v>65515500</v>
          </cell>
          <cell r="F44">
            <v>4434152</v>
          </cell>
        </row>
        <row r="45">
          <cell r="C45" t="str">
            <v>隆回县</v>
          </cell>
          <cell r="D45">
            <v>404829</v>
          </cell>
          <cell r="E45">
            <v>140694800</v>
          </cell>
          <cell r="F45">
            <v>9282482</v>
          </cell>
        </row>
        <row r="46">
          <cell r="C46" t="str">
            <v>洞口县</v>
          </cell>
          <cell r="D46">
            <v>200831</v>
          </cell>
          <cell r="E46">
            <v>65708250</v>
          </cell>
          <cell r="F46">
            <v>3795336.85</v>
          </cell>
        </row>
        <row r="47">
          <cell r="C47" t="str">
            <v>绥宁县</v>
          </cell>
          <cell r="D47">
            <v>84487</v>
          </cell>
          <cell r="E47">
            <v>31365900</v>
          </cell>
          <cell r="F47">
            <v>1554594</v>
          </cell>
        </row>
        <row r="48">
          <cell r="C48" t="str">
            <v>新宁县</v>
          </cell>
          <cell r="D48">
            <v>140064</v>
          </cell>
          <cell r="E48">
            <v>65184260</v>
          </cell>
          <cell r="F48">
            <v>2824641</v>
          </cell>
        </row>
        <row r="49">
          <cell r="C49" t="str">
            <v>城步县</v>
          </cell>
          <cell r="D49">
            <v>71857</v>
          </cell>
          <cell r="E49">
            <v>21986350</v>
          </cell>
          <cell r="F49">
            <v>1653052</v>
          </cell>
        </row>
        <row r="50">
          <cell r="C50" t="str">
            <v>武冈市</v>
          </cell>
          <cell r="D50">
            <v>181150</v>
          </cell>
          <cell r="E50">
            <v>83618350</v>
          </cell>
          <cell r="F50">
            <v>3752635</v>
          </cell>
        </row>
        <row r="51">
          <cell r="C51" t="str">
            <v>岳阳楼区</v>
          </cell>
          <cell r="D51">
            <v>26600</v>
          </cell>
          <cell r="E51">
            <v>24066700</v>
          </cell>
          <cell r="F51">
            <v>215966</v>
          </cell>
        </row>
        <row r="52">
          <cell r="C52" t="str">
            <v>云溪区</v>
          </cell>
          <cell r="D52">
            <v>19866</v>
          </cell>
          <cell r="E52">
            <v>7698900</v>
          </cell>
          <cell r="F52">
            <v>179692</v>
          </cell>
        </row>
        <row r="53">
          <cell r="C53" t="str">
            <v>君山区</v>
          </cell>
          <cell r="D53">
            <v>22343</v>
          </cell>
          <cell r="E53">
            <v>18047300</v>
          </cell>
          <cell r="F53">
            <v>187108</v>
          </cell>
        </row>
        <row r="54">
          <cell r="C54" t="str">
            <v>岳阳县</v>
          </cell>
          <cell r="D54">
            <v>168908</v>
          </cell>
          <cell r="E54">
            <v>53936600</v>
          </cell>
          <cell r="F54">
            <v>2693278.2</v>
          </cell>
        </row>
        <row r="55">
          <cell r="C55" t="str">
            <v>华容县</v>
          </cell>
          <cell r="D55">
            <v>188633</v>
          </cell>
          <cell r="E55">
            <v>118344500</v>
          </cell>
          <cell r="F55">
            <v>3283505</v>
          </cell>
        </row>
        <row r="56">
          <cell r="C56" t="str">
            <v>湘阴县</v>
          </cell>
          <cell r="D56">
            <v>171222</v>
          </cell>
          <cell r="E56">
            <v>93748515.76</v>
          </cell>
          <cell r="F56">
            <v>2335408</v>
          </cell>
        </row>
        <row r="57">
          <cell r="C57" t="str">
            <v>平江县</v>
          </cell>
          <cell r="D57">
            <v>280145</v>
          </cell>
          <cell r="E57">
            <v>96257088</v>
          </cell>
          <cell r="F57">
            <v>6310224</v>
          </cell>
        </row>
        <row r="58">
          <cell r="C58" t="str">
            <v>经济开发区</v>
          </cell>
          <cell r="D58">
            <v>33377</v>
          </cell>
          <cell r="E58">
            <v>9379300</v>
          </cell>
          <cell r="F58">
            <v>372079</v>
          </cell>
        </row>
        <row r="59">
          <cell r="C59" t="str">
            <v>屈原管理区</v>
          </cell>
          <cell r="D59">
            <v>7556</v>
          </cell>
          <cell r="E59">
            <v>2449800</v>
          </cell>
          <cell r="F59">
            <v>156912</v>
          </cell>
        </row>
        <row r="60">
          <cell r="C60" t="str">
            <v>南湖区</v>
          </cell>
          <cell r="D60">
            <v>3572</v>
          </cell>
          <cell r="E60">
            <v>2728200</v>
          </cell>
          <cell r="F60">
            <v>38727</v>
          </cell>
        </row>
        <row r="61">
          <cell r="C61" t="str">
            <v>汨罗市</v>
          </cell>
          <cell r="D61">
            <v>190122</v>
          </cell>
          <cell r="E61">
            <v>132723400</v>
          </cell>
          <cell r="F61">
            <v>3299097</v>
          </cell>
        </row>
        <row r="62">
          <cell r="C62" t="str">
            <v>临湘市</v>
          </cell>
          <cell r="D62">
            <v>115634</v>
          </cell>
          <cell r="E62">
            <v>36147600</v>
          </cell>
          <cell r="F62">
            <v>2045651</v>
          </cell>
        </row>
        <row r="63">
          <cell r="C63" t="str">
            <v>武陵区</v>
          </cell>
          <cell r="D63">
            <v>35216</v>
          </cell>
          <cell r="E63">
            <v>31179100</v>
          </cell>
          <cell r="F63">
            <v>267368</v>
          </cell>
        </row>
        <row r="64">
          <cell r="C64" t="str">
            <v>鼎城区</v>
          </cell>
          <cell r="D64">
            <v>201431</v>
          </cell>
          <cell r="E64">
            <v>173197046.45</v>
          </cell>
          <cell r="F64">
            <v>2602234</v>
          </cell>
        </row>
        <row r="65">
          <cell r="C65" t="str">
            <v>安乡县</v>
          </cell>
          <cell r="D65">
            <v>152299</v>
          </cell>
          <cell r="E65">
            <v>164939500</v>
          </cell>
          <cell r="F65">
            <v>2306751</v>
          </cell>
        </row>
        <row r="66">
          <cell r="C66" t="str">
            <v>汉寿县</v>
          </cell>
          <cell r="D66">
            <v>235830</v>
          </cell>
          <cell r="E66">
            <v>131339300</v>
          </cell>
          <cell r="F66">
            <v>4521846</v>
          </cell>
        </row>
        <row r="67">
          <cell r="C67" t="str">
            <v>澧县</v>
          </cell>
          <cell r="D67">
            <v>226282</v>
          </cell>
          <cell r="E67">
            <v>208448200</v>
          </cell>
          <cell r="F67">
            <v>3551215</v>
          </cell>
        </row>
        <row r="68">
          <cell r="C68" t="str">
            <v>临澧县</v>
          </cell>
          <cell r="D68">
            <v>117654</v>
          </cell>
          <cell r="E68">
            <v>89562700</v>
          </cell>
          <cell r="F68">
            <v>2023504</v>
          </cell>
        </row>
        <row r="69">
          <cell r="C69" t="str">
            <v>桃源县</v>
          </cell>
          <cell r="D69">
            <v>253512</v>
          </cell>
          <cell r="E69">
            <v>169707679.56</v>
          </cell>
          <cell r="F69">
            <v>4216769</v>
          </cell>
        </row>
        <row r="70">
          <cell r="C70" t="str">
            <v>石门县</v>
          </cell>
          <cell r="D70">
            <v>204080</v>
          </cell>
          <cell r="E70">
            <v>109344200</v>
          </cell>
          <cell r="F70">
            <v>4358219</v>
          </cell>
        </row>
        <row r="71">
          <cell r="C71" t="str">
            <v>西洞庭区</v>
          </cell>
          <cell r="D71">
            <v>1342</v>
          </cell>
          <cell r="E71">
            <v>1138200</v>
          </cell>
          <cell r="F71">
            <v>12320</v>
          </cell>
        </row>
        <row r="72">
          <cell r="C72" t="str">
            <v>西湖管理区</v>
          </cell>
          <cell r="D72">
            <v>6466</v>
          </cell>
          <cell r="E72">
            <v>3079000</v>
          </cell>
          <cell r="F72">
            <v>196756</v>
          </cell>
        </row>
        <row r="73">
          <cell r="C73" t="str">
            <v>津市市</v>
          </cell>
          <cell r="D73">
            <v>40240</v>
          </cell>
          <cell r="E73">
            <v>40563100</v>
          </cell>
          <cell r="F73">
            <v>517264</v>
          </cell>
        </row>
        <row r="74">
          <cell r="C74" t="str">
            <v>永定区</v>
          </cell>
          <cell r="D74">
            <v>126177</v>
          </cell>
          <cell r="E74">
            <v>31668300</v>
          </cell>
          <cell r="F74">
            <v>2129652</v>
          </cell>
        </row>
        <row r="75">
          <cell r="C75" t="str">
            <v>武陵源区</v>
          </cell>
          <cell r="D75">
            <v>15649</v>
          </cell>
          <cell r="E75">
            <v>3259700</v>
          </cell>
          <cell r="F75">
            <v>280908</v>
          </cell>
        </row>
        <row r="76">
          <cell r="C76" t="str">
            <v>慈利县</v>
          </cell>
          <cell r="D76">
            <v>231885</v>
          </cell>
          <cell r="E76">
            <v>65219000</v>
          </cell>
          <cell r="F76">
            <v>5673532</v>
          </cell>
        </row>
        <row r="77">
          <cell r="C77" t="str">
            <v>桑植县</v>
          </cell>
          <cell r="D77">
            <v>157142</v>
          </cell>
          <cell r="E77">
            <v>39663700</v>
          </cell>
          <cell r="F77">
            <v>3604627.28</v>
          </cell>
        </row>
        <row r="78">
          <cell r="C78" t="str">
            <v>资阳区</v>
          </cell>
          <cell r="D78">
            <v>106247</v>
          </cell>
          <cell r="E78">
            <v>78018600</v>
          </cell>
          <cell r="F78">
            <v>1194597</v>
          </cell>
        </row>
        <row r="79">
          <cell r="C79" t="str">
            <v>赫山区</v>
          </cell>
          <cell r="D79">
            <v>215337</v>
          </cell>
          <cell r="E79">
            <v>187403000</v>
          </cell>
          <cell r="F79">
            <v>2493550</v>
          </cell>
        </row>
        <row r="80">
          <cell r="C80" t="str">
            <v>南县</v>
          </cell>
          <cell r="D80">
            <v>191013</v>
          </cell>
          <cell r="E80">
            <v>155994800</v>
          </cell>
          <cell r="F80">
            <v>3060178</v>
          </cell>
        </row>
        <row r="81">
          <cell r="C81" t="str">
            <v>桃江县</v>
          </cell>
          <cell r="D81">
            <v>242504</v>
          </cell>
          <cell r="E81">
            <v>196358600</v>
          </cell>
          <cell r="F81">
            <v>3819060</v>
          </cell>
        </row>
        <row r="82">
          <cell r="C82" t="str">
            <v>安化县</v>
          </cell>
          <cell r="D82">
            <v>297904</v>
          </cell>
          <cell r="E82">
            <v>111914785.43</v>
          </cell>
          <cell r="F82">
            <v>6624825.22</v>
          </cell>
        </row>
        <row r="83">
          <cell r="C83" t="str">
            <v>大通湖区</v>
          </cell>
          <cell r="D83">
            <v>12009</v>
          </cell>
          <cell r="E83">
            <v>7301700</v>
          </cell>
          <cell r="F83">
            <v>263307</v>
          </cell>
        </row>
        <row r="84">
          <cell r="C84" t="str">
            <v>沅江市</v>
          </cell>
          <cell r="D84">
            <v>193555</v>
          </cell>
          <cell r="E84">
            <v>138980800</v>
          </cell>
          <cell r="F84">
            <v>3349689</v>
          </cell>
        </row>
        <row r="85">
          <cell r="C85" t="str">
            <v>北湖区</v>
          </cell>
          <cell r="D85">
            <v>54186</v>
          </cell>
          <cell r="E85">
            <v>22148500</v>
          </cell>
          <cell r="F85">
            <v>609905</v>
          </cell>
        </row>
        <row r="86">
          <cell r="C86" t="str">
            <v>苏仙区</v>
          </cell>
          <cell r="D86">
            <v>72982</v>
          </cell>
          <cell r="E86">
            <v>27631800</v>
          </cell>
          <cell r="F86">
            <v>821851</v>
          </cell>
        </row>
        <row r="87">
          <cell r="C87" t="str">
            <v>桂阳县</v>
          </cell>
          <cell r="D87">
            <v>259047</v>
          </cell>
          <cell r="E87">
            <v>77939720</v>
          </cell>
          <cell r="F87">
            <v>5288358</v>
          </cell>
        </row>
        <row r="88">
          <cell r="C88" t="str">
            <v>宜章县</v>
          </cell>
          <cell r="D88">
            <v>166855</v>
          </cell>
          <cell r="E88">
            <v>64432740</v>
          </cell>
          <cell r="F88">
            <v>3822574</v>
          </cell>
        </row>
        <row r="89">
          <cell r="C89" t="str">
            <v>永兴县</v>
          </cell>
          <cell r="D89">
            <v>175471</v>
          </cell>
          <cell r="E89">
            <v>67637500</v>
          </cell>
          <cell r="F89">
            <v>3438842</v>
          </cell>
        </row>
        <row r="90">
          <cell r="C90" t="str">
            <v>嘉禾县</v>
          </cell>
          <cell r="D90">
            <v>102364</v>
          </cell>
          <cell r="E90">
            <v>41248100</v>
          </cell>
          <cell r="F90">
            <v>2075490</v>
          </cell>
        </row>
        <row r="91">
          <cell r="C91" t="str">
            <v>临武县</v>
          </cell>
          <cell r="D91">
            <v>98401</v>
          </cell>
          <cell r="E91">
            <v>30907000</v>
          </cell>
          <cell r="F91">
            <v>2159054</v>
          </cell>
        </row>
        <row r="92">
          <cell r="C92" t="str">
            <v>汝城县</v>
          </cell>
          <cell r="D92">
            <v>111813</v>
          </cell>
          <cell r="E92">
            <v>39226500</v>
          </cell>
          <cell r="F92">
            <v>2422766</v>
          </cell>
        </row>
        <row r="93">
          <cell r="C93" t="str">
            <v>桂东县</v>
          </cell>
          <cell r="D93">
            <v>54679</v>
          </cell>
          <cell r="E93">
            <v>15871750</v>
          </cell>
          <cell r="F93">
            <v>1241916</v>
          </cell>
        </row>
        <row r="94">
          <cell r="C94" t="str">
            <v>安仁县</v>
          </cell>
          <cell r="D94">
            <v>131480</v>
          </cell>
          <cell r="E94">
            <v>33230900</v>
          </cell>
          <cell r="F94">
            <v>3006570</v>
          </cell>
        </row>
        <row r="95">
          <cell r="C95" t="str">
            <v>资兴市</v>
          </cell>
          <cell r="D95">
            <v>80474</v>
          </cell>
          <cell r="E95">
            <v>35879450</v>
          </cell>
          <cell r="F95">
            <v>1550621</v>
          </cell>
        </row>
        <row r="96">
          <cell r="C96" t="str">
            <v>零陵区</v>
          </cell>
          <cell r="D96">
            <v>152796</v>
          </cell>
          <cell r="E96">
            <v>56283000</v>
          </cell>
          <cell r="F96">
            <v>2088425</v>
          </cell>
        </row>
        <row r="97">
          <cell r="C97" t="str">
            <v>冷水滩区</v>
          </cell>
          <cell r="D97">
            <v>105718</v>
          </cell>
          <cell r="E97">
            <v>51145100</v>
          </cell>
          <cell r="F97">
            <v>1122691.4</v>
          </cell>
        </row>
        <row r="98">
          <cell r="C98" t="str">
            <v>祁阳县</v>
          </cell>
          <cell r="D98">
            <v>255051</v>
          </cell>
          <cell r="E98">
            <v>137058100</v>
          </cell>
          <cell r="F98">
            <v>4419129.5</v>
          </cell>
        </row>
        <row r="99">
          <cell r="C99" t="str">
            <v>东安县</v>
          </cell>
          <cell r="D99">
            <v>160724</v>
          </cell>
          <cell r="E99">
            <v>78188900</v>
          </cell>
          <cell r="F99">
            <v>2792573</v>
          </cell>
        </row>
        <row r="100">
          <cell r="C100" t="str">
            <v>双牌县</v>
          </cell>
          <cell r="D100">
            <v>48003</v>
          </cell>
          <cell r="E100">
            <v>21361300</v>
          </cell>
          <cell r="F100">
            <v>1037636.81</v>
          </cell>
        </row>
        <row r="101">
          <cell r="C101" t="str">
            <v>道县</v>
          </cell>
          <cell r="D101">
            <v>206060</v>
          </cell>
          <cell r="E101">
            <v>49884800</v>
          </cell>
          <cell r="F101">
            <v>3922696</v>
          </cell>
        </row>
        <row r="102">
          <cell r="C102" t="str">
            <v>江永县</v>
          </cell>
          <cell r="D102">
            <v>75700</v>
          </cell>
          <cell r="E102">
            <v>22893900</v>
          </cell>
          <cell r="F102">
            <v>1658784</v>
          </cell>
        </row>
        <row r="103">
          <cell r="C103" t="str">
            <v>宁远县</v>
          </cell>
          <cell r="D103">
            <v>245886</v>
          </cell>
          <cell r="E103">
            <v>60158250</v>
          </cell>
          <cell r="F103">
            <v>5365855</v>
          </cell>
        </row>
        <row r="104">
          <cell r="C104" t="str">
            <v>蓝山县</v>
          </cell>
          <cell r="D104">
            <v>103149</v>
          </cell>
          <cell r="E104">
            <v>35036200</v>
          </cell>
          <cell r="F104">
            <v>1882737.34</v>
          </cell>
        </row>
        <row r="105">
          <cell r="C105" t="str">
            <v>新田县</v>
          </cell>
          <cell r="D105">
            <v>117792</v>
          </cell>
          <cell r="E105">
            <v>31662800</v>
          </cell>
          <cell r="F105">
            <v>2679815</v>
          </cell>
        </row>
        <row r="106">
          <cell r="C106" t="str">
            <v>江华县</v>
          </cell>
          <cell r="D106">
            <v>177184</v>
          </cell>
          <cell r="E106">
            <v>53574500</v>
          </cell>
          <cell r="F106">
            <v>3960608</v>
          </cell>
        </row>
        <row r="107">
          <cell r="C107" t="str">
            <v>回龙圩区</v>
          </cell>
          <cell r="D107">
            <v>1736</v>
          </cell>
          <cell r="E107">
            <v>993100</v>
          </cell>
          <cell r="F107">
            <v>42824</v>
          </cell>
        </row>
        <row r="108">
          <cell r="C108" t="str">
            <v>金洞管理区</v>
          </cell>
          <cell r="D108">
            <v>15507</v>
          </cell>
          <cell r="E108">
            <v>5050800</v>
          </cell>
          <cell r="F108">
            <v>293851</v>
          </cell>
        </row>
        <row r="109">
          <cell r="C109" t="str">
            <v>凤凰园区</v>
          </cell>
          <cell r="D109">
            <v>6133</v>
          </cell>
          <cell r="E109">
            <v>3428500</v>
          </cell>
          <cell r="F109">
            <v>56488</v>
          </cell>
        </row>
        <row r="110">
          <cell r="C110" t="str">
            <v>鹤城区</v>
          </cell>
          <cell r="D110">
            <v>42647</v>
          </cell>
          <cell r="E110">
            <v>19388100</v>
          </cell>
          <cell r="F110">
            <v>539859</v>
          </cell>
        </row>
        <row r="111">
          <cell r="C111" t="str">
            <v>中方县</v>
          </cell>
          <cell r="D111">
            <v>75711</v>
          </cell>
          <cell r="E111">
            <v>19524000</v>
          </cell>
          <cell r="F111">
            <v>1460426</v>
          </cell>
        </row>
        <row r="112">
          <cell r="C112" t="str">
            <v>沅陵县</v>
          </cell>
          <cell r="D112">
            <v>163196</v>
          </cell>
          <cell r="E112">
            <v>47604830</v>
          </cell>
          <cell r="F112">
            <v>3450520</v>
          </cell>
        </row>
        <row r="113">
          <cell r="C113" t="str">
            <v>辰溪县</v>
          </cell>
          <cell r="D113">
            <v>115042</v>
          </cell>
          <cell r="E113">
            <v>45271270</v>
          </cell>
          <cell r="F113">
            <v>2109663.44</v>
          </cell>
        </row>
        <row r="114">
          <cell r="C114" t="str">
            <v>溆浦县</v>
          </cell>
          <cell r="D114">
            <v>299188</v>
          </cell>
          <cell r="E114">
            <v>88002400.6</v>
          </cell>
          <cell r="F114">
            <v>6631504</v>
          </cell>
        </row>
        <row r="115">
          <cell r="C115" t="str">
            <v>会同县</v>
          </cell>
          <cell r="D115">
            <v>108841</v>
          </cell>
          <cell r="E115">
            <v>33209700</v>
          </cell>
          <cell r="F115">
            <v>2380136</v>
          </cell>
        </row>
        <row r="116">
          <cell r="C116" t="str">
            <v>麻阳县</v>
          </cell>
          <cell r="D116">
            <v>103545</v>
          </cell>
          <cell r="E116">
            <v>32515700</v>
          </cell>
          <cell r="F116">
            <v>1919240</v>
          </cell>
        </row>
        <row r="117">
          <cell r="C117" t="str">
            <v>新晃县</v>
          </cell>
          <cell r="D117">
            <v>68507</v>
          </cell>
          <cell r="E117">
            <v>20008500</v>
          </cell>
          <cell r="F117">
            <v>1023980</v>
          </cell>
        </row>
        <row r="118">
          <cell r="C118" t="str">
            <v>芷江县</v>
          </cell>
          <cell r="D118">
            <v>98327</v>
          </cell>
          <cell r="E118">
            <v>30873370</v>
          </cell>
          <cell r="F118">
            <v>2041536</v>
          </cell>
        </row>
        <row r="119">
          <cell r="C119" t="str">
            <v>靖州县</v>
          </cell>
          <cell r="D119">
            <v>85023</v>
          </cell>
          <cell r="E119">
            <v>18623200</v>
          </cell>
          <cell r="F119">
            <v>1911516.5</v>
          </cell>
        </row>
        <row r="120">
          <cell r="C120" t="str">
            <v>通道县</v>
          </cell>
          <cell r="D120">
            <v>72940</v>
          </cell>
          <cell r="E120">
            <v>17428420</v>
          </cell>
          <cell r="F120">
            <v>1667328</v>
          </cell>
        </row>
        <row r="121">
          <cell r="C121" t="str">
            <v>洪江区</v>
          </cell>
          <cell r="D121">
            <v>7896</v>
          </cell>
          <cell r="E121">
            <v>5577760</v>
          </cell>
          <cell r="F121">
            <v>146592</v>
          </cell>
        </row>
        <row r="122">
          <cell r="C122" t="str">
            <v>洪江市</v>
          </cell>
          <cell r="D122">
            <v>130173</v>
          </cell>
          <cell r="E122">
            <v>43681400</v>
          </cell>
          <cell r="F122">
            <v>2713006</v>
          </cell>
        </row>
        <row r="123">
          <cell r="C123" t="str">
            <v>娄星区</v>
          </cell>
          <cell r="D123">
            <v>72386</v>
          </cell>
          <cell r="E123">
            <v>34963400</v>
          </cell>
          <cell r="F123">
            <v>727378</v>
          </cell>
        </row>
        <row r="124">
          <cell r="C124" t="str">
            <v>双峰县</v>
          </cell>
          <cell r="D124">
            <v>214629</v>
          </cell>
          <cell r="E124">
            <v>83020000</v>
          </cell>
          <cell r="F124">
            <v>4972016</v>
          </cell>
        </row>
        <row r="125">
          <cell r="C125" t="str">
            <v>新化县</v>
          </cell>
          <cell r="D125">
            <v>279338</v>
          </cell>
          <cell r="E125">
            <v>98336100</v>
          </cell>
          <cell r="F125">
            <v>5635257.77</v>
          </cell>
        </row>
        <row r="126">
          <cell r="C126" t="str">
            <v>冷水江市</v>
          </cell>
          <cell r="D126">
            <v>40996</v>
          </cell>
          <cell r="E126">
            <v>11830540</v>
          </cell>
          <cell r="F126">
            <v>795585</v>
          </cell>
        </row>
        <row r="127">
          <cell r="C127" t="str">
            <v>涟源市</v>
          </cell>
          <cell r="D127">
            <v>236250</v>
          </cell>
          <cell r="E127">
            <v>97247100</v>
          </cell>
          <cell r="F127">
            <v>4931404</v>
          </cell>
        </row>
        <row r="128">
          <cell r="C128" t="str">
            <v>吉首市</v>
          </cell>
          <cell r="D128">
            <v>51537</v>
          </cell>
          <cell r="E128">
            <v>21318150</v>
          </cell>
          <cell r="F128">
            <v>913964</v>
          </cell>
        </row>
        <row r="129">
          <cell r="C129" t="str">
            <v>泸溪县</v>
          </cell>
          <cell r="D129">
            <v>69773</v>
          </cell>
          <cell r="E129">
            <v>26568500</v>
          </cell>
          <cell r="F129">
            <v>1287966</v>
          </cell>
        </row>
        <row r="130">
          <cell r="C130" t="str">
            <v>凤凰县</v>
          </cell>
          <cell r="D130">
            <v>135384</v>
          </cell>
          <cell r="E130">
            <v>34523448.43</v>
          </cell>
          <cell r="F130">
            <v>2722002.95</v>
          </cell>
        </row>
        <row r="131">
          <cell r="C131" t="str">
            <v>花垣县</v>
          </cell>
          <cell r="D131">
            <v>80656</v>
          </cell>
          <cell r="E131">
            <v>22090100</v>
          </cell>
          <cell r="F131">
            <v>1717517.34</v>
          </cell>
        </row>
        <row r="132">
          <cell r="C132" t="str">
            <v>保靖县</v>
          </cell>
          <cell r="D132">
            <v>77090</v>
          </cell>
          <cell r="E132">
            <v>32318000</v>
          </cell>
          <cell r="F132">
            <v>1422864</v>
          </cell>
        </row>
        <row r="133">
          <cell r="C133" t="str">
            <v>古丈县</v>
          </cell>
          <cell r="D133">
            <v>34504</v>
          </cell>
          <cell r="E133">
            <v>16662000</v>
          </cell>
          <cell r="F133">
            <v>672696</v>
          </cell>
        </row>
        <row r="134">
          <cell r="C134" t="str">
            <v>永顺县</v>
          </cell>
          <cell r="D134">
            <v>134170</v>
          </cell>
          <cell r="E134">
            <v>49045100</v>
          </cell>
          <cell r="F134">
            <v>2694101</v>
          </cell>
        </row>
        <row r="135">
          <cell r="C135" t="str">
            <v>龙山县</v>
          </cell>
          <cell r="D135">
            <v>129988</v>
          </cell>
          <cell r="E135">
            <v>35623600</v>
          </cell>
          <cell r="F135">
            <v>2636619</v>
          </cell>
        </row>
        <row r="136">
          <cell r="D136">
            <v>16634120</v>
          </cell>
          <cell r="E136">
            <v>7571438031.88</v>
          </cell>
          <cell r="F136">
            <v>304063586.14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tabSelected="1" view="pageBreakPreview" zoomScaleNormal="100" workbookViewId="0">
      <pane xSplit="2" ySplit="5" topLeftCell="C142" activePane="bottomRight" state="frozen"/>
      <selection/>
      <selection pane="topRight"/>
      <selection pane="bottomLeft"/>
      <selection pane="bottomRight" activeCell="D120" sqref="D120"/>
    </sheetView>
  </sheetViews>
  <sheetFormatPr defaultColWidth="9.75" defaultRowHeight="14.25" outlineLevelCol="5"/>
  <cols>
    <col min="1" max="1" width="10.625" style="2" customWidth="1"/>
    <col min="2" max="2" width="24.25" style="3" customWidth="1"/>
    <col min="3" max="3" width="14.375" style="3" customWidth="1"/>
    <col min="4" max="4" width="17.75" style="3" customWidth="1"/>
    <col min="5" max="5" width="14.375" style="4" customWidth="1"/>
    <col min="6" max="6" width="32" style="5" customWidth="1"/>
    <col min="7" max="16384" width="9.75" style="6"/>
  </cols>
  <sheetData>
    <row r="1" ht="20.25" customHeight="1" spans="1:5">
      <c r="A1" s="7" t="s">
        <v>0</v>
      </c>
      <c r="B1" s="7"/>
      <c r="C1" s="7"/>
      <c r="D1" s="7"/>
      <c r="E1" s="33"/>
    </row>
    <row r="2" ht="22" customHeight="1" spans="1:6">
      <c r="A2" s="8" t="s">
        <v>1</v>
      </c>
      <c r="B2" s="8"/>
      <c r="C2" s="8"/>
      <c r="D2" s="8"/>
      <c r="E2" s="8"/>
      <c r="F2" s="8"/>
    </row>
    <row r="3" ht="15.95" customHeight="1" spans="6:6">
      <c r="F3" s="34" t="s">
        <v>2</v>
      </c>
    </row>
    <row r="4" s="1" customFormat="1" ht="25" customHeight="1" spans="1:6">
      <c r="A4" s="9" t="s">
        <v>3</v>
      </c>
      <c r="B4" s="9"/>
      <c r="C4" s="10" t="s">
        <v>4</v>
      </c>
      <c r="D4" s="11" t="s">
        <v>5</v>
      </c>
      <c r="E4" s="35" t="s">
        <v>6</v>
      </c>
      <c r="F4" s="26" t="s">
        <v>7</v>
      </c>
    </row>
    <row r="5" s="1" customFormat="1" ht="20.1" customHeight="1" spans="1:6">
      <c r="A5" s="12" t="s">
        <v>8</v>
      </c>
      <c r="B5" s="13"/>
      <c r="C5" s="13">
        <v>1</v>
      </c>
      <c r="D5" s="13">
        <v>2</v>
      </c>
      <c r="E5" s="36" t="s">
        <v>9</v>
      </c>
      <c r="F5" s="13">
        <v>6</v>
      </c>
    </row>
    <row r="6" ht="19" customHeight="1" spans="1:6">
      <c r="A6" s="14" t="s">
        <v>10</v>
      </c>
      <c r="B6" s="15"/>
      <c r="C6" s="16"/>
      <c r="D6" s="17">
        <f>SUM(D7,D19,D31,D40,D54,D68,D82,D95,D101,D110,D126,D139,D146,D161)</f>
        <v>30406.9</v>
      </c>
      <c r="E6" s="17">
        <f>SUM(E7,E19,E31,E40,E54,E68,E82,E95,E101,E110,E126,E139,E146,E161)</f>
        <v>27289.7</v>
      </c>
      <c r="F6" s="37"/>
    </row>
    <row r="7" ht="18.95" customHeight="1" spans="1:6">
      <c r="A7" s="18" t="s">
        <v>11</v>
      </c>
      <c r="B7" s="19" t="s">
        <v>12</v>
      </c>
      <c r="C7" s="20"/>
      <c r="D7" s="21">
        <f>SUM(D8,D17,D18)</f>
        <v>1690.8</v>
      </c>
      <c r="E7" s="21">
        <f>SUM(E8,E17,E18)</f>
        <v>1521.8</v>
      </c>
      <c r="F7" s="21"/>
    </row>
    <row r="8" ht="18.75" customHeight="1" spans="1:6">
      <c r="A8" s="18"/>
      <c r="B8" s="22" t="s">
        <v>13</v>
      </c>
      <c r="C8" s="23"/>
      <c r="D8" s="24">
        <f>SUM(D9:D16)</f>
        <v>264.5</v>
      </c>
      <c r="E8" s="24">
        <f>SUM(E9:E16)</f>
        <v>238.1</v>
      </c>
      <c r="F8" s="24"/>
    </row>
    <row r="9" ht="18.95" customHeight="1" spans="1:5">
      <c r="A9" s="18"/>
      <c r="B9" s="25" t="s">
        <v>14</v>
      </c>
      <c r="C9" s="26">
        <v>0.2</v>
      </c>
      <c r="D9" s="25">
        <f>ROUND(VLOOKUP(B9,[1]缴费补助业务系统!C:F,4,0)/10000,1)</f>
        <v>118.4</v>
      </c>
      <c r="E9" s="38">
        <f t="shared" ref="E9:E18" si="0">ROUND(D9*0.9,1)</f>
        <v>106.6</v>
      </c>
    </row>
    <row r="10" ht="18.95" customHeight="1" spans="1:6">
      <c r="A10" s="18"/>
      <c r="B10" s="25" t="s">
        <v>15</v>
      </c>
      <c r="C10" s="26">
        <v>0.2</v>
      </c>
      <c r="D10" s="25">
        <f>ROUND(VLOOKUP(B10,[1]缴费补助业务系统!C:F,4,0)/10000,1)</f>
        <v>64</v>
      </c>
      <c r="E10" s="38">
        <f t="shared" si="0"/>
        <v>57.6</v>
      </c>
      <c r="F10" s="26"/>
    </row>
    <row r="11" ht="18.95" customHeight="1" spans="1:6">
      <c r="A11" s="18"/>
      <c r="B11" s="25" t="s">
        <v>16</v>
      </c>
      <c r="C11" s="26">
        <v>0.2</v>
      </c>
      <c r="D11" s="25">
        <f>ROUND(VLOOKUP(B11,[1]缴费补助业务系统!C:F,4,0)/10000,1)</f>
        <v>17.3</v>
      </c>
      <c r="E11" s="38">
        <f t="shared" si="0"/>
        <v>15.6</v>
      </c>
      <c r="F11" s="26"/>
    </row>
    <row r="12" ht="18.95" customHeight="1" spans="1:6">
      <c r="A12" s="18"/>
      <c r="B12" s="25" t="s">
        <v>17</v>
      </c>
      <c r="C12" s="26">
        <v>0.2</v>
      </c>
      <c r="D12" s="25">
        <f>ROUND(VLOOKUP(B12,[1]缴费补助业务系统!C:F,4,0)/10000,1)</f>
        <v>3.5</v>
      </c>
      <c r="E12" s="38">
        <f t="shared" si="0"/>
        <v>3.2</v>
      </c>
      <c r="F12" s="26"/>
    </row>
    <row r="13" ht="18.95" customHeight="1" spans="1:6">
      <c r="A13" s="18"/>
      <c r="B13" s="25" t="s">
        <v>18</v>
      </c>
      <c r="C13" s="26">
        <v>0.2</v>
      </c>
      <c r="D13" s="25">
        <f>ROUND(VLOOKUP(B13,[1]缴费补助业务系统!C:F,4,0)/10000,1)</f>
        <v>8.9</v>
      </c>
      <c r="E13" s="38">
        <f t="shared" si="0"/>
        <v>8</v>
      </c>
      <c r="F13" s="26"/>
    </row>
    <row r="14" ht="18.95" customHeight="1" spans="1:6">
      <c r="A14" s="18"/>
      <c r="B14" s="25" t="s">
        <v>19</v>
      </c>
      <c r="C14" s="26">
        <v>0.2</v>
      </c>
      <c r="D14" s="25">
        <f>ROUND(VLOOKUP(B14,[1]缴费补助业务系统!C:F,4,0)/10000,1)</f>
        <v>38.8</v>
      </c>
      <c r="E14" s="38">
        <f t="shared" si="0"/>
        <v>34.9</v>
      </c>
      <c r="F14" s="26"/>
    </row>
    <row r="15" ht="18.95" customHeight="1" spans="1:6">
      <c r="A15" s="18"/>
      <c r="B15" s="25" t="s">
        <v>20</v>
      </c>
      <c r="C15" s="26">
        <v>0.2</v>
      </c>
      <c r="D15" s="25">
        <f>ROUND(VLOOKUP(B15,[1]缴费补助业务系统!C:F,4,0)/10000,1)</f>
        <v>9.8</v>
      </c>
      <c r="E15" s="38">
        <f t="shared" si="0"/>
        <v>8.8</v>
      </c>
      <c r="F15" s="26"/>
    </row>
    <row r="16" ht="18.95" customHeight="1" spans="1:6">
      <c r="A16" s="18"/>
      <c r="B16" s="25" t="s">
        <v>21</v>
      </c>
      <c r="C16" s="26">
        <v>0.2</v>
      </c>
      <c r="D16" s="25">
        <f>ROUND(VLOOKUP(B16,[1]缴费补助业务系统!C:F,4,0)/10000,1)</f>
        <v>3.8</v>
      </c>
      <c r="E16" s="38">
        <f t="shared" si="0"/>
        <v>3.4</v>
      </c>
      <c r="F16" s="26"/>
    </row>
    <row r="17" ht="18.95" customHeight="1" spans="1:6">
      <c r="A17" s="18"/>
      <c r="B17" s="27" t="s">
        <v>22</v>
      </c>
      <c r="C17" s="26">
        <v>0.6</v>
      </c>
      <c r="D17" s="25">
        <f>ROUND(VLOOKUP(B17,[1]缴费补助业务系统!C:F,4,0)/10000,1)</f>
        <v>753</v>
      </c>
      <c r="E17" s="38">
        <f t="shared" si="0"/>
        <v>677.7</v>
      </c>
      <c r="F17" s="26"/>
    </row>
    <row r="18" ht="18.95" customHeight="1" spans="1:6">
      <c r="A18" s="18"/>
      <c r="B18" s="27" t="s">
        <v>23</v>
      </c>
      <c r="C18" s="26">
        <v>0.6</v>
      </c>
      <c r="D18" s="25">
        <f>ROUND(VLOOKUP(B18,[1]缴费补助业务系统!C:F,4,0)/10000,1)</f>
        <v>673.3</v>
      </c>
      <c r="E18" s="38">
        <f t="shared" si="0"/>
        <v>606</v>
      </c>
      <c r="F18" s="26"/>
    </row>
    <row r="19" ht="18.95" customHeight="1" spans="1:6">
      <c r="A19" s="18" t="s">
        <v>24</v>
      </c>
      <c r="B19" s="19" t="s">
        <v>25</v>
      </c>
      <c r="C19" s="20"/>
      <c r="D19" s="21">
        <f>SUM(D20,D26:D30)</f>
        <v>1469.5</v>
      </c>
      <c r="E19" s="21">
        <f>SUM(E20,E26:E30)</f>
        <v>1245.1</v>
      </c>
      <c r="F19" s="39"/>
    </row>
    <row r="20" ht="18.75" customHeight="1" spans="1:6">
      <c r="A20" s="18"/>
      <c r="B20" s="22" t="s">
        <v>26</v>
      </c>
      <c r="C20" s="23"/>
      <c r="D20" s="24">
        <f>SUM(D21:D25)</f>
        <v>30.7</v>
      </c>
      <c r="E20" s="24">
        <f>SUM(E21:E25)</f>
        <v>27.7</v>
      </c>
      <c r="F20" s="40"/>
    </row>
    <row r="21" ht="18.95" customHeight="1" spans="1:6">
      <c r="A21" s="18"/>
      <c r="B21" s="25" t="s">
        <v>27</v>
      </c>
      <c r="C21" s="26">
        <v>0.25</v>
      </c>
      <c r="D21" s="25">
        <f>ROUND(VLOOKUP(B21,[1]缴费补助业务系统!C:F,4,0)/10000,1)</f>
        <v>15.6</v>
      </c>
      <c r="E21" s="38">
        <f t="shared" ref="E21:E30" si="1">ROUND(D21*0.9,1)</f>
        <v>14</v>
      </c>
      <c r="F21" s="26"/>
    </row>
    <row r="22" ht="18.95" customHeight="1" spans="1:6">
      <c r="A22" s="18"/>
      <c r="B22" s="28" t="s">
        <v>28</v>
      </c>
      <c r="C22" s="26">
        <v>0.25</v>
      </c>
      <c r="D22" s="25">
        <f>ROUND(VLOOKUP(B22,[1]缴费补助业务系统!C:F,4,0)/10000,1)</f>
        <v>6.4</v>
      </c>
      <c r="E22" s="38">
        <f t="shared" si="1"/>
        <v>5.8</v>
      </c>
      <c r="F22" s="26"/>
    </row>
    <row r="23" ht="18.95" customHeight="1" spans="1:6">
      <c r="A23" s="18"/>
      <c r="B23" s="28" t="s">
        <v>29</v>
      </c>
      <c r="C23" s="26">
        <v>0.25</v>
      </c>
      <c r="D23" s="25">
        <f>ROUND(VLOOKUP(B23,[1]缴费补助业务系统!C:F,4,0)/10000,1)</f>
        <v>5.5</v>
      </c>
      <c r="E23" s="38">
        <f t="shared" si="1"/>
        <v>5</v>
      </c>
      <c r="F23" s="26"/>
    </row>
    <row r="24" ht="18.95" customHeight="1" spans="1:6">
      <c r="A24" s="18"/>
      <c r="B24" s="28" t="s">
        <v>30</v>
      </c>
      <c r="C24" s="26">
        <v>0.25</v>
      </c>
      <c r="D24" s="25">
        <f>ROUND(VLOOKUP(B24,[1]缴费补助业务系统!C:F,4,0)/10000,1)</f>
        <v>3.2</v>
      </c>
      <c r="E24" s="38">
        <f t="shared" si="1"/>
        <v>2.9</v>
      </c>
      <c r="F24" s="26"/>
    </row>
    <row r="25" ht="18.95" customHeight="1" spans="1:6">
      <c r="A25" s="18"/>
      <c r="B25" s="28" t="s">
        <v>31</v>
      </c>
      <c r="C25" s="26">
        <v>0.25</v>
      </c>
      <c r="D25" s="25"/>
      <c r="E25" s="38">
        <f t="shared" si="1"/>
        <v>0</v>
      </c>
      <c r="F25" s="26"/>
    </row>
    <row r="26" ht="63" customHeight="1" spans="1:6">
      <c r="A26" s="18"/>
      <c r="B26" s="29" t="s">
        <v>32</v>
      </c>
      <c r="C26" s="26">
        <v>0.25</v>
      </c>
      <c r="D26" s="25">
        <f>ROUND(VLOOKUP(B26,[1]缴费补助业务系统!C:F,4,0)/10000,1)</f>
        <v>139.9</v>
      </c>
      <c r="E26" s="38">
        <f>ROUND(D26*0.25/0.65*0.9,1)</f>
        <v>48.4</v>
      </c>
      <c r="F26" s="41" t="s">
        <v>33</v>
      </c>
    </row>
    <row r="27" ht="18.95" customHeight="1" spans="1:6">
      <c r="A27" s="18"/>
      <c r="B27" s="27" t="s">
        <v>34</v>
      </c>
      <c r="C27" s="26">
        <v>0.65</v>
      </c>
      <c r="D27" s="25">
        <f>ROUND(VLOOKUP(B27,[1]缴费补助业务系统!C:F,4,0)/10000,1)</f>
        <v>416.9</v>
      </c>
      <c r="E27" s="38">
        <f t="shared" si="1"/>
        <v>375.2</v>
      </c>
      <c r="F27" s="26"/>
    </row>
    <row r="28" ht="18.95" customHeight="1" spans="1:6">
      <c r="A28" s="18"/>
      <c r="B28" s="27" t="s">
        <v>35</v>
      </c>
      <c r="C28" s="26">
        <v>0.65</v>
      </c>
      <c r="D28" s="25">
        <f>ROUND(VLOOKUP(B28,[1]缴费补助业务系统!C:F,4,0)/10000,1)</f>
        <v>385.9</v>
      </c>
      <c r="E28" s="38">
        <f t="shared" si="1"/>
        <v>347.3</v>
      </c>
      <c r="F28" s="26"/>
    </row>
    <row r="29" ht="18.95" customHeight="1" spans="1:6">
      <c r="A29" s="18"/>
      <c r="B29" s="27" t="s">
        <v>36</v>
      </c>
      <c r="C29" s="26">
        <v>0.8</v>
      </c>
      <c r="D29" s="25">
        <f>ROUND(VLOOKUP(B29,[1]缴费补助业务系统!C:F,4,0)/10000,1)</f>
        <v>399.8</v>
      </c>
      <c r="E29" s="38">
        <f t="shared" si="1"/>
        <v>359.8</v>
      </c>
      <c r="F29" s="26"/>
    </row>
    <row r="30" ht="18.95" customHeight="1" spans="1:6">
      <c r="A30" s="18"/>
      <c r="B30" s="29" t="s">
        <v>37</v>
      </c>
      <c r="C30" s="26">
        <v>0.8</v>
      </c>
      <c r="D30" s="25">
        <f>ROUND(VLOOKUP(B30,[1]缴费补助业务系统!C:F,4,0)/10000,1)</f>
        <v>96.3</v>
      </c>
      <c r="E30" s="38">
        <f t="shared" si="1"/>
        <v>86.7</v>
      </c>
      <c r="F30" s="26"/>
    </row>
    <row r="31" ht="18.95" customHeight="1" spans="1:6">
      <c r="A31" s="18" t="s">
        <v>38</v>
      </c>
      <c r="B31" s="19" t="s">
        <v>39</v>
      </c>
      <c r="C31" s="20"/>
      <c r="D31" s="21">
        <f>SUM(D32,D37:D39)</f>
        <v>949</v>
      </c>
      <c r="E31" s="21">
        <f>SUM(E32,E37:E39)</f>
        <v>854.1</v>
      </c>
      <c r="F31" s="39"/>
    </row>
    <row r="32" ht="18.75" customHeight="1" spans="1:6">
      <c r="A32" s="18"/>
      <c r="B32" s="22" t="s">
        <v>40</v>
      </c>
      <c r="C32" s="23"/>
      <c r="D32" s="24">
        <f>SUM(D33:D36)</f>
        <v>52.2</v>
      </c>
      <c r="E32" s="24">
        <f>SUM(E33:E36)</f>
        <v>47</v>
      </c>
      <c r="F32" s="40"/>
    </row>
    <row r="33" ht="18.95" customHeight="1" spans="1:6">
      <c r="A33" s="18"/>
      <c r="B33" s="25" t="s">
        <v>41</v>
      </c>
      <c r="C33" s="26">
        <v>0.4</v>
      </c>
      <c r="D33" s="25">
        <f>ROUND(VLOOKUP(B33,[1]缴费补助业务系统!C:F,4,0)/10000,1)</f>
        <v>42.3</v>
      </c>
      <c r="E33" s="38">
        <f t="shared" ref="E33:E39" si="2">ROUND(D33*0.9,1)</f>
        <v>38.1</v>
      </c>
      <c r="F33" s="26"/>
    </row>
    <row r="34" ht="18.95" customHeight="1" spans="1:6">
      <c r="A34" s="18"/>
      <c r="B34" s="25" t="s">
        <v>42</v>
      </c>
      <c r="C34" s="26">
        <v>0.4</v>
      </c>
      <c r="D34" s="25"/>
      <c r="E34" s="38">
        <f t="shared" si="2"/>
        <v>0</v>
      </c>
      <c r="F34" s="26"/>
    </row>
    <row r="35" ht="18.95" customHeight="1" spans="1:6">
      <c r="A35" s="18"/>
      <c r="B35" s="25" t="s">
        <v>43</v>
      </c>
      <c r="C35" s="26">
        <v>0.4</v>
      </c>
      <c r="D35" s="25">
        <f>ROUND(VLOOKUP(B35,[1]缴费补助业务系统!C:F,4,0)/10000,1)</f>
        <v>9.9</v>
      </c>
      <c r="E35" s="38">
        <f t="shared" si="2"/>
        <v>8.9</v>
      </c>
      <c r="F35" s="26"/>
    </row>
    <row r="36" ht="18.95" customHeight="1" spans="1:6">
      <c r="A36" s="18"/>
      <c r="B36" s="25" t="s">
        <v>44</v>
      </c>
      <c r="C36" s="26">
        <v>0.4</v>
      </c>
      <c r="D36" s="25"/>
      <c r="E36" s="38">
        <f t="shared" si="2"/>
        <v>0</v>
      </c>
      <c r="F36" s="26"/>
    </row>
    <row r="37" ht="18.95" customHeight="1" spans="1:6">
      <c r="A37" s="18"/>
      <c r="B37" s="27" t="s">
        <v>45</v>
      </c>
      <c r="C37" s="26">
        <v>0.75</v>
      </c>
      <c r="D37" s="25">
        <f>ROUND(VLOOKUP(B37,[1]缴费补助业务系统!C:F,4,0)/10000,1)</f>
        <v>432.6</v>
      </c>
      <c r="E37" s="38">
        <f t="shared" si="2"/>
        <v>389.3</v>
      </c>
      <c r="F37" s="26"/>
    </row>
    <row r="38" ht="18.95" customHeight="1" spans="1:6">
      <c r="A38" s="18"/>
      <c r="B38" s="27" t="s">
        <v>46</v>
      </c>
      <c r="C38" s="26">
        <v>0.75</v>
      </c>
      <c r="D38" s="25">
        <f>ROUND(VLOOKUP(B38,[1]缴费补助业务系统!C:F,4,0)/10000,1)</f>
        <v>410</v>
      </c>
      <c r="E38" s="38">
        <f t="shared" si="2"/>
        <v>369</v>
      </c>
      <c r="F38" s="26"/>
    </row>
    <row r="39" ht="18.95" customHeight="1" spans="1:6">
      <c r="A39" s="18"/>
      <c r="B39" s="29" t="s">
        <v>47</v>
      </c>
      <c r="C39" s="26">
        <v>0.7</v>
      </c>
      <c r="D39" s="25">
        <f>ROUND(VLOOKUP(B39,[1]缴费补助业务系统!C:F,4,0)/10000,1)</f>
        <v>54.2</v>
      </c>
      <c r="E39" s="38">
        <f t="shared" si="2"/>
        <v>48.8</v>
      </c>
      <c r="F39" s="26"/>
    </row>
    <row r="40" ht="18.95" customHeight="1" spans="1:6">
      <c r="A40" s="30" t="s">
        <v>48</v>
      </c>
      <c r="B40" s="19" t="s">
        <v>49</v>
      </c>
      <c r="C40" s="20"/>
      <c r="D40" s="21">
        <f>SUM(D41,D47:D53)</f>
        <v>2691.2</v>
      </c>
      <c r="E40" s="21">
        <f>SUM(E41,E47:E53)</f>
        <v>2422.2</v>
      </c>
      <c r="F40" s="39"/>
    </row>
    <row r="41" ht="18.75" customHeight="1" spans="1:6">
      <c r="A41" s="31"/>
      <c r="B41" s="22" t="s">
        <v>50</v>
      </c>
      <c r="C41" s="23"/>
      <c r="D41" s="24">
        <f>SUM(D42:D46)</f>
        <v>49.9</v>
      </c>
      <c r="E41" s="24">
        <f>SUM(E42:E46)</f>
        <v>45</v>
      </c>
      <c r="F41" s="40"/>
    </row>
    <row r="42" ht="18.95" customHeight="1" spans="1:6">
      <c r="A42" s="31"/>
      <c r="B42" s="25" t="s">
        <v>51</v>
      </c>
      <c r="C42" s="26">
        <v>0.4</v>
      </c>
      <c r="D42" s="25">
        <v>6.2</v>
      </c>
      <c r="E42" s="38">
        <f t="shared" ref="E42:E53" si="3">ROUND(D42*0.9,1)</f>
        <v>5.6</v>
      </c>
      <c r="F42" s="26"/>
    </row>
    <row r="43" ht="18.95" customHeight="1" spans="1:6">
      <c r="A43" s="31"/>
      <c r="B43" s="25" t="s">
        <v>52</v>
      </c>
      <c r="C43" s="26">
        <v>0.4</v>
      </c>
      <c r="D43" s="25">
        <v>16.1</v>
      </c>
      <c r="E43" s="38">
        <f t="shared" si="3"/>
        <v>14.5</v>
      </c>
      <c r="F43" s="26"/>
    </row>
    <row r="44" ht="18.95" customHeight="1" spans="1:6">
      <c r="A44" s="31"/>
      <c r="B44" s="25" t="s">
        <v>53</v>
      </c>
      <c r="C44" s="26">
        <v>0.4</v>
      </c>
      <c r="D44" s="25">
        <v>5.3</v>
      </c>
      <c r="E44" s="38">
        <f t="shared" si="3"/>
        <v>4.8</v>
      </c>
      <c r="F44" s="26"/>
    </row>
    <row r="45" ht="18.95" customHeight="1" spans="1:6">
      <c r="A45" s="31"/>
      <c r="B45" s="25" t="s">
        <v>54</v>
      </c>
      <c r="C45" s="26">
        <v>0.4</v>
      </c>
      <c r="D45" s="25">
        <v>10.3</v>
      </c>
      <c r="E45" s="38">
        <f t="shared" si="3"/>
        <v>9.3</v>
      </c>
      <c r="F45" s="26"/>
    </row>
    <row r="46" ht="18.95" customHeight="1" spans="1:6">
      <c r="A46" s="31"/>
      <c r="B46" s="25" t="s">
        <v>55</v>
      </c>
      <c r="C46" s="26">
        <v>0.4</v>
      </c>
      <c r="D46" s="25">
        <v>12</v>
      </c>
      <c r="E46" s="38">
        <f t="shared" si="3"/>
        <v>10.8</v>
      </c>
      <c r="F46" s="26"/>
    </row>
    <row r="47" ht="18.95" customHeight="1" spans="1:6">
      <c r="A47" s="31"/>
      <c r="B47" s="27" t="s">
        <v>56</v>
      </c>
      <c r="C47" s="26">
        <v>0.75</v>
      </c>
      <c r="D47" s="25">
        <v>431.8</v>
      </c>
      <c r="E47" s="38">
        <f t="shared" si="3"/>
        <v>388.6</v>
      </c>
      <c r="F47" s="26"/>
    </row>
    <row r="48" ht="18.95" customHeight="1" spans="1:6">
      <c r="A48" s="31"/>
      <c r="B48" s="27" t="s">
        <v>57</v>
      </c>
      <c r="C48" s="26">
        <v>0.75</v>
      </c>
      <c r="D48" s="25">
        <v>582.7</v>
      </c>
      <c r="E48" s="38">
        <f t="shared" si="3"/>
        <v>524.4</v>
      </c>
      <c r="F48" s="26"/>
    </row>
    <row r="49" ht="18.95" customHeight="1" spans="1:6">
      <c r="A49" s="31"/>
      <c r="B49" s="27" t="s">
        <v>58</v>
      </c>
      <c r="C49" s="26">
        <v>0.7</v>
      </c>
      <c r="D49" s="25">
        <v>181.5</v>
      </c>
      <c r="E49" s="38">
        <f t="shared" si="3"/>
        <v>163.4</v>
      </c>
      <c r="F49" s="26"/>
    </row>
    <row r="50" ht="18.95" customHeight="1" spans="1:6">
      <c r="A50" s="31"/>
      <c r="B50" s="27" t="s">
        <v>59</v>
      </c>
      <c r="C50" s="26">
        <v>0.7</v>
      </c>
      <c r="D50" s="25">
        <v>247</v>
      </c>
      <c r="E50" s="38">
        <f t="shared" si="3"/>
        <v>222.3</v>
      </c>
      <c r="F50" s="26"/>
    </row>
    <row r="51" ht="18.95" customHeight="1" spans="1:6">
      <c r="A51" s="31"/>
      <c r="B51" s="27" t="s">
        <v>60</v>
      </c>
      <c r="C51" s="26">
        <v>0.7</v>
      </c>
      <c r="D51" s="25">
        <v>369.4</v>
      </c>
      <c r="E51" s="38">
        <f t="shared" si="3"/>
        <v>332.5</v>
      </c>
      <c r="F51" s="26"/>
    </row>
    <row r="52" ht="18.95" customHeight="1" spans="1:6">
      <c r="A52" s="31"/>
      <c r="B52" s="27" t="s">
        <v>61</v>
      </c>
      <c r="C52" s="26">
        <v>0.8</v>
      </c>
      <c r="D52" s="25">
        <v>389.9</v>
      </c>
      <c r="E52" s="38">
        <f t="shared" si="3"/>
        <v>350.9</v>
      </c>
      <c r="F52" s="26"/>
    </row>
    <row r="53" ht="18.95" customHeight="1" spans="1:6">
      <c r="A53" s="32"/>
      <c r="B53" s="27" t="s">
        <v>62</v>
      </c>
      <c r="C53" s="26">
        <v>0.75</v>
      </c>
      <c r="D53" s="25">
        <v>439</v>
      </c>
      <c r="E53" s="38">
        <f t="shared" si="3"/>
        <v>395.1</v>
      </c>
      <c r="F53" s="26"/>
    </row>
    <row r="54" ht="18.95" customHeight="1" spans="1:6">
      <c r="A54" s="18" t="s">
        <v>63</v>
      </c>
      <c r="B54" s="19" t="s">
        <v>64</v>
      </c>
      <c r="C54" s="20"/>
      <c r="D54" s="21">
        <f>SUM(D55,D59:D67)</f>
        <v>4098.4</v>
      </c>
      <c r="E54" s="21">
        <f>SUM(E55,E59:E67)</f>
        <v>3688.8</v>
      </c>
      <c r="F54" s="39"/>
    </row>
    <row r="55" ht="18.75" customHeight="1" spans="1:6">
      <c r="A55" s="18"/>
      <c r="B55" s="22" t="s">
        <v>65</v>
      </c>
      <c r="C55" s="23"/>
      <c r="D55" s="24">
        <f>SUM(D56:D58)</f>
        <v>68.1</v>
      </c>
      <c r="E55" s="24">
        <f>SUM(E56:E58)</f>
        <v>61.3</v>
      </c>
      <c r="F55" s="40"/>
    </row>
    <row r="56" ht="18.95" customHeight="1" spans="1:6">
      <c r="A56" s="18"/>
      <c r="B56" s="25" t="s">
        <v>66</v>
      </c>
      <c r="C56" s="26">
        <v>0.4</v>
      </c>
      <c r="D56" s="25">
        <v>24.4</v>
      </c>
      <c r="E56" s="38">
        <f t="shared" ref="E56:E67" si="4">ROUND(D56*0.9,1)</f>
        <v>22</v>
      </c>
      <c r="F56" s="26"/>
    </row>
    <row r="57" ht="18.95" customHeight="1" spans="1:6">
      <c r="A57" s="18"/>
      <c r="B57" s="25" t="s">
        <v>67</v>
      </c>
      <c r="C57" s="26">
        <v>0.4</v>
      </c>
      <c r="D57" s="25">
        <v>27.9</v>
      </c>
      <c r="E57" s="38">
        <f t="shared" si="4"/>
        <v>25.1</v>
      </c>
      <c r="F57" s="26"/>
    </row>
    <row r="58" ht="18.95" customHeight="1" spans="1:6">
      <c r="A58" s="18"/>
      <c r="B58" s="25" t="s">
        <v>68</v>
      </c>
      <c r="C58" s="26">
        <v>0.4</v>
      </c>
      <c r="D58" s="25">
        <v>15.8</v>
      </c>
      <c r="E58" s="38">
        <f t="shared" si="4"/>
        <v>14.2</v>
      </c>
      <c r="F58" s="26"/>
    </row>
    <row r="59" ht="18.95" customHeight="1" spans="1:6">
      <c r="A59" s="18"/>
      <c r="B59" s="27" t="s">
        <v>69</v>
      </c>
      <c r="C59" s="26">
        <v>0.75</v>
      </c>
      <c r="D59" s="25">
        <v>754.9</v>
      </c>
      <c r="E59" s="38">
        <f t="shared" si="4"/>
        <v>679.4</v>
      </c>
      <c r="F59" s="26"/>
    </row>
    <row r="60" ht="18.95" customHeight="1" spans="1:6">
      <c r="A60" s="18"/>
      <c r="B60" s="27" t="s">
        <v>70</v>
      </c>
      <c r="C60" s="26">
        <v>0.8</v>
      </c>
      <c r="D60" s="25">
        <v>545.7</v>
      </c>
      <c r="E60" s="38">
        <f t="shared" si="4"/>
        <v>491.1</v>
      </c>
      <c r="F60" s="26"/>
    </row>
    <row r="61" ht="18.95" customHeight="1" spans="1:6">
      <c r="A61" s="18"/>
      <c r="B61" s="27" t="s">
        <v>71</v>
      </c>
      <c r="C61" s="26">
        <v>0.8</v>
      </c>
      <c r="D61" s="25">
        <v>928.2</v>
      </c>
      <c r="E61" s="38">
        <f t="shared" si="4"/>
        <v>835.4</v>
      </c>
      <c r="F61" s="26"/>
    </row>
    <row r="62" ht="18.95" customHeight="1" spans="1:6">
      <c r="A62" s="18"/>
      <c r="B62" s="27" t="s">
        <v>72</v>
      </c>
      <c r="C62" s="26">
        <v>0.8</v>
      </c>
      <c r="D62" s="25">
        <v>375.3</v>
      </c>
      <c r="E62" s="38">
        <f t="shared" si="4"/>
        <v>337.8</v>
      </c>
      <c r="F62" s="26"/>
    </row>
    <row r="63" ht="18.95" customHeight="1" spans="1:6">
      <c r="A63" s="18"/>
      <c r="B63" s="27" t="s">
        <v>73</v>
      </c>
      <c r="C63" s="26">
        <v>0.8</v>
      </c>
      <c r="D63" s="25">
        <v>379.5</v>
      </c>
      <c r="E63" s="38">
        <f t="shared" si="4"/>
        <v>341.6</v>
      </c>
      <c r="F63" s="26"/>
    </row>
    <row r="64" ht="18.95" customHeight="1" spans="1:6">
      <c r="A64" s="18"/>
      <c r="B64" s="27" t="s">
        <v>74</v>
      </c>
      <c r="C64" s="26">
        <v>0.8</v>
      </c>
      <c r="D64" s="25">
        <v>282.5</v>
      </c>
      <c r="E64" s="38">
        <f t="shared" si="4"/>
        <v>254.3</v>
      </c>
      <c r="F64" s="26"/>
    </row>
    <row r="65" ht="18.95" customHeight="1" spans="1:6">
      <c r="A65" s="18"/>
      <c r="B65" s="27" t="s">
        <v>75</v>
      </c>
      <c r="C65" s="26">
        <v>0.8</v>
      </c>
      <c r="D65" s="25">
        <v>443.4</v>
      </c>
      <c r="E65" s="38">
        <f t="shared" si="4"/>
        <v>399.1</v>
      </c>
      <c r="F65" s="26"/>
    </row>
    <row r="66" ht="18.95" customHeight="1" spans="1:6">
      <c r="A66" s="18"/>
      <c r="B66" s="29" t="s">
        <v>76</v>
      </c>
      <c r="C66" s="26">
        <v>0.8</v>
      </c>
      <c r="D66" s="25">
        <v>165.3</v>
      </c>
      <c r="E66" s="38">
        <f t="shared" si="4"/>
        <v>148.8</v>
      </c>
      <c r="F66" s="26"/>
    </row>
    <row r="67" ht="18.95" customHeight="1" spans="1:6">
      <c r="A67" s="18"/>
      <c r="B67" s="27" t="s">
        <v>77</v>
      </c>
      <c r="C67" s="26">
        <v>0.8</v>
      </c>
      <c r="D67" s="25">
        <v>155.5</v>
      </c>
      <c r="E67" s="38">
        <f t="shared" si="4"/>
        <v>140</v>
      </c>
      <c r="F67" s="26"/>
    </row>
    <row r="68" ht="18.95" customHeight="1" spans="1:6">
      <c r="A68" s="18" t="s">
        <v>78</v>
      </c>
      <c r="B68" s="19" t="s">
        <v>79</v>
      </c>
      <c r="C68" s="20"/>
      <c r="D68" s="21">
        <f>SUM(D69,D76:D81)</f>
        <v>2111.8</v>
      </c>
      <c r="E68" s="21">
        <f>SUM(E69,E76:E81)</f>
        <v>1900.6</v>
      </c>
      <c r="F68" s="39"/>
    </row>
    <row r="69" ht="18.75" customHeight="1" spans="1:6">
      <c r="A69" s="18"/>
      <c r="B69" s="22" t="s">
        <v>80</v>
      </c>
      <c r="C69" s="23"/>
      <c r="D69" s="24">
        <f>SUM(D70:D75)</f>
        <v>115.1</v>
      </c>
      <c r="E69" s="24">
        <f>SUM(E70:E75)</f>
        <v>103.5</v>
      </c>
      <c r="F69" s="40"/>
    </row>
    <row r="70" ht="18.95" customHeight="1" spans="1:6">
      <c r="A70" s="18"/>
      <c r="B70" s="25" t="s">
        <v>81</v>
      </c>
      <c r="C70" s="26">
        <v>0.4</v>
      </c>
      <c r="D70" s="25">
        <v>37.2</v>
      </c>
      <c r="E70" s="38">
        <f t="shared" ref="E70:E81" si="5">ROUND(D70*0.9,1)</f>
        <v>33.5</v>
      </c>
      <c r="F70" s="26"/>
    </row>
    <row r="71" ht="18.95" customHeight="1" spans="1:6">
      <c r="A71" s="18"/>
      <c r="B71" s="25" t="s">
        <v>82</v>
      </c>
      <c r="C71" s="26">
        <v>0.4</v>
      </c>
      <c r="D71" s="25">
        <v>3.9</v>
      </c>
      <c r="E71" s="38">
        <f t="shared" si="5"/>
        <v>3.5</v>
      </c>
      <c r="F71" s="26"/>
    </row>
    <row r="72" ht="22" customHeight="1" spans="1:6">
      <c r="A72" s="18"/>
      <c r="B72" s="25" t="s">
        <v>83</v>
      </c>
      <c r="C72" s="26">
        <v>0.4</v>
      </c>
      <c r="D72" s="25">
        <v>21.6</v>
      </c>
      <c r="E72" s="38">
        <f t="shared" si="5"/>
        <v>19.4</v>
      </c>
      <c r="F72" s="26"/>
    </row>
    <row r="73" ht="18.95" customHeight="1" spans="1:6">
      <c r="A73" s="18"/>
      <c r="B73" s="25" t="s">
        <v>84</v>
      </c>
      <c r="C73" s="26">
        <v>0.4</v>
      </c>
      <c r="D73" s="25">
        <v>18.7</v>
      </c>
      <c r="E73" s="38">
        <f t="shared" si="5"/>
        <v>16.8</v>
      </c>
      <c r="F73" s="26"/>
    </row>
    <row r="74" ht="18.95" customHeight="1" spans="1:6">
      <c r="A74" s="18"/>
      <c r="B74" s="25" t="s">
        <v>85</v>
      </c>
      <c r="C74" s="26">
        <v>0.4</v>
      </c>
      <c r="D74" s="25">
        <v>18</v>
      </c>
      <c r="E74" s="38">
        <f t="shared" si="5"/>
        <v>16.2</v>
      </c>
      <c r="F74" s="26"/>
    </row>
    <row r="75" ht="18.95" customHeight="1" spans="1:6">
      <c r="A75" s="18"/>
      <c r="B75" s="25" t="s">
        <v>86</v>
      </c>
      <c r="C75" s="26">
        <v>0.7</v>
      </c>
      <c r="D75" s="25">
        <v>15.7</v>
      </c>
      <c r="E75" s="38">
        <f t="shared" si="5"/>
        <v>14.1</v>
      </c>
      <c r="F75" s="26"/>
    </row>
    <row r="76" ht="18.95" customHeight="1" spans="1:6">
      <c r="A76" s="18"/>
      <c r="B76" s="27" t="s">
        <v>87</v>
      </c>
      <c r="C76" s="26">
        <v>0.7</v>
      </c>
      <c r="D76" s="25">
        <v>329.9</v>
      </c>
      <c r="E76" s="38">
        <f t="shared" si="5"/>
        <v>296.9</v>
      </c>
      <c r="F76" s="26"/>
    </row>
    <row r="77" ht="18.95" customHeight="1" spans="1:6">
      <c r="A77" s="18"/>
      <c r="B77" s="27" t="s">
        <v>88</v>
      </c>
      <c r="C77" s="26">
        <v>0.8</v>
      </c>
      <c r="D77" s="25">
        <v>631</v>
      </c>
      <c r="E77" s="38">
        <f t="shared" si="5"/>
        <v>567.9</v>
      </c>
      <c r="F77" s="26"/>
    </row>
    <row r="78" ht="18.95" customHeight="1" spans="1:6">
      <c r="A78" s="18"/>
      <c r="B78" s="27" t="s">
        <v>89</v>
      </c>
      <c r="C78" s="26">
        <v>0.7</v>
      </c>
      <c r="D78" s="25">
        <v>233.5</v>
      </c>
      <c r="E78" s="38">
        <f t="shared" si="5"/>
        <v>210.2</v>
      </c>
      <c r="F78" s="26"/>
    </row>
    <row r="79" ht="18.95" customHeight="1" spans="1:6">
      <c r="A79" s="18"/>
      <c r="B79" s="27" t="s">
        <v>90</v>
      </c>
      <c r="C79" s="26">
        <v>0.7</v>
      </c>
      <c r="D79" s="25">
        <v>204.6</v>
      </c>
      <c r="E79" s="38">
        <f t="shared" si="5"/>
        <v>184.1</v>
      </c>
      <c r="F79" s="26"/>
    </row>
    <row r="80" ht="18.95" customHeight="1" spans="1:6">
      <c r="A80" s="18"/>
      <c r="B80" s="27" t="s">
        <v>91</v>
      </c>
      <c r="C80" s="26">
        <v>0.7</v>
      </c>
      <c r="D80" s="25">
        <v>328.4</v>
      </c>
      <c r="E80" s="38">
        <f t="shared" si="5"/>
        <v>295.6</v>
      </c>
      <c r="F80" s="26"/>
    </row>
    <row r="81" ht="18.95" customHeight="1" spans="1:6">
      <c r="A81" s="18"/>
      <c r="B81" s="27" t="s">
        <v>92</v>
      </c>
      <c r="C81" s="26">
        <v>0.7</v>
      </c>
      <c r="D81" s="25">
        <v>269.3</v>
      </c>
      <c r="E81" s="38">
        <f t="shared" si="5"/>
        <v>242.4</v>
      </c>
      <c r="F81" s="26"/>
    </row>
    <row r="82" ht="18.95" customHeight="1" spans="1:6">
      <c r="A82" s="30" t="s">
        <v>93</v>
      </c>
      <c r="B82" s="19" t="s">
        <v>94</v>
      </c>
      <c r="C82" s="20"/>
      <c r="D82" s="21">
        <f>SUM(D83,D88:D94)</f>
        <v>2457.4</v>
      </c>
      <c r="E82" s="21">
        <f>SUM(E83,E88:E94)</f>
        <v>2211.6</v>
      </c>
      <c r="F82" s="39"/>
    </row>
    <row r="83" ht="18.75" customHeight="1" spans="1:6">
      <c r="A83" s="31"/>
      <c r="B83" s="22" t="s">
        <v>95</v>
      </c>
      <c r="C83" s="23"/>
      <c r="D83" s="24">
        <f>SUM(D84:D87)</f>
        <v>307.8</v>
      </c>
      <c r="E83" s="24">
        <f>SUM(E84:E87)</f>
        <v>277</v>
      </c>
      <c r="F83" s="40"/>
    </row>
    <row r="84" ht="18.95" customHeight="1" spans="1:6">
      <c r="A84" s="31"/>
      <c r="B84" s="28" t="s">
        <v>96</v>
      </c>
      <c r="C84" s="26">
        <v>0.5</v>
      </c>
      <c r="D84" s="25">
        <v>1.2</v>
      </c>
      <c r="E84" s="38">
        <f t="shared" ref="E84:E94" si="6">ROUND(D84*0.9,1)</f>
        <v>1.1</v>
      </c>
      <c r="F84" s="26"/>
    </row>
    <row r="85" ht="18.95" customHeight="1" spans="1:6">
      <c r="A85" s="31"/>
      <c r="B85" s="25" t="s">
        <v>97</v>
      </c>
      <c r="C85" s="26">
        <v>0.7</v>
      </c>
      <c r="D85" s="25">
        <v>19.7</v>
      </c>
      <c r="E85" s="38">
        <f t="shared" si="6"/>
        <v>17.7</v>
      </c>
      <c r="F85" s="26"/>
    </row>
    <row r="86" ht="18.95" customHeight="1" spans="1:6">
      <c r="A86" s="31"/>
      <c r="B86" s="25" t="s">
        <v>98</v>
      </c>
      <c r="C86" s="26">
        <v>0.4</v>
      </c>
      <c r="D86" s="25">
        <v>26.7</v>
      </c>
      <c r="E86" s="38">
        <f t="shared" si="6"/>
        <v>24</v>
      </c>
      <c r="F86" s="26"/>
    </row>
    <row r="87" ht="18.95" customHeight="1" spans="1:6">
      <c r="A87" s="31"/>
      <c r="B87" s="25" t="s">
        <v>99</v>
      </c>
      <c r="C87" s="26">
        <v>0.5</v>
      </c>
      <c r="D87" s="25">
        <v>260.2</v>
      </c>
      <c r="E87" s="38">
        <f t="shared" si="6"/>
        <v>234.2</v>
      </c>
      <c r="F87" s="26"/>
    </row>
    <row r="88" ht="18.95" customHeight="1" spans="1:6">
      <c r="A88" s="31"/>
      <c r="B88" s="29" t="s">
        <v>100</v>
      </c>
      <c r="C88" s="26">
        <v>0.7</v>
      </c>
      <c r="D88" s="25">
        <v>51.7</v>
      </c>
      <c r="E88" s="38">
        <f t="shared" si="6"/>
        <v>46.5</v>
      </c>
      <c r="F88" s="26"/>
    </row>
    <row r="89" ht="18.95" customHeight="1" spans="1:6">
      <c r="A89" s="31"/>
      <c r="B89" s="27" t="s">
        <v>101</v>
      </c>
      <c r="C89" s="26">
        <v>0.7</v>
      </c>
      <c r="D89" s="25">
        <v>230.7</v>
      </c>
      <c r="E89" s="38">
        <f t="shared" si="6"/>
        <v>207.6</v>
      </c>
      <c r="F89" s="26"/>
    </row>
    <row r="90" ht="18.95" customHeight="1" spans="1:6">
      <c r="A90" s="31"/>
      <c r="B90" s="27" t="s">
        <v>102</v>
      </c>
      <c r="C90" s="26">
        <v>0.7</v>
      </c>
      <c r="D90" s="25">
        <v>452.2</v>
      </c>
      <c r="E90" s="38">
        <f t="shared" si="6"/>
        <v>407</v>
      </c>
      <c r="F90" s="26"/>
    </row>
    <row r="91" ht="18.95" customHeight="1" spans="1:6">
      <c r="A91" s="31"/>
      <c r="B91" s="27" t="s">
        <v>103</v>
      </c>
      <c r="C91" s="26">
        <v>0.7</v>
      </c>
      <c r="D91" s="25">
        <v>355.1</v>
      </c>
      <c r="E91" s="38">
        <f t="shared" si="6"/>
        <v>319.6</v>
      </c>
      <c r="F91" s="26"/>
    </row>
    <row r="92" ht="18.95" customHeight="1" spans="1:6">
      <c r="A92" s="31"/>
      <c r="B92" s="27" t="s">
        <v>104</v>
      </c>
      <c r="C92" s="26">
        <v>0.7</v>
      </c>
      <c r="D92" s="25">
        <v>202.4</v>
      </c>
      <c r="E92" s="38">
        <f t="shared" si="6"/>
        <v>182.2</v>
      </c>
      <c r="F92" s="26"/>
    </row>
    <row r="93" ht="18.95" customHeight="1" spans="1:6">
      <c r="A93" s="31"/>
      <c r="B93" s="27" t="s">
        <v>105</v>
      </c>
      <c r="C93" s="26">
        <v>0.7</v>
      </c>
      <c r="D93" s="25">
        <v>421.7</v>
      </c>
      <c r="E93" s="38">
        <f t="shared" si="6"/>
        <v>379.5</v>
      </c>
      <c r="F93" s="26"/>
    </row>
    <row r="94" ht="18.95" customHeight="1" spans="1:6">
      <c r="A94" s="32"/>
      <c r="B94" s="27" t="s">
        <v>106</v>
      </c>
      <c r="C94" s="26">
        <v>0.8</v>
      </c>
      <c r="D94" s="25">
        <v>435.8</v>
      </c>
      <c r="E94" s="38">
        <f t="shared" si="6"/>
        <v>392.2</v>
      </c>
      <c r="F94" s="26"/>
    </row>
    <row r="95" ht="18.95" customHeight="1" spans="1:6">
      <c r="A95" s="18" t="s">
        <v>107</v>
      </c>
      <c r="B95" s="19" t="s">
        <v>108</v>
      </c>
      <c r="C95" s="20"/>
      <c r="D95" s="21">
        <f>SUM(D96,D99:D100)</f>
        <v>1169</v>
      </c>
      <c r="E95" s="21">
        <f>SUM(E96,E99:E100)</f>
        <v>1052.2</v>
      </c>
      <c r="F95" s="39"/>
    </row>
    <row r="96" ht="18.75" customHeight="1" spans="1:6">
      <c r="A96" s="18"/>
      <c r="B96" s="22" t="s">
        <v>109</v>
      </c>
      <c r="C96" s="23"/>
      <c r="D96" s="24">
        <f>SUM(D97:D98)</f>
        <v>241.1</v>
      </c>
      <c r="E96" s="24">
        <f>SUM(E97:E98)</f>
        <v>217</v>
      </c>
      <c r="F96" s="40"/>
    </row>
    <row r="97" ht="18.95" customHeight="1" spans="1:6">
      <c r="A97" s="18"/>
      <c r="B97" s="25" t="s">
        <v>110</v>
      </c>
      <c r="C97" s="26">
        <v>0.6</v>
      </c>
      <c r="D97" s="25">
        <v>213</v>
      </c>
      <c r="E97" s="38">
        <f t="shared" ref="E97:E100" si="7">ROUND(D97*0.9,1)</f>
        <v>191.7</v>
      </c>
      <c r="F97" s="26"/>
    </row>
    <row r="98" ht="18.95" customHeight="1" spans="1:6">
      <c r="A98" s="18"/>
      <c r="B98" s="25" t="s">
        <v>111</v>
      </c>
      <c r="C98" s="26">
        <v>0.6</v>
      </c>
      <c r="D98" s="25">
        <v>28.1</v>
      </c>
      <c r="E98" s="38">
        <f t="shared" si="7"/>
        <v>25.3</v>
      </c>
      <c r="F98" s="26"/>
    </row>
    <row r="99" ht="18.95" customHeight="1" spans="1:6">
      <c r="A99" s="18"/>
      <c r="B99" s="27" t="s">
        <v>112</v>
      </c>
      <c r="C99" s="26">
        <v>0.8</v>
      </c>
      <c r="D99" s="25">
        <v>567.4</v>
      </c>
      <c r="E99" s="38">
        <f t="shared" si="7"/>
        <v>510.7</v>
      </c>
      <c r="F99" s="26"/>
    </row>
    <row r="100" ht="18.95" customHeight="1" spans="1:6">
      <c r="A100" s="18"/>
      <c r="B100" s="27" t="s">
        <v>113</v>
      </c>
      <c r="C100" s="26">
        <v>0.8</v>
      </c>
      <c r="D100" s="25">
        <v>360.5</v>
      </c>
      <c r="E100" s="38">
        <f t="shared" si="7"/>
        <v>324.5</v>
      </c>
      <c r="F100" s="26"/>
    </row>
    <row r="101" ht="18.95" customHeight="1" spans="1:6">
      <c r="A101" s="18" t="s">
        <v>114</v>
      </c>
      <c r="B101" s="19" t="s">
        <v>115</v>
      </c>
      <c r="C101" s="20"/>
      <c r="D101" s="21">
        <f>SUM(D102,D106:D109)</f>
        <v>2080.6</v>
      </c>
      <c r="E101" s="21">
        <f>SUM(E102,E106:E109)</f>
        <v>1872.7</v>
      </c>
      <c r="F101" s="39"/>
    </row>
    <row r="102" ht="18.75" customHeight="1" spans="1:6">
      <c r="A102" s="18"/>
      <c r="B102" s="22" t="s">
        <v>116</v>
      </c>
      <c r="C102" s="23"/>
      <c r="D102" s="24">
        <f>SUM(D103:D105)</f>
        <v>395.2</v>
      </c>
      <c r="E102" s="24">
        <f>SUM(E103:E105)</f>
        <v>355.8</v>
      </c>
      <c r="F102" s="40"/>
    </row>
    <row r="103" ht="18.95" customHeight="1" spans="1:6">
      <c r="A103" s="18"/>
      <c r="B103" s="25" t="s">
        <v>117</v>
      </c>
      <c r="C103" s="26">
        <v>0.5</v>
      </c>
      <c r="D103" s="25">
        <v>119.5</v>
      </c>
      <c r="E103" s="38">
        <f t="shared" ref="E103:E109" si="8">ROUND(D103*0.9,1)</f>
        <v>107.6</v>
      </c>
      <c r="F103" s="26"/>
    </row>
    <row r="104" ht="18.95" customHeight="1" spans="1:6">
      <c r="A104" s="18"/>
      <c r="B104" s="25" t="s">
        <v>118</v>
      </c>
      <c r="C104" s="26">
        <v>0.5</v>
      </c>
      <c r="D104" s="25">
        <v>249.4</v>
      </c>
      <c r="E104" s="38">
        <f t="shared" si="8"/>
        <v>224.5</v>
      </c>
      <c r="F104" s="26"/>
    </row>
    <row r="105" ht="18.95" customHeight="1" spans="1:6">
      <c r="A105" s="18"/>
      <c r="B105" s="25" t="s">
        <v>119</v>
      </c>
      <c r="C105" s="26">
        <v>0.7</v>
      </c>
      <c r="D105" s="25">
        <v>26.3</v>
      </c>
      <c r="E105" s="38">
        <f t="shared" si="8"/>
        <v>23.7</v>
      </c>
      <c r="F105" s="26"/>
    </row>
    <row r="106" ht="18.95" customHeight="1" spans="1:6">
      <c r="A106" s="18"/>
      <c r="B106" s="27" t="s">
        <v>120</v>
      </c>
      <c r="C106" s="26">
        <v>0.7</v>
      </c>
      <c r="D106" s="25">
        <v>335</v>
      </c>
      <c r="E106" s="38">
        <f t="shared" si="8"/>
        <v>301.5</v>
      </c>
      <c r="F106" s="26"/>
    </row>
    <row r="107" ht="18.95" customHeight="1" spans="1:6">
      <c r="A107" s="18"/>
      <c r="B107" s="27" t="s">
        <v>121</v>
      </c>
      <c r="C107" s="26">
        <v>0.7</v>
      </c>
      <c r="D107" s="25">
        <v>306</v>
      </c>
      <c r="E107" s="38">
        <f t="shared" si="8"/>
        <v>275.4</v>
      </c>
      <c r="F107" s="26"/>
    </row>
    <row r="108" ht="18.95" customHeight="1" spans="1:6">
      <c r="A108" s="18"/>
      <c r="B108" s="27" t="s">
        <v>122</v>
      </c>
      <c r="C108" s="26">
        <v>0.7</v>
      </c>
      <c r="D108" s="25">
        <v>381.9</v>
      </c>
      <c r="E108" s="38">
        <f t="shared" si="8"/>
        <v>343.7</v>
      </c>
      <c r="F108" s="26"/>
    </row>
    <row r="109" ht="18.95" customHeight="1" spans="1:6">
      <c r="A109" s="18"/>
      <c r="B109" s="27" t="s">
        <v>123</v>
      </c>
      <c r="C109" s="26">
        <v>0.8</v>
      </c>
      <c r="D109" s="25">
        <v>662.5</v>
      </c>
      <c r="E109" s="38">
        <f t="shared" si="8"/>
        <v>596.3</v>
      </c>
      <c r="F109" s="26"/>
    </row>
    <row r="110" ht="18.95" customHeight="1" spans="1:6">
      <c r="A110" s="30" t="s">
        <v>124</v>
      </c>
      <c r="B110" s="19" t="s">
        <v>125</v>
      </c>
      <c r="C110" s="20"/>
      <c r="D110" s="21">
        <f>SUM(D111,D117:D125)</f>
        <v>3132.6</v>
      </c>
      <c r="E110" s="21">
        <f>SUM(E111,E117:E125)</f>
        <v>2819.4</v>
      </c>
      <c r="F110" s="39"/>
    </row>
    <row r="111" ht="18.75" customHeight="1" spans="1:6">
      <c r="A111" s="31"/>
      <c r="B111" s="22" t="s">
        <v>126</v>
      </c>
      <c r="C111" s="23"/>
      <c r="D111" s="24">
        <f>SUM(D112:D116)</f>
        <v>360.4</v>
      </c>
      <c r="E111" s="24">
        <f>SUM(E112:E116)</f>
        <v>324.4</v>
      </c>
      <c r="F111" s="40"/>
    </row>
    <row r="112" ht="21" customHeight="1" spans="1:6">
      <c r="A112" s="31"/>
      <c r="B112" s="25" t="s">
        <v>127</v>
      </c>
      <c r="C112" s="26">
        <v>0.5</v>
      </c>
      <c r="D112" s="25">
        <v>208.8</v>
      </c>
      <c r="E112" s="38">
        <f t="shared" ref="E112:E125" si="9">ROUND(D112*0.9,1)</f>
        <v>187.9</v>
      </c>
      <c r="F112" s="26"/>
    </row>
    <row r="113" ht="21" customHeight="1" spans="1:6">
      <c r="A113" s="31"/>
      <c r="B113" s="25" t="s">
        <v>128</v>
      </c>
      <c r="C113" s="26">
        <v>0.4</v>
      </c>
      <c r="D113" s="25">
        <v>112.3</v>
      </c>
      <c r="E113" s="38">
        <f t="shared" si="9"/>
        <v>101.1</v>
      </c>
      <c r="F113" s="26"/>
    </row>
    <row r="114" ht="21" customHeight="1" spans="1:6">
      <c r="A114" s="31"/>
      <c r="B114" s="25" t="s">
        <v>129</v>
      </c>
      <c r="C114" s="26">
        <v>0.4</v>
      </c>
      <c r="D114" s="25">
        <v>5.6</v>
      </c>
      <c r="E114" s="38">
        <f t="shared" si="9"/>
        <v>5</v>
      </c>
      <c r="F114" s="26"/>
    </row>
    <row r="115" ht="21" customHeight="1" spans="1:6">
      <c r="A115" s="31"/>
      <c r="B115" s="25" t="s">
        <v>130</v>
      </c>
      <c r="C115" s="26">
        <v>0.7</v>
      </c>
      <c r="D115" s="25">
        <v>29.4</v>
      </c>
      <c r="E115" s="38">
        <f t="shared" si="9"/>
        <v>26.5</v>
      </c>
      <c r="F115" s="26"/>
    </row>
    <row r="116" ht="21" customHeight="1" spans="1:6">
      <c r="A116" s="31"/>
      <c r="B116" s="25" t="s">
        <v>131</v>
      </c>
      <c r="C116" s="26">
        <v>0.8</v>
      </c>
      <c r="D116" s="25">
        <v>4.3</v>
      </c>
      <c r="E116" s="38">
        <f t="shared" si="9"/>
        <v>3.9</v>
      </c>
      <c r="F116" s="26"/>
    </row>
    <row r="117" ht="21" customHeight="1" spans="1:6">
      <c r="A117" s="31"/>
      <c r="B117" s="27" t="s">
        <v>132</v>
      </c>
      <c r="C117" s="26">
        <v>0.7</v>
      </c>
      <c r="D117" s="25">
        <v>279.3</v>
      </c>
      <c r="E117" s="38">
        <f t="shared" si="9"/>
        <v>251.4</v>
      </c>
      <c r="F117" s="26"/>
    </row>
    <row r="118" ht="21" customHeight="1" spans="1:6">
      <c r="A118" s="31"/>
      <c r="B118" s="27" t="s">
        <v>133</v>
      </c>
      <c r="C118" s="26">
        <v>0.7</v>
      </c>
      <c r="D118" s="25">
        <v>392.3</v>
      </c>
      <c r="E118" s="38">
        <f t="shared" si="9"/>
        <v>353.1</v>
      </c>
      <c r="F118" s="26"/>
    </row>
    <row r="119" ht="21" customHeight="1" spans="1:6">
      <c r="A119" s="31"/>
      <c r="B119" s="27" t="s">
        <v>134</v>
      </c>
      <c r="C119" s="26">
        <v>0.8</v>
      </c>
      <c r="D119" s="25">
        <v>536.6</v>
      </c>
      <c r="E119" s="38">
        <f t="shared" si="9"/>
        <v>482.9</v>
      </c>
      <c r="F119" s="26"/>
    </row>
    <row r="120" ht="21" customHeight="1" spans="1:6">
      <c r="A120" s="31"/>
      <c r="B120" s="29" t="s">
        <v>135</v>
      </c>
      <c r="C120" s="26">
        <v>0.8</v>
      </c>
      <c r="D120" s="25">
        <v>165.9</v>
      </c>
      <c r="E120" s="38">
        <f t="shared" si="9"/>
        <v>149.3</v>
      </c>
      <c r="F120" s="26"/>
    </row>
    <row r="121" ht="21" customHeight="1" spans="1:6">
      <c r="A121" s="31"/>
      <c r="B121" s="29" t="s">
        <v>136</v>
      </c>
      <c r="C121" s="26">
        <v>0.8</v>
      </c>
      <c r="D121" s="25">
        <v>396.1</v>
      </c>
      <c r="E121" s="38">
        <f t="shared" si="9"/>
        <v>356.5</v>
      </c>
      <c r="F121" s="26"/>
    </row>
    <row r="122" ht="21" customHeight="1" spans="1:6">
      <c r="A122" s="31"/>
      <c r="B122" s="29" t="s">
        <v>137</v>
      </c>
      <c r="C122" s="26">
        <v>0.7</v>
      </c>
      <c r="D122" s="25">
        <v>188.3</v>
      </c>
      <c r="E122" s="38">
        <f t="shared" si="9"/>
        <v>169.5</v>
      </c>
      <c r="F122" s="26"/>
    </row>
    <row r="123" ht="21" customHeight="1" spans="1:6">
      <c r="A123" s="31"/>
      <c r="B123" s="29" t="s">
        <v>138</v>
      </c>
      <c r="C123" s="26">
        <v>0.8</v>
      </c>
      <c r="D123" s="25">
        <v>268</v>
      </c>
      <c r="E123" s="38">
        <f t="shared" si="9"/>
        <v>241.2</v>
      </c>
      <c r="F123" s="26"/>
    </row>
    <row r="124" ht="21" customHeight="1" spans="1:6">
      <c r="A124" s="31"/>
      <c r="B124" s="29" t="s">
        <v>139</v>
      </c>
      <c r="C124" s="26">
        <v>0.8</v>
      </c>
      <c r="D124" s="25">
        <v>103.8</v>
      </c>
      <c r="E124" s="38">
        <f t="shared" si="9"/>
        <v>93.4</v>
      </c>
      <c r="F124" s="26"/>
    </row>
    <row r="125" ht="21" customHeight="1" spans="1:6">
      <c r="A125" s="32"/>
      <c r="B125" s="27" t="s">
        <v>140</v>
      </c>
      <c r="C125" s="26">
        <v>0.7</v>
      </c>
      <c r="D125" s="25">
        <v>441.9</v>
      </c>
      <c r="E125" s="38">
        <f t="shared" si="9"/>
        <v>397.7</v>
      </c>
      <c r="F125" s="26"/>
    </row>
    <row r="126" ht="18.2" customHeight="1" spans="1:6">
      <c r="A126" s="30" t="s">
        <v>141</v>
      </c>
      <c r="B126" s="19" t="s">
        <v>142</v>
      </c>
      <c r="C126" s="20"/>
      <c r="D126" s="21">
        <f>SUM(D127,D130:D138)</f>
        <v>2643.9</v>
      </c>
      <c r="E126" s="21">
        <f>SUM(E127,E130:E138)</f>
        <v>2379.6</v>
      </c>
      <c r="F126" s="39"/>
    </row>
    <row r="127" ht="18.75" customHeight="1" spans="1:6">
      <c r="A127" s="31"/>
      <c r="B127" s="22" t="s">
        <v>143</v>
      </c>
      <c r="C127" s="23"/>
      <c r="D127" s="24">
        <f>SUM(D128:D129)</f>
        <v>143.2</v>
      </c>
      <c r="E127" s="24">
        <f>SUM(E128:E129)</f>
        <v>128.9</v>
      </c>
      <c r="F127" s="40"/>
    </row>
    <row r="128" ht="18.2" customHeight="1" spans="1:6">
      <c r="A128" s="31"/>
      <c r="B128" s="25" t="s">
        <v>144</v>
      </c>
      <c r="C128" s="26">
        <v>0.4</v>
      </c>
      <c r="D128" s="25">
        <v>61</v>
      </c>
      <c r="E128" s="38">
        <f t="shared" ref="E128:E138" si="10">ROUND(D128*0.9,1)</f>
        <v>54.9</v>
      </c>
      <c r="F128" s="26"/>
    </row>
    <row r="129" ht="18.2" customHeight="1" spans="1:6">
      <c r="A129" s="31"/>
      <c r="B129" s="25" t="s">
        <v>145</v>
      </c>
      <c r="C129" s="26">
        <v>0.4</v>
      </c>
      <c r="D129" s="25">
        <v>82.2</v>
      </c>
      <c r="E129" s="38">
        <f t="shared" si="10"/>
        <v>74</v>
      </c>
      <c r="F129" s="26"/>
    </row>
    <row r="130" ht="18.2" customHeight="1" spans="1:6">
      <c r="A130" s="31"/>
      <c r="B130" s="27" t="s">
        <v>146</v>
      </c>
      <c r="C130" s="26">
        <v>0.7</v>
      </c>
      <c r="D130" s="25">
        <v>155.1</v>
      </c>
      <c r="E130" s="38">
        <f t="shared" si="10"/>
        <v>139.6</v>
      </c>
      <c r="F130" s="26"/>
    </row>
    <row r="131" ht="18.2" customHeight="1" spans="1:6">
      <c r="A131" s="31"/>
      <c r="B131" s="27" t="s">
        <v>147</v>
      </c>
      <c r="C131" s="26">
        <v>0.7</v>
      </c>
      <c r="D131" s="25">
        <v>528.8</v>
      </c>
      <c r="E131" s="38">
        <f t="shared" si="10"/>
        <v>475.9</v>
      </c>
      <c r="F131" s="26"/>
    </row>
    <row r="132" ht="18.2" customHeight="1" spans="1:6">
      <c r="A132" s="31"/>
      <c r="B132" s="27" t="s">
        <v>148</v>
      </c>
      <c r="C132" s="26">
        <v>0.7</v>
      </c>
      <c r="D132" s="25">
        <v>343.9</v>
      </c>
      <c r="E132" s="38">
        <f t="shared" si="10"/>
        <v>309.5</v>
      </c>
      <c r="F132" s="26"/>
    </row>
    <row r="133" ht="18.2" customHeight="1" spans="1:6">
      <c r="A133" s="31"/>
      <c r="B133" s="27" t="s">
        <v>149</v>
      </c>
      <c r="C133" s="26">
        <v>0.8</v>
      </c>
      <c r="D133" s="25">
        <v>382.3</v>
      </c>
      <c r="E133" s="38">
        <f t="shared" si="10"/>
        <v>344.1</v>
      </c>
      <c r="F133" s="26"/>
    </row>
    <row r="134" ht="18.2" customHeight="1" spans="1:6">
      <c r="A134" s="31"/>
      <c r="B134" s="27" t="s">
        <v>150</v>
      </c>
      <c r="C134" s="26">
        <v>0.7</v>
      </c>
      <c r="D134" s="25">
        <v>207.5</v>
      </c>
      <c r="E134" s="38">
        <f t="shared" si="10"/>
        <v>186.8</v>
      </c>
      <c r="F134" s="26"/>
    </row>
    <row r="135" ht="18.2" customHeight="1" spans="1:6">
      <c r="A135" s="31"/>
      <c r="B135" s="27" t="s">
        <v>151</v>
      </c>
      <c r="C135" s="26">
        <v>0.7</v>
      </c>
      <c r="D135" s="25">
        <v>215.9</v>
      </c>
      <c r="E135" s="38">
        <f t="shared" si="10"/>
        <v>194.3</v>
      </c>
      <c r="F135" s="26"/>
    </row>
    <row r="136" ht="18.2" customHeight="1" spans="1:6">
      <c r="A136" s="31"/>
      <c r="B136" s="27" t="s">
        <v>152</v>
      </c>
      <c r="C136" s="26">
        <v>0.8</v>
      </c>
      <c r="D136" s="25">
        <v>242.3</v>
      </c>
      <c r="E136" s="38">
        <f t="shared" si="10"/>
        <v>218.1</v>
      </c>
      <c r="F136" s="26"/>
    </row>
    <row r="137" ht="18.2" customHeight="1" spans="1:6">
      <c r="A137" s="31"/>
      <c r="B137" s="29" t="s">
        <v>153</v>
      </c>
      <c r="C137" s="26">
        <v>0.8</v>
      </c>
      <c r="D137" s="25">
        <v>124.2</v>
      </c>
      <c r="E137" s="38">
        <f t="shared" si="10"/>
        <v>111.8</v>
      </c>
      <c r="F137" s="26"/>
    </row>
    <row r="138" ht="18.2" customHeight="1" spans="1:6">
      <c r="A138" s="32"/>
      <c r="B138" s="27" t="s">
        <v>154</v>
      </c>
      <c r="C138" s="26">
        <v>0.8</v>
      </c>
      <c r="D138" s="25">
        <v>300.7</v>
      </c>
      <c r="E138" s="38">
        <f t="shared" si="10"/>
        <v>270.6</v>
      </c>
      <c r="F138" s="26"/>
    </row>
    <row r="139" ht="18.2" customHeight="1" spans="1:6">
      <c r="A139" s="18" t="s">
        <v>155</v>
      </c>
      <c r="B139" s="19" t="s">
        <v>156</v>
      </c>
      <c r="C139" s="20"/>
      <c r="D139" s="21">
        <f>SUM(D140,D142:D145)</f>
        <v>1706.1</v>
      </c>
      <c r="E139" s="21">
        <f>SUM(E140,E142:E145)</f>
        <v>1535.5</v>
      </c>
      <c r="F139" s="39"/>
    </row>
    <row r="140" ht="18.75" customHeight="1" spans="1:6">
      <c r="A140" s="18"/>
      <c r="B140" s="22" t="s">
        <v>157</v>
      </c>
      <c r="C140" s="23"/>
      <c r="D140" s="24">
        <f>SUM(D141:D141)</f>
        <v>72.7</v>
      </c>
      <c r="E140" s="24">
        <f>SUM(E141:E141)</f>
        <v>65.4</v>
      </c>
      <c r="F140" s="40"/>
    </row>
    <row r="141" ht="18.2" customHeight="1" spans="1:6">
      <c r="A141" s="18"/>
      <c r="B141" s="25" t="s">
        <v>158</v>
      </c>
      <c r="C141" s="26">
        <v>0.4</v>
      </c>
      <c r="D141" s="25">
        <v>72.7</v>
      </c>
      <c r="E141" s="38">
        <f t="shared" ref="E141:E145" si="11">ROUND(D141*0.9,1)</f>
        <v>65.4</v>
      </c>
      <c r="F141" s="26"/>
    </row>
    <row r="142" ht="18.2" customHeight="1" spans="1:6">
      <c r="A142" s="18"/>
      <c r="B142" s="27" t="s">
        <v>159</v>
      </c>
      <c r="C142" s="26">
        <v>0.8</v>
      </c>
      <c r="D142" s="25">
        <v>493.1</v>
      </c>
      <c r="E142" s="38">
        <f t="shared" si="11"/>
        <v>443.8</v>
      </c>
      <c r="F142" s="26"/>
    </row>
    <row r="143" ht="18.2" customHeight="1" spans="1:6">
      <c r="A143" s="18"/>
      <c r="B143" s="27" t="s">
        <v>160</v>
      </c>
      <c r="C143" s="26">
        <v>0.7</v>
      </c>
      <c r="D143" s="25">
        <v>79.6</v>
      </c>
      <c r="E143" s="38">
        <f t="shared" si="11"/>
        <v>71.6</v>
      </c>
      <c r="F143" s="26"/>
    </row>
    <row r="144" ht="18.2" customHeight="1" spans="1:6">
      <c r="A144" s="18"/>
      <c r="B144" s="27" t="s">
        <v>161</v>
      </c>
      <c r="C144" s="26">
        <v>0.8</v>
      </c>
      <c r="D144" s="25">
        <v>497.2</v>
      </c>
      <c r="E144" s="38">
        <f t="shared" si="11"/>
        <v>447.5</v>
      </c>
      <c r="F144" s="26"/>
    </row>
    <row r="145" ht="18.2" customHeight="1" spans="1:6">
      <c r="A145" s="18"/>
      <c r="B145" s="27" t="s">
        <v>162</v>
      </c>
      <c r="C145" s="26">
        <v>0.8</v>
      </c>
      <c r="D145" s="25">
        <v>563.5</v>
      </c>
      <c r="E145" s="38">
        <f t="shared" si="11"/>
        <v>507.2</v>
      </c>
      <c r="F145" s="26"/>
    </row>
    <row r="146" ht="18.2" customHeight="1" spans="1:6">
      <c r="A146" s="18" t="s">
        <v>163</v>
      </c>
      <c r="B146" s="19" t="s">
        <v>164</v>
      </c>
      <c r="C146" s="20"/>
      <c r="D146" s="21">
        <f>SUM(D147,D149:D160)</f>
        <v>2799.7</v>
      </c>
      <c r="E146" s="21">
        <f>SUM(E147,E149:E160)</f>
        <v>2519.8</v>
      </c>
      <c r="F146" s="39"/>
    </row>
    <row r="147" ht="18.75" customHeight="1" spans="1:6">
      <c r="A147" s="18"/>
      <c r="B147" s="22" t="s">
        <v>165</v>
      </c>
      <c r="C147" s="23"/>
      <c r="D147" s="24">
        <f>SUM(D148:D148)</f>
        <v>54</v>
      </c>
      <c r="E147" s="24">
        <f>SUM(E148:E148)</f>
        <v>48.6</v>
      </c>
      <c r="F147" s="40"/>
    </row>
    <row r="148" ht="18.2" customHeight="1" spans="1:6">
      <c r="A148" s="18"/>
      <c r="B148" s="25" t="s">
        <v>166</v>
      </c>
      <c r="C148" s="26">
        <v>0.6</v>
      </c>
      <c r="D148" s="25">
        <v>54</v>
      </c>
      <c r="E148" s="38">
        <f t="shared" ref="E148:E160" si="12">ROUND(D148*0.9,1)</f>
        <v>48.6</v>
      </c>
      <c r="F148" s="26"/>
    </row>
    <row r="149" ht="18.2" customHeight="1" spans="1:6">
      <c r="A149" s="18"/>
      <c r="B149" s="27" t="s">
        <v>167</v>
      </c>
      <c r="C149" s="26">
        <v>0.8</v>
      </c>
      <c r="D149" s="25">
        <v>345.1</v>
      </c>
      <c r="E149" s="38">
        <f t="shared" si="12"/>
        <v>310.6</v>
      </c>
      <c r="F149" s="26"/>
    </row>
    <row r="150" ht="18.2" customHeight="1" spans="1:6">
      <c r="A150" s="18"/>
      <c r="B150" s="27" t="s">
        <v>168</v>
      </c>
      <c r="C150" s="26">
        <v>0.8</v>
      </c>
      <c r="D150" s="25">
        <v>211</v>
      </c>
      <c r="E150" s="38">
        <f t="shared" si="12"/>
        <v>189.9</v>
      </c>
      <c r="F150" s="26"/>
    </row>
    <row r="151" ht="18.2" customHeight="1" spans="1:6">
      <c r="A151" s="18"/>
      <c r="B151" s="27" t="s">
        <v>169</v>
      </c>
      <c r="C151" s="26">
        <v>0.8</v>
      </c>
      <c r="D151" s="25">
        <v>663.2</v>
      </c>
      <c r="E151" s="38">
        <f t="shared" si="12"/>
        <v>596.9</v>
      </c>
      <c r="F151" s="26"/>
    </row>
    <row r="152" ht="18.2" customHeight="1" spans="1:6">
      <c r="A152" s="18"/>
      <c r="B152" s="27" t="s">
        <v>170</v>
      </c>
      <c r="C152" s="26">
        <v>0.8</v>
      </c>
      <c r="D152" s="25">
        <v>191.9</v>
      </c>
      <c r="E152" s="38">
        <f t="shared" si="12"/>
        <v>172.7</v>
      </c>
      <c r="F152" s="26"/>
    </row>
    <row r="153" ht="18.2" customHeight="1" spans="1:6">
      <c r="A153" s="18"/>
      <c r="B153" s="29" t="s">
        <v>171</v>
      </c>
      <c r="C153" s="26">
        <v>0.8</v>
      </c>
      <c r="D153" s="25">
        <v>102.4</v>
      </c>
      <c r="E153" s="38">
        <f t="shared" si="12"/>
        <v>92.2</v>
      </c>
      <c r="F153" s="26"/>
    </row>
    <row r="154" ht="18.2" customHeight="1" spans="1:6">
      <c r="A154" s="18"/>
      <c r="B154" s="29" t="s">
        <v>172</v>
      </c>
      <c r="C154" s="26">
        <v>0.8</v>
      </c>
      <c r="D154" s="25">
        <v>204.2</v>
      </c>
      <c r="E154" s="38">
        <f t="shared" si="12"/>
        <v>183.8</v>
      </c>
      <c r="F154" s="26"/>
    </row>
    <row r="155" ht="18.2" customHeight="1" spans="1:6">
      <c r="A155" s="18"/>
      <c r="B155" s="29" t="s">
        <v>173</v>
      </c>
      <c r="C155" s="26">
        <v>0.8</v>
      </c>
      <c r="D155" s="25">
        <v>146</v>
      </c>
      <c r="E155" s="38">
        <f t="shared" si="12"/>
        <v>131.4</v>
      </c>
      <c r="F155" s="26"/>
    </row>
    <row r="156" ht="18.2" customHeight="1" spans="1:6">
      <c r="A156" s="18"/>
      <c r="B156" s="29" t="s">
        <v>174</v>
      </c>
      <c r="C156" s="26">
        <v>0.8</v>
      </c>
      <c r="D156" s="25">
        <v>271.3</v>
      </c>
      <c r="E156" s="38">
        <f t="shared" si="12"/>
        <v>244.2</v>
      </c>
      <c r="F156" s="26"/>
    </row>
    <row r="157" ht="18.2" customHeight="1" spans="1:6">
      <c r="A157" s="18"/>
      <c r="B157" s="29" t="s">
        <v>175</v>
      </c>
      <c r="C157" s="26">
        <v>0.8</v>
      </c>
      <c r="D157" s="25">
        <v>14.7</v>
      </c>
      <c r="E157" s="38">
        <f t="shared" si="12"/>
        <v>13.2</v>
      </c>
      <c r="F157" s="26"/>
    </row>
    <row r="158" ht="18.2" customHeight="1" spans="1:6">
      <c r="A158" s="18"/>
      <c r="B158" s="29" t="s">
        <v>176</v>
      </c>
      <c r="C158" s="26">
        <v>0.8</v>
      </c>
      <c r="D158" s="25">
        <v>238</v>
      </c>
      <c r="E158" s="38">
        <f t="shared" si="12"/>
        <v>214.2</v>
      </c>
      <c r="F158" s="26"/>
    </row>
    <row r="159" ht="18.2" customHeight="1" spans="1:6">
      <c r="A159" s="18"/>
      <c r="B159" s="29" t="s">
        <v>177</v>
      </c>
      <c r="C159" s="26">
        <v>0.8</v>
      </c>
      <c r="D159" s="25">
        <v>191.2</v>
      </c>
      <c r="E159" s="38">
        <f t="shared" si="12"/>
        <v>172.1</v>
      </c>
      <c r="F159" s="26"/>
    </row>
    <row r="160" ht="18.2" customHeight="1" spans="1:6">
      <c r="A160" s="18"/>
      <c r="B160" s="29" t="s">
        <v>178</v>
      </c>
      <c r="C160" s="26">
        <v>0.8</v>
      </c>
      <c r="D160" s="25">
        <v>166.7</v>
      </c>
      <c r="E160" s="38">
        <f t="shared" si="12"/>
        <v>150</v>
      </c>
      <c r="F160" s="26"/>
    </row>
    <row r="161" ht="18.95" customHeight="1" spans="1:6">
      <c r="A161" s="9" t="s">
        <v>179</v>
      </c>
      <c r="B161" s="37" t="s">
        <v>180</v>
      </c>
      <c r="C161" s="42"/>
      <c r="D161" s="21">
        <f>SUM(D162:D169)</f>
        <v>1406.9</v>
      </c>
      <c r="E161" s="21">
        <f>SUM(E162:E169)</f>
        <v>1266.3</v>
      </c>
      <c r="F161" s="39"/>
    </row>
    <row r="162" ht="18.95" customHeight="1" spans="1:6">
      <c r="A162" s="9"/>
      <c r="B162" s="27" t="s">
        <v>181</v>
      </c>
      <c r="C162" s="26">
        <v>0.8</v>
      </c>
      <c r="D162" s="25">
        <v>91.4</v>
      </c>
      <c r="E162" s="38">
        <f t="shared" ref="E162:E169" si="13">ROUND(D162*0.9,1)</f>
        <v>82.3</v>
      </c>
      <c r="F162" s="26"/>
    </row>
    <row r="163" ht="18.95" customHeight="1" spans="1:6">
      <c r="A163" s="9"/>
      <c r="B163" s="27" t="s">
        <v>182</v>
      </c>
      <c r="C163" s="26">
        <v>0.8</v>
      </c>
      <c r="D163" s="25">
        <v>128.8</v>
      </c>
      <c r="E163" s="38">
        <f t="shared" si="13"/>
        <v>115.9</v>
      </c>
      <c r="F163" s="26"/>
    </row>
    <row r="164" ht="18.95" customHeight="1" spans="1:6">
      <c r="A164" s="9"/>
      <c r="B164" s="27" t="s">
        <v>183</v>
      </c>
      <c r="C164" s="26">
        <v>0.8</v>
      </c>
      <c r="D164" s="25">
        <v>272.2</v>
      </c>
      <c r="E164" s="38">
        <f t="shared" si="13"/>
        <v>245</v>
      </c>
      <c r="F164" s="26"/>
    </row>
    <row r="165" ht="18.95" customHeight="1" spans="1:6">
      <c r="A165" s="9"/>
      <c r="B165" s="27" t="s">
        <v>184</v>
      </c>
      <c r="C165" s="26">
        <v>0.8</v>
      </c>
      <c r="D165" s="25">
        <v>171.8</v>
      </c>
      <c r="E165" s="38">
        <f t="shared" si="13"/>
        <v>154.6</v>
      </c>
      <c r="F165" s="26"/>
    </row>
    <row r="166" ht="18.95" customHeight="1" spans="1:6">
      <c r="A166" s="9"/>
      <c r="B166" s="27" t="s">
        <v>185</v>
      </c>
      <c r="C166" s="26">
        <v>0.8</v>
      </c>
      <c r="D166" s="25">
        <v>142.3</v>
      </c>
      <c r="E166" s="38">
        <f t="shared" si="13"/>
        <v>128.1</v>
      </c>
      <c r="F166" s="26"/>
    </row>
    <row r="167" ht="18.95" customHeight="1" spans="1:6">
      <c r="A167" s="9"/>
      <c r="B167" s="29" t="s">
        <v>186</v>
      </c>
      <c r="C167" s="26">
        <v>0.8</v>
      </c>
      <c r="D167" s="25">
        <v>67.3</v>
      </c>
      <c r="E167" s="38">
        <f t="shared" si="13"/>
        <v>60.6</v>
      </c>
      <c r="F167" s="26"/>
    </row>
    <row r="168" ht="18.95" customHeight="1" spans="1:6">
      <c r="A168" s="9"/>
      <c r="B168" s="27" t="s">
        <v>187</v>
      </c>
      <c r="C168" s="26">
        <v>0.8</v>
      </c>
      <c r="D168" s="25">
        <v>269.4</v>
      </c>
      <c r="E168" s="38">
        <f t="shared" si="13"/>
        <v>242.5</v>
      </c>
      <c r="F168" s="26"/>
    </row>
    <row r="169" ht="18.95" customHeight="1" spans="1:6">
      <c r="A169" s="9"/>
      <c r="B169" s="27" t="s">
        <v>188</v>
      </c>
      <c r="C169" s="26">
        <v>0.8</v>
      </c>
      <c r="D169" s="25">
        <v>263.7</v>
      </c>
      <c r="E169" s="38">
        <f t="shared" si="13"/>
        <v>237.3</v>
      </c>
      <c r="F169" s="26"/>
    </row>
  </sheetData>
  <mergeCells count="19">
    <mergeCell ref="A1:B1"/>
    <mergeCell ref="A2:F2"/>
    <mergeCell ref="A4:B4"/>
    <mergeCell ref="A5:B5"/>
    <mergeCell ref="A6:B6"/>
    <mergeCell ref="A7:A18"/>
    <mergeCell ref="A19:A30"/>
    <mergeCell ref="A31:A39"/>
    <mergeCell ref="A40:A53"/>
    <mergeCell ref="A54:A67"/>
    <mergeCell ref="A68:A81"/>
    <mergeCell ref="A82:A94"/>
    <mergeCell ref="A95:A100"/>
    <mergeCell ref="A101:A109"/>
    <mergeCell ref="A110:A125"/>
    <mergeCell ref="A126:A138"/>
    <mergeCell ref="A139:A145"/>
    <mergeCell ref="A146:A160"/>
    <mergeCell ref="A161:A169"/>
  </mergeCells>
  <printOptions horizontalCentered="1"/>
  <pageMargins left="0.550694444444444" right="0.236111111111111" top="0.590277777777778" bottom="0.550694444444444" header="0.354166666666667" footer="0.511805555555556"/>
  <pageSetup paperSize="9" scale="85" firstPageNumber="4" fitToHeight="4" orientation="portrait" useFirstPageNumber="1" horizontalDpi="600"/>
  <headerFooter alignWithMargins="0"/>
  <rowBreaks count="2" manualBreakCount="2">
    <brk id="39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缴费补贴2025预拨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2016-08-24T02:28:00Z</dcterms:created>
  <cp:lastPrinted>2020-12-03T23:00:00Z</cp:lastPrinted>
  <dcterms:modified xsi:type="dcterms:W3CDTF">2024-12-26T09:26:30Z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7C843AED526042EAB0BEE3966E5CCF2A</vt:lpwstr>
  </property>
</Properties>
</file>