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5" sheetId="1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\q">[1]国家!#REF!</definedName>
    <definedName name="\z">[2]中央!#REF!</definedName>
    <definedName name="__PA7">'[3]SW-TEO'!#REF!</definedName>
    <definedName name="__PA8">'[3]SW-TEO'!#REF!</definedName>
    <definedName name="__PD1">'[3]SW-TEO'!#REF!</definedName>
    <definedName name="__PE12">'[3]SW-TEO'!#REF!</definedName>
    <definedName name="__PE13">'[3]SW-TEO'!#REF!</definedName>
    <definedName name="__PE6">'[3]SW-TEO'!#REF!</definedName>
    <definedName name="__PE7">'[3]SW-TEO'!#REF!</definedName>
    <definedName name="__PE8">'[3]SW-TEO'!#REF!</definedName>
    <definedName name="__PE9">'[3]SW-TEO'!#REF!</definedName>
    <definedName name="__PH1">'[3]SW-TEO'!#REF!</definedName>
    <definedName name="__PI1">'[3]SW-TEO'!#REF!</definedName>
    <definedName name="__PK1">'[3]SW-TEO'!#REF!</definedName>
    <definedName name="__PK3">'[3]SW-TEO'!#REF!</definedName>
    <definedName name="_6_其他">#REF!</definedName>
    <definedName name="_Fill" hidden="1">[4]eqpmad2!#REF!</definedName>
    <definedName name="_xlnm._FilterDatabase" hidden="1">#REF!</definedName>
    <definedName name="_Order1" hidden="1">255</definedName>
    <definedName name="_Order2" hidden="1">255</definedName>
    <definedName name="_PA7">'[3]SW-TEO'!#REF!</definedName>
    <definedName name="_PA8">'[3]SW-TEO'!#REF!</definedName>
    <definedName name="_PD1">'[3]SW-TEO'!#REF!</definedName>
    <definedName name="_PE12">'[3]SW-TEO'!#REF!</definedName>
    <definedName name="_PE13">'[3]SW-TEO'!#REF!</definedName>
    <definedName name="_PE6">'[3]SW-TEO'!#REF!</definedName>
    <definedName name="_PE7">'[3]SW-TEO'!#REF!</definedName>
    <definedName name="_PE8">'[3]SW-TEO'!#REF!</definedName>
    <definedName name="_PE9">'[3]SW-TEO'!#REF!</definedName>
    <definedName name="_PH1">'[3]SW-TEO'!#REF!</definedName>
    <definedName name="_PI1">'[3]SW-TEO'!#REF!</definedName>
    <definedName name="_PK1">'[3]SW-TEO'!#REF!</definedName>
    <definedName name="_PK3">'[3]SW-TEO'!#REF!</definedName>
    <definedName name="a">#REF!</definedName>
    <definedName name="ABC">#REF!</definedName>
    <definedName name="ABD">#REF!</definedName>
    <definedName name="AccessDatabase" hidden="1">"D:\文_件\省长专项\2000省长专项审批.mdb"</definedName>
    <definedName name="aiu_bottom">'[5]Financ. Overview'!#REF!</definedName>
    <definedName name="Bust">[6]MWNANSSQ!$C$31</definedName>
    <definedName name="Continue">[6]MWNANSSQ!$C$9</definedName>
    <definedName name="data">#REF!</definedName>
    <definedName name="Database" hidden="1">[7]PKx!$A$1:$AP$622</definedName>
    <definedName name="database2">#REF!</definedName>
    <definedName name="database3">#REF!</definedName>
    <definedName name="Documents_array">[6]MWNANSSQ!$B$1:$B$16</definedName>
    <definedName name="FRC">[8]Main!$C$9</definedName>
    <definedName name="gxxe2003">'[9]P1012001'!$A$6:$E$117</definedName>
    <definedName name="gxxe20032">'[10]P1012001'!$A$6:$E$117</definedName>
    <definedName name="Hello">[6]MWNANSSQ!$A$15</definedName>
    <definedName name="hhhh">#REF!</definedName>
    <definedName name="hostfee">'[5]Financ. Overview'!$H$12</definedName>
    <definedName name="hraiu_bottom">'[5]Financ. Overview'!#REF!</definedName>
    <definedName name="hvac">'[5]Financ. Overview'!#REF!</definedName>
    <definedName name="HWSheet">1</definedName>
    <definedName name="kkkk">#REF!</definedName>
    <definedName name="MakeIt">[6]MWNANSSQ!$A$26</definedName>
    <definedName name="Module.Prix_SMC">Module.Prix_SMC</definedName>
    <definedName name="Morning">[6]MWNANSSQ!$C$39</definedName>
    <definedName name="OS">[11]Open!#REF!</definedName>
    <definedName name="Poppy">[6]MWNANSSQ!$C$27</definedName>
    <definedName name="pr_toolbox">[5]Toolbox!$A$3:$I$80</definedName>
    <definedName name="_xlnm.Print_Area">#REF!</definedName>
    <definedName name="Print_Area_MI">[1]国家!#REF!</definedName>
    <definedName name="_xlnm.Print_Titles">#N/A</definedName>
    <definedName name="Prix_SMC">Prix_SMC</definedName>
    <definedName name="s_c_list">[12]Toolbox!$A$7:$H$969</definedName>
    <definedName name="SCG">'[13]G.1R-Shou COP Gf'!#REF!</definedName>
    <definedName name="sdlfee">'[5]Financ. Overview'!$H$13</definedName>
    <definedName name="solar_ratio">'[14]POWER ASSUMPTIONS'!$H$7</definedName>
    <definedName name="ss7fee">'[5]Financ. Overview'!$H$18</definedName>
    <definedName name="subsfee">'[5]Financ. Overview'!$H$14</definedName>
    <definedName name="toolbox">[15]Toolbox!$C$5:$T$1578</definedName>
    <definedName name="V5.1Fee">'[5]Financ. Overview'!$H$15</definedName>
    <definedName name="Z32_Cost_red">'[5]Financ. Overview'!#REF!</definedName>
    <definedName name="处室">#REF!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金额">#REF!</definedName>
    <definedName name="科目">#REF!</definedName>
    <definedName name="类型">#REF!</definedName>
    <definedName name="全额差额比例">'[16]C01-1'!#REF!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四季度">'[16]C01-1'!#REF!</definedName>
    <definedName name="位次d">[17]四月份月报!#REF!</definedName>
    <definedName name="性别">[18]基础编码!$H$2:$H$3</definedName>
    <definedName name="性别2">[19]基础编码!$H$2:$H$3</definedName>
    <definedName name="学历">[18]基础编码!$S$2:$S$9</definedName>
    <definedName name="学前">[20]学前!$A$3:$A$113</definedName>
    <definedName name="支出">'[21]P1012001'!$A$6:$E$117</definedName>
  </definedNames>
  <calcPr calcId="144525"/>
</workbook>
</file>

<file path=xl/sharedStrings.xml><?xml version="1.0" encoding="utf-8"?>
<sst xmlns="http://schemas.openxmlformats.org/spreadsheetml/2006/main" count="2497" uniqueCount="185">
  <si>
    <t>附件5</t>
  </si>
  <si>
    <t>2024年学生资助资金绩效目标申报表（省本级）</t>
  </si>
  <si>
    <t>单位名称</t>
  </si>
  <si>
    <t>绩效指标分解</t>
  </si>
  <si>
    <t>备注</t>
  </si>
  <si>
    <t>数量指标</t>
  </si>
  <si>
    <t>质量指标</t>
  </si>
  <si>
    <t>时效指标</t>
  </si>
  <si>
    <t>效益指标</t>
  </si>
  <si>
    <t>高校国家奖学金</t>
  </si>
  <si>
    <t>高校国家励志奖学金</t>
  </si>
  <si>
    <t>高校国家助学金</t>
  </si>
  <si>
    <t>退役士兵国家助学金</t>
  </si>
  <si>
    <t>服兵役资助资金</t>
  </si>
  <si>
    <t>助学贷款奖补资金</t>
  </si>
  <si>
    <t>中职国家奖学金</t>
  </si>
  <si>
    <t>中职国家助学金</t>
  </si>
  <si>
    <t>中职免学费</t>
  </si>
  <si>
    <t>普通高中国家助学金</t>
  </si>
  <si>
    <t>普通高中免学杂费</t>
  </si>
  <si>
    <t>指标1：资助人数（人）</t>
  </si>
  <si>
    <t>指标2：资助金额（万元）</t>
  </si>
  <si>
    <t>指标3：政策执行率（%）</t>
  </si>
  <si>
    <t>指标：资助金额（万元）</t>
  </si>
  <si>
    <t>资助人数</t>
  </si>
  <si>
    <t>资助金额</t>
  </si>
  <si>
    <t>指标1：资助标准（元/生/年）</t>
  </si>
  <si>
    <t>指标2：是否严格按程序评审</t>
  </si>
  <si>
    <t>指标2：是否应助尽助</t>
  </si>
  <si>
    <t>指标1：是否应助尽助</t>
  </si>
  <si>
    <t>指标1：资助标准</t>
  </si>
  <si>
    <t>指标2：覆盖率（%）</t>
  </si>
  <si>
    <t>指标2：是否按政策实施分档资助</t>
  </si>
  <si>
    <t>指标：资助标准</t>
  </si>
  <si>
    <t>指标：是否及时足额发放到受助学生</t>
  </si>
  <si>
    <t>指标1：是否及时足额发放到受助学生</t>
  </si>
  <si>
    <t>指标2：退役士兵学费减免是否存在“先收后退”情况</t>
  </si>
  <si>
    <t>指标1：是否及时拨付到位</t>
  </si>
  <si>
    <t>指标2：有无“先收后退”情况</t>
  </si>
  <si>
    <t>指标1是否及时足额发放到受助学生</t>
  </si>
  <si>
    <t>指标1：是否降低了受助学生家庭经济负担</t>
  </si>
  <si>
    <t>指标2：是否发挥激励导向作用</t>
  </si>
  <si>
    <t>指标：是否降低了受助学生家庭经济负担</t>
  </si>
  <si>
    <t>指标2：是否提升高校学生应征入伍服兵役的积极性</t>
  </si>
  <si>
    <t>指标1：是否减轻了受助学生家庭经济负担</t>
  </si>
  <si>
    <t>指标2：是否提升了职业教育吸引力</t>
  </si>
  <si>
    <t>指标2：是否存在“漏助”现象</t>
  </si>
  <si>
    <t>省本级小计</t>
  </si>
  <si>
    <t>平均2000元/生/年</t>
  </si>
  <si>
    <t>是</t>
  </si>
  <si>
    <t>省示范性高中2000元/生/年
非省示范性高中1600元/生/年</t>
  </si>
  <si>
    <t>否</t>
  </si>
  <si>
    <t>长沙矿冶研究院有限责任公司</t>
  </si>
  <si>
    <t>本专科8000元/生/年、博士30000元/生/年、硕士20000元/生/年</t>
  </si>
  <si>
    <t>本专科5000元/生/年</t>
  </si>
  <si>
    <t>本专科一等4400元/生/年、二等3300元/生/年、三等2200元/生/年；博士13000元/生/年；硕士6000元/生/年</t>
  </si>
  <si>
    <t>长沙矿山研究院有限责任公司</t>
  </si>
  <si>
    <t>湘潭大学</t>
  </si>
  <si>
    <t>湘潭大学兴湘学院</t>
  </si>
  <si>
    <t>吉首大学</t>
  </si>
  <si>
    <t>吉首大学张家界学院</t>
  </si>
  <si>
    <t>湖南科技大学</t>
  </si>
  <si>
    <t>湖南科技大学潇湘学院</t>
  </si>
  <si>
    <t>长沙理工大学</t>
  </si>
  <si>
    <t>长沙理工大学城南学院</t>
  </si>
  <si>
    <t>湖南农业大学</t>
  </si>
  <si>
    <t>湖南农业大学东方科技学院</t>
  </si>
  <si>
    <t>中南林业科技大学</t>
  </si>
  <si>
    <t>中南林业科技大学涉外学院</t>
  </si>
  <si>
    <t>湖南中医药大学</t>
  </si>
  <si>
    <t>湖南中医药大学湘杏学院</t>
  </si>
  <si>
    <t>湖南师范大学</t>
  </si>
  <si>
    <t>湖南师范大学树达学院</t>
  </si>
  <si>
    <t>南华大学</t>
  </si>
  <si>
    <t>南华大学船山学院</t>
  </si>
  <si>
    <t>湖南工业大学</t>
  </si>
  <si>
    <t>湖南工业大学科技学院</t>
  </si>
  <si>
    <t>湖南工商大学</t>
  </si>
  <si>
    <t>湘潭理工学院（湖南工商大学北津学院）</t>
  </si>
  <si>
    <t>湖南工程学院</t>
  </si>
  <si>
    <t>湖南工程学院应用技术学院</t>
  </si>
  <si>
    <t>湖南理工学院</t>
  </si>
  <si>
    <t>湖南理工学院南湖学院</t>
  </si>
  <si>
    <t>湘南学院</t>
  </si>
  <si>
    <t>衡阳师范学院</t>
  </si>
  <si>
    <t>衡阳师范学院南岳学院</t>
  </si>
  <si>
    <t>邵阳学院</t>
  </si>
  <si>
    <t>怀化学院</t>
  </si>
  <si>
    <t>按公办学校专业标准</t>
  </si>
  <si>
    <t>无</t>
  </si>
  <si>
    <t>湖南文理学院</t>
  </si>
  <si>
    <t>湖南文理学院芙蓉学院</t>
  </si>
  <si>
    <t>湖南科技学院</t>
  </si>
  <si>
    <t>湖南人文科技学院</t>
  </si>
  <si>
    <t>湖南第一师范学院</t>
  </si>
  <si>
    <t>湖南城市学院</t>
  </si>
  <si>
    <t>长沙民政职业技术学院</t>
  </si>
  <si>
    <t>湖南工学院</t>
  </si>
  <si>
    <t>湖南财政经济学院</t>
  </si>
  <si>
    <t>湖南女子学院</t>
  </si>
  <si>
    <t>长沙师范学院</t>
  </si>
  <si>
    <t>湖南科技职业学院</t>
  </si>
  <si>
    <t>80%以上</t>
  </si>
  <si>
    <t>湖南铁道职业技术学院</t>
  </si>
  <si>
    <t>湖南环境生物职业技术学院</t>
  </si>
  <si>
    <t>湖南大众传媒职业技术学院</t>
  </si>
  <si>
    <t>湖南开放大学（湖南网络工程职业学院）</t>
  </si>
  <si>
    <t>湖南工业职业技术学院</t>
  </si>
  <si>
    <t>湖南医药学院</t>
  </si>
  <si>
    <t>湖南工艺美术职业学院</t>
  </si>
  <si>
    <t>湖南机电职业技术学院</t>
  </si>
  <si>
    <t>湖南化工职业技术学院</t>
  </si>
  <si>
    <t>湖南石油化工职业技术学院</t>
  </si>
  <si>
    <t>湖南国防工业职业技术学院</t>
  </si>
  <si>
    <t>湖南安全技术职业学院</t>
  </si>
  <si>
    <t>湖南工程职业技术学院</t>
  </si>
  <si>
    <t>湖南警察学院</t>
  </si>
  <si>
    <t>湖南商务职业技术学院</t>
  </si>
  <si>
    <t>张家界航空工业职业技术学院</t>
  </si>
  <si>
    <t>湖南电气职业技术学院</t>
  </si>
  <si>
    <t>长沙环境保护职业技术学院</t>
  </si>
  <si>
    <t>湖南城建职业技术学院</t>
  </si>
  <si>
    <t>湖南交通职业技术学院</t>
  </si>
  <si>
    <t>湖南理工职业技术学院</t>
  </si>
  <si>
    <t>湖南生物机电职业技术学院</t>
  </si>
  <si>
    <t>湖南外贸职业学院</t>
  </si>
  <si>
    <t>湖南现代物流职业技术学院</t>
  </si>
  <si>
    <t>湖南水利水电职业技术学院</t>
  </si>
  <si>
    <t>湖南司法警官职业学院</t>
  </si>
  <si>
    <t>湖南体育职业学院</t>
  </si>
  <si>
    <t>40%以上</t>
  </si>
  <si>
    <t>湖南中医药高等专科学校</t>
  </si>
  <si>
    <t>湖南艺术职业学院</t>
  </si>
  <si>
    <t>30%以上</t>
  </si>
  <si>
    <t>湖南劳动人事职业学院</t>
  </si>
  <si>
    <t>湖南食品药品职业学院</t>
  </si>
  <si>
    <t>湖南有色金属职业技术学院</t>
  </si>
  <si>
    <t>中共湖南省委党校</t>
  </si>
  <si>
    <t>长沙电力职业技术学院</t>
  </si>
  <si>
    <t>湖南邮电职业技术学院</t>
  </si>
  <si>
    <t>湖南涉外经济学院</t>
  </si>
  <si>
    <t>长沙医学院</t>
  </si>
  <si>
    <t>湖南信息学院</t>
  </si>
  <si>
    <t>保险职业学院</t>
  </si>
  <si>
    <t>湖南国防工业职业技术学院(湖南省江南工业学校)</t>
  </si>
  <si>
    <t>中南工业学校（湖南省工业技师学院）</t>
  </si>
  <si>
    <t>湖南省有色金属中等专业学校</t>
  </si>
  <si>
    <t>湖南省工业贸易学校</t>
  </si>
  <si>
    <t>湖南省特教中等专业学校</t>
  </si>
  <si>
    <t>湖南省商业职业中等专业学校（湖南省商业技师学院031010）</t>
  </si>
  <si>
    <t>湖南省交通科技职业中等专业学校</t>
  </si>
  <si>
    <t>湖南省经贸职业中专学校(湖南省经济贸易高级技工学校205006）</t>
  </si>
  <si>
    <t>核工业卫生学校（999888）</t>
  </si>
  <si>
    <t>长沙建筑工程学校（999152）</t>
  </si>
  <si>
    <t>湖南省水利水电建设工程学校（中国水利水电第八工程局有限公司999649）</t>
  </si>
  <si>
    <t>湖南建设中等职业学校</t>
  </si>
  <si>
    <t>湘潭钢铁集团有限公司职业中等专业学校（湖南华菱湘潭钢铁有限公司999056）</t>
  </si>
  <si>
    <t>70%以上</t>
  </si>
  <si>
    <t>湘潭铁路工程学校999145</t>
  </si>
  <si>
    <t>湖南劳动高级技工学校（湖南劳动人事职业学院301006）</t>
  </si>
  <si>
    <t>湖南工程高级技工学校（湖南工程职业技术学院203022）</t>
  </si>
  <si>
    <t>湖南建筑高级技工学校（364003）</t>
  </si>
  <si>
    <t>湖南省工业技师学院（中南工业学校350015）</t>
  </si>
  <si>
    <t>湖南省汽车技师学院（350016）</t>
  </si>
  <si>
    <t>湖南省陶瓷技师学院（350017）</t>
  </si>
  <si>
    <t>湖南兵器工业高级技工学校（350014）</t>
  </si>
  <si>
    <t>湖南机电高级技工学校（湖南机电职业技术学院100059）</t>
  </si>
  <si>
    <t>湖南网络工程技工学校（湖南广播电视大学100034）</t>
  </si>
  <si>
    <t>湖南省医药技工学校（湖南食品药品职业学院047003）</t>
  </si>
  <si>
    <t>湖南交通高级技工学校（湖南省交通职业技术学院202008）</t>
  </si>
  <si>
    <t>湖南省经济贸易高级技工学校（205006）</t>
  </si>
  <si>
    <t>湖南省商业技师学院（031010）</t>
  </si>
  <si>
    <t>江麓技工学校</t>
  </si>
  <si>
    <t>中钢集团衡阳重机技工学校（中钢集团衡阳重机职工大学）</t>
  </si>
  <si>
    <t>衡阳工业技工学校（衡阳工业职工大学）</t>
  </si>
  <si>
    <t>65%以上</t>
  </si>
  <si>
    <t>白沙矿务局技工学校</t>
  </si>
  <si>
    <t>中国水利水电第八工程局高级技工学校（中国水利水电第八工程局有限公司999649）</t>
  </si>
  <si>
    <t>湘潭钢铁集团有限公司高级技工学校（湖南华菱湘潭钢铁有限公司999056）</t>
  </si>
  <si>
    <t>中铁十二局技工学校（湘潭铁路工程学校999145）</t>
  </si>
  <si>
    <t>涟源钢铁集团有限公司技工学校（湖南华菱涟源钢铁有限公司999310）</t>
  </si>
  <si>
    <t>中建五局技工学校（长沙建筑工程学校999152）</t>
  </si>
  <si>
    <t>长沙市一中</t>
  </si>
  <si>
    <t>湖南师大附中</t>
  </si>
  <si>
    <t>教育厅系统财务：国防科大附中</t>
  </si>
</sst>
</file>

<file path=xl/styles.xml><?xml version="1.0" encoding="utf-8"?>
<styleSheet xmlns="http://schemas.openxmlformats.org/spreadsheetml/2006/main">
  <numFmts count="32"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\.mm\.dd"/>
    <numFmt numFmtId="178" formatCode="\$#,##0.00;\(\$#,##0.00\)"/>
    <numFmt numFmtId="179" formatCode="_-* #,##0_$_-;\-* #,##0_$_-;_-* &quot;-&quot;_$_-;_-@_-"/>
    <numFmt numFmtId="180" formatCode="_-&quot;$&quot;* #,##0_-;\-&quot;$&quot;* #,##0_-;_-&quot;$&quot;* &quot;-&quot;_-;_-@_-"/>
    <numFmt numFmtId="181" formatCode="&quot;$&quot;#,##0_);[Red]\(&quot;$&quot;#,##0\)"/>
    <numFmt numFmtId="182" formatCode="#,##0;\-#,##0;&quot;-&quot;"/>
    <numFmt numFmtId="183" formatCode="#,##0;\(#,##0\)"/>
    <numFmt numFmtId="184" formatCode="_(&quot;$&quot;* #,##0.00_);_(&quot;$&quot;* \(#,##0.00\);_(&quot;$&quot;* &quot;-&quot;??_);_(@_)"/>
    <numFmt numFmtId="185" formatCode="* #,##0;* \-#,##0;* &quot;-&quot;;@"/>
    <numFmt numFmtId="186" formatCode="_-* #,##0&quot;$&quot;_-;\-* #,##0&quot;$&quot;_-;_-* &quot;-&quot;&quot;$&quot;_-;_-@_-"/>
    <numFmt numFmtId="187" formatCode="_-* #,##0.00_$_-;\-* #,##0.00_$_-;_-* &quot;-&quot;??_$_-;_-@_-"/>
    <numFmt numFmtId="42" formatCode="_ &quot;￥&quot;* #,##0_ ;_ &quot;￥&quot;* \-#,##0_ ;_ &quot;￥&quot;* &quot;-&quot;_ ;_ @_ "/>
    <numFmt numFmtId="188" formatCode="_(&quot;$&quot;* #,##0_);_(&quot;$&quot;* \(#,##0\);_(&quot;$&quot;* &quot;-&quot;_);_(@_)"/>
    <numFmt numFmtId="189" formatCode="_-&quot;$&quot;\ * #,##0.00_-;_-&quot;$&quot;\ * #,##0.00\-;_-&quot;$&quot;\ * &quot;-&quot;??_-;_-@_-"/>
    <numFmt numFmtId="190" formatCode="#\ ??/??"/>
    <numFmt numFmtId="191" formatCode="0.0"/>
    <numFmt numFmtId="192" formatCode="_-* #,##0.00&quot;$&quot;_-;\-* #,##0.00&quot;$&quot;_-;_-* &quot;-&quot;??&quot;$&quot;_-;_-@_-"/>
    <numFmt numFmtId="193" formatCode="_-&quot;$&quot;\ * #,##0_-;_-&quot;$&quot;\ * #,##0\-;_-&quot;$&quot;\ * &quot;-&quot;_-;_-@_-"/>
    <numFmt numFmtId="194" formatCode="_-* #,##0.00_-;\-* #,##0.00_-;_-* &quot;-&quot;??_-;_-@_-"/>
    <numFmt numFmtId="43" formatCode="_ * #,##0.00_ ;_ * \-#,##0.00_ ;_ * &quot;-&quot;??_ ;_ @_ "/>
    <numFmt numFmtId="195" formatCode="&quot;$&quot;\ #,##0.00_-;[Red]&quot;$&quot;\ #,##0.00\-"/>
    <numFmt numFmtId="41" formatCode="_ * #,##0_ ;_ * \-#,##0_ ;_ * &quot;-&quot;_ ;_ @_ "/>
    <numFmt numFmtId="196" formatCode="0_);[Red]\(0\)"/>
    <numFmt numFmtId="197" formatCode="\$#,##0;\(\$#,##0\)"/>
    <numFmt numFmtId="198" formatCode="0_ "/>
    <numFmt numFmtId="199" formatCode="_ \¥* #,##0.00_ ;_ \¥* \-#,##0.00_ ;_ \¥* &quot;-&quot;??_ ;_ @_ "/>
    <numFmt numFmtId="200" formatCode="#,##0.0_);\(#,##0.0\)"/>
    <numFmt numFmtId="201" formatCode="&quot;$&quot;#,##0.00_);[Red]\(&quot;$&quot;#,##0.00\)"/>
    <numFmt numFmtId="202" formatCode="0;_琀"/>
    <numFmt numFmtId="203" formatCode="0.0000_ "/>
  </numFmts>
  <fonts count="94">
    <font>
      <sz val="11"/>
      <color theme="1"/>
      <name val="宋体"/>
      <charset val="134"/>
      <scheme val="minor"/>
    </font>
    <font>
      <sz val="11"/>
      <name val="方正小标宋_GBK"/>
      <charset val="134"/>
    </font>
    <font>
      <sz val="12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20"/>
      <name val="方正小标宋_GBK"/>
      <charset val="134"/>
    </font>
    <font>
      <sz val="10"/>
      <name val="黑体"/>
      <charset val="134"/>
    </font>
    <font>
      <sz val="9"/>
      <name val="黑体"/>
      <charset val="134"/>
    </font>
    <font>
      <b/>
      <sz val="9"/>
      <name val="宋体"/>
      <charset val="134"/>
      <scheme val="minor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1"/>
      <color indexed="56"/>
      <name val="宋体"/>
      <charset val="134"/>
    </font>
    <font>
      <sz val="11"/>
      <color indexed="9"/>
      <name val="宋体"/>
      <charset val="134"/>
    </font>
    <font>
      <sz val="12"/>
      <color indexed="17"/>
      <name val="宋体"/>
      <charset val="134"/>
    </font>
    <font>
      <sz val="11"/>
      <color indexed="20"/>
      <name val="宋体"/>
      <charset val="134"/>
    </font>
    <font>
      <sz val="12"/>
      <color indexed="17"/>
      <name val="楷体_GB2312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b/>
      <sz val="15"/>
      <color indexed="56"/>
      <name val="宋体"/>
      <charset val="134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sz val="10.5"/>
      <color indexed="20"/>
      <name val="宋体"/>
      <charset val="134"/>
    </font>
    <font>
      <sz val="9"/>
      <name val="宋体"/>
      <charset val="134"/>
    </font>
    <font>
      <sz val="12"/>
      <color indexed="9"/>
      <name val="宋体"/>
      <charset val="134"/>
    </font>
    <font>
      <b/>
      <sz val="18"/>
      <color indexed="56"/>
      <name val="宋体"/>
      <charset val="134"/>
    </font>
    <font>
      <b/>
      <sz val="12"/>
      <name val="Arial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Tahoma"/>
      <charset val="134"/>
    </font>
    <font>
      <b/>
      <sz val="13"/>
      <color theme="3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宋体"/>
      <charset val="0"/>
      <scheme val="minor"/>
    </font>
    <font>
      <sz val="12"/>
      <color indexed="20"/>
      <name val="楷体_GB2312"/>
      <charset val="134"/>
    </font>
    <font>
      <i/>
      <sz val="11"/>
      <color indexed="23"/>
      <name val="宋体"/>
      <charset val="134"/>
    </font>
    <font>
      <b/>
      <sz val="13"/>
      <color indexed="56"/>
      <name val="宋体"/>
      <charset val="134"/>
    </font>
    <font>
      <sz val="12"/>
      <name val="Arial"/>
      <charset val="134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60"/>
      <name val="宋体"/>
      <charset val="134"/>
    </font>
    <font>
      <sz val="12"/>
      <name val="官帕眉"/>
      <charset val="134"/>
    </font>
    <font>
      <b/>
      <sz val="14"/>
      <name val="楷体"/>
      <charset val="134"/>
    </font>
    <font>
      <sz val="10"/>
      <name val="Geneva"/>
      <charset val="134"/>
    </font>
    <font>
      <sz val="12"/>
      <name val="Times New Roman"/>
      <charset val="134"/>
    </font>
    <font>
      <sz val="12"/>
      <color indexed="20"/>
      <name val="宋体"/>
      <charset val="134"/>
    </font>
    <font>
      <b/>
      <sz val="11"/>
      <color theme="3"/>
      <name val="宋体"/>
      <charset val="134"/>
      <scheme val="minor"/>
    </font>
    <font>
      <sz val="7"/>
      <name val="Small Fonts"/>
      <charset val="134"/>
    </font>
    <font>
      <b/>
      <sz val="10"/>
      <name val="Tms Rmn"/>
      <charset val="134"/>
    </font>
    <font>
      <sz val="11"/>
      <color indexed="62"/>
      <name val="宋体"/>
      <charset val="134"/>
    </font>
    <font>
      <sz val="8"/>
      <name val="Arial"/>
      <charset val="134"/>
    </font>
    <font>
      <sz val="10"/>
      <name val="楷体"/>
      <charset val="134"/>
    </font>
    <font>
      <u/>
      <sz val="12"/>
      <color indexed="36"/>
      <name val="宋体"/>
      <charset val="134"/>
    </font>
    <font>
      <sz val="10"/>
      <color indexed="8"/>
      <name val="Arial"/>
      <charset val="134"/>
    </font>
    <font>
      <sz val="10"/>
      <name val="Times New Roman"/>
      <charset val="134"/>
    </font>
    <font>
      <b/>
      <sz val="12"/>
      <color indexed="8"/>
      <name val="宋体"/>
      <charset val="134"/>
    </font>
    <font>
      <sz val="10.5"/>
      <color indexed="17"/>
      <name val="宋体"/>
      <charset val="134"/>
    </font>
    <font>
      <b/>
      <sz val="10"/>
      <name val="Arial"/>
      <charset val="134"/>
    </font>
    <font>
      <sz val="12"/>
      <color indexed="16"/>
      <name val="宋体"/>
      <charset val="134"/>
    </font>
    <font>
      <b/>
      <sz val="11"/>
      <color rgb="FFFA7D00"/>
      <name val="宋体"/>
      <charset val="0"/>
      <scheme val="minor"/>
    </font>
    <font>
      <sz val="12"/>
      <name val="Helv"/>
      <charset val="134"/>
    </font>
    <font>
      <sz val="11"/>
      <color rgb="FF9C0006"/>
      <name val="宋体"/>
      <charset val="0"/>
      <scheme val="minor"/>
    </font>
    <font>
      <b/>
      <sz val="11"/>
      <color indexed="9"/>
      <name val="宋体"/>
      <charset val="134"/>
    </font>
    <font>
      <sz val="11"/>
      <name val="ＭＳ Ｐゴシック"/>
      <charset val="134"/>
    </font>
    <font>
      <b/>
      <sz val="11"/>
      <color rgb="FFFFFFFF"/>
      <name val="宋体"/>
      <charset val="0"/>
      <scheme val="minor"/>
    </font>
    <font>
      <sz val="11"/>
      <color indexed="16"/>
      <name val="宋体"/>
      <charset val="134"/>
    </font>
    <font>
      <sz val="12"/>
      <color indexed="9"/>
      <name val="Helv"/>
      <charset val="134"/>
    </font>
    <font>
      <b/>
      <sz val="10"/>
      <name val="MS Sans Serif"/>
      <charset val="134"/>
    </font>
    <font>
      <sz val="11"/>
      <color rgb="FF3F3F76"/>
      <name val="宋体"/>
      <charset val="0"/>
      <scheme val="minor"/>
    </font>
    <font>
      <sz val="11"/>
      <color indexed="20"/>
      <name val="Tahoma"/>
      <charset val="134"/>
    </font>
    <font>
      <sz val="10"/>
      <name val="MS Sans Serif"/>
      <charset val="134"/>
    </font>
    <font>
      <sz val="11"/>
      <color indexed="17"/>
      <name val="Tahoma"/>
      <charset val="134"/>
    </font>
    <font>
      <b/>
      <sz val="18"/>
      <color theme="3"/>
      <name val="宋体"/>
      <charset val="134"/>
      <scheme val="minor"/>
    </font>
    <font>
      <b/>
      <sz val="18"/>
      <name val="Arial"/>
      <charset val="134"/>
    </font>
    <font>
      <sz val="12"/>
      <name val="Courier"/>
      <charset val="134"/>
    </font>
    <font>
      <b/>
      <i/>
      <sz val="16"/>
      <name val="Helv"/>
      <charset val="134"/>
    </font>
    <font>
      <sz val="10"/>
      <name val="宋体"/>
      <charset val="134"/>
    </font>
    <font>
      <sz val="10"/>
      <name val="Helv"/>
      <charset val="134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바탕체"/>
      <charset val="134"/>
    </font>
    <font>
      <sz val="10"/>
      <color indexed="8"/>
      <name val="MS Sans Serif"/>
      <charset val="134"/>
    </font>
    <font>
      <sz val="11"/>
      <color rgb="FFFF0000"/>
      <name val="宋体"/>
      <charset val="0"/>
      <scheme val="minor"/>
    </font>
    <font>
      <u/>
      <sz val="12"/>
      <color indexed="12"/>
      <name val="宋体"/>
      <charset val="134"/>
    </font>
    <font>
      <b/>
      <sz val="21"/>
      <name val="楷体_GB2312"/>
      <charset val="134"/>
    </font>
    <font>
      <sz val="8"/>
      <name val="Times New Roman"/>
      <charset val="134"/>
    </font>
    <font>
      <b/>
      <sz val="15"/>
      <color theme="3"/>
      <name val="宋体"/>
      <charset val="134"/>
      <scheme val="minor"/>
    </font>
    <font>
      <b/>
      <sz val="9"/>
      <name val="Arial"/>
      <charset val="134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7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gray0625"/>
    </fill>
    <fill>
      <patternFill patternType="solid">
        <fgColor indexed="51"/>
        <bgColor indexed="51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54"/>
        <bgColor indexed="54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29"/>
        <bgColor indexed="29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mediumGray">
        <fgColor indexed="22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30"/>
        <bgColor indexed="30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auto="true"/>
      </bottom>
      <diagonal/>
    </border>
    <border>
      <left/>
      <right/>
      <top style="medium">
        <color auto="true"/>
      </top>
      <bottom style="medium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136">
    <xf numFmtId="0" fontId="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/>
    <xf numFmtId="0" fontId="12" fillId="0" borderId="0"/>
    <xf numFmtId="1" fontId="21" fillId="0" borderId="3">
      <alignment vertical="center"/>
      <protection locked="false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47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47" fillId="10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190" fontId="24" fillId="0" borderId="0" applyFont="false" applyFill="false" applyProtection="false"/>
    <xf numFmtId="0" fontId="16" fillId="3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38" fontId="72" fillId="0" borderId="0" applyFont="false" applyFill="false" applyBorder="false" applyAlignment="false" applyProtection="false"/>
    <xf numFmtId="0" fontId="27" fillId="67" borderId="0" applyNumberFormat="false" applyBorder="false" applyAlignment="false" applyProtection="false"/>
    <xf numFmtId="0" fontId="10" fillId="15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6" fillId="34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45" fillId="0" borderId="0"/>
    <xf numFmtId="0" fontId="11" fillId="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1" fontId="21" fillId="0" borderId="3">
      <alignment vertical="center"/>
      <protection locked="false"/>
    </xf>
    <xf numFmtId="0" fontId="16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2" fillId="0" borderId="0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60" fillId="36" borderId="0" applyNumberFormat="false" applyBorder="false" applyAlignment="false" applyProtection="false"/>
    <xf numFmtId="0" fontId="24" fillId="0" borderId="0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0" borderId="0"/>
    <xf numFmtId="183" fontId="56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11" borderId="0" applyNumberFormat="false" applyBorder="false" applyAlignment="false" applyProtection="false">
      <alignment vertical="center"/>
    </xf>
    <xf numFmtId="0" fontId="47" fillId="1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2" borderId="0" applyNumberFormat="false" applyBorder="false" applyAlignment="false" applyProtection="false">
      <alignment vertical="center"/>
    </xf>
    <xf numFmtId="0" fontId="26" fillId="0" borderId="0"/>
    <xf numFmtId="0" fontId="31" fillId="0" borderId="9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199" fontId="12" fillId="0" borderId="0" applyFont="false" applyFill="false" applyBorder="false" applyAlignment="false" applyProtection="false"/>
    <xf numFmtId="0" fontId="10" fillId="12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0" fillId="12" borderId="0" applyNumberFormat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7" applyNumberFormat="false" applyFill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77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38" fontId="65" fillId="0" borderId="0" applyFont="false" applyFill="false" applyBorder="false" applyAlignment="false" applyProtection="false"/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27" fillId="25" borderId="0" applyNumberFormat="false" applyBorder="false" applyAlignment="false" applyProtection="false"/>
    <xf numFmtId="0" fontId="16" fillId="31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54" fillId="0" borderId="0" applyNumberFormat="false" applyFill="false" applyBorder="false" applyAlignment="false" applyProtection="false">
      <alignment vertical="top"/>
      <protection locked="false"/>
    </xf>
    <xf numFmtId="0" fontId="31" fillId="0" borderId="9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191" fontId="21" fillId="0" borderId="3">
      <alignment vertical="center"/>
      <protection locked="false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199" fontId="12" fillId="0" borderId="0" applyFont="false" applyFill="false" applyBorder="false" applyAlignment="false" applyProtection="false"/>
    <xf numFmtId="0" fontId="34" fillId="5" borderId="11" applyNumberFormat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184" fontId="24" fillId="0" borderId="0" applyFont="false" applyFill="false" applyBorder="false" applyAlignment="false" applyProtection="false"/>
    <xf numFmtId="0" fontId="14" fillId="5" borderId="5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3" fillId="0" borderId="4" applyNumberFormat="false" applyFill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6" fillId="3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31" fillId="0" borderId="9" applyNumberFormat="false" applyFill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29" fillId="0" borderId="24" applyNumberFormat="false" applyAlignment="false" applyProtection="false">
      <alignment horizontal="left" vertical="center"/>
    </xf>
    <xf numFmtId="0" fontId="42" fillId="25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41" fontId="56" fillId="0" borderId="0" applyFont="false" applyFill="false" applyBorder="false" applyAlignment="false" applyProtection="false"/>
    <xf numFmtId="0" fontId="16" fillId="9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4" fillId="14" borderId="6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1" fillId="0" borderId="3">
      <alignment horizontal="distributed" vertical="center" wrapText="true"/>
    </xf>
    <xf numFmtId="0" fontId="16" fillId="24" borderId="0" applyNumberFormat="false" applyBorder="false" applyAlignment="false" applyProtection="false">
      <alignment vertical="center"/>
    </xf>
    <xf numFmtId="0" fontId="76" fillId="0" borderId="0"/>
    <xf numFmtId="0" fontId="16" fillId="33" borderId="0" applyNumberFormat="false" applyBorder="false" applyAlignment="false" applyProtection="false">
      <alignment vertical="center"/>
    </xf>
    <xf numFmtId="0" fontId="60" fillId="10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29" fillId="0" borderId="8">
      <alignment horizontal="left" vertical="center"/>
    </xf>
    <xf numFmtId="0" fontId="3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6" fillId="3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2" fillId="0" borderId="0"/>
    <xf numFmtId="0" fontId="12" fillId="14" borderId="6" applyNumberFormat="false" applyFon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57" fillId="57" borderId="0" applyNumberFormat="false" applyBorder="false" applyAlignment="false" applyProtection="false"/>
    <xf numFmtId="0" fontId="51" fillId="11" borderId="11" applyNumberFormat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31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32" fillId="0" borderId="0"/>
    <xf numFmtId="0" fontId="47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3" fontId="72" fillId="0" borderId="0" applyFont="false" applyFill="false" applyBorder="false" applyAlignment="false" applyProtection="false"/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67" fillId="10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60" fillId="36" borderId="0" applyNumberFormat="false" applyBorder="false" applyAlignment="false" applyProtection="false"/>
    <xf numFmtId="0" fontId="16" fillId="3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83" fillId="0" borderId="0"/>
    <xf numFmtId="0" fontId="64" fillId="21" borderId="21" applyNumberFormat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/>
    <xf numFmtId="0" fontId="64" fillId="21" borderId="21" applyNumberFormat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46" fillId="0" borderId="0"/>
    <xf numFmtId="0" fontId="64" fillId="21" borderId="21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45" fillId="0" borderId="0"/>
    <xf numFmtId="0" fontId="18" fillId="10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47" fillId="1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6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53" fillId="0" borderId="16" applyNumberFormat="false" applyFill="false" applyProtection="false">
      <alignment horizontal="left"/>
    </xf>
    <xf numFmtId="0" fontId="10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9" fillId="0" borderId="0"/>
    <xf numFmtId="0" fontId="11" fillId="4" borderId="0" applyNumberFormat="false" applyBorder="false" applyAlignment="false" applyProtection="false">
      <alignment vertical="center"/>
    </xf>
    <xf numFmtId="0" fontId="47" fillId="10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75" fillId="0" borderId="0" applyProtection="false"/>
    <xf numFmtId="0" fontId="16" fillId="31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5" fillId="10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0" fillId="11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176" fontId="10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9" fillId="0" borderId="8">
      <alignment horizontal="left"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4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47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2" fillId="0" borderId="0"/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7" fillId="5" borderId="0" applyNumberFormat="false" applyBorder="false" applyAlignment="false" applyProtection="false"/>
    <xf numFmtId="0" fontId="64" fillId="21" borderId="21" applyNumberFormat="false" applyAlignment="false" applyProtection="false">
      <alignment vertical="center"/>
    </xf>
    <xf numFmtId="0" fontId="60" fillId="10" borderId="0" applyNumberFormat="false" applyBorder="false" applyAlignment="false" applyProtection="false"/>
    <xf numFmtId="0" fontId="12" fillId="14" borderId="6" applyNumberFormat="false" applyFon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0" fillId="0" borderId="0"/>
    <xf numFmtId="0" fontId="64" fillId="21" borderId="21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2" fillId="0" borderId="0"/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6" fillId="9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27" fillId="51" borderId="0" applyNumberFormat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60" fillId="36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199" fontId="12" fillId="0" borderId="0" applyFont="false" applyFill="false" applyBorder="false" applyAlignment="false" applyProtection="false"/>
    <xf numFmtId="0" fontId="10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202" fontId="10" fillId="0" borderId="0" applyFont="false" applyFill="false" applyBorder="false" applyAlignment="false" applyProtection="false"/>
    <xf numFmtId="0" fontId="13" fillId="0" borderId="4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6" fillId="0" borderId="0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6" fillId="14" borderId="6" applyNumberFormat="false" applyFont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71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5" fontId="72" fillId="0" borderId="0" applyFont="false" applyFill="false" applyBorder="false" applyAlignment="false" applyProtection="false"/>
    <xf numFmtId="0" fontId="27" fillId="50" borderId="0" applyNumberFormat="false" applyBorder="false" applyAlignment="false" applyProtection="false"/>
    <xf numFmtId="0" fontId="16" fillId="3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6" fillId="0" borderId="0"/>
    <xf numFmtId="0" fontId="47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7" fillId="10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6" fillId="0" borderId="0"/>
    <xf numFmtId="0" fontId="31" fillId="0" borderId="9" applyNumberFormat="false" applyFill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7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67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2" fillId="0" borderId="0" applyFont="false" applyFill="false" applyBorder="false" applyAlignment="false" applyProtection="false">
      <alignment vertical="center"/>
    </xf>
    <xf numFmtId="194" fontId="12" fillId="0" borderId="0" applyFon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2" fillId="0" borderId="0"/>
    <xf numFmtId="0" fontId="10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55" fillId="0" borderId="0"/>
    <xf numFmtId="0" fontId="10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6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91" fontId="21" fillId="0" borderId="3">
      <alignment vertical="center"/>
      <protection locked="false"/>
    </xf>
    <xf numFmtId="0" fontId="16" fillId="9" borderId="0" applyNumberFormat="false" applyBorder="false" applyAlignment="false" applyProtection="false">
      <alignment vertical="center"/>
    </xf>
    <xf numFmtId="178" fontId="56" fillId="0" borderId="0"/>
    <xf numFmtId="0" fontId="10" fillId="0" borderId="0">
      <alignment vertical="center"/>
    </xf>
    <xf numFmtId="0" fontId="39" fillId="0" borderId="19" applyProtection="false"/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0" fillId="1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67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6" fillId="0" borderId="0"/>
    <xf numFmtId="0" fontId="16" fillId="9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6" fillId="9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26" fillId="0" borderId="0"/>
    <xf numFmtId="0" fontId="10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6" fillId="0" borderId="0"/>
    <xf numFmtId="0" fontId="16" fillId="3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1" fillId="0" borderId="3">
      <alignment horizontal="distributed" vertical="center" wrapText="true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2" fillId="0" borderId="0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25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64" fillId="21" borderId="21" applyNumberFormat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2" fillId="0" borderId="0"/>
    <xf numFmtId="186" fontId="46" fillId="0" borderId="0" applyFont="false" applyFill="false" applyBorder="false" applyAlignment="false" applyProtection="false"/>
    <xf numFmtId="0" fontId="10" fillId="12" borderId="0" applyNumberFormat="false" applyBorder="false" applyAlignment="false" applyProtection="false">
      <alignment vertical="center"/>
    </xf>
    <xf numFmtId="0" fontId="26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/>
    <xf numFmtId="0" fontId="14" fillId="5" borderId="5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/>
    <xf numFmtId="0" fontId="19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24" fillId="0" borderId="1" applyNumberFormat="false" applyFill="false" applyProtection="false">
      <alignment horizontal="right"/>
    </xf>
    <xf numFmtId="0" fontId="12" fillId="0" borderId="0"/>
    <xf numFmtId="0" fontId="15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6" fillId="3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6" fillId="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/>
    <xf numFmtId="0" fontId="17" fillId="15" borderId="0" applyNumberFormat="false" applyBorder="false" applyAlignment="false" applyProtection="false">
      <alignment vertical="center"/>
    </xf>
    <xf numFmtId="0" fontId="12" fillId="0" borderId="0"/>
    <xf numFmtId="0" fontId="18" fillId="16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2" fillId="0" borderId="0">
      <alignment vertical="center"/>
    </xf>
    <xf numFmtId="0" fontId="22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43" fontId="24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/>
    <xf numFmtId="199" fontId="12" fillId="0" borderId="0" applyFont="false" applyFill="false" applyBorder="false" applyAlignment="false" applyProtection="false"/>
    <xf numFmtId="0" fontId="12" fillId="0" borderId="0"/>
    <xf numFmtId="0" fontId="10" fillId="0" borderId="0">
      <alignment vertical="center"/>
    </xf>
    <xf numFmtId="0" fontId="22" fillId="0" borderId="7" applyNumberFormat="false" applyFill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67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" borderId="5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86" fillId="0" borderId="0" applyNumberFormat="false" applyFill="false" applyBorder="false" applyAlignment="false" applyProtection="false">
      <alignment vertical="top"/>
      <protection locked="false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6" fillId="0" borderId="0"/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67" fillId="10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79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7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60" fillId="10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34" fillId="5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6" fillId="3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199" fontId="12" fillId="0" borderId="0" applyFont="false" applyFill="false" applyBorder="false" applyAlignment="false" applyProtection="false"/>
    <xf numFmtId="0" fontId="72" fillId="0" borderId="0" applyNumberFormat="false" applyFont="false" applyFill="false" applyBorder="false" applyAlignment="false" applyProtection="false">
      <alignment horizontal="left"/>
    </xf>
    <xf numFmtId="0" fontId="38" fillId="0" borderId="12" applyNumberFormat="false" applyFill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2" fillId="0" borderId="0"/>
    <xf numFmtId="0" fontId="67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85" fontId="10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73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/>
    <xf numFmtId="0" fontId="13" fillId="0" borderId="4" applyNumberFormat="false" applyFill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50" fillId="27" borderId="15">
      <protection locked="false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37" fontId="49" fillId="0" borderId="0"/>
    <xf numFmtId="0" fontId="12" fillId="0" borderId="0">
      <alignment vertical="center"/>
    </xf>
    <xf numFmtId="0" fontId="12" fillId="0" borderId="0"/>
    <xf numFmtId="0" fontId="10" fillId="12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1" fontId="21" fillId="0" borderId="3">
      <alignment vertical="center"/>
      <protection locked="false"/>
    </xf>
    <xf numFmtId="0" fontId="18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33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/>
    <xf numFmtId="0" fontId="16" fillId="22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58" fillId="4" borderId="0" applyNumberFormat="false" applyBorder="false" applyAlignment="false" applyProtection="false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0" fillId="11" borderId="0" applyNumberFormat="false" applyBorder="false" applyAlignment="false" applyProtection="false">
      <alignment vertical="center"/>
    </xf>
    <xf numFmtId="181" fontId="72" fillId="0" borderId="0" applyFont="false" applyFill="false" applyBorder="false" applyAlignment="false" applyProtection="false"/>
    <xf numFmtId="0" fontId="34" fillId="5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46" fillId="0" borderId="0"/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33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180" fontId="24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46" fillId="0" borderId="0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0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2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55" fillId="0" borderId="0"/>
    <xf numFmtId="0" fontId="14" fillId="5" borderId="5" applyNumberFormat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45" fillId="0" borderId="0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0" fillId="13" borderId="0" applyNumberFormat="false" applyBorder="false" applyAlignment="false" applyProtection="false">
      <alignment vertical="center"/>
    </xf>
    <xf numFmtId="179" fontId="46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58" fillId="15" borderId="0" applyNumberFormat="false" applyBorder="false" applyAlignment="false" applyProtection="false">
      <alignment vertical="center"/>
    </xf>
    <xf numFmtId="0" fontId="12" fillId="0" borderId="0"/>
    <xf numFmtId="0" fontId="16" fillId="6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58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2" fillId="0" borderId="0">
      <alignment vertical="center"/>
    </xf>
    <xf numFmtId="0" fontId="22" fillId="0" borderId="7" applyNumberFormat="false" applyFill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24" fillId="0" borderId="0"/>
    <xf numFmtId="0" fontId="16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24" fillId="0" borderId="0"/>
    <xf numFmtId="0" fontId="18" fillId="10" borderId="0" applyNumberFormat="false" applyBorder="false" applyAlignment="false" applyProtection="false">
      <alignment vertical="center"/>
    </xf>
    <xf numFmtId="0" fontId="65" fillId="0" borderId="0" applyFont="false" applyFill="false" applyBorder="false" applyAlignment="false" applyProtection="false"/>
    <xf numFmtId="0" fontId="51" fillId="11" borderId="11" applyNumberForma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/>
    <xf numFmtId="0" fontId="16" fillId="31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41" fontId="24" fillId="0" borderId="0" applyFont="false" applyFill="false" applyBorder="false" applyAlignment="false" applyProtection="false"/>
    <xf numFmtId="0" fontId="32" fillId="0" borderId="0">
      <alignment vertical="center"/>
    </xf>
    <xf numFmtId="0" fontId="20" fillId="5" borderId="0" applyNumberFormat="false" applyBorder="false" applyAlignment="false" applyProtection="false"/>
    <xf numFmtId="0" fontId="17" fillId="7" borderId="0" applyNumberFormat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4" fontId="72" fillId="0" borderId="0" applyFont="false" applyFill="false" applyBorder="false" applyAlignment="false" applyProtection="false"/>
    <xf numFmtId="0" fontId="24" fillId="0" borderId="0"/>
    <xf numFmtId="0" fontId="10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42" fillId="25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55" fillId="0" borderId="0"/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2" fillId="0" borderId="0">
      <alignment vertical="center"/>
    </xf>
    <xf numFmtId="0" fontId="14" fillId="5" borderId="5" applyNumberFormat="false" applyAlignment="false" applyProtection="false">
      <alignment vertical="center"/>
    </xf>
    <xf numFmtId="0" fontId="10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/>
    <xf numFmtId="0" fontId="10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69" fillId="0" borderId="23">
      <alignment horizontal="center"/>
    </xf>
    <xf numFmtId="0" fontId="10" fillId="12" borderId="0" applyNumberFormat="false" applyBorder="false" applyAlignment="false" applyProtection="false">
      <alignment vertical="center"/>
    </xf>
    <xf numFmtId="0" fontId="26" fillId="0" borderId="0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51" fillId="11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49" fontId="24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32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22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3" fillId="0" borderId="4" applyNumberFormat="false" applyFill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3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42" fillId="2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14" fontId="88" fillId="0" borderId="0">
      <alignment horizontal="center" wrapText="true"/>
      <protection locked="false"/>
    </xf>
    <xf numFmtId="0" fontId="11" fillId="15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24" fillId="0" borderId="0"/>
    <xf numFmtId="0" fontId="12" fillId="0" borderId="0"/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1" fontId="24" fillId="0" borderId="16" applyFill="false" applyProtection="false">
      <alignment horizontal="center"/>
    </xf>
    <xf numFmtId="0" fontId="10" fillId="13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46" fillId="0" borderId="0"/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6" fillId="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0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/>
    <xf numFmtId="10" fontId="24" fillId="0" borderId="0" applyFont="false" applyFill="false" applyBorder="false" applyAlignment="false" applyProtection="false"/>
    <xf numFmtId="0" fontId="12" fillId="0" borderId="0"/>
    <xf numFmtId="0" fontId="12" fillId="0" borderId="0"/>
    <xf numFmtId="0" fontId="34" fillId="5" borderId="11" applyNumberFormat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182" fontId="55" fillId="0" borderId="0" applyFill="false" applyBorder="false" applyAlignment="false"/>
    <xf numFmtId="0" fontId="24" fillId="0" borderId="0"/>
    <xf numFmtId="0" fontId="17" fillId="4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8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21" fillId="0" borderId="3">
      <alignment horizontal="distributed" vertical="center" wrapText="true"/>
    </xf>
    <xf numFmtId="0" fontId="45" fillId="0" borderId="0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5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55" fillId="0" borderId="0"/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191" fontId="21" fillId="0" borderId="3">
      <alignment vertical="center"/>
      <protection locked="false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89" fillId="0" borderId="10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2" fillId="0" borderId="0">
      <alignment vertical="center"/>
    </xf>
    <xf numFmtId="0" fontId="60" fillId="36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47" fillId="16" borderId="0" applyNumberFormat="false" applyBorder="false" applyAlignment="false" applyProtection="false">
      <alignment vertical="center"/>
    </xf>
    <xf numFmtId="0" fontId="26" fillId="0" borderId="0"/>
    <xf numFmtId="0" fontId="10" fillId="8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5" fillId="0" borderId="0" applyNumberFormat="false" applyFill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197" fontId="12" fillId="0" borderId="0">
      <alignment vertical="center"/>
    </xf>
    <xf numFmtId="0" fontId="12" fillId="0" borderId="0">
      <alignment vertical="center"/>
    </xf>
    <xf numFmtId="0" fontId="10" fillId="16" borderId="0" applyNumberFormat="false" applyBorder="false" applyAlignment="false" applyProtection="false">
      <alignment vertical="center"/>
    </xf>
    <xf numFmtId="0" fontId="32" fillId="0" borderId="0">
      <alignment vertical="center"/>
    </xf>
    <xf numFmtId="194" fontId="12" fillId="0" borderId="0" applyFon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0" fillId="64" borderId="25" applyNumberFormat="false" applyFon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72" fillId="0" borderId="0"/>
    <xf numFmtId="0" fontId="10" fillId="12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2" borderId="0" applyNumberFormat="false" applyBorder="false" applyAlignment="false" applyProtection="false">
      <alignment vertical="center"/>
    </xf>
    <xf numFmtId="0" fontId="12" fillId="0" borderId="0"/>
    <xf numFmtId="0" fontId="16" fillId="3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" fontId="21" fillId="0" borderId="3">
      <alignment vertical="center"/>
      <protection locked="false"/>
    </xf>
    <xf numFmtId="0" fontId="16" fillId="34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27" fillId="66" borderId="0" applyNumberFormat="false" applyBorder="false" applyAlignment="false" applyProtection="false"/>
    <xf numFmtId="0" fontId="16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32" fillId="0" borderId="0"/>
    <xf numFmtId="0" fontId="18" fillId="10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20" fillId="12" borderId="0" applyNumberFormat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32" fillId="0" borderId="0"/>
    <xf numFmtId="0" fontId="38" fillId="0" borderId="12" applyNumberFormat="false" applyFill="false" applyAlignment="false" applyProtection="false">
      <alignment vertical="center"/>
    </xf>
    <xf numFmtId="0" fontId="35" fillId="63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10" fontId="52" fillId="30" borderId="3" applyNumberFormat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88" fillId="0" borderId="0">
      <alignment horizontal="center" wrapText="true"/>
      <protection locked="false"/>
    </xf>
    <xf numFmtId="0" fontId="18" fillId="10" borderId="0" applyNumberFormat="false" applyBorder="false" applyAlignment="false" applyProtection="false">
      <alignment vertical="center"/>
    </xf>
    <xf numFmtId="0" fontId="0" fillId="64" borderId="25" applyNumberFormat="false" applyFon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90" fillId="0" borderId="0" applyNumberFormat="false" applyFill="false" applyBorder="false" applyAlignment="false" applyProtection="false"/>
    <xf numFmtId="0" fontId="12" fillId="0" borderId="0"/>
    <xf numFmtId="0" fontId="45" fillId="0" borderId="0"/>
    <xf numFmtId="0" fontId="10" fillId="10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91" fillId="37" borderId="26" applyNumberFormat="false" applyAlignment="false" applyProtection="false">
      <alignment vertical="center"/>
    </xf>
    <xf numFmtId="0" fontId="67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62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3" fillId="68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2" fillId="0" borderId="0">
      <alignment vertical="center"/>
    </xf>
    <xf numFmtId="0" fontId="60" fillId="69" borderId="0" applyNumberFormat="false" applyBorder="false" applyAlignment="false" applyProtection="false"/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79" fillId="0" borderId="0"/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2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6" fillId="2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71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201" fontId="7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/>
    <xf numFmtId="0" fontId="29" fillId="0" borderId="0" applyProtection="false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4" fillId="5" borderId="5" applyNumberFormat="false" applyAlignment="false" applyProtection="false">
      <alignment vertical="center"/>
    </xf>
    <xf numFmtId="0" fontId="10" fillId="0" borderId="0">
      <alignment vertical="center"/>
    </xf>
    <xf numFmtId="0" fontId="0" fillId="0" borderId="0"/>
    <xf numFmtId="0" fontId="56" fillId="0" borderId="0"/>
    <xf numFmtId="0" fontId="11" fillId="15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21" fillId="0" borderId="3">
      <alignment horizontal="distributed" vertical="center" wrapText="true"/>
    </xf>
    <xf numFmtId="0" fontId="11" fillId="4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60" fillId="10" borderId="0" applyNumberFormat="false" applyBorder="false" applyAlignment="false" applyProtection="false"/>
    <xf numFmtId="0" fontId="10" fillId="16" borderId="0" applyNumberFormat="false" applyBorder="false" applyAlignment="false" applyProtection="false">
      <alignment vertical="center"/>
    </xf>
    <xf numFmtId="0" fontId="92" fillId="7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" fontId="21" fillId="0" borderId="3">
      <alignment vertical="center"/>
      <protection locked="false"/>
    </xf>
    <xf numFmtId="0" fontId="16" fillId="34" borderId="0" applyNumberFormat="false" applyBorder="false" applyAlignment="false" applyProtection="false">
      <alignment vertical="center"/>
    </xf>
    <xf numFmtId="0" fontId="93" fillId="0" borderId="0" applyNumberForma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194" fontId="12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4" borderId="0" applyNumberFormat="false" applyBorder="false" applyAlignment="false" applyProtection="false"/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77" fontId="24" fillId="0" borderId="16" applyFill="false" applyProtection="false">
      <alignment horizontal="right"/>
    </xf>
    <xf numFmtId="0" fontId="11" fillId="15" borderId="0" applyNumberFormat="false" applyBorder="false" applyAlignment="false" applyProtection="false">
      <alignment vertical="center"/>
    </xf>
    <xf numFmtId="0" fontId="26" fillId="0" borderId="0"/>
    <xf numFmtId="0" fontId="11" fillId="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60" fillId="10" borderId="0" applyNumberFormat="false" applyBorder="false" applyAlignment="false" applyProtection="false"/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70" fillId="49" borderId="20" applyNumberFormat="false" applyAlignment="false" applyProtection="false">
      <alignment vertical="center"/>
    </xf>
    <xf numFmtId="0" fontId="47" fillId="16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/>
    <xf numFmtId="0" fontId="15" fillId="0" borderId="17" applyNumberFormat="false" applyFill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27" fillId="33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5" fillId="0" borderId="1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78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36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36" fillId="10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2" fillId="0" borderId="0"/>
    <xf numFmtId="44" fontId="0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3" fillId="71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5" fillId="16" borderId="0" applyNumberFormat="false" applyBorder="false" applyAlignment="false" applyProtection="false">
      <alignment vertical="center"/>
    </xf>
    <xf numFmtId="0" fontId="36" fillId="10" borderId="0" applyNumberFormat="false" applyBorder="false" applyAlignment="false" applyProtection="false">
      <alignment vertical="center"/>
    </xf>
    <xf numFmtId="0" fontId="23" fillId="72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/>
    <xf numFmtId="0" fontId="10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7" fillId="54" borderId="0" applyNumberFormat="false" applyBorder="false" applyAlignment="false" applyProtection="false"/>
    <xf numFmtId="0" fontId="10" fillId="0" borderId="0">
      <alignment vertical="center"/>
    </xf>
    <xf numFmtId="0" fontId="16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3" fillId="7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6" fillId="10" borderId="0" applyNumberFormat="false" applyBorder="false" applyAlignment="false" applyProtection="false">
      <alignment vertical="center"/>
    </xf>
    <xf numFmtId="0" fontId="23" fillId="5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23" fillId="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5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40" fontId="65" fillId="0" borderId="0" applyFont="false" applyFill="false" applyBorder="false" applyAlignment="false" applyProtection="false"/>
    <xf numFmtId="0" fontId="15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81" fillId="5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33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82" fillId="0" borderId="0" applyNumberFormat="false" applyFill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198" fontId="12" fillId="0" borderId="0">
      <alignment vertical="center"/>
    </xf>
    <xf numFmtId="0" fontId="16" fillId="3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34" fillId="5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6" fillId="0" borderId="0"/>
    <xf numFmtId="43" fontId="12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0" fillId="0" borderId="0">
      <alignment vertical="center"/>
    </xf>
    <xf numFmtId="0" fontId="45" fillId="0" borderId="0"/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0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56" fillId="0" borderId="0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199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5" fillId="16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25" fillId="1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5" fillId="55" borderId="0" applyNumberFormat="false" applyBorder="false" applyAlignment="false" applyProtection="false">
      <alignment vertical="center"/>
    </xf>
    <xf numFmtId="0" fontId="32" fillId="0" borderId="0">
      <alignment vertical="center"/>
    </xf>
    <xf numFmtId="0" fontId="42" fillId="2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0" borderId="0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5" fillId="4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/>
    <xf numFmtId="0" fontId="74" fillId="0" borderId="0" applyNumberFormat="false" applyFill="false" applyBorder="false" applyAlignment="false" applyProtection="false">
      <alignment vertical="center"/>
    </xf>
    <xf numFmtId="9" fontId="79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0" borderId="0"/>
    <xf numFmtId="187" fontId="46" fillId="0" borderId="0" applyFont="false" applyFill="false" applyBorder="false" applyAlignment="false" applyProtection="false"/>
    <xf numFmtId="43" fontId="0" fillId="0" borderId="0" applyFont="false" applyFill="false" applyBorder="false" applyAlignment="false" applyProtection="false">
      <alignment vertical="center"/>
    </xf>
    <xf numFmtId="0" fontId="5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85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2" fillId="0" borderId="0"/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7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60" fillId="36" borderId="0" applyNumberFormat="false" applyBorder="false" applyAlignment="false" applyProtection="false"/>
    <xf numFmtId="0" fontId="16" fillId="6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2" fillId="0" borderId="0">
      <alignment vertical="center"/>
    </xf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35" fillId="4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6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6" fillId="6" borderId="0" applyNumberFormat="false" applyBorder="false" applyAlignment="false" applyProtection="false">
      <alignment vertical="center"/>
    </xf>
    <xf numFmtId="0" fontId="36" fillId="1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60" fillId="14" borderId="0" applyNumberFormat="false" applyBorder="false" applyAlignment="false" applyProtection="false"/>
    <xf numFmtId="0" fontId="10" fillId="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7" fillId="16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32" fillId="0" borderId="0"/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58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51" fillId="11" borderId="11" applyNumberFormat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5" fillId="4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4" fillId="5" borderId="5" applyNumberFormat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94" fontId="12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66" fillId="42" borderId="22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7" fillId="16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47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5" fillId="0" borderId="0"/>
    <xf numFmtId="0" fontId="10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55" fillId="0" borderId="0" applyNumberFormat="false" applyFill="false" applyBorder="false" applyAlignment="false" applyProtection="false">
      <alignment vertical="top"/>
    </xf>
    <xf numFmtId="0" fontId="12" fillId="0" borderId="0"/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" fontId="21" fillId="0" borderId="3">
      <alignment vertical="center"/>
      <protection locked="false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2" fillId="0" borderId="0"/>
    <xf numFmtId="0" fontId="35" fillId="39" borderId="0" applyNumberFormat="false" applyBorder="false" applyAlignment="false" applyProtection="false">
      <alignment vertical="center"/>
    </xf>
    <xf numFmtId="0" fontId="35" fillId="59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5" fillId="61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199" fontId="12" fillId="0" borderId="0" applyFont="false" applyFill="false" applyBorder="false" applyAlignment="false" applyProtection="false"/>
    <xf numFmtId="199" fontId="12" fillId="0" borderId="0" applyFont="false" applyFill="false" applyBorder="false" applyAlignment="false" applyProtection="false"/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65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64" fillId="21" borderId="21" applyNumberFormat="false" applyAlignment="false" applyProtection="false">
      <alignment vertical="center"/>
    </xf>
    <xf numFmtId="0" fontId="24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0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0" fontId="16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0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63" fillId="38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6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4" fillId="0" borderId="0"/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194" fontId="12" fillId="0" borderId="0" applyFon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24" fillId="0" borderId="0"/>
    <xf numFmtId="0" fontId="10" fillId="8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7" fillId="15" borderId="0" applyNumberFormat="false" applyBorder="false" applyAlignment="false" applyProtection="false"/>
    <xf numFmtId="0" fontId="10" fillId="1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0" borderId="0"/>
    <xf numFmtId="0" fontId="18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0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5" fillId="0" borderId="0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0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5" fillId="0" borderId="0"/>
    <xf numFmtId="0" fontId="16" fillId="18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/>
    <xf numFmtId="193" fontId="24" fillId="0" borderId="0" applyFont="false" applyFill="false" applyBorder="false" applyAlignment="false" applyProtection="false"/>
    <xf numFmtId="0" fontId="18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199" fontId="12" fillId="0" borderId="0" applyFont="false" applyFill="false" applyBorder="false" applyAlignment="false" applyProtection="false"/>
    <xf numFmtId="0" fontId="10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36" fillId="10" borderId="0" applyNumberFormat="false" applyBorder="false" applyAlignment="false" applyProtection="false">
      <alignment vertical="center"/>
    </xf>
    <xf numFmtId="0" fontId="47" fillId="10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47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55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16" borderId="0" applyNumberFormat="false" applyBorder="false" applyAlignment="false" applyProtection="false">
      <alignment vertical="center"/>
    </xf>
    <xf numFmtId="0" fontId="55" fillId="0" borderId="0"/>
    <xf numFmtId="198" fontId="12" fillId="0" borderId="0">
      <alignment vertical="center"/>
    </xf>
    <xf numFmtId="0" fontId="14" fillId="5" borderId="5" applyNumberFormat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84" fillId="0" borderId="0"/>
    <xf numFmtId="0" fontId="10" fillId="12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2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38" fontId="52" fillId="5" borderId="0" applyNumberFormat="false" applyBorder="false" applyAlignment="false" applyProtection="false"/>
    <xf numFmtId="0" fontId="16" fillId="2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5" fillId="45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8" fillId="16" borderId="0" applyNumberFormat="false" applyBorder="false" applyAlignment="false" applyProtection="false">
      <alignment vertical="center"/>
    </xf>
    <xf numFmtId="0" fontId="47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67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199" fontId="12" fillId="0" borderId="0" applyFont="false" applyFill="false" applyBorder="false" applyAlignment="false" applyProtection="false"/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32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199" fontId="12" fillId="0" borderId="0" applyFont="false" applyFill="false" applyBorder="false" applyAlignment="false" applyProtection="false"/>
    <xf numFmtId="0" fontId="10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6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39" fillId="0" borderId="19" applyProtection="false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61" fillId="37" borderId="20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48" fillId="0" borderId="18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5" fillId="3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6" fillId="8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6" fillId="34" borderId="0" applyNumberFormat="false" applyBorder="false" applyAlignment="false" applyProtection="false">
      <alignment vertical="center"/>
    </xf>
    <xf numFmtId="0" fontId="36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2" fillId="0" borderId="0"/>
    <xf numFmtId="0" fontId="13" fillId="0" borderId="4" applyNumberFormat="false" applyFill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59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34" borderId="0" applyNumberFormat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2" fillId="0" borderId="0"/>
    <xf numFmtId="0" fontId="10" fillId="13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58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200" fontId="62" fillId="48" borderId="0"/>
    <xf numFmtId="0" fontId="17" fillId="15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6" fillId="3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0" fillId="12" borderId="0" applyNumberFormat="false" applyBorder="false" applyAlignment="false" applyProtection="false">
      <alignment vertical="center"/>
    </xf>
    <xf numFmtId="0" fontId="58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87" fillId="0" borderId="0">
      <alignment horizontal="centerContinuous" vertical="center"/>
    </xf>
    <xf numFmtId="0" fontId="28" fillId="0" borderId="0" applyNumberFormat="false" applyFill="false" applyBorder="false" applyAlignment="false" applyProtection="false">
      <alignment vertical="center"/>
    </xf>
    <xf numFmtId="0" fontId="58" fillId="15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92" fontId="46" fillId="0" borderId="0" applyFont="false" applyFill="false" applyBorder="false" applyAlignment="false" applyProtection="false"/>
    <xf numFmtId="0" fontId="12" fillId="0" borderId="0"/>
    <xf numFmtId="0" fontId="30" fillId="0" borderId="0" applyNumberFormat="false" applyFill="false" applyBorder="false" applyAlignment="false" applyProtection="false">
      <alignment vertical="center"/>
    </xf>
    <xf numFmtId="0" fontId="57" fillId="32" borderId="0" applyNumberFormat="false" applyBorder="false" applyAlignment="false" applyProtection="false"/>
    <xf numFmtId="0" fontId="10" fillId="12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/>
    <xf numFmtId="0" fontId="10" fillId="0" borderId="0">
      <alignment vertical="center"/>
    </xf>
    <xf numFmtId="0" fontId="16" fillId="18" borderId="0" applyNumberFormat="false" applyBorder="false" applyAlignment="false" applyProtection="false">
      <alignment vertical="center"/>
    </xf>
    <xf numFmtId="0" fontId="25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4" fillId="5" borderId="5" applyNumberFormat="false" applyAlignment="false" applyProtection="false">
      <alignment vertical="center"/>
    </xf>
    <xf numFmtId="0" fontId="57" fillId="53" borderId="0" applyNumberFormat="false" applyBorder="false" applyAlignment="false" applyProtection="false"/>
    <xf numFmtId="0" fontId="10" fillId="1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/>
    <xf numFmtId="0" fontId="42" fillId="25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12" fillId="0" borderId="0"/>
    <xf numFmtId="0" fontId="16" fillId="31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79" fillId="0" borderId="0">
      <protection locked="false"/>
    </xf>
    <xf numFmtId="0" fontId="10" fillId="16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43" fontId="56" fillId="0" borderId="0" applyFont="false" applyFill="false" applyBorder="false" applyAlignment="false" applyProtection="false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5" fillId="0" borderId="17" applyNumberFormat="false" applyFill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43" fontId="12" fillId="0" borderId="0" applyFon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2" fillId="0" borderId="0"/>
    <xf numFmtId="0" fontId="13" fillId="0" borderId="4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55" fillId="0" borderId="0"/>
    <xf numFmtId="0" fontId="11" fillId="4" borderId="0" applyNumberFormat="false" applyBorder="false" applyAlignment="false" applyProtection="false">
      <alignment vertical="center"/>
    </xf>
    <xf numFmtId="1" fontId="21" fillId="0" borderId="3">
      <alignment vertical="center"/>
      <protection locked="false"/>
    </xf>
    <xf numFmtId="0" fontId="18" fillId="16" borderId="0" applyNumberFormat="false" applyBorder="false" applyAlignment="false" applyProtection="false">
      <alignment vertical="center"/>
    </xf>
    <xf numFmtId="0" fontId="3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93" fontId="24" fillId="0" borderId="0" applyFont="false" applyFill="false" applyBorder="false" applyAlignment="false" applyProtection="false"/>
    <xf numFmtId="0" fontId="54" fillId="0" borderId="0" applyNumberFormat="false" applyFill="false" applyBorder="false" applyAlignment="false" applyProtection="false">
      <alignment vertical="top"/>
      <protection locked="false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0" fillId="12" borderId="0" applyNumberFormat="false" applyBorder="false" applyAlignment="false" applyProtection="false">
      <alignment vertical="center"/>
    </xf>
    <xf numFmtId="0" fontId="39" fillId="0" borderId="19" applyProtection="false"/>
    <xf numFmtId="0" fontId="38" fillId="0" borderId="12" applyNumberFormat="false" applyFill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26" fillId="0" borderId="0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7" fillId="7" borderId="0" applyNumberFormat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24" fillId="0" borderId="0" applyFont="false" applyFill="false" applyBorder="false" applyAlignment="false" applyProtection="false"/>
    <xf numFmtId="0" fontId="10" fillId="1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53" fillId="0" borderId="16" applyNumberFormat="false" applyFill="false" applyProtection="false">
      <alignment horizontal="center"/>
    </xf>
    <xf numFmtId="0" fontId="10" fillId="20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27" fillId="20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8" fillId="1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4" borderId="0" applyNumberFormat="false" applyBorder="false" applyAlignment="false" applyProtection="false">
      <alignment vertical="center"/>
    </xf>
    <xf numFmtId="0" fontId="72" fillId="60" borderId="0" applyNumberFormat="false" applyFon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62" fillId="0" borderId="0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95" fontId="24" fillId="0" borderId="0" applyFont="false" applyFill="false" applyBorder="false" applyAlignment="false" applyProtection="false"/>
    <xf numFmtId="0" fontId="12" fillId="0" borderId="0"/>
    <xf numFmtId="0" fontId="12" fillId="0" borderId="0"/>
    <xf numFmtId="0" fontId="16" fillId="6" borderId="0" applyNumberFormat="false" applyBorder="false" applyAlignment="false" applyProtection="false">
      <alignment vertical="center"/>
    </xf>
    <xf numFmtId="10" fontId="52" fillId="30" borderId="3" applyNumberFormat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6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47" fillId="16" borderId="0" applyNumberFormat="false" applyBorder="false" applyAlignment="false" applyProtection="false">
      <alignment vertical="center"/>
    </xf>
    <xf numFmtId="0" fontId="51" fillId="11" borderId="11" applyNumberFormat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2" fillId="0" borderId="0"/>
    <xf numFmtId="2" fontId="39" fillId="0" borderId="0" applyProtection="false"/>
    <xf numFmtId="0" fontId="18" fillId="16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5" fillId="29" borderId="0" applyNumberFormat="false" applyBorder="false" applyAlignment="false" applyProtection="false">
      <alignment vertical="center"/>
    </xf>
    <xf numFmtId="194" fontId="24" fillId="0" borderId="0" applyFont="false" applyFill="false" applyBorder="false" applyAlignment="false" applyProtection="false"/>
    <xf numFmtId="0" fontId="10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37" fontId="49" fillId="0" borderId="0"/>
    <xf numFmtId="0" fontId="13" fillId="0" borderId="4" applyNumberFormat="false" applyFill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2" fillId="0" borderId="0"/>
    <xf numFmtId="0" fontId="18" fillId="16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24" fillId="0" borderId="0"/>
    <xf numFmtId="0" fontId="21" fillId="0" borderId="3">
      <alignment horizontal="distributed" vertical="center" wrapText="true"/>
    </xf>
    <xf numFmtId="0" fontId="18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3" fillId="6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7" fillId="10" borderId="0" applyNumberFormat="false" applyBorder="false" applyAlignment="false" applyProtection="false"/>
    <xf numFmtId="0" fontId="30" fillId="0" borderId="0" applyNumberFormat="false" applyFill="false" applyBorder="false" applyAlignment="false" applyProtection="false">
      <alignment vertical="center"/>
    </xf>
    <xf numFmtId="0" fontId="12" fillId="0" borderId="0"/>
    <xf numFmtId="0" fontId="16" fillId="1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7" fillId="28" borderId="0" applyNumberFormat="false" applyBorder="false" applyAlignment="false" applyProtection="false"/>
    <xf numFmtId="199" fontId="12" fillId="0" borderId="0" applyFont="false" applyFill="false" applyBorder="false" applyAlignment="false" applyProtection="false"/>
    <xf numFmtId="0" fontId="10" fillId="12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199" fontId="12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50" fillId="27" borderId="15">
      <protection locked="false"/>
    </xf>
    <xf numFmtId="0" fontId="26" fillId="0" borderId="0"/>
    <xf numFmtId="0" fontId="10" fillId="18" borderId="0" applyNumberFormat="false" applyBorder="false" applyAlignment="false" applyProtection="false">
      <alignment vertical="center"/>
    </xf>
    <xf numFmtId="37" fontId="49" fillId="0" borderId="0"/>
    <xf numFmtId="0" fontId="11" fillId="4" borderId="0" applyNumberFormat="false" applyBorder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4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5" borderId="5" applyNumberFormat="false" applyAlignment="false" applyProtection="false">
      <alignment vertical="center"/>
    </xf>
    <xf numFmtId="43" fontId="24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47" fillId="16" borderId="0" applyNumberFormat="false" applyBorder="false" applyAlignment="false" applyProtection="false">
      <alignment vertical="center"/>
    </xf>
    <xf numFmtId="0" fontId="12" fillId="0" borderId="0"/>
    <xf numFmtId="0" fontId="10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6" fillId="0" borderId="0"/>
    <xf numFmtId="0" fontId="32" fillId="0" borderId="0">
      <alignment vertical="center"/>
    </xf>
    <xf numFmtId="0" fontId="10" fillId="0" borderId="0"/>
    <xf numFmtId="0" fontId="12" fillId="0" borderId="0"/>
    <xf numFmtId="0" fontId="10" fillId="16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12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32" fillId="0" borderId="0"/>
    <xf numFmtId="0" fontId="34" fillId="5" borderId="11" applyNumberFormat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2" fillId="0" borderId="0"/>
    <xf numFmtId="0" fontId="0" fillId="0" borderId="0"/>
    <xf numFmtId="0" fontId="45" fillId="0" borderId="0"/>
    <xf numFmtId="0" fontId="12" fillId="0" borderId="0"/>
    <xf numFmtId="0" fontId="26" fillId="0" borderId="0"/>
    <xf numFmtId="0" fontId="79" fillId="0" borderId="0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0" fillId="1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4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0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97" fontId="56" fillId="0" borderId="0"/>
    <xf numFmtId="0" fontId="18" fillId="10" borderId="0" applyNumberFormat="false" applyBorder="false" applyAlignment="false" applyProtection="false">
      <alignment vertical="center"/>
    </xf>
    <xf numFmtId="0" fontId="46" fillId="0" borderId="0"/>
    <xf numFmtId="0" fontId="12" fillId="0" borderId="0"/>
    <xf numFmtId="0" fontId="17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45" fillId="0" borderId="0"/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199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26" fillId="0" borderId="0"/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32" fillId="0" borderId="0"/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18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8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2" fillId="0" borderId="0"/>
    <xf numFmtId="0" fontId="27" fillId="34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9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194" fontId="12" fillId="0" borderId="0" applyFont="false" applyFill="false" applyBorder="false" applyAlignment="false" applyProtection="false">
      <alignment vertical="center"/>
    </xf>
    <xf numFmtId="0" fontId="24" fillId="0" borderId="1" applyNumberFormat="false" applyFill="false" applyProtection="false">
      <alignment horizontal="left"/>
    </xf>
    <xf numFmtId="0" fontId="11" fillId="4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32" fillId="0" borderId="0">
      <alignment vertical="center"/>
    </xf>
    <xf numFmtId="188" fontId="24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41" fillId="0" borderId="1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40" fillId="0" borderId="13" applyNumberFormat="false" applyFill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39" fillId="0" borderId="0" applyProtection="false"/>
    <xf numFmtId="0" fontId="37" fillId="0" borderId="0" applyNumberFormat="false" applyFill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9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15" borderId="0" applyNumberFormat="false" applyBorder="false" applyAlignment="false" applyProtection="false"/>
    <xf numFmtId="0" fontId="12" fillId="0" borderId="0"/>
    <xf numFmtId="0" fontId="38" fillId="0" borderId="12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7" fillId="4" borderId="0" applyNumberFormat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21" fillId="0" borderId="3">
      <alignment horizontal="distributed" vertical="center" wrapText="true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5" fillId="0" borderId="1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60" fillId="36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/>
    <xf numFmtId="0" fontId="10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6" fillId="3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4" fillId="5" borderId="5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17" applyNumberFormat="false" applyFill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199" fontId="12" fillId="0" borderId="0" applyFont="false" applyFill="false" applyBorder="false" applyAlignment="false" applyProtection="false"/>
    <xf numFmtId="0" fontId="12" fillId="0" borderId="0"/>
    <xf numFmtId="40" fontId="7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9" applyNumberFormat="false" applyFill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91" fontId="21" fillId="0" borderId="3">
      <alignment vertical="center"/>
      <protection locked="false"/>
    </xf>
    <xf numFmtId="0" fontId="16" fillId="9" borderId="0" applyNumberFormat="false" applyBorder="false" applyAlignment="false" applyProtection="false">
      <alignment vertical="center"/>
    </xf>
    <xf numFmtId="0" fontId="27" fillId="41" borderId="0" applyNumberFormat="false" applyBorder="false" applyAlignment="false" applyProtection="false"/>
    <xf numFmtId="199" fontId="12" fillId="0" borderId="0" applyFont="false" applyFill="false" applyBorder="false" applyAlignment="false" applyProtection="false"/>
    <xf numFmtId="0" fontId="12" fillId="0" borderId="0"/>
    <xf numFmtId="0" fontId="44" fillId="0" borderId="1" applyNumberFormat="false" applyFill="false" applyProtection="false">
      <alignment horizont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32" fillId="0" borderId="0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3" fillId="0" borderId="4" applyNumberFormat="false" applyFill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3" fillId="52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9" fillId="4" borderId="0" applyNumberFormat="false" applyBorder="false" applyAlignment="false" applyProtection="false">
      <alignment vertical="center"/>
    </xf>
    <xf numFmtId="0" fontId="12" fillId="0" borderId="0"/>
    <xf numFmtId="0" fontId="36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35" fillId="2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89" fontId="24" fillId="0" borderId="0" applyFont="false" applyFill="false" applyBorder="false" applyAlignment="false" applyProtection="false"/>
    <xf numFmtId="0" fontId="11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73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25" fillId="1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3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33" fillId="0" borderId="10" applyNumberFormat="false" applyFill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12" fillId="0" borderId="0"/>
    <xf numFmtId="0" fontId="10" fillId="12" borderId="0" applyNumberFormat="false" applyBorder="false" applyAlignment="false" applyProtection="false">
      <alignment vertical="center"/>
    </xf>
    <xf numFmtId="0" fontId="80" fillId="0" borderId="0" applyNumberFormat="false" applyFill="false" applyBorder="false" applyAlignment="false" applyProtection="false">
      <alignment vertical="center"/>
    </xf>
    <xf numFmtId="0" fontId="32" fillId="0" borderId="0">
      <alignment vertical="center"/>
    </xf>
    <xf numFmtId="0" fontId="22" fillId="0" borderId="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0" borderId="0"/>
    <xf numFmtId="0" fontId="16" fillId="22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31" fillId="0" borderId="9" applyNumberFormat="false" applyFill="false" applyAlignment="false" applyProtection="false">
      <alignment vertical="center"/>
    </xf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9" fontId="43" fillId="0" borderId="0" applyFont="false" applyFill="false" applyBorder="false" applyAlignment="false" applyProtection="false"/>
    <xf numFmtId="0" fontId="12" fillId="0" borderId="0"/>
    <xf numFmtId="0" fontId="12" fillId="0" borderId="0"/>
    <xf numFmtId="0" fontId="15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6" fillId="9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33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6" fillId="2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191" fontId="21" fillId="0" borderId="3">
      <alignment vertical="center"/>
      <protection locked="false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9" fillId="0" borderId="8">
      <alignment horizontal="left" vertical="center"/>
    </xf>
    <xf numFmtId="0" fontId="10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0" fillId="11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7" fillId="21" borderId="0" applyNumberFormat="false" applyBorder="false" applyAlignment="false" applyProtection="false"/>
    <xf numFmtId="0" fontId="22" fillId="0" borderId="7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8" fillId="16" borderId="0" applyNumberFormat="false" applyBorder="false" applyAlignment="false" applyProtection="false">
      <alignment vertical="center"/>
    </xf>
    <xf numFmtId="0" fontId="12" fillId="0" borderId="0"/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47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27" fillId="8" borderId="0" applyNumberFormat="false" applyBorder="false" applyAlignment="false" applyProtection="false"/>
    <xf numFmtId="0" fontId="12" fillId="0" borderId="0"/>
    <xf numFmtId="199" fontId="12" fillId="0" borderId="0" applyFont="false" applyFill="false" applyBorder="false" applyAlignment="false" applyProtection="false"/>
    <xf numFmtId="0" fontId="10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0" borderId="0"/>
    <xf numFmtId="0" fontId="11" fillId="15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21" fillId="0" borderId="3">
      <alignment horizontal="distributed" vertical="center" wrapText="true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26" fillId="0" borderId="0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20" borderId="0" applyNumberFormat="false" applyBorder="false" applyAlignment="false" applyProtection="false">
      <alignment vertical="center"/>
    </xf>
    <xf numFmtId="0" fontId="25" fillId="10" borderId="0" applyNumberFormat="false" applyBorder="false" applyAlignment="false" applyProtection="false">
      <alignment vertical="center"/>
    </xf>
    <xf numFmtId="0" fontId="24" fillId="0" borderId="0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>
      <alignment vertical="center"/>
    </xf>
    <xf numFmtId="199" fontId="12" fillId="0" borderId="0" applyFont="false" applyFill="false" applyBorder="false" applyAlignment="false" applyProtection="false"/>
    <xf numFmtId="0" fontId="16" fillId="19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200" fontId="68" fillId="46" borderId="0"/>
    <xf numFmtId="0" fontId="12" fillId="0" borderId="0"/>
    <xf numFmtId="0" fontId="10" fillId="18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2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3" fillId="17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2" fillId="14" borderId="6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91" fontId="21" fillId="0" borderId="3">
      <alignment vertical="center"/>
      <protection locked="false"/>
    </xf>
    <xf numFmtId="0" fontId="10" fillId="13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0"/>
    <xf numFmtId="0" fontId="12" fillId="0" borderId="0"/>
    <xf numFmtId="0" fontId="11" fillId="4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34" fillId="5" borderId="11" applyNumberFormat="false" applyAlignment="false" applyProtection="false">
      <alignment vertical="center"/>
    </xf>
    <xf numFmtId="0" fontId="3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7" fillId="15" borderId="0" applyNumberFormat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0" fillId="0" borderId="0">
      <alignment vertical="center"/>
    </xf>
    <xf numFmtId="191" fontId="21" fillId="0" borderId="3">
      <alignment vertical="center"/>
      <protection locked="false"/>
    </xf>
    <xf numFmtId="0" fontId="30" fillId="0" borderId="0" applyNumberFormat="false" applyFill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32" fillId="0" borderId="0">
      <alignment vertical="center"/>
    </xf>
    <xf numFmtId="0" fontId="10" fillId="0" borderId="0">
      <alignment vertical="center"/>
    </xf>
    <xf numFmtId="0" fontId="31" fillId="0" borderId="9" applyNumberFormat="false" applyFill="false" applyAlignment="false" applyProtection="false">
      <alignment vertical="center"/>
    </xf>
    <xf numFmtId="0" fontId="10" fillId="0" borderId="0">
      <alignment vertical="center"/>
    </xf>
    <xf numFmtId="0" fontId="13" fillId="0" borderId="4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2" fillId="0" borderId="0"/>
    <xf numFmtId="0" fontId="16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14" fillId="5" borderId="5" applyNumberFormat="false" applyAlignment="false" applyProtection="false">
      <alignment vertical="center"/>
    </xf>
    <xf numFmtId="0" fontId="1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199" fontId="12" fillId="0" borderId="0" applyFont="false" applyFill="false" applyBorder="false" applyAlignment="false" applyProtection="false"/>
    <xf numFmtId="199" fontId="12" fillId="0" borderId="0" applyFont="false" applyFill="false" applyBorder="false" applyAlignment="false" applyProtection="false"/>
    <xf numFmtId="0" fontId="11" fillId="4" borderId="0" applyNumberFormat="false" applyBorder="false" applyAlignment="false" applyProtection="false">
      <alignment vertical="center"/>
    </xf>
    <xf numFmtId="0" fontId="50" fillId="27" borderId="15">
      <protection locked="false"/>
    </xf>
    <xf numFmtId="0" fontId="1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2" fillId="0" borderId="0" xfId="0" applyFont="true" applyFill="true" applyAlignment="true">
      <alignment horizontal="center" vertical="center" wrapText="true"/>
    </xf>
    <xf numFmtId="0" fontId="3" fillId="0" borderId="0" xfId="0" applyFont="true" applyFill="true">
      <alignment vertical="center"/>
    </xf>
    <xf numFmtId="0" fontId="4" fillId="0" borderId="0" xfId="0" applyFont="true" applyFill="true">
      <alignment vertical="center"/>
    </xf>
    <xf numFmtId="9" fontId="4" fillId="0" borderId="0" xfId="2835" applyFont="true" applyFill="true">
      <alignment vertical="center"/>
    </xf>
    <xf numFmtId="196" fontId="4" fillId="0" borderId="0" xfId="0" applyNumberFormat="true" applyFont="true" applyFill="true">
      <alignment vertical="center"/>
    </xf>
    <xf numFmtId="0" fontId="5" fillId="0" borderId="0" xfId="0" applyFont="true" applyFill="true">
      <alignment vertical="center"/>
    </xf>
    <xf numFmtId="0" fontId="6" fillId="0" borderId="0" xfId="675" applyFont="true" applyFill="true" applyBorder="true" applyAlignment="true">
      <alignment horizontal="center" vertical="center"/>
    </xf>
    <xf numFmtId="0" fontId="7" fillId="0" borderId="1" xfId="519" applyFont="true" applyFill="true" applyBorder="true" applyAlignment="true">
      <alignment horizontal="center" vertical="center"/>
    </xf>
    <xf numFmtId="0" fontId="2" fillId="0" borderId="2" xfId="0" applyFont="true" applyFill="true" applyBorder="true" applyAlignment="true">
      <alignment horizontal="center" vertical="center" wrapText="true"/>
    </xf>
    <xf numFmtId="0" fontId="8" fillId="0" borderId="3" xfId="0" applyFont="true" applyFill="true" applyBorder="true" applyAlignment="true">
      <alignment horizontal="center" vertical="center" wrapText="true"/>
    </xf>
    <xf numFmtId="0" fontId="9" fillId="0" borderId="3" xfId="407" applyFont="true" applyFill="true" applyBorder="true" applyAlignment="true">
      <alignment horizontal="center" vertical="center" wrapText="true"/>
    </xf>
    <xf numFmtId="0" fontId="9" fillId="0" borderId="3" xfId="0" applyFont="true" applyFill="true" applyBorder="true" applyAlignment="true">
      <alignment horizontal="center" vertical="center" wrapText="true"/>
    </xf>
    <xf numFmtId="0" fontId="5" fillId="2" borderId="3" xfId="2092" applyFont="true" applyFill="true" applyBorder="true" applyAlignment="true">
      <alignment horizontal="center" vertical="center" wrapText="true"/>
    </xf>
    <xf numFmtId="0" fontId="9" fillId="2" borderId="3" xfId="0" applyFont="true" applyFill="true" applyBorder="true" applyAlignment="true">
      <alignment horizontal="center" vertical="center" wrapText="true"/>
    </xf>
    <xf numFmtId="0" fontId="5" fillId="2" borderId="3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5" fillId="0" borderId="3" xfId="2092" applyFont="true" applyFill="true" applyBorder="true" applyAlignment="true">
      <alignment horizontal="center" vertical="center" wrapText="true"/>
    </xf>
    <xf numFmtId="0" fontId="5" fillId="3" borderId="3" xfId="0" applyFont="true" applyFill="true" applyBorder="true" applyAlignment="true">
      <alignment horizontal="center" vertical="center" wrapText="true"/>
    </xf>
    <xf numFmtId="0" fontId="8" fillId="0" borderId="3" xfId="675" applyFont="true" applyFill="true" applyBorder="true" applyAlignment="true">
      <alignment horizontal="center" vertical="center" wrapText="true"/>
    </xf>
    <xf numFmtId="0" fontId="9" fillId="3" borderId="3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/>
    </xf>
    <xf numFmtId="203" fontId="8" fillId="0" borderId="3" xfId="675" applyNumberFormat="true" applyFont="true" applyFill="true" applyBorder="true" applyAlignment="true">
      <alignment horizontal="center" vertical="center" wrapText="true"/>
    </xf>
    <xf numFmtId="9" fontId="8" fillId="0" borderId="3" xfId="2835" applyFont="true" applyFill="true" applyBorder="true" applyAlignment="true">
      <alignment horizontal="center" vertical="center" wrapText="true"/>
    </xf>
    <xf numFmtId="196" fontId="8" fillId="0" borderId="3" xfId="675" applyNumberFormat="true" applyFont="true" applyFill="true" applyBorder="true" applyAlignment="true">
      <alignment horizontal="center" vertical="center" wrapText="true"/>
    </xf>
    <xf numFmtId="9" fontId="5" fillId="0" borderId="3" xfId="2835" applyFont="true" applyFill="true" applyBorder="true" applyAlignment="true">
      <alignment horizontal="center" vertical="center" wrapText="true"/>
    </xf>
    <xf numFmtId="196" fontId="4" fillId="0" borderId="3" xfId="0" applyNumberFormat="true" applyFont="true" applyFill="true" applyBorder="true" applyAlignment="true">
      <alignment horizontal="center" vertical="center"/>
    </xf>
    <xf numFmtId="0" fontId="5" fillId="0" borderId="3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 wrapText="true"/>
    </xf>
    <xf numFmtId="9" fontId="8" fillId="0" borderId="3" xfId="675" applyNumberFormat="true" applyFont="true" applyFill="true" applyBorder="true" applyAlignment="true">
      <alignment horizontal="center" vertical="center" wrapText="true"/>
    </xf>
    <xf numFmtId="0" fontId="5" fillId="0" borderId="3" xfId="869" applyFont="true" applyFill="true" applyBorder="true" applyAlignment="true">
      <alignment horizontal="center" vertical="center" wrapText="true"/>
    </xf>
    <xf numFmtId="0" fontId="5" fillId="0" borderId="3" xfId="407" applyFont="true" applyFill="true" applyBorder="true" applyAlignment="true">
      <alignment horizontal="center" vertical="center" wrapText="true"/>
    </xf>
    <xf numFmtId="0" fontId="5" fillId="0" borderId="3" xfId="675" applyFont="true" applyFill="true" applyBorder="true" applyAlignment="true">
      <alignment horizontal="center" vertical="center" wrapText="true"/>
    </xf>
    <xf numFmtId="0" fontId="5" fillId="3" borderId="3" xfId="675" applyFont="true" applyFill="true" applyBorder="true" applyAlignment="true">
      <alignment horizontal="center" vertical="center" wrapText="true"/>
    </xf>
    <xf numFmtId="0" fontId="5" fillId="0" borderId="3" xfId="1739" applyFont="true" applyFill="true" applyBorder="true" applyAlignment="true">
      <alignment horizontal="center" vertical="center" wrapText="true"/>
    </xf>
    <xf numFmtId="0" fontId="5" fillId="3" borderId="3" xfId="1739" applyFont="true" applyFill="true" applyBorder="true" applyAlignment="true">
      <alignment horizontal="center" vertical="center" wrapText="true"/>
    </xf>
    <xf numFmtId="0" fontId="4" fillId="3" borderId="3" xfId="0" applyFont="true" applyFill="true" applyBorder="true" applyAlignment="true">
      <alignment horizontal="center" vertical="center"/>
    </xf>
    <xf numFmtId="196" fontId="4" fillId="3" borderId="3" xfId="0" applyNumberFormat="true" applyFont="true" applyFill="true" applyBorder="true" applyAlignment="true">
      <alignment horizontal="center" vertical="center"/>
    </xf>
    <xf numFmtId="9" fontId="5" fillId="0" borderId="3" xfId="0" applyNumberFormat="true" applyFont="true" applyFill="true" applyBorder="true" applyAlignment="true">
      <alignment horizontal="center" vertical="center" wrapText="true"/>
    </xf>
    <xf numFmtId="0" fontId="5" fillId="0" borderId="3" xfId="2987" applyFont="true" applyFill="true" applyBorder="true" applyAlignment="true">
      <alignment horizontal="center" vertical="center" wrapText="true"/>
    </xf>
  </cellXfs>
  <cellStyles count="3136">
    <cellStyle name="常规" xfId="0" builtinId="0"/>
    <cellStyle name="差_行政公检法测算_财力性转移支付2010年预算参考数_12.25-发教育厅-2016年高职生均年初预算控制数分配表" xfId="1"/>
    <cellStyle name="差_平邑_财力性转移支付2010年预算参考数_12.25-发教育厅-2016年高职生均年初预算控制数分配表" xfId="2"/>
    <cellStyle name="40% - Accent4" xfId="3"/>
    <cellStyle name="20% - 强调文字颜色 1 2 8" xfId="4"/>
    <cellStyle name="好_2008计算资料（8月5）_12.25-发教育厅-2016年高职生均年初预算控制数分配表" xfId="5"/>
    <cellStyle name="常规 8 3" xfId="6"/>
    <cellStyle name="数字 2 3" xfId="7"/>
    <cellStyle name="常规 4 2 9" xfId="8"/>
    <cellStyle name="差_其他部门(按照总人口测算）—20080416_县市旗测算-新科目（含人口规模效应）_12.25-发教育厅-2016年高职生均年初预算控制数分配表" xfId="9"/>
    <cellStyle name="好_汇总表" xfId="10"/>
    <cellStyle name="20% - 强调文字颜色 6 2 10" xfId="11"/>
    <cellStyle name="40% - 强调文字颜色 2 2 13" xfId="12"/>
    <cellStyle name="差_卫生部门_财力性转移支付2010年预算参考数" xfId="13"/>
    <cellStyle name="60% - 强调文字颜色 1 2 7" xfId="14"/>
    <cellStyle name="常规 4 20" xfId="15"/>
    <cellStyle name="常规 4 15" xfId="16"/>
    <cellStyle name="差_30云南_12.25-发教育厅-2016年高职生均年初预算控制数分配表" xfId="17"/>
    <cellStyle name="好_平邑_财力性转移支付2010年预算参考数" xfId="18"/>
    <cellStyle name="强调文字颜色 2 2 19" xfId="19"/>
    <cellStyle name="强调文字颜色 3 2 15" xfId="20"/>
    <cellStyle name="强调文字颜色 3 2 20" xfId="21"/>
    <cellStyle name="40% - 强调文字颜色 2 2 10" xfId="22"/>
    <cellStyle name="标题 2 2 17" xfId="23"/>
    <cellStyle name="差_5334_2006年迪庆县级财政报表附表" xfId="24"/>
    <cellStyle name="标题 3 2 10" xfId="25"/>
    <cellStyle name="Pourcentage_pldt" xfId="26"/>
    <cellStyle name="60% - 强调文字颜色 1 2 14" xfId="27"/>
    <cellStyle name="差_2007年收支情况及2008年收支预计表(汇总表)_12.25-发教育厅-2016年高职生均年初预算控制数分配表" xfId="28"/>
    <cellStyle name="40% - 强调文字颜色 6 2 19" xfId="29"/>
    <cellStyle name="差_分县成本差异系数_不含人员经费系数_12.25-发教育厅-2016年高职生均年初预算控制数分配表" xfId="30"/>
    <cellStyle name="常规 11 5" xfId="31"/>
    <cellStyle name="Millares [0]_96 Risk" xfId="32"/>
    <cellStyle name="Accent1_12.25-发教育厅-2016年高职生均年初预算控制数分配表" xfId="33"/>
    <cellStyle name="20% - 强调文字颜色 5 4" xfId="34"/>
    <cellStyle name="标题 3 2 11" xfId="35"/>
    <cellStyle name="好_卫生部门_财力性转移支付2010年预算参考数" xfId="36"/>
    <cellStyle name="40% - Accent5" xfId="37"/>
    <cellStyle name="差_行政（人员）_不含人员经费系数_财力性转移支付2010年预算参考数" xfId="38"/>
    <cellStyle name="常规 11 3" xfId="39"/>
    <cellStyle name="60% - 强调文字颜色 1 2 13" xfId="40"/>
    <cellStyle name="40% - 强调文字颜色 6 2 18" xfId="41"/>
    <cellStyle name="好_县区合并测算20080421_县市旗测算-新科目（含人口规模效应）_财力性转移支付2010年预算参考数_12.25-发教育厅-2016年高职生均年初预算控制数分配表" xfId="42"/>
    <cellStyle name="汇总 3" xfId="43"/>
    <cellStyle name="60% - Accent1" xfId="44"/>
    <cellStyle name="60% - 强调文字颜色 6 2 8" xfId="45"/>
    <cellStyle name="_2010-2012中支地拨款汇总 2" xfId="46"/>
    <cellStyle name="好_行政公检法测算_财力性转移支付2010年预算参考数" xfId="47"/>
    <cellStyle name="40% - 强调文字颜色 4 2 7" xfId="48"/>
    <cellStyle name="20% - 强调文字颜色 3 2 12" xfId="49"/>
    <cellStyle name="数字_湘财教指〔2017〕84号中央财政支持地方高校改革发展资金" xfId="50"/>
    <cellStyle name="60% - 强调文字颜色 2 2 12" xfId="51"/>
    <cellStyle name="差_Sheet1_1" xfId="52"/>
    <cellStyle name="常规 22 11" xfId="53"/>
    <cellStyle name="20% - 强调文字颜色 2 3" xfId="54"/>
    <cellStyle name="20% - 强调文字颜色 4 2 10" xfId="55"/>
    <cellStyle name="60% - 强调文字颜色 4 2 8" xfId="56"/>
    <cellStyle name="差_缺口县区测算（11.13）_财力性转移支付2010年预算参考数_12.25-发教育厅-2016年高职生均年初预算控制数分配表" xfId="57"/>
    <cellStyle name="60% - 强调文字颜色 4 2 9" xfId="58"/>
    <cellStyle name="差_成本差异系数（含人口规模）" xfId="59"/>
    <cellStyle name="20% - 强调文字颜色 4 2 13" xfId="60"/>
    <cellStyle name="常规 10 3 3" xfId="61"/>
    <cellStyle name="差_文体广播事业(按照总人口测算）—20080416_12.25-发教育厅-2016年高职生均年初预算控制数分配表" xfId="62"/>
    <cellStyle name="差_县市旗测算-新科目（20080626）_县市旗测算-新科目（含人口规模效应）_12.25-发教育厅-2016年高职生均年初预算控制数分配表" xfId="63"/>
    <cellStyle name="链接单元格 2 3" xfId="64"/>
    <cellStyle name="货币 2 4" xfId="65"/>
    <cellStyle name="差_汇总-县级财政报表附表_12.25-发教育厅-2016年高职生均年初预算控制数分配表" xfId="66"/>
    <cellStyle name="gcd" xfId="67"/>
    <cellStyle name="差_2_12.25-发教育厅-2016年高职生均年初预算控制数分配表" xfId="68"/>
    <cellStyle name="好_县市旗测算-新科目（20080626）_民生政策最低支出需求" xfId="69"/>
    <cellStyle name="常规 4 2_2015年度工资提标清算拨款分配方案" xfId="70"/>
    <cellStyle name="comma zerodec" xfId="71"/>
    <cellStyle name="好_教育(按照总人口测算）—20080416_不含人员经费系数_财力性转移支付2010年预算参考数_12.25-发教育厅-2016年高职生均年初预算控制数分配表" xfId="72"/>
    <cellStyle name="常规 35 3 13" xfId="73"/>
    <cellStyle name="常规 35 3 14" xfId="74"/>
    <cellStyle name="常规 35 3 20" xfId="75"/>
    <cellStyle name="常规 35 3 15" xfId="76"/>
    <cellStyle name="常规 7 2 6" xfId="77"/>
    <cellStyle name="常规 5 8" xfId="78"/>
    <cellStyle name="20% - 强调文字颜色 6 2 12" xfId="79"/>
    <cellStyle name="差_00省级(打印)_12.25-发教育厅-2016年高职生均年初预算控制数分配表" xfId="80"/>
    <cellStyle name="60% - 强调文字颜色 5 2 4" xfId="81"/>
    <cellStyle name="常规 9 20" xfId="82"/>
    <cellStyle name="常规 9 15" xfId="83"/>
    <cellStyle name="好_2007年收支情况及2008年收支预计表(汇总表)_12.25-发教育厅-2016年高职生均年初预算控制数分配表" xfId="84"/>
    <cellStyle name="40% - 强调文字颜色 2 2 12" xfId="85"/>
    <cellStyle name="差_28四川_财力性转移支付2010年预算参考数" xfId="86"/>
    <cellStyle name="常规 9 22" xfId="87"/>
    <cellStyle name="常规 9 17" xfId="88"/>
    <cellStyle name="常规 9 19" xfId="89"/>
    <cellStyle name="40% - 强调文字颜色 1 2 6" xfId="90"/>
    <cellStyle name="常规 2 7" xfId="91"/>
    <cellStyle name="汇总 2 18" xfId="92"/>
    <cellStyle name="差_对口支援新疆资金规模测算表20100113" xfId="93"/>
    <cellStyle name="标题 3 2 16" xfId="94"/>
    <cellStyle name="标题 3 2 21" xfId="95"/>
    <cellStyle name="常规 2 20" xfId="96"/>
    <cellStyle name="常规 2 15" xfId="97"/>
    <cellStyle name="货币 2 5" xfId="98"/>
    <cellStyle name="40% - 强调文字颜色 1 2 10" xfId="99"/>
    <cellStyle name="货币 2 6" xfId="100"/>
    <cellStyle name="40% - 强调文字颜色 1 2 11" xfId="101"/>
    <cellStyle name="检查单元格 2 20" xfId="102"/>
    <cellStyle name="检查单元格 2 15" xfId="103"/>
    <cellStyle name="差_1110洱源县" xfId="104"/>
    <cellStyle name="差_县市旗测算-新科目（20080627）_民生政策最低支出需求" xfId="105"/>
    <cellStyle name="20% - 强调文字颜色 4 2 16" xfId="106"/>
    <cellStyle name="20% - 强调文字颜色 4 2 21" xfId="107"/>
    <cellStyle name="差_县市旗测算20080508_财力性转移支付2010年预算参考数" xfId="108"/>
    <cellStyle name="好_农林水和城市维护标准支出20080505－县区合计_民生政策最低支出需求" xfId="109"/>
    <cellStyle name="差_县区合并测算20080421_县市旗测算-新科目（含人口规模效应）_财力性转移支付2010年预算参考数" xfId="110"/>
    <cellStyle name="差_县区合并测算20080423(按照各省比重）_县市旗测算-新科目（含人口规模效应）_12.25-发教育厅-2016年高职生均年初预算控制数分配表" xfId="111"/>
    <cellStyle name="好_市辖区测算-新科目（20080626）_县市旗测算-新科目（含人口规模效应）_财力性转移支付2010年预算参考数" xfId="112"/>
    <cellStyle name="20% - 强调文字颜色 1 2 9" xfId="113"/>
    <cellStyle name="好_其他部门(按照总人口测算）—20080416_财力性转移支付2010年预算参考数_12.25-发教育厅-2016年高职生均年初预算控制数分配表" xfId="114"/>
    <cellStyle name="好_危改资金测算_财力性转移支付2010年预算参考数" xfId="115"/>
    <cellStyle name="差_民生政策最低支出需求_财力性转移支付2010年预算参考数" xfId="116"/>
    <cellStyle name="好_其他部门(按照总人口测算）—20080416_民生政策最低支出需求_财力性转移支付2010年预算参考数_12.25-发教育厅-2016年高职生均年初预算控制数分配表" xfId="117"/>
    <cellStyle name="好_青海 缺口县区测算(地方填报)_财力性转移支付2010年预算参考数_12.25-发教育厅-2016年高职生均年初预算控制数分配表" xfId="118"/>
    <cellStyle name="链接单元格 2 18" xfId="119"/>
    <cellStyle name="差_汇总表4" xfId="120"/>
    <cellStyle name="20% - 强调文字颜色 2 2 11" xfId="121"/>
    <cellStyle name="好_缺口县区测算(按核定人数)_财力性转移支付2010年预算参考数_12.25-发教育厅-2016年高职生均年初预算控制数分配表" xfId="122"/>
    <cellStyle name="汇总 2 9" xfId="123"/>
    <cellStyle name="好_缺口县区测算_12.25-发教育厅-2016年高职生均年初预算控制数分配表" xfId="124"/>
    <cellStyle name="好_缺口县区测算_财力性转移支付2010年预算参考数_12.25-发教育厅-2016年高职生均年初预算控制数分配表" xfId="125"/>
    <cellStyle name="输出 2 4" xfId="126"/>
    <cellStyle name="好_文体广播事业(按照总人口测算）—20080416_不含人员经费系数" xfId="127"/>
    <cellStyle name="差_分析缺口率_财力性转移支付2010年预算参考数_12.25-发教育厅-2016年高职生均年初预算控制数分配表" xfId="128"/>
    <cellStyle name="好_人员工资和公用经费2_财力性转移支付2010年预算参考数" xfId="129"/>
    <cellStyle name="60% - 强调文字颜色 2 2 21" xfId="130"/>
    <cellStyle name="60% - 强调文字颜色 2 2 16" xfId="131"/>
    <cellStyle name="好_人员工资和公用经费3_财力性转移支付2010年预算参考数_12.25-发教育厅-2016年高职生均年初预算控制数分配表" xfId="132"/>
    <cellStyle name="40% - 强调文字颜色 6 2 13" xfId="133"/>
    <cellStyle name="强调文字颜色 2 2" xfId="134"/>
    <cellStyle name="检查单元格 2 17" xfId="135"/>
    <cellStyle name="差_文体广播事业(按照总人口测算）—20080416_县市旗测算-新科目（含人口规模效应）" xfId="136"/>
    <cellStyle name="注释 2 6" xfId="137"/>
    <cellStyle name="好_市辖区测算20080510_不含人员经费系数_12.25-发教育厅-2016年高职生均年初预算控制数分配表" xfId="138"/>
    <cellStyle name="好_市辖区测算20080510_县市旗测算-新科目（含人口规模效应）_财力性转移支付2010年预算参考数_12.25-发教育厅-2016年高职生均年初预算控制数分配表" xfId="139"/>
    <cellStyle name="差 2 10" xfId="140"/>
    <cellStyle name="检查单元格 2 6" xfId="141"/>
    <cellStyle name="好_卫生(按照总人口测算）—20080416_财力性转移支付2010年预算参考数_12.25-发教育厅-2016年高职生均年初预算控制数分配表" xfId="142"/>
    <cellStyle name="差_市辖区测算20080510_县市旗测算-新科目（含人口规模效应）" xfId="143"/>
    <cellStyle name="好_市辖区测算-新科目（20080626）_县市旗测算-新科目（含人口规模效应）" xfId="144"/>
    <cellStyle name="检查单元格 2 12" xfId="145"/>
    <cellStyle name="标题 4 2_2017年改革发展类资金分配及绩效" xfId="146"/>
    <cellStyle name="好_同德" xfId="147"/>
    <cellStyle name="好_卫生(按照总人口测算）—20080416_不含人员经费系数" xfId="148"/>
    <cellStyle name="20% - 强调文字颜色 4 2 11" xfId="149"/>
    <cellStyle name="输入 2 13" xfId="150"/>
    <cellStyle name="好_卫生部门_12.25-发教育厅-2016年高职生均年初预算控制数分配表" xfId="151"/>
    <cellStyle name="好_卫生(按照总人口测算）—20080416_民生政策最低支出需求_财力性转移支付2010年预算参考数_12.25-发教育厅-2016年高职生均年初预算控制数分配表" xfId="152"/>
    <cellStyle name="输入 2 12" xfId="153"/>
    <cellStyle name="好_文体广播事业(按照总人口测算）—20080416_民生政策最低支出需求_12.25-发教育厅-2016年高职生均年初预算控制数分配表" xfId="154"/>
    <cellStyle name="差_同德_财力性转移支付2010年预算参考数" xfId="155"/>
    <cellStyle name="60% - 强调文字颜色 1 2 21" xfId="156"/>
    <cellStyle name="60% - 强调文字颜色 1 2 16" xfId="157"/>
    <cellStyle name="常规 9 21" xfId="158"/>
    <cellStyle name="常规 9 16" xfId="159"/>
    <cellStyle name="标题 3 2 7" xfId="160"/>
    <cellStyle name="20% - 强调文字颜色 1 2 17" xfId="161"/>
    <cellStyle name="适中 2 16" xfId="162"/>
    <cellStyle name="适中 2 21" xfId="163"/>
    <cellStyle name="注释 2 2" xfId="164"/>
    <cellStyle name="好_县区合并测算20080423(按照各省比重）" xfId="165"/>
    <cellStyle name="Normal - Style1" xfId="166"/>
    <cellStyle name="好_市辖区测算20080510_不含人员经费系数_财力性转移支付2010年预算参考数_12.25-发教育厅-2016年高职生均年初预算控制数分配表" xfId="167"/>
    <cellStyle name="好_县区合并测算20080423(按照各省比重）_民生政策最低支出需求_财力性转移支付2010年预算参考数" xfId="168"/>
    <cellStyle name="好_县区合并测算20080423(按照各省比重）_县市旗测算-新科目（含人口规模效应）_财力性转移支付2010年预算参考数_12.25-发教育厅-2016年高职生均年初预算控制数分配表" xfId="169"/>
    <cellStyle name="好_县区合并测算20080421_12.25-发教育厅-2016年高职生均年初预算控制数分配表" xfId="170"/>
    <cellStyle name="好_县市旗测算20080508_不含人员经费系数_12.25-发教育厅-2016年高职生均年初预算控制数分配表" xfId="171"/>
    <cellStyle name="好_县市旗测算20080508_不含人员经费系数_财力性转移支付2010年预算参考数_12.25-发教育厅-2016年高职生均年初预算控制数分配表" xfId="172"/>
    <cellStyle name="好_县市旗测算-新科目（20080626）_不含人员经费系数_财力性转移支付2010年预算参考数" xfId="173"/>
    <cellStyle name="计算 2 13" xfId="174"/>
    <cellStyle name="差_附表_12.25-发教育厅-2016年高职生均年初预算控制数分配表" xfId="175"/>
    <cellStyle name="输入 2 4" xfId="176"/>
    <cellStyle name="40% - 强调文字颜色 2 2 14" xfId="177"/>
    <cellStyle name="好_县区合并测算20080421_财力性转移支付2010年预算参考数_12.25-发教育厅-2016年高职生均年初预算控制数分配表" xfId="178"/>
    <cellStyle name="콤마 [0]_BOILER-CO1" xfId="179"/>
    <cellStyle name="标题 4 2 18" xfId="180"/>
    <cellStyle name="好_县市旗测算-新科目（20080626）_财力性转移支付2010年预算参考数_12.25-发教育厅-2016年高职生均年初预算控制数分配表" xfId="181"/>
    <cellStyle name="好_县市旗测算-新科目（20080626）_民生政策最低支出需求_12.25-发教育厅-2016年高职生均年初预算控制数分配表" xfId="182"/>
    <cellStyle name="常规 9 4" xfId="183"/>
    <cellStyle name="强调文字颜色 4 2 20" xfId="184"/>
    <cellStyle name="强调文字颜色 4 2 15" xfId="185"/>
    <cellStyle name="60% - 强调文字颜色 1 2" xfId="186"/>
    <cellStyle name="好_县市旗测算-新科目（20080627）_县市旗测算-新科目（含人口规模效应）_12.25-发教育厅-2016年高职生均年初预算控制数分配表" xfId="187"/>
    <cellStyle name="差_农林水和城市维护标准支出20080505－县区合计_财力性转移支付2010年预算参考数_12.25-发教育厅-2016年高职生均年初预算控制数分配表" xfId="188"/>
    <cellStyle name="好_一般预算支出口径剔除表" xfId="189"/>
    <cellStyle name="好_云南 缺口县区测算(地方填报)_12.25-发教育厅-2016年高职生均年初预算控制数分配表" xfId="190"/>
    <cellStyle name="适中 3" xfId="191"/>
    <cellStyle name="差_11大理_财力性转移支付2010年预算参考数_12.25-发教育厅-2016年高职生均年初预算控制数分配表" xfId="192"/>
    <cellStyle name="好_云南省2008年转移支付测算——州市本级考核部分及政策性测算" xfId="193"/>
    <cellStyle name="好_职　2014年职成教育第二批专项经费分配表(分发）" xfId="194"/>
    <cellStyle name="好_市辖区测算20080510_不含人员经费系数_财力性转移支付2010年预算参考数" xfId="195"/>
    <cellStyle name="20% - 强调文字颜色 4 4" xfId="196"/>
    <cellStyle name="Accent6 - 60%" xfId="197"/>
    <cellStyle name="强调文字颜色 1 2 12" xfId="198"/>
    <cellStyle name="20% - 强调文字颜色 5 2 17" xfId="199"/>
    <cellStyle name="货币 3 17" xfId="200"/>
    <cellStyle name="后继超级链接" xfId="201"/>
    <cellStyle name="汇总 2" xfId="202"/>
    <cellStyle name="好_12滨州" xfId="203"/>
    <cellStyle name="40% - 强调文字颜色 3 3" xfId="204"/>
    <cellStyle name="小数 3" xfId="205"/>
    <cellStyle name="差_其他部门(按照总人口测算）—20080416_县市旗测算-新科目（含人口规模效应）_财力性转移支付2010年预算参考数_12.25-发教育厅-2016年高职生均年初预算控制数分配表" xfId="206"/>
    <cellStyle name="差_市辖区测算-新科目（20080626）_民生政策最低支出需求_财力性转移支付2010年预算参考数" xfId="207"/>
    <cellStyle name="好_县市旗测算20080508_财力性转移支付2010年预算参考数_12.25-发教育厅-2016年高职生均年初预算控制数分配表" xfId="208"/>
    <cellStyle name="好_山东省民生支出标准" xfId="209"/>
    <cellStyle name="60% - 强调文字颜色 4 2 7" xfId="210"/>
    <cellStyle name="好_县区合并测算20080423(按照各省比重）_财力性转移支付2010年预算参考数" xfId="211"/>
    <cellStyle name="货币 4 19" xfId="212"/>
    <cellStyle name="好_其他部门(按照总人口测算）—20080416_不含人员经费系数_12.25-发教育厅-2016年高职生均年初预算控制数分配表" xfId="213"/>
    <cellStyle name="60% - 强调文字颜色 6 4" xfId="214"/>
    <cellStyle name="20% - 强调文字颜色 6 3" xfId="215"/>
    <cellStyle name="汇总 2 17" xfId="216"/>
    <cellStyle name="40% - 强调文字颜色 6 2 9" xfId="217"/>
    <cellStyle name="差_农林水和城市维护标准支出20080505－县区合计_县市旗测算-新科目（含人口规模效应）_财力性转移支付2010年预算参考数_12.25-发教育厅-2016年高职生均年初预算控制数分配表" xfId="218"/>
    <cellStyle name="20% - 强调文字颜色 6 2 6" xfId="219"/>
    <cellStyle name="适中 2 9" xfId="220"/>
    <cellStyle name="链接单元格 2 12" xfId="221"/>
    <cellStyle name="差_县区合并测算20080423(按照各省比重）_县市旗测算-新科目（含人口规模效应）_财力性转移支付2010年预算参考数_12.25-发教育厅-2016年高职生均年初预算控制数分配表" xfId="222"/>
    <cellStyle name="差_14安徽_12.25-发教育厅-2016年高职生均年初预算控制数分配表" xfId="223"/>
    <cellStyle name="差_2014年高职生均测算" xfId="224"/>
    <cellStyle name="货币 4 4" xfId="225"/>
    <cellStyle name="货币 4 7" xfId="226"/>
    <cellStyle name="计算 2 14" xfId="227"/>
    <cellStyle name="检查单元格 2 18" xfId="228"/>
    <cellStyle name="检查单元格 2 3" xfId="229"/>
    <cellStyle name="20% - 强调文字颜色 4 2 19" xfId="230"/>
    <cellStyle name="检查单元格 4" xfId="231"/>
    <cellStyle name="60% - 强调文字颜色 2 2 10" xfId="232"/>
    <cellStyle name="60% - 强调文字颜色 2 2 11" xfId="233"/>
    <cellStyle name="常规 5 4" xfId="234"/>
    <cellStyle name="20% - 强调文字颜色 4 2 4" xfId="235"/>
    <cellStyle name="解释性文本 2 12" xfId="236"/>
    <cellStyle name="捠壿 [0.00]_Region Orders (2)" xfId="237"/>
    <cellStyle name="输出 2 18" xfId="238"/>
    <cellStyle name="解释性文本 2 3" xfId="239"/>
    <cellStyle name="检查单元格 2 4" xfId="240"/>
    <cellStyle name="输入 2 7" xfId="241"/>
    <cellStyle name="适中 2_2017年改革发展类资金分配及绩效" xfId="242"/>
    <cellStyle name="60% - 强调文字颜色 3 2 3" xfId="243"/>
    <cellStyle name="20% - 强调文字颜色 5 2 5" xfId="244"/>
    <cellStyle name="货币 3 5" xfId="245"/>
    <cellStyle name="链接单元格 2 4" xfId="246"/>
    <cellStyle name="适中 2 19" xfId="247"/>
    <cellStyle name="输入 2 21" xfId="248"/>
    <cellStyle name="输入 2 16" xfId="249"/>
    <cellStyle name="货币 4 5" xfId="250"/>
    <cellStyle name="60% - 强调文字颜色 1 2 11" xfId="251"/>
    <cellStyle name="好_市辖区测算20080510_县市旗测算-新科目（含人口规模效应）" xfId="252"/>
    <cellStyle name="常规 2 2" xfId="253"/>
    <cellStyle name="汇总 2 13" xfId="254"/>
    <cellStyle name="输出 2 6" xfId="255"/>
    <cellStyle name="好_文体广播部门" xfId="256"/>
    <cellStyle name="Header1" xfId="257"/>
    <cellStyle name="适中 2 18" xfId="258"/>
    <cellStyle name="注释 2 4" xfId="259"/>
    <cellStyle name="输入 2 15" xfId="260"/>
    <cellStyle name="输入 2 20" xfId="261"/>
    <cellStyle name="差_市辖区测算-新科目（20080626）_不含人员经费系数_财力性转移支付2010年预算参考数_12.25-发教育厅-2016年高职生均年初预算控制数分配表" xfId="262"/>
    <cellStyle name="强调文字颜色 3 2 11" xfId="263"/>
    <cellStyle name="60% - Accent2" xfId="264"/>
    <cellStyle name="差_分县成本差异系数_不含人员经费系数" xfId="265"/>
    <cellStyle name="差_不含人员经费系数_财力性转移支付2010年预算参考数" xfId="266"/>
    <cellStyle name="解释性文本 2 8" xfId="267"/>
    <cellStyle name="输入 2 3" xfId="268"/>
    <cellStyle name="好_缺口县区测算(财政部标准)_财力性转移支付2010年预算参考数" xfId="269"/>
    <cellStyle name="强调文字颜色 1 2 18" xfId="270"/>
    <cellStyle name="检查单元格 2 9" xfId="271"/>
    <cellStyle name="常规 5 3" xfId="272"/>
    <cellStyle name="差_12.25-发教育厅-2015年老职工住房补贴审核表" xfId="273"/>
    <cellStyle name="输入 2 5" xfId="274"/>
    <cellStyle name="好_缺口县区测算（11.13）_财力性转移支付2010年预算参考数_12.25-发教育厅-2016年高职生均年初预算控制数分配表" xfId="275"/>
    <cellStyle name="警告文本 2 17" xfId="276"/>
    <cellStyle name="千分位[0]_ 白土" xfId="277"/>
    <cellStyle name="强调文字颜色 4 2 8" xfId="278"/>
    <cellStyle name="差_对口支援新疆资金规模测算表20100113_12.25-发教育厅-2016年高职生均年初预算控制数分配表" xfId="279"/>
    <cellStyle name="注释 2" xfId="280"/>
    <cellStyle name="60% - 强调文字颜色 2 2 6" xfId="281"/>
    <cellStyle name="解释性文本 2 6" xfId="282"/>
    <cellStyle name="适中 2 17" xfId="283"/>
    <cellStyle name="注释 2 3" xfId="284"/>
    <cellStyle name="差_其他部门(按照总人口测算）—20080416_12.25-发教育厅-2016年高职生均年初预算控制数分配表" xfId="285"/>
    <cellStyle name="表标题 3" xfId="286"/>
    <cellStyle name="强调文字颜色 3 2 17" xfId="287"/>
    <cellStyle name="未定义" xfId="288"/>
    <cellStyle name="强调文字颜色 6 2 12" xfId="289"/>
    <cellStyle name="差_2008计算资料（8月5）" xfId="290"/>
    <cellStyle name="好_人员工资和公用经费3_财力性转移支付2010年预算参考数" xfId="291"/>
    <cellStyle name="差_2007年一般预算支出剔除_财力性转移支付2010年预算参考数" xfId="292"/>
    <cellStyle name="输入 2 8" xfId="293"/>
    <cellStyle name="强调文字颜色 3 2 10" xfId="294"/>
    <cellStyle name="差_自行调整差异系数顺序_12.25-发教育厅-2016年高职生均年初预算控制数分配表" xfId="295"/>
    <cellStyle name="好_市辖区测算-新科目（20080626）_财力性转移支付2010年预算参考数_12.25-发教育厅-2016年高职生均年初预算控制数分配表" xfId="296"/>
    <cellStyle name="好_文体广播事业(按照总人口测算）—20080416_县市旗测算-新科目（含人口规模效应）_财力性转移支付2010年预算参考数_12.25-发教育厅-2016年高职生均年初预算控制数分配表" xfId="297"/>
    <cellStyle name="强调文字颜色 2 3" xfId="298"/>
    <cellStyle name="输出 2 9" xfId="299"/>
    <cellStyle name="20% - 强调文字颜色 5 2 2" xfId="300"/>
    <cellStyle name="货币 3 2" xfId="301"/>
    <cellStyle name="差_县市旗测算-新科目（20080626）_不含人员经费系数" xfId="302"/>
    <cellStyle name="60% - 强调文字颜色 2 2 5" xfId="303"/>
    <cellStyle name="好_市辖区测算20080510_民生政策最低支出需求_财力性转移支付2010年预算参考数_12.25-发教育厅-2016年高职生均年初预算控制数分配表" xfId="304"/>
    <cellStyle name="解释性文本 2 5" xfId="305"/>
    <cellStyle name="适中 4" xfId="306"/>
    <cellStyle name="强调文字颜色 4 2 10" xfId="307"/>
    <cellStyle name="Header2" xfId="308"/>
    <cellStyle name="常规 22 10" xfId="309"/>
    <cellStyle name="60% - 强调文字颜色 5 2 8" xfId="310"/>
    <cellStyle name="标题 1 2 10" xfId="311"/>
    <cellStyle name="常规 2 3 21" xfId="312"/>
    <cellStyle name="常规 2 3 16" xfId="313"/>
    <cellStyle name="好_市辖区测算20080510_民生政策最低支出需求" xfId="314"/>
    <cellStyle name="好_云南省2008年转移支付测算——州市本级考核部分及政策性测算_财力性转移支付2010年预算参考数" xfId="315"/>
    <cellStyle name="链接单元格 2 8" xfId="316"/>
    <cellStyle name="警告文本 2 9" xfId="317"/>
    <cellStyle name="警告文本 2 18" xfId="318"/>
    <cellStyle name="链接单元格 2 13" xfId="319"/>
    <cellStyle name="标题 5 2" xfId="320"/>
    <cellStyle name="输出 2" xfId="321"/>
    <cellStyle name="强调文字颜色 4 3" xfId="322"/>
    <cellStyle name="好_其他部门(按照总人口测算）—20080416_不含人员经费系数_财力性转移支付2010年预算参考数" xfId="323"/>
    <cellStyle name="好_县市旗测算-新科目（20080627）_财力性转移支付2010年预算参考数_12.25-发教育厅-2016年高职生均年初预算控制数分配表" xfId="324"/>
    <cellStyle name="差_县市旗测算20080508_财力性转移支付2010年预算参考数_12.25-发教育厅-2016年高职生均年初预算控制数分配表" xfId="325"/>
    <cellStyle name="差_县区合并测算20080421_12.25-发教育厅-2016年高职生均年初预算控制数分配表" xfId="326"/>
    <cellStyle name="常规 7 11" xfId="327"/>
    <cellStyle name="强调文字颜色 6 2 17" xfId="328"/>
    <cellStyle name="强调文字颜色 2 2 2" xfId="329"/>
    <cellStyle name="好_成本差异系数（含人口规模）_财力性转移支付2010年预算参考数" xfId="330"/>
    <cellStyle name="好_卫生(按照总人口测算）—20080416_县市旗测算-新科目（含人口规模效应）_财力性转移支付2010年预算参考数" xfId="331"/>
    <cellStyle name="差_2006年22湖南_12.25-发教育厅-2016年高职生均年初预算控制数分配表" xfId="332"/>
    <cellStyle name="常规 2" xfId="333"/>
    <cellStyle name="注释 2 18" xfId="334"/>
    <cellStyle name="好_县区合并测算20080421_不含人员经费系数_财力性转移支付2010年预算参考数" xfId="335"/>
    <cellStyle name="强调文字颜色 6 2 8" xfId="336"/>
    <cellStyle name="40% - 强调文字颜色 1 2 20" xfId="337"/>
    <cellStyle name="40% - 强调文字颜色 1 2 15" xfId="338"/>
    <cellStyle name="强调文字颜色 6 3" xfId="339"/>
    <cellStyle name="差_民生政策最低支出需求_财力性转移支付2010年预算参考数_12.25-发教育厅-2016年高职生均年初预算控制数分配表" xfId="340"/>
    <cellStyle name="警告文本 2 12" xfId="341"/>
    <cellStyle name="强调 1" xfId="342"/>
    <cellStyle name="输入 2 2" xfId="343"/>
    <cellStyle name="注释 2 7" xfId="344"/>
    <cellStyle name="输出 2 5" xfId="345"/>
    <cellStyle name="寘嬫愗傝_Region Orders (2)" xfId="346"/>
    <cellStyle name="汇总 2_2017年改革发展类资金分配及绩效" xfId="347"/>
    <cellStyle name="常规 9 2 16" xfId="348"/>
    <cellStyle name="常规 9 2 21" xfId="349"/>
    <cellStyle name="常规 2 23 3" xfId="350"/>
    <cellStyle name="常规 2 2 7" xfId="351"/>
    <cellStyle name="差_5334_2006年迪庆县级财政报表附表_12.25-发教育厅-2016年高职生均年初预算控制数分配表" xfId="352"/>
    <cellStyle name="好_卫生部门_财力性转移支付2010年预算参考数_12.25-发教育厅-2016年高职生均年初预算控制数分配表" xfId="353"/>
    <cellStyle name="强调文字颜色 1 2 21" xfId="354"/>
    <cellStyle name="强调文字颜色 1 2 16" xfId="355"/>
    <cellStyle name="差_2006年34青海_12.25-发教育厅-2016年高职生均年初预算控制数分配表" xfId="356"/>
    <cellStyle name="输入 3" xfId="357"/>
    <cellStyle name="好_青海 缺口县区测算(地方填报)" xfId="358"/>
    <cellStyle name="强调文字颜色 4 2 19" xfId="359"/>
    <cellStyle name="好_行政(燃修费)_财力性转移支付2010年预算参考数" xfId="360"/>
    <cellStyle name="40% - 强调文字颜色 6 2 6" xfId="361"/>
    <cellStyle name="千位分隔 2 4" xfId="362"/>
    <cellStyle name="PSInt" xfId="363"/>
    <cellStyle name="常规 2 17" xfId="364"/>
    <cellStyle name="常规 2 22" xfId="365"/>
    <cellStyle name="好_其他部门(按照总人口测算）—20080416_县市旗测算-新科目（含人口规模效应）" xfId="366"/>
    <cellStyle name="20% - 强调文字颜色 6 2 17" xfId="367"/>
    <cellStyle name="40% - 强调文字颜色 6 2 7" xfId="368"/>
    <cellStyle name="千位分隔 2 5" xfId="369"/>
    <cellStyle name="常规 10 14 2 2 20" xfId="370"/>
    <cellStyle name="常规 10 14 2 2 15" xfId="371"/>
    <cellStyle name="20% - 强调文字颜色 3 2 14" xfId="372"/>
    <cellStyle name="差_成本差异系数_12.25-发教育厅-2016年高职生均年初预算控制数分配表" xfId="373"/>
    <cellStyle name="注释 2 10" xfId="374"/>
    <cellStyle name="差_2015年高等教育教职工和学生情况" xfId="375"/>
    <cellStyle name="Heading 1" xfId="376"/>
    <cellStyle name="Check Cell" xfId="377"/>
    <cellStyle name="强调文字颜色 2 2 11" xfId="378"/>
    <cellStyle name="标题 5 14" xfId="379"/>
    <cellStyle name="差_2006年33甘肃_12.25-发教育厅-2016年高职生均年初预算控制数分配表" xfId="380"/>
    <cellStyle name="强调文字颜色 1 4" xfId="381"/>
    <cellStyle name="常规 7 2 4" xfId="382"/>
    <cellStyle name="差_行政(燃修费)_民生政策最低支出需求" xfId="383"/>
    <cellStyle name="60% - 强调文字颜色 6 2 19" xfId="384"/>
    <cellStyle name="60% - 强调文字颜色 6 2 12" xfId="385"/>
    <cellStyle name="货币 2 18" xfId="386"/>
    <cellStyle name="표준_0N-HANDLING " xfId="387"/>
    <cellStyle name="检查单元格 2 16" xfId="388"/>
    <cellStyle name="检查单元格 2 21" xfId="389"/>
    <cellStyle name="40% - 强调文字颜色 3 2 17" xfId="390"/>
    <cellStyle name="20% - 强调文字颜色 3 2 9" xfId="391"/>
    <cellStyle name="好_缺口县区测算（11.13）_财力性转移支付2010年预算参考数" xfId="392"/>
    <cellStyle name="好_同德_财力性转移支付2010年预算参考数" xfId="393"/>
    <cellStyle name="60% - 强调文字颜色 6 2 18" xfId="394"/>
    <cellStyle name="差_成本差异系数_财力性转移支付2010年预算参考数" xfId="395"/>
    <cellStyle name="强调文字颜色 4 4" xfId="396"/>
    <cellStyle name="好_县市旗测算-新科目（20080626）_民生政策最低支出需求_财力性转移支付2010年预算参考数" xfId="397"/>
    <cellStyle name="Heading 2" xfId="398"/>
    <cellStyle name="输入 2 18" xfId="399"/>
    <cellStyle name="20% - 强调文字颜色 3 2 16" xfId="400"/>
    <cellStyle name="20% - 强调文字颜色 3 2 21" xfId="401"/>
    <cellStyle name="Accent6 - 20%" xfId="402"/>
    <cellStyle name="检查单元格 2 14" xfId="403"/>
    <cellStyle name="强调文字颜色 1 2 11" xfId="404"/>
    <cellStyle name="注释 3" xfId="405"/>
    <cellStyle name="输出 2 8" xfId="406"/>
    <cellStyle name="_ET_STYLE_NoName_00_" xfId="407"/>
    <cellStyle name="检查单元格 2 13" xfId="408"/>
    <cellStyle name="解释性文本 2 18" xfId="409"/>
    <cellStyle name="0,0_x000d__x000a_NA_x000d__x000a_" xfId="410"/>
    <cellStyle name="差_行政(燃修费)_民生政策最低支出需求_财力性转移支付2010年预算参考数" xfId="411"/>
    <cellStyle name="强调文字颜色 6 2 20" xfId="412"/>
    <cellStyle name="强调文字颜色 6 2 15" xfId="413"/>
    <cellStyle name="好_县市旗测算-新科目（20080626）_不含人员经费系数_财力性转移支付2010年预算参考数_12.25-发教育厅-2016年高职生均年初预算控制数分配表" xfId="414"/>
    <cellStyle name="40% - 强调文字颜色 3 2 19" xfId="415"/>
    <cellStyle name="强调文字颜色 3 2 2" xfId="416"/>
    <cellStyle name="好_县市旗测算-新科目（20080627）_不含人员经费系数" xfId="417"/>
    <cellStyle name="强调文字颜色 1 2 13" xfId="418"/>
    <cellStyle name="常规 5 5" xfId="419"/>
    <cellStyle name="60% - 强调文字颜色 2 2 13" xfId="420"/>
    <cellStyle name="20% - 强调文字颜色 4 2 5" xfId="421"/>
    <cellStyle name="解释性文本 2 13" xfId="422"/>
    <cellStyle name="强调文字颜色 5 4" xfId="423"/>
    <cellStyle name="汇总 2 8" xfId="424"/>
    <cellStyle name="强调文字颜色 5 2 9" xfId="425"/>
    <cellStyle name="好_缺口县区测算(按2007支出增长25%测算)_财力性转移支付2010年预算参考数_12.25-发教育厅-2016年高职生均年初预算控制数分配表" xfId="426"/>
    <cellStyle name="强调文字颜色 3 2 18" xfId="427"/>
    <cellStyle name="差_县区合并测算20080421_县市旗测算-新科目（含人口规模效应）" xfId="428"/>
    <cellStyle name="好_农林水和城市维护标准支出20080505－县区合计_县市旗测算-新科目（含人口规模效应）_财力性转移支付2010年预算参考数" xfId="429"/>
    <cellStyle name="好_县区合并测算20080421_不含人员经费系数" xfId="430"/>
    <cellStyle name="强调文字颜色 5 2 6" xfId="431"/>
    <cellStyle name="差_2006年30云南_12.25-发教育厅-2016年高职生均年初预算控制数分配表" xfId="432"/>
    <cellStyle name="警告文本 3" xfId="433"/>
    <cellStyle name="汇总 2 11" xfId="434"/>
    <cellStyle name="计算 2 10" xfId="435"/>
    <cellStyle name="差_青海 缺口县区测算(地方填报)" xfId="436"/>
    <cellStyle name="好_缺口县区测算（11.13）_12.25-发教育厅-2016年高职生均年初预算控制数分配表" xfId="437"/>
    <cellStyle name="汇总 2 10" xfId="438"/>
    <cellStyle name="差_县区合并测算20080423(按照各省比重）_12.25-发教育厅-2016年高职生均年初预算控制数分配表" xfId="439"/>
    <cellStyle name="强调文字颜色 5 2 10" xfId="440"/>
    <cellStyle name="强调文字颜色 4 2 5" xfId="441"/>
    <cellStyle name="强调文字颜色 4 2 3" xfId="442"/>
    <cellStyle name="链接单元格 2 5" xfId="443"/>
    <cellStyle name="强调文字颜色 4 2 17" xfId="444"/>
    <cellStyle name="强调文字颜色 4 2 21" xfId="445"/>
    <cellStyle name="强调文字颜色 4 2 16" xfId="446"/>
    <cellStyle name="好_自行调整差异系数顺序_财力性转移支付2010年预算参考数" xfId="447"/>
    <cellStyle name="差_重点民生支出需求测算表社保（农村低保）081112_12.25-发教育厅-2016年高职生均年初预算控制数分配表" xfId="448"/>
    <cellStyle name="强调文字颜色 4 2" xfId="449"/>
    <cellStyle name="好_卫生(按照总人口测算）—20080416_民生政策最低支出需求_12.25-发教育厅-2016年高职生均年初预算控制数分配表" xfId="450"/>
    <cellStyle name="40% - 强调文字颜色 4 2 13" xfId="451"/>
    <cellStyle name="强调文字颜色 2 2 7" xfId="452"/>
    <cellStyle name="好_其他部门(按照总人口测算）—20080416_县市旗测算-新科目（含人口规模效应）_财力性转移支付2010年预算参考数_12.25-发教育厅-2016年高职生均年初预算控制数分配表" xfId="453"/>
    <cellStyle name="差_分县成本差异系数_民生政策最低支出需求_财力性转移支付2010年预算参考数" xfId="454"/>
    <cellStyle name="20% - 强调文字颜色 4 2 7" xfId="455"/>
    <cellStyle name="解释性文本 2 15" xfId="456"/>
    <cellStyle name="解释性文本 2 20" xfId="457"/>
    <cellStyle name="借出原因" xfId="458"/>
    <cellStyle name="常规 5 7" xfId="459"/>
    <cellStyle name="60% - 强调文字颜色 2 2 20" xfId="460"/>
    <cellStyle name="60% - 强调文字颜色 2 2 15" xfId="461"/>
    <cellStyle name="差_汇总_12.25-发教育厅-2016年高职生均年初预算控制数分配表" xfId="462"/>
    <cellStyle name="差_市辖区测算20080510_财力性转移支付2010年预算参考数" xfId="463"/>
    <cellStyle name="强调文字颜色 2 4" xfId="464"/>
    <cellStyle name="_ET_STYLE_NoName_00__2016年年初部门预算分配方案" xfId="465"/>
    <cellStyle name="好_县区合并测算20080423(按照各省比重）_民生政策最低支出需求_财力性转移支付2010年预算参考数_12.25-发教育厅-2016年高职生均年初预算控制数分配表" xfId="466"/>
    <cellStyle name="差_2008年支出核定_12.25-发教育厅-2016年高职生均年初预算控制数分配表" xfId="467"/>
    <cellStyle name="千位分隔 2 7" xfId="468"/>
    <cellStyle name="链接单元格 2 19" xfId="469"/>
    <cellStyle name="警告文本 2" xfId="470"/>
    <cellStyle name="HEADING1" xfId="471"/>
    <cellStyle name="强调文字颜色 1 2 19" xfId="472"/>
    <cellStyle name="60% - 强调文字颜色 4 2 10" xfId="473"/>
    <cellStyle name="标题 4 2 2" xfId="474"/>
    <cellStyle name="强调文字颜色 5 2" xfId="475"/>
    <cellStyle name="好_行政（人员）_12.25-发教育厅-2016年高职生均年初预算控制数分配表" xfId="476"/>
    <cellStyle name="差_530629_2006年县级财政报表附表_12.25-发教育厅-2016年高职生均年初预算控制数分配表" xfId="477"/>
    <cellStyle name="强调文字颜色 1 2 14" xfId="478"/>
    <cellStyle name="警告文本 2 13" xfId="479"/>
    <cellStyle name="40% - 强调文字颜色 6 2 4" xfId="480"/>
    <cellStyle name="千位分隔 2 2" xfId="481"/>
    <cellStyle name="20% - 强调文字颜色 6 2 18" xfId="482"/>
    <cellStyle name="常规 2 18" xfId="483"/>
    <cellStyle name="常规 2 23" xfId="484"/>
    <cellStyle name="20% - 强调文字颜色 6 2 19" xfId="485"/>
    <cellStyle name="差_22湖南_12.25-发教育厅-2016年高职生均年初预算控制数分配表" xfId="486"/>
    <cellStyle name="千位分隔 2 19" xfId="487"/>
    <cellStyle name="货币 2" xfId="488"/>
    <cellStyle name="差_1_12.25-发教育厅-2016年高职生均年初预算控制数分配表" xfId="489"/>
    <cellStyle name="输入 2_2017年改革发展类资金分配及绩效" xfId="490"/>
    <cellStyle name="好_云南 缺口县区测算(地方填报)" xfId="491"/>
    <cellStyle name="好_县市旗测算20080508_不含人员经费系数_财力性转移支付2010年预算参考数" xfId="492"/>
    <cellStyle name="Header2_湘财教指2017-0119号2018年中央支持地方高校改革发展省级资金预算分配表" xfId="493"/>
    <cellStyle name="常规 10 14 2 2 21" xfId="494"/>
    <cellStyle name="常规 10 14 2 2 16" xfId="495"/>
    <cellStyle name="20% - 强调文字颜色 3 2 15" xfId="496"/>
    <cellStyle name="20% - 强调文字颜色 3 2 20" xfId="497"/>
    <cellStyle name="注释 2 11" xfId="498"/>
    <cellStyle name="差_2008年预计支出与2007年对比_12.25-发教育厅-2016年高职生均年初预算控制数分配表" xfId="499"/>
    <cellStyle name="差_汇总表" xfId="500"/>
    <cellStyle name="警告文本 2 2" xfId="501"/>
    <cellStyle name="常规 35 3" xfId="502"/>
    <cellStyle name="40% - 强调文字颜色 5 3" xfId="503"/>
    <cellStyle name="40% - 强调文字颜色 1 2 18" xfId="504"/>
    <cellStyle name="差_汇总_财力性转移支付2010年预算参考数" xfId="505"/>
    <cellStyle name="好_分析缺口率_12.25-发教育厅-2016年高职生均年初预算控制数分配表" xfId="506"/>
    <cellStyle name="常规 2 2 8" xfId="507"/>
    <cellStyle name="常规 2 23 4" xfId="508"/>
    <cellStyle name="差_附表_财力性转移支付2010年预算参考数" xfId="509"/>
    <cellStyle name="差_核定人数对比_财力性转移支付2010年预算参考数" xfId="510"/>
    <cellStyle name="Accent3 - 60%" xfId="511"/>
    <cellStyle name="检查单元格 2 7" xfId="512"/>
    <cellStyle name="差_530623_2006年县级财政报表附表" xfId="513"/>
    <cellStyle name="注释 4" xfId="514"/>
    <cellStyle name="差_行政公检法测算_县市旗测算-新科目（含人口规模效应）_12.25-发教育厅-2016年高职生均年初预算控制数分配表" xfId="515"/>
    <cellStyle name="20% - 强调文字颜色 3 2 18" xfId="516"/>
    <cellStyle name="差_行政（人员）_县市旗测算-新科目（含人口规模效应）_财力性转移支付2010年预算参考数_12.25-发教育厅-2016年高职生均年初预算控制数分配表" xfId="517"/>
    <cellStyle name="差_行政（人员）_不含人员经费系数_财力性转移支付2010年预算参考数_12.25-发教育厅-2016年高职生均年初预算控制数分配表" xfId="518"/>
    <cellStyle name="常规 36" xfId="519"/>
    <cellStyle name="检查单元格 2 11" xfId="520"/>
    <cellStyle name="差_行政（人员）_不含人员经费系数" xfId="521"/>
    <cellStyle name="差 2" xfId="522"/>
    <cellStyle name="差_行政(燃修费)_民生政策最低支出需求_财力性转移支付2010年预算参考数_12.25-发教育厅-2016年高职生均年初预算控制数分配表" xfId="523"/>
    <cellStyle name="千位[0]_ 方正PC" xfId="524"/>
    <cellStyle name="好_县市旗测算20080508_民生政策最低支出需求" xfId="525"/>
    <cellStyle name="差_行政（人员）_民生政策最低支出需求_财力性转移支付2010年预算参考数" xfId="526"/>
    <cellStyle name="差_行政(燃修费)_财力性转移支付2010年预算参考数" xfId="527"/>
    <cellStyle name="差_30云南_1_12.25-发教育厅-2016年高职生均年初预算控制数分配表" xfId="528"/>
    <cellStyle name="好_山东省民生支出标准_12.25-发教育厅-2016年高职生均年初预算控制数分配表" xfId="529"/>
    <cellStyle name="好_20河南_财力性转移支付2010年预算参考数_12.25-发教育厅-2016年高职生均年初预算控制数分配表" xfId="530"/>
    <cellStyle name="好_云南省2008年转移支付测算——州市本级考核部分及政策性测算_财力性转移支付2010年预算参考数_12.25-发教育厅-2016年高职生均年初预算控制数分配表" xfId="531"/>
    <cellStyle name="好_文体广播事业(按照总人口测算）—20080416_县市旗测算-新科目（含人口规模效应）" xfId="532"/>
    <cellStyle name="常规 2 2 10" xfId="533"/>
    <cellStyle name="好_文体广播事业(按照总人口测算）—20080416_财力性转移支付2010年预算参考数_12.25-发教育厅-2016年高职生均年初预算控制数分配表" xfId="534"/>
    <cellStyle name="好_530623_2006年县级财政报表附表" xfId="535"/>
    <cellStyle name="差_分县成本差异系数_民生政策最低支出需求_财力性转移支付2010年预算参考数_12.25-发教育厅-2016年高职生均年初预算控制数分配表" xfId="536"/>
    <cellStyle name="好_农林水和城市维护标准支出20080505－县区合计_民生政策最低支出需求_财力性转移支付2010年预算参考数" xfId="537"/>
    <cellStyle name="常规 7 2 19" xfId="538"/>
    <cellStyle name="好_总人口" xfId="539"/>
    <cellStyle name="差_0605石屏县_财力性转移支付2010年预算参考数_12.25-发教育厅-2016年高职生均年初预算控制数分配表" xfId="540"/>
    <cellStyle name="差_分县成本差异系数" xfId="541"/>
    <cellStyle name="20% - 强调文字颜色 5 2 4" xfId="542"/>
    <cellStyle name="货币 3 4" xfId="543"/>
    <cellStyle name="强调文字颜色 4 2 18" xfId="544"/>
    <cellStyle name="差_对口支援新疆资金规模测算表20100106_12.25-发教育厅-2016年高职生均年初预算控制数分配表" xfId="545"/>
    <cellStyle name="差_1110洱源县_12.25-发教育厅-2016年高职生均年初预算控制数分配表" xfId="546"/>
    <cellStyle name="Accent4_12.25-发教育厅-2016年高职生均年初预算控制数分配表" xfId="547"/>
    <cellStyle name="差_核定人数对比_12.25-发教育厅-2016年高职生均年初预算控制数分配表" xfId="548"/>
    <cellStyle name="20% - 强调文字颜色 1 2 3" xfId="549"/>
    <cellStyle name="差_成本差异系数（含人口规模）_12.25-发教育厅-2016年高职生均年初预算控制数分配表" xfId="550"/>
    <cellStyle name="差_33甘肃_12.25-发教育厅-2016年高职生均年初预算控制数分配表" xfId="551"/>
    <cellStyle name="好_同德_12.25-发教育厅-2016年高职生均年初预算控制数分配表" xfId="552"/>
    <cellStyle name="适中 2 8" xfId="553"/>
    <cellStyle name="40% - 强调文字颜色 1 2 14" xfId="554"/>
    <cellStyle name="货币 2 9" xfId="555"/>
    <cellStyle name="差_行政(燃修费)_不含人员经费系数_财力性转移支付2010年预算参考数_12.25-发教育厅-2016年高职生均年初预算控制数分配表" xfId="556"/>
    <cellStyle name="货币 3 16" xfId="557"/>
    <cellStyle name="货币 3 21" xfId="558"/>
    <cellStyle name="20% - 强调文字颜色 5 2 21" xfId="559"/>
    <cellStyle name="20% - 强调文字颜色 5 2 16" xfId="560"/>
    <cellStyle name="千位分隔[0] 3" xfId="561"/>
    <cellStyle name="Linked Cell" xfId="562"/>
    <cellStyle name="差_分县成本差异系数_12.25-发教育厅-2016年高职生均年初预算控制数分配表" xfId="563"/>
    <cellStyle name="好_县市旗测算-新科目（20080626）_12.25-发教育厅-2016年高职生均年初预算控制数分配表" xfId="564"/>
    <cellStyle name="_2014年经费下达指标文目录" xfId="565"/>
    <cellStyle name="差_行政公检法测算_县市旗测算-新科目（含人口规模效应）_财力性转移支付2010年预算参考数_12.25-发教育厅-2016年高职生均年初预算控制数分配表" xfId="566"/>
    <cellStyle name="差_Book2_财力性转移支付2010年预算参考数" xfId="567"/>
    <cellStyle name="输入 2" xfId="568"/>
    <cellStyle name="差_Book1_财力性转移支付2010年预算参考数" xfId="569"/>
    <cellStyle name="好_2014市县可用财力（提供处室）" xfId="570"/>
    <cellStyle name="差_30云南_1" xfId="571"/>
    <cellStyle name="差_30云南_1_财力性转移支付2010年预算参考数" xfId="572"/>
    <cellStyle name="常规 2 3 14" xfId="573"/>
    <cellStyle name="差_34青海_1_财力性转移支付2010年预算参考数_12.25-发教育厅-2016年高职生均年初预算控制数分配表" xfId="574"/>
    <cellStyle name="60% - 强调文字颜色 2 2 19" xfId="575"/>
    <cellStyle name="差_行政公检法测算_县市旗测算-新科目（含人口规模效应）_财力性转移支付2010年预算参考数" xfId="576"/>
    <cellStyle name="Note" xfId="577"/>
    <cellStyle name="差_22湖南_财力性转移支付2010年预算参考数" xfId="578"/>
    <cellStyle name="差_教科文(工资提标和养老保险改革含5所划转学校)" xfId="579"/>
    <cellStyle name="差_河南 缺口县区测算(地方填报)_财力性转移支付2010年预算参考数" xfId="580"/>
    <cellStyle name="差_20河南_财力性转移支付2010年预算参考数_12.25-发教育厅-2016年高职生均年初预算控制数分配表" xfId="581"/>
    <cellStyle name="60% - 强调文字颜色 1 2_2017年改革发展类资金分配及绩效" xfId="582"/>
    <cellStyle name="差_2016年年初部门预算分配方案" xfId="583"/>
    <cellStyle name="好_对口支援新疆资金规模测算表20100106" xfId="584"/>
    <cellStyle name="PSDate" xfId="585"/>
    <cellStyle name="Accent2_12.25-发教育厅-2016年高职生均年初预算控制数分配表" xfId="586"/>
    <cellStyle name="60% - 强调文字颜色 1 2 19" xfId="587"/>
    <cellStyle name="强调文字颜色 3 4" xfId="588"/>
    <cellStyle name="好_汇总_财力性转移支付2010年预算参考数" xfId="589"/>
    <cellStyle name="差_11大理_12.25-发教育厅-2016年高职生均年初预算控制数分配表" xfId="590"/>
    <cellStyle name="货币 4 14" xfId="591"/>
    <cellStyle name="差_Book2_12.25-发教育厅-2016年高职生均年初预算控制数分配表" xfId="592"/>
    <cellStyle name="检查单元格 2 10" xfId="593"/>
    <cellStyle name="货币 4 13" xfId="594"/>
    <cellStyle name="好_市辖区测算20080510_财力性转移支付2010年预算参考数" xfId="595"/>
    <cellStyle name="标题 3 2_2017年改革发展类资金分配及绩效" xfId="596"/>
    <cellStyle name="差 2 8" xfId="597"/>
    <cellStyle name="好_测算结果汇总_12.25-发教育厅-2016年高职生均年初预算控制数分配表" xfId="598"/>
    <cellStyle name="_2010项目预算申请汇总表_湖南省_湘财教指〔2017〕84号中央财政支持地方高校改革发展资金" xfId="599"/>
    <cellStyle name="差_2008年支出核定" xfId="600"/>
    <cellStyle name="差_行政(燃修费)_县市旗测算-新科目（含人口规模效应）" xfId="601"/>
    <cellStyle name="差_2008年一般预算支出预计" xfId="602"/>
    <cellStyle name="注释 2 8" xfId="603"/>
    <cellStyle name="差_对口支援新疆资金规模测算表20100106" xfId="604"/>
    <cellStyle name="差_2007一般预算支出口径剔除表_财力性转移支付2010年预算参考数_12.25-发教育厅-2016年高职生均年初预算控制数分配表" xfId="605"/>
    <cellStyle name="差_其他部门(按照总人口测算）—20080416_民生政策最低支出需求_财力性转移支付2010年预算参考数_12.25-发教育厅-2016年高职生均年初预算控制数分配表" xfId="606"/>
    <cellStyle name="常规 2 3" xfId="607"/>
    <cellStyle name="汇总 2 14" xfId="608"/>
    <cellStyle name="标题 2 2 8" xfId="609"/>
    <cellStyle name="适中 2 6" xfId="610"/>
    <cellStyle name="20% - 强调文字颜色 6 2 3" xfId="611"/>
    <cellStyle name="好_总人口_财力性转移支付2010年预算参考数" xfId="612"/>
    <cellStyle name="差_行政（人员）_民生政策最低支出需求" xfId="613"/>
    <cellStyle name="60% - 强调文字颜色 5 2_2017年改革发展类资金分配及绩效" xfId="614"/>
    <cellStyle name="标题 2 2 3" xfId="615"/>
    <cellStyle name="差_2006年34青海_财力性转移支付2010年预算参考数_12.25-发教育厅-2016年高职生均年初预算控制数分配表" xfId="616"/>
    <cellStyle name="差_行政（人员）_财力性转移支付2010年预算参考数" xfId="617"/>
    <cellStyle name="差_2006年30云南" xfId="618"/>
    <cellStyle name="常规 6 13" xfId="619"/>
    <cellStyle name="差_2006年28四川_12.25-发教育厅-2016年高职生均年初预算控制数分配表" xfId="620"/>
    <cellStyle name="好_市辖区测算-新科目（20080626）_县市旗测算-新科目（含人口规模效应）_财力性转移支付2010年预算参考数_12.25-发教育厅-2016年高职生均年初预算控制数分配表" xfId="621"/>
    <cellStyle name="好_文体广播事业(按照总人口测算）—20080416_民生政策最低支出需求_财力性转移支付2010年预算参考数" xfId="622"/>
    <cellStyle name="好_0605石屏县_12.25-发教育厅-2016年高职生均年初预算控制数分配表" xfId="623"/>
    <cellStyle name="强调文字颜色 5 2 21" xfId="624"/>
    <cellStyle name="强调文字颜色 5 2 16" xfId="625"/>
    <cellStyle name="差_一般预算支出口径剔除表_财力性转移支付2010年预算参考数_12.25-发教育厅-2016年高职生均年初预算控制数分配表" xfId="626"/>
    <cellStyle name="好_县区合并测算20080421_不含人员经费系数_12.25-发教育厅-2016年高职生均年初预算控制数分配表" xfId="627"/>
    <cellStyle name="60% - Accent4" xfId="628"/>
    <cellStyle name="强调文字颜色 3 2 13" xfId="629"/>
    <cellStyle name="差_2006年水利统计指标统计表_财力性转移支付2010年预算参考数_12.25-发教育厅-2016年高职生均年初预算控制数分配表" xfId="630"/>
    <cellStyle name="强调文字颜色 1 2 20" xfId="631"/>
    <cellStyle name="强调文字颜色 1 2 15" xfId="632"/>
    <cellStyle name="差_2_财力性转移支付2010年预算参考数" xfId="633"/>
    <cellStyle name="差_12.25-发教育厅工资提标和养老保险改革2016年新增" xfId="634"/>
    <cellStyle name="常规 2 25" xfId="635"/>
    <cellStyle name="常规 2 30" xfId="636"/>
    <cellStyle name="千位分隔 2 17" xfId="637"/>
    <cellStyle name="千位分隔 2 22" xfId="638"/>
    <cellStyle name="标题 6" xfId="639"/>
    <cellStyle name="差_测算结果汇总_财力性转移支付2010年预算参考数" xfId="640"/>
    <cellStyle name="差_11大理" xfId="641"/>
    <cellStyle name="常规 4 7" xfId="642"/>
    <cellStyle name="40% - 强调文字颜色 5 2 18" xfId="643"/>
    <cellStyle name="常规 3 9" xfId="644"/>
    <cellStyle name="差_危改资金测算" xfId="645"/>
    <cellStyle name="常规 3_12.25-发教育厅工资提标和养老保险改革2016年新增" xfId="646"/>
    <cellStyle name="20% - 强调文字颜色 3 4" xfId="647"/>
    <cellStyle name="常规 35 11" xfId="648"/>
    <cellStyle name="差_文体广播部门_12.25-发教育厅-2016年高职生均年初预算控制数分配表" xfId="649"/>
    <cellStyle name="常规 35 2 12" xfId="650"/>
    <cellStyle name="差_行政（人员）_12.25-发教育厅-2016年高职生均年初预算控制数分配表" xfId="651"/>
    <cellStyle name="强调文字颜色 6 2 2" xfId="652"/>
    <cellStyle name="差_自行调整差异系数顺序_财力性转移支付2010年预算参考数_12.25-发教育厅-2016年高职生均年初预算控制数分配表" xfId="653"/>
    <cellStyle name="差_2008年支出调整" xfId="654"/>
    <cellStyle name="小数 2 2" xfId="655"/>
    <cellStyle name="强调文字颜色 4 2 11" xfId="656"/>
    <cellStyle name="Currency1" xfId="657"/>
    <cellStyle name="常规 5 10" xfId="658"/>
    <cellStyle name="Total_湘财教指2017-0119号2018年中央支持地方高校改革发展省级资金预算分配表" xfId="659"/>
    <cellStyle name="常规 35 2 17" xfId="660"/>
    <cellStyle name="强调文字颜色 3 2 5" xfId="661"/>
    <cellStyle name="常规 10 2 2 12" xfId="662"/>
    <cellStyle name="20% - 强调文字颜色 2 2 5" xfId="663"/>
    <cellStyle name="常规 2 3 7" xfId="664"/>
    <cellStyle name="好_财政供养人员_12.25-发教育厅-2016年高职生均年初预算控制数分配表" xfId="665"/>
    <cellStyle name="常规 35 3 17" xfId="666"/>
    <cellStyle name="常规 7 2 12" xfId="667"/>
    <cellStyle name="40% - 强调文字颜色 5 4" xfId="668"/>
    <cellStyle name="差_人员工资和公用经费2_财力性转移支付2010年预算参考数_12.25-发教育厅-2016年高职生均年初预算控制数分配表" xfId="669"/>
    <cellStyle name="40% - 强调文字颜色 1 2 19" xfId="670"/>
    <cellStyle name="常规 35 4" xfId="671"/>
    <cellStyle name="好_汇总表_财力性转移支付2010年预算参考数" xfId="672"/>
    <cellStyle name="常规 2 2 4 2 5" xfId="673"/>
    <cellStyle name="好_其他部门(按照总人口测算）—20080416_财力性转移支付2010年预算参考数" xfId="674"/>
    <cellStyle name="常规 37" xfId="675"/>
    <cellStyle name="差_行政(燃修费)" xfId="676"/>
    <cellStyle name="差_12.25-发教育厅-非税预算" xfId="677"/>
    <cellStyle name="常规 4 2 11" xfId="678"/>
    <cellStyle name="常规 6 7" xfId="679"/>
    <cellStyle name="常规 2 2 4 29" xfId="680"/>
    <cellStyle name="好_分县成本差异系数_民生政策最低支出需求_12.25-发教育厅-2016年高职生均年初预算控制数分配表" xfId="681"/>
    <cellStyle name="常规 7 2 8" xfId="682"/>
    <cellStyle name="常规 4 2 2" xfId="683"/>
    <cellStyle name="好_其他部门(按照总人口测算）—20080416_民生政策最低支出需求_财力性转移支付2010年预算参考数" xfId="684"/>
    <cellStyle name="差_民生政策最低支出需求_12.25-发教育厅-2016年高职生均年初预算控制数分配表" xfId="685"/>
    <cellStyle name="差 2 3" xfId="686"/>
    <cellStyle name="60% - 强调文字颜色 2 2 7" xfId="687"/>
    <cellStyle name="好_县市旗测算20080508_县市旗测算-新科目（含人口规模效应）_财力性转移支付2010年预算参考数" xfId="688"/>
    <cellStyle name="_ET_STYLE_NoName_00__Sheet3" xfId="689"/>
    <cellStyle name="60% - 强调文字颜色 4 2 4" xfId="690"/>
    <cellStyle name="常规 4 2 6" xfId="691"/>
    <cellStyle name="常规 35 9" xfId="692"/>
    <cellStyle name="60% - 强调文字颜色 4 2 5" xfId="693"/>
    <cellStyle name="常规 4 2 7" xfId="694"/>
    <cellStyle name="差_行政（人员）_县市旗测算-新科目（含人口规模效应）_12.25-发教育厅-2016年高职生均年初预算控制数分配表" xfId="695"/>
    <cellStyle name="常规 4 2 8" xfId="696"/>
    <cellStyle name="好_行政(燃修费)_不含人员经费系数_财力性转移支付2010年预算参考数" xfId="697"/>
    <cellStyle name="40% - 强调文字颜色 5 2 14" xfId="698"/>
    <cellStyle name="常规 4 3" xfId="699"/>
    <cellStyle name="40% - 强调文字颜色 4 2 8" xfId="700"/>
    <cellStyle name="好_2008年支出调整_财力性转移支付2010年预算参考数" xfId="701"/>
    <cellStyle name="好_09黑龙江_财力性转移支付2010年预算参考数_12.25-发教育厅-2016年高职生均年初预算控制数分配表" xfId="702"/>
    <cellStyle name="_2010项目预算申请汇总表_湖南省" xfId="703"/>
    <cellStyle name="强调文字颜色 6 4" xfId="704"/>
    <cellStyle name="好_县市旗测算-新科目（20080627）_财力性转移支付2010年预算参考数" xfId="705"/>
    <cellStyle name="差_卫生部门" xfId="706"/>
    <cellStyle name="好_县区合并测算20080423(按照各省比重）_县市旗测算-新科目（含人口规模效应）" xfId="707"/>
    <cellStyle name="差_人员工资和公用经费" xfId="708"/>
    <cellStyle name="差_27重庆_财力性转移支付2010年预算参考数" xfId="709"/>
    <cellStyle name="40% - 强调文字颜色 5 2 19" xfId="710"/>
    <cellStyle name="常规 4 8" xfId="711"/>
    <cellStyle name="好_其他部门(按照总人口测算）—20080416_不含人员经费系数_财力性转移支付2010年预算参考数_12.25-发教育厅-2016年高职生均年初预算控制数分配表" xfId="712"/>
    <cellStyle name="好_汇总_12.25-发教育厅-2016年高职生均年初预算控制数分配表" xfId="713"/>
    <cellStyle name="60% - 强调文字颜色 5 2 2" xfId="714"/>
    <cellStyle name="好_其他部门(按照总人口测算）—20080416_县市旗测算-新科目（含人口规模效应）_财力性转移支付2010年预算参考数" xfId="715"/>
    <cellStyle name="表标题" xfId="716"/>
    <cellStyle name="常规 5 11" xfId="717"/>
    <cellStyle name="差_文体广播事业(按照总人口测算）—20080416_民生政策最低支出需求" xfId="718"/>
    <cellStyle name="强调文字颜色 2 2 5" xfId="719"/>
    <cellStyle name="40% - 强调文字颜色 4 2 11" xfId="720"/>
    <cellStyle name="20% - 强调文字颜色 2 2 6" xfId="721"/>
    <cellStyle name="好_缺口县区测算(按核定人数)_12.25-发教育厅-2016年高职生均年初预算控制数分配表" xfId="722"/>
    <cellStyle name="常规 2 3 8" xfId="723"/>
    <cellStyle name="40% - Accent3" xfId="724"/>
    <cellStyle name="好_县市旗测算-新科目（20080627）_县市旗测算-新科目（含人口规模效应）_财力性转移支付2010年预算参考数" xfId="725"/>
    <cellStyle name="好_县区合并测算20080423(按照各省比重）_财力性转移支付2010年预算参考数_12.25-发教育厅-2016年高职生均年初预算控制数分配表" xfId="726"/>
    <cellStyle name="常规 22 13" xfId="727"/>
    <cellStyle name="千位分隔 2 10" xfId="728"/>
    <cellStyle name="标题 1 2 13" xfId="729"/>
    <cellStyle name="强调文字颜色 5 2 17" xfId="730"/>
    <cellStyle name="常规 6 10" xfId="731"/>
    <cellStyle name="差_市辖区测算20080510_民生政策最低支出需求_财力性转移支付2010年预算参考数_12.25-发教育厅-2016年高职生均年初预算控制数分配表" xfId="732"/>
    <cellStyle name="强调文字颜色 5 2 18" xfId="733"/>
    <cellStyle name="常规 6 11" xfId="734"/>
    <cellStyle name="好_附表_12.25-发教育厅-2016年高职生均年初预算控制数分配表" xfId="735"/>
    <cellStyle name="差_河南 缺口县区测算(地方填报)_12.25-发教育厅-2016年高职生均年初预算控制数分配表" xfId="736"/>
    <cellStyle name="常规 2_01综合类" xfId="737"/>
    <cellStyle name="常规 6 12" xfId="738"/>
    <cellStyle name="强调文字颜色 5 2 19" xfId="739"/>
    <cellStyle name="常规 6 15" xfId="740"/>
    <cellStyle name="常规 6 20" xfId="741"/>
    <cellStyle name="常规 8 2" xfId="742"/>
    <cellStyle name="常规 7 2 3" xfId="743"/>
    <cellStyle name="常规 6 8" xfId="744"/>
    <cellStyle name="差_行政公检法测算_县市旗测算-新科目（含人口规模效应）" xfId="745"/>
    <cellStyle name="好_社会保障费测算数据" xfId="746"/>
    <cellStyle name="40% - 强调文字颜色 1 2" xfId="747"/>
    <cellStyle name="差_2006年全省财力计算表（中央、决算）_12.25-发教育厅-2016年高职生均年初预算控制数分配表" xfId="748"/>
    <cellStyle name="解释性文本 2 4" xfId="749"/>
    <cellStyle name="输出 2 19" xfId="750"/>
    <cellStyle name="常规 6 17" xfId="751"/>
    <cellStyle name="常规 6 22" xfId="752"/>
    <cellStyle name="好_00省级(打印)" xfId="753"/>
    <cellStyle name="常规 5 4 2" xfId="754"/>
    <cellStyle name="常规 6 6" xfId="755"/>
    <cellStyle name="检查单元格 2 2" xfId="756"/>
    <cellStyle name="强调文字颜色 6 2_2017年改革发展类资金分配及绩效" xfId="757"/>
    <cellStyle name="常规 7" xfId="758"/>
    <cellStyle name="烹拳 [0]_ +Foil &amp; -FOIL &amp; PAPER" xfId="759"/>
    <cellStyle name="40% - 强调文字颜色 5 2 17" xfId="760"/>
    <cellStyle name="常规 4 6" xfId="761"/>
    <cellStyle name="好_2006年水利统计指标统计表_财力性转移支付2010年预算参考数_12.25-发教育厅-2016年高职生均年初预算控制数分配表" xfId="762"/>
    <cellStyle name="常规 5 2 2" xfId="763"/>
    <cellStyle name="强调文字颜色 5 2 14" xfId="764"/>
    <cellStyle name="常规 35 5" xfId="765"/>
    <cellStyle name="标题 4 2 12" xfId="766"/>
    <cellStyle name="常规 4 2 15" xfId="767"/>
    <cellStyle name="常规 4 2 20" xfId="768"/>
    <cellStyle name="输出 2_2017年改革发展类资金分配及绩效" xfId="769"/>
    <cellStyle name="好_安徽 缺口县区测算(地方填报)1_财力性转移支付2010年预算参考数" xfId="770"/>
    <cellStyle name="好_2007一般预算支出口径剔除表_财力性转移支付2010年预算参考数" xfId="771"/>
    <cellStyle name="常规 35 2 5" xfId="772"/>
    <cellStyle name="常规 7 17" xfId="773"/>
    <cellStyle name="常规 7 22" xfId="774"/>
    <cellStyle name="常规 7 2 11" xfId="775"/>
    <cellStyle name="好_Book2_12.25-发教育厅-2016年高职生均年初预算控制数分配表" xfId="776"/>
    <cellStyle name="常规 7 2 14" xfId="777"/>
    <cellStyle name="常规 7 2 16" xfId="778"/>
    <cellStyle name="常规 7 2 21" xfId="779"/>
    <cellStyle name="好_重点民生支出需求测算表社保（农村低保）081112" xfId="780"/>
    <cellStyle name="好 2" xfId="781"/>
    <cellStyle name="货币 2 2" xfId="782"/>
    <cellStyle name="差_县市旗测算20080508" xfId="783"/>
    <cellStyle name="常规 7 2 17" xfId="784"/>
    <cellStyle name="常规 7 2 2" xfId="785"/>
    <cellStyle name="好_农林水和城市维护标准支出20080505－县区合计_县市旗测算-新科目（含人口规模效应）_财力性转移支付2010年预算参考数_12.25-发教育厅-2016年高职生均年初预算控制数分配表" xfId="786"/>
    <cellStyle name="好_行政公检法测算_民生政策最低支出需求" xfId="787"/>
    <cellStyle name="差_20河南_12.25-发教育厅-2016年高职生均年初预算控制数分配表" xfId="788"/>
    <cellStyle name="好_缺口县区测算(按核定人数)_财力性转移支付2010年预算参考数" xfId="789"/>
    <cellStyle name="差_文体广播事业(按照总人口测算）—20080416_财力性转移支付2010年预算参考数" xfId="790"/>
    <cellStyle name="检查单元格 2 8" xfId="791"/>
    <cellStyle name="编号" xfId="792"/>
    <cellStyle name="常规 7 2_12.25-发教育厅-2016年高职生均年初预算控制数分配表" xfId="793"/>
    <cellStyle name="标题 4 2 21" xfId="794"/>
    <cellStyle name="标题 4 2 16" xfId="795"/>
    <cellStyle name="常规 4 2 19" xfId="796"/>
    <cellStyle name="好_分县成本差异系数_民生政策最低支出需求" xfId="797"/>
    <cellStyle name="好_行政（人员）_不含人员经费系数_财力性转移支付2010年预算参考数_12.25-发教育厅-2016年高职生均年初预算控制数分配表" xfId="798"/>
    <cellStyle name="常规 7 3" xfId="799"/>
    <cellStyle name="常规 7 4" xfId="800"/>
    <cellStyle name="强调文字颜色 6 2 14" xfId="801"/>
    <cellStyle name="差_市辖区测算-新科目（20080626）_财力性转移支付2010年预算参考数_12.25-发教育厅-2016年高职生均年初预算控制数分配表" xfId="802"/>
    <cellStyle name="常规 8 10" xfId="803"/>
    <cellStyle name="60% - 强调文字颜色 5 2 3" xfId="804"/>
    <cellStyle name="好_2006年27重庆_财力性转移支付2010年预算参考数" xfId="805"/>
    <cellStyle name="好_一般预算支出口径剔除表_财力性转移支付2010年预算参考数" xfId="806"/>
    <cellStyle name="常规 8 13" xfId="807"/>
    <cellStyle name="差_2006年28四川_财力性转移支付2010年预算参考数_12.25-发教育厅-2016年高职生均年初预算控制数分配表" xfId="808"/>
    <cellStyle name="好_县市旗测算20080508" xfId="809"/>
    <cellStyle name="标题 4 2 7" xfId="810"/>
    <cellStyle name="百分比 2" xfId="811"/>
    <cellStyle name="好_2006年30云南" xfId="812"/>
    <cellStyle name="常规 8 14" xfId="813"/>
    <cellStyle name="差_27重庆_财力性转移支付2010年预算参考数_12.25-发教育厅-2016年高职生均年初预算控制数分配表" xfId="814"/>
    <cellStyle name="差_2006年27重庆" xfId="815"/>
    <cellStyle name="标题 2 2 21" xfId="816"/>
    <cellStyle name="标题 2 2 16" xfId="817"/>
    <cellStyle name="好_12滨州_12.25-发教育厅-2016年高职生均年初预算控制数分配表" xfId="818"/>
    <cellStyle name="差_其他部门(按照总人口测算）—20080416_不含人员经费系数" xfId="819"/>
    <cellStyle name="常规 8" xfId="820"/>
    <cellStyle name="常规 35 13" xfId="821"/>
    <cellStyle name="标题 5 12" xfId="822"/>
    <cellStyle name="差_测算结果汇总_12.25-发教育厅-2016年高职生均年初预算控制数分配表" xfId="823"/>
    <cellStyle name="好_卫生(按照总人口测算）—20080416_县市旗测算-新科目（含人口规模效应）" xfId="824"/>
    <cellStyle name="好_行政(燃修费)_不含人员经费系数" xfId="825"/>
    <cellStyle name="常规 8 15" xfId="826"/>
    <cellStyle name="常规 8 20" xfId="827"/>
    <cellStyle name="常规 35 3 16" xfId="828"/>
    <cellStyle name="常规 35 3 21" xfId="829"/>
    <cellStyle name="常规 2 3 3" xfId="830"/>
    <cellStyle name="常规 2 2 4 10" xfId="831"/>
    <cellStyle name="常规 8 16" xfId="832"/>
    <cellStyle name="常规 8 21" xfId="833"/>
    <cellStyle name="常规 22 4" xfId="834"/>
    <cellStyle name="标题 1 2 4" xfId="835"/>
    <cellStyle name="常规 35 3 18" xfId="836"/>
    <cellStyle name="常规 2 2 4 12" xfId="837"/>
    <cellStyle name="常规 8 18" xfId="838"/>
    <cellStyle name="好_人员工资和公用经费3_12.25-发教育厅-2016年高职生均年初预算控制数分配表" xfId="839"/>
    <cellStyle name="常规 9 2 13" xfId="840"/>
    <cellStyle name="常规 2 2 4 13" xfId="841"/>
    <cellStyle name="好_县市旗测算20080508_不含人员经费系数" xfId="842"/>
    <cellStyle name="常规 9 2 14" xfId="843"/>
    <cellStyle name="常规 9 2 17" xfId="844"/>
    <cellStyle name="常规 9 2 22" xfId="845"/>
    <cellStyle name="常规 9 2 18" xfId="846"/>
    <cellStyle name="常规 11" xfId="847"/>
    <cellStyle name="常规 9 2 19" xfId="848"/>
    <cellStyle name="千位_ 方正PC" xfId="849"/>
    <cellStyle name="好_2007年一般预算支出剔除" xfId="850"/>
    <cellStyle name="Accent5" xfId="851"/>
    <cellStyle name="货币 2 13" xfId="852"/>
    <cellStyle name="常规 8 8" xfId="853"/>
    <cellStyle name="常规 9 2 7" xfId="854"/>
    <cellStyle name="标题 1 3" xfId="855"/>
    <cellStyle name="常规 10 13" xfId="856"/>
    <cellStyle name="好_行政(燃修费)_不含人员经费系数_12.25-发教育厅-2016年高职生均年初预算控制数分配表" xfId="857"/>
    <cellStyle name="常规 9 2 9" xfId="858"/>
    <cellStyle name="好_县市旗测算20080508_县市旗测算-新科目（含人口规模效应）" xfId="859"/>
    <cellStyle name="差_湘财教指2017-0119号2018年中央支持地方高校改革发展省级资金预算分配表" xfId="860"/>
    <cellStyle name="60% - 强调文字颜色 2 2 8" xfId="861"/>
    <cellStyle name="好_2008年全省汇总收支计算表_财力性转移支付2010年预算参考数" xfId="862"/>
    <cellStyle name="60% - 强调文字颜色 5 2 9" xfId="863"/>
    <cellStyle name="好_09黑龙江" xfId="864"/>
    <cellStyle name="常规 7_01综合类2010" xfId="865"/>
    <cellStyle name="常规 3 10" xfId="866"/>
    <cellStyle name="常规 9 5" xfId="867"/>
    <cellStyle name="常规 35" xfId="868"/>
    <cellStyle name="常规_2009年国家奖助学金分配基础数据一览表 2 2" xfId="869"/>
    <cellStyle name="输出 2 17" xfId="870"/>
    <cellStyle name="好_1110洱源县_12.25-发教育厅-2016年高职生均年初预算控制数分配表" xfId="871"/>
    <cellStyle name="解释性文本 2 2" xfId="872"/>
    <cellStyle name="超级链接" xfId="873"/>
    <cellStyle name="好_危改资金测算" xfId="874"/>
    <cellStyle name="好_行政(燃修费)" xfId="875"/>
    <cellStyle name="_2013年经费测算情况(12.11)" xfId="876"/>
    <cellStyle name="好 2 13" xfId="877"/>
    <cellStyle name="40% - 强调文字颜色 3 2 2" xfId="878"/>
    <cellStyle name="好_县市旗测算-新科目（20080626）_县市旗测算-新科目（含人口规模效应）_财力性转移支付2010年预算参考数_12.25-发教育厅-2016年高职生均年初预算控制数分配表" xfId="879"/>
    <cellStyle name="常规 7 2 10" xfId="880"/>
    <cellStyle name="好_缺口县区测算(按2007支出增长25%测算)_12.25-发教育厅-2016年高职生均年初预算控制数分配表" xfId="881"/>
    <cellStyle name="注释 2 16" xfId="882"/>
    <cellStyle name="注释 2 21" xfId="883"/>
    <cellStyle name="差_卫生部门_财力性转移支付2010年预算参考数_12.25-发教育厅-2016年高职生均年初预算控制数分配表" xfId="884"/>
    <cellStyle name="常规 10 3 2" xfId="885"/>
    <cellStyle name="60% - 强调文字颜色 3 2 10" xfId="886"/>
    <cellStyle name="好 2 16" xfId="887"/>
    <cellStyle name="好 2 21" xfId="888"/>
    <cellStyle name="标题 4 2 4" xfId="889"/>
    <cellStyle name="差_2018年湖南省高校“双一流”建设专项资金预安排表" xfId="890"/>
    <cellStyle name="20% - 强调文字颜色 1 2 21" xfId="891"/>
    <cellStyle name="20% - 强调文字颜色 1 2 16" xfId="892"/>
    <cellStyle name="标题 3 2 6" xfId="893"/>
    <cellStyle name="好_Sheet1" xfId="894"/>
    <cellStyle name="标题 3 2 13" xfId="895"/>
    <cellStyle name="好_14安徽_12.25-发教育厅-2016年高职生均年初预算控制数分配表" xfId="896"/>
    <cellStyle name="Normal_!!!GO" xfId="897"/>
    <cellStyle name="好 2 6" xfId="898"/>
    <cellStyle name="好 3" xfId="899"/>
    <cellStyle name="60% - 强调文字颜色 3 2 14" xfId="900"/>
    <cellStyle name="好_09黑龙江_12.25-发教育厅-2016年高职生均年初预算控制数分配表" xfId="901"/>
    <cellStyle name="60% - 强调文字颜色 3 2 15" xfId="902"/>
    <cellStyle name="60% - 强调文字颜色 3 2 20" xfId="903"/>
    <cellStyle name="好 4" xfId="904"/>
    <cellStyle name="差_行政(燃修费)_县市旗测算-新科目（含人口规模效应）_12.25-发教育厅-2016年高职生均年初预算控制数分配表" xfId="905"/>
    <cellStyle name="常规 4_01综合类2010" xfId="906"/>
    <cellStyle name="常规 5_2017年改革发展类资金分配及绩效" xfId="907"/>
    <cellStyle name="好_行政（人员）_县市旗测算-新科目（含人口规模效应）_财力性转移支付2010年预算参考数" xfId="908"/>
    <cellStyle name="常规 11 21" xfId="909"/>
    <cellStyle name="常规 11 16" xfId="910"/>
    <cellStyle name="好_0502通海县" xfId="911"/>
    <cellStyle name="好_0605石屏县_财力性转移支付2010年预算参考数" xfId="912"/>
    <cellStyle name="好_文体广播事业(按照总人口测算）—20080416_民生政策最低支出需求_财力性转移支付2010年预算参考数_12.25-发教育厅-2016年高职生均年初预算控制数分配表" xfId="913"/>
    <cellStyle name="标题 3 2 3" xfId="914"/>
    <cellStyle name="差_09黑龙江_12.25-发教育厅-2016年高职生均年初预算控制数分配表" xfId="915"/>
    <cellStyle name="差_县市旗测算20080508_县市旗测算-新科目（含人口规模效应）_财力性转移支付2010年预算参考数" xfId="916"/>
    <cellStyle name="差_2006年33甘肃" xfId="917"/>
    <cellStyle name="好_2007年收支情况及2008年收支预计表(汇总表)" xfId="918"/>
    <cellStyle name="差 2 16" xfId="919"/>
    <cellStyle name="差 2 21" xfId="920"/>
    <cellStyle name="常规 2 2 4 5" xfId="921"/>
    <cellStyle name="计算 3" xfId="922"/>
    <cellStyle name="好_行政(燃修费)_民生政策最低支出需求_财力性转移支付2010年预算参考数_12.25-发教育厅-2016年高职生均年初预算控制数分配表" xfId="923"/>
    <cellStyle name="差_行政公检法测算" xfId="924"/>
    <cellStyle name="常规 7 2 13" xfId="925"/>
    <cellStyle name="强调文字颜色 1 3" xfId="926"/>
    <cellStyle name="常规 10 3 19" xfId="927"/>
    <cellStyle name="货币 4 17" xfId="928"/>
    <cellStyle name="PSChar" xfId="929"/>
    <cellStyle name="标题 2 2 4" xfId="930"/>
    <cellStyle name="适中 2 2" xfId="931"/>
    <cellStyle name="常规 2 2 4 9" xfId="932"/>
    <cellStyle name="差_2016年高校经常性拨款分配因素(测算201616)" xfId="933"/>
    <cellStyle name="常规 35 2 14" xfId="934"/>
    <cellStyle name="好_分析缺口率_财力性转移支付2010年预算参考数" xfId="935"/>
    <cellStyle name="好_县区合并测算20080423(按照各省比重）_民生政策最低支出需求" xfId="936"/>
    <cellStyle name="差_农林水和城市维护标准支出20080505－县区合计_县市旗测算-新科目（含人口规模效应）_12.25-发教育厅-2016年高职生均年初预算控制数分配表" xfId="937"/>
    <cellStyle name="千位分隔[0] 5" xfId="938"/>
    <cellStyle name="差_行政(燃修费)_不含人员经费系数" xfId="939"/>
    <cellStyle name="好_2016年年初部门预算分配方案" xfId="940"/>
    <cellStyle name="好_市辖区测算20080510_12.25-发教育厅-2016年高职生均年初预算控制数分配表" xfId="941"/>
    <cellStyle name="常规 2 2 4 22" xfId="942"/>
    <cellStyle name="常规 2 2 4 17" xfId="943"/>
    <cellStyle name="差_汇总表4_12.25-发教育厅-2016年高职生均年初预算控制数分配表" xfId="944"/>
    <cellStyle name="好_1_12.25-发教育厅-2016年高职生均年初预算控制数分配表" xfId="945"/>
    <cellStyle name="好_05潍坊_12.25-发教育厅-2016年高职生均年初预算控制数分配表" xfId="946"/>
    <cellStyle name="链接单元格 2_2017年改革发展类资金分配及绩效" xfId="947"/>
    <cellStyle name="20% - 强调文字颜色 1 2 15" xfId="948"/>
    <cellStyle name="20% - 强调文字颜色 1 2 20" xfId="949"/>
    <cellStyle name="常规 9 2 15" xfId="950"/>
    <cellStyle name="常规 9 2 20" xfId="951"/>
    <cellStyle name="差_28四川_12.25-发教育厅-2016年高职生均年初预算控制数分配表" xfId="952"/>
    <cellStyle name="好_核定人数下发表_12.25-发教育厅-2016年高职生均年初预算控制数分配表" xfId="953"/>
    <cellStyle name="好_县市旗测算-新科目（20080627）_不含人员经费系数_财力性转移支付2010年预算参考数_12.25-发教育厅-2016年高职生均年初预算控制数分配表" xfId="954"/>
    <cellStyle name="常规 2 3 18" xfId="955"/>
    <cellStyle name="20% - 强调文字颜色 4 2 2" xfId="956"/>
    <cellStyle name="解释性文本 2 10" xfId="957"/>
    <cellStyle name="好_县区合并测算20080423(按照各省比重）_不含人员经费系数_财力性转移支付2010年预算参考数_12.25-发教育厅-2016年高职生均年初预算控制数分配表" xfId="958"/>
    <cellStyle name="sstot" xfId="959"/>
    <cellStyle name="好_2007一般预算支出口径剔除表_12.25-发教育厅-2016年高职生均年初预算控制数分配表" xfId="960"/>
    <cellStyle name="好 2 9" xfId="961"/>
    <cellStyle name="no dec 2" xfId="962"/>
    <cellStyle name="常规 10 14 2 2 6" xfId="963"/>
    <cellStyle name="常规 2 2 4" xfId="964"/>
    <cellStyle name="40% - 强调文字颜色 1 2 7" xfId="965"/>
    <cellStyle name="好_丽江汇总_12.25-发教育厅-2016年高职生均年初预算控制数分配表" xfId="966"/>
    <cellStyle name="数字 2 2" xfId="967"/>
    <cellStyle name="差_2008年支出调整_12.25-发教育厅-2016年高职生均年初预算控制数分配表" xfId="968"/>
    <cellStyle name="60% - 强调文字颜色 4 2 17" xfId="969"/>
    <cellStyle name="常规 4 10" xfId="970"/>
    <cellStyle name="好_34青海_1_财力性转移支付2010年预算参考数_12.25-发教育厅-2016年高职生均年初预算控制数分配表" xfId="971"/>
    <cellStyle name="好_县区合并测算20080423(按照各省比重）_县市旗测算-新科目（含人口规模效应）_财力性转移支付2010年预算参考数" xfId="972"/>
    <cellStyle name="40% - 强调文字颜色 3 2 5" xfId="973"/>
    <cellStyle name="常规 10 2 2 3" xfId="974"/>
    <cellStyle name="强调文字颜色 6 2 13" xfId="975"/>
    <cellStyle name="标题 3 2" xfId="976"/>
    <cellStyle name="差_教育(按照总人口测算）—20080416_财力性转移支付2010年预算参考数_12.25-发教育厅-2016年高职生均年初预算控制数分配表" xfId="977"/>
    <cellStyle name="20% - Accent6" xfId="978"/>
    <cellStyle name="常规 3 2 3" xfId="979"/>
    <cellStyle name="常规 2 3 17" xfId="980"/>
    <cellStyle name="常规 2 3 22" xfId="981"/>
    <cellStyle name="60% - 强调文字颜色 6 3" xfId="982"/>
    <cellStyle name="常规 7 7" xfId="983"/>
    <cellStyle name="好_其他部门(按照总人口测算）—20080416_民生政策最低支出需求" xfId="984"/>
    <cellStyle name="差_县市旗测算-新科目（20080627）_不含人员经费系数_财力性转移支付2010年预算参考数" xfId="985"/>
    <cellStyle name="差_教育(按照总人口测算）—20080416_县市旗测算-新科目（含人口规模效应）_12.25-发教育厅-2016年高职生均年初预算控制数分配表" xfId="986"/>
    <cellStyle name="20% - 强调文字颜色 2 2 8" xfId="987"/>
    <cellStyle name="好_530629_2006年县级财政报表附表" xfId="988"/>
    <cellStyle name="常规 22 15" xfId="989"/>
    <cellStyle name="常规 22 20" xfId="990"/>
    <cellStyle name="20% - 强调文字颜色 6 2 5" xfId="991"/>
    <cellStyle name="Moneda [0]_96 Risk" xfId="992"/>
    <cellStyle name="计算 2 12" xfId="993"/>
    <cellStyle name="好_河南 缺口县区测算(地方填报白)" xfId="994"/>
    <cellStyle name="60% - 强调文字颜色 6 2 7" xfId="995"/>
    <cellStyle name="_ET_STYLE_NoName_00__Book1" xfId="996"/>
    <cellStyle name="差_核定人数下发表_财力性转移支付2010年预算参考数" xfId="997"/>
    <cellStyle name="常规 9 11" xfId="998"/>
    <cellStyle name="常规 35 3 4" xfId="999"/>
    <cellStyle name="强调文字颜色 6 2 6" xfId="1000"/>
    <cellStyle name="强调文字颜色 3 2 14" xfId="1001"/>
    <cellStyle name="Currency [0]" xfId="1002"/>
    <cellStyle name="差_县市旗测算20080508_不含人员经费系数_财力性转移支付2010年预算参考数_12.25-发教育厅-2016年高职生均年初预算控制数分配表" xfId="1003"/>
    <cellStyle name="60% - 强调文字颜色 5 4" xfId="1004"/>
    <cellStyle name="解释性文本 2 11" xfId="1005"/>
    <cellStyle name="20% - 强调文字颜色 4 2 3" xfId="1006"/>
    <cellStyle name="40% - 强调文字颜色 4 2 17" xfId="1007"/>
    <cellStyle name="40% - 强调文字颜色 6 2 12" xfId="1008"/>
    <cellStyle name="千位分隔 2 8" xfId="1009"/>
    <cellStyle name="40% - 强调文字颜色 2 2 3" xfId="1010"/>
    <cellStyle name="20% - 强调文字颜色 4 2_2017年改革发展类资金分配及绩效" xfId="1011"/>
    <cellStyle name="差_缺口县区测算_12.25-发教育厅-2016年高职生均年初预算控制数分配表" xfId="1012"/>
    <cellStyle name="20% - 强调文字颜色 2 2_2017年改革发展类资金分配及绩效" xfId="1013"/>
    <cellStyle name="20% - Accent1" xfId="1014"/>
    <cellStyle name="好_2006年34青海_财力性转移支付2010年预算参考数_12.25-发教育厅-2016年高职生均年初预算控制数分配表" xfId="1015"/>
    <cellStyle name="差_县区合并测算20080423(按照各省比重）_不含人员经费系数" xfId="1016"/>
    <cellStyle name="常规 2 2 3 2" xfId="1017"/>
    <cellStyle name="_20100326高清市院遂宁检察院1080P配置清单26日改" xfId="1018"/>
    <cellStyle name="好_行政公检法测算_不含人员经费系数" xfId="1019"/>
    <cellStyle name="差_县市旗测算20080508_县市旗测算-新科目（含人口规模效应）" xfId="1020"/>
    <cellStyle name="差_卫生(按照总人口测算）—20080416_民生政策最低支出需求_财力性转移支付2010年预算参考数" xfId="1021"/>
    <cellStyle name="常规 35 2 3" xfId="1022"/>
    <cellStyle name="好_2006年22湖南_财力性转移支付2010年预算参考数_12.25-发教育厅-2016年高职生均年初预算控制数分配表" xfId="1023"/>
    <cellStyle name="20% - 强调文字颜色 1 2" xfId="1024"/>
    <cellStyle name="差_09黑龙江_财力性转移支付2010年预算参考数" xfId="1025"/>
    <cellStyle name="常规 9 2" xfId="1026"/>
    <cellStyle name="好_2006年28四川_财力性转移支付2010年预算参考数" xfId="1027"/>
    <cellStyle name="差_安徽 缺口县区测算(地方填报)1_财力性转移支付2010年预算参考数_12.25-发教育厅-2016年高职生均年初预算控制数分配表" xfId="1028"/>
    <cellStyle name="60% - 强调文字颜色 4 2 3" xfId="1029"/>
    <cellStyle name="常规 2 2 4 3 14" xfId="1030"/>
    <cellStyle name="差_河南 缺口县区测算(地方填报白)_12.25-发教育厅-2016年高职生均年初预算控制数分配表" xfId="1031"/>
    <cellStyle name="好_汇总表_财力性转移支付2010年预算参考数_12.25-发教育厅-2016年高职生均年初预算控制数分配表" xfId="1032"/>
    <cellStyle name="20% - 强调文字颜色 3 2_2017年改革发展类资金分配及绩效" xfId="1033"/>
    <cellStyle name="计算 2 9" xfId="1034"/>
    <cellStyle name="常规 2 13" xfId="1035"/>
    <cellStyle name="60% - 强调文字颜色 5 2 16" xfId="1036"/>
    <cellStyle name="60% - 强调文字颜色 5 2 21" xfId="1037"/>
    <cellStyle name="标题 4 2 11" xfId="1038"/>
    <cellStyle name="常规 4 2 14" xfId="1039"/>
    <cellStyle name="差_安徽 缺口县区测算(地方填报)1" xfId="1040"/>
    <cellStyle name="常规 5 18" xfId="1041"/>
    <cellStyle name="常规 9 13" xfId="1042"/>
    <cellStyle name="20% - 强调文字颜色 1 2 14" xfId="1043"/>
    <cellStyle name="差_人员工资和公用经费3_财力性转移支付2010年预算参考数" xfId="1044"/>
    <cellStyle name="常规 2 2 4 2 3" xfId="1045"/>
    <cellStyle name="常规 2 3 4" xfId="1046"/>
    <cellStyle name="好_09黑龙江_财力性转移支付2010年预算参考数" xfId="1047"/>
    <cellStyle name="标题 2 2 6" xfId="1048"/>
    <cellStyle name="适中 2 4" xfId="1049"/>
    <cellStyle name="常规 3 12" xfId="1050"/>
    <cellStyle name="好_行政(燃修费)_县市旗测算-新科目（含人口规模效应）_12.25-发教育厅-2016年高职生均年初预算控制数分配表" xfId="1051"/>
    <cellStyle name="货币[0]" xfId="1052" builtinId="7"/>
    <cellStyle name="常规 22 16" xfId="1053"/>
    <cellStyle name="40% - 强调文字颜色 2 2 2" xfId="1054"/>
    <cellStyle name="好_市辖区测算20080510_不含人员经费系数" xfId="1055"/>
    <cellStyle name="常规 3 2" xfId="1056"/>
    <cellStyle name="输出 2 2" xfId="1057"/>
    <cellStyle name="40% - 强调文字颜色 4 2 18" xfId="1058"/>
    <cellStyle name="标题 1 2 11" xfId="1059"/>
    <cellStyle name="差_县市旗测算-新科目（20080626）_12.25-发教育厅-2016年高职生均年初预算控制数分配表" xfId="1060"/>
    <cellStyle name="差_测算结果汇总_财力性转移支付2010年预算参考数_12.25-发教育厅-2016年高职生均年初预算控制数分配表" xfId="1061"/>
    <cellStyle name="好_2015年高职中央奖补资金分配因素表（含民办）_12.25-发教育厅-2016年高职生均年初预算控制数分配表" xfId="1062"/>
    <cellStyle name="常规 5 2" xfId="1063"/>
    <cellStyle name="好_2008年预计支出与2007年对比_12.25-发教育厅-2016年高职生均年初预算控制数分配表" xfId="1064"/>
    <cellStyle name="注释 2 19" xfId="1065"/>
    <cellStyle name="40% - 强调文字颜色 2 2 9" xfId="1066"/>
    <cellStyle name="差_2006年22湖南_财力性转移支付2010年预算参考数" xfId="1067"/>
    <cellStyle name="60% - 强调文字颜色 5 3" xfId="1068"/>
    <cellStyle name="常规 8 11" xfId="1069"/>
    <cellStyle name="好_2006年27重庆" xfId="1070"/>
    <cellStyle name="货币 4 9" xfId="1071"/>
    <cellStyle name="_ET_STYLE_NoName_00__Book1_1" xfId="1072"/>
    <cellStyle name="差_2" xfId="1073"/>
    <cellStyle name="差 2 7" xfId="1074"/>
    <cellStyle name="好_2007年一般预算支出剔除_财力性转移支付2010年预算参考数_12.25-发教育厅-2016年高职生均年初预算控制数分配表" xfId="1075"/>
    <cellStyle name="60% - Accent5" xfId="1076"/>
    <cellStyle name="好_行政(燃修费)_县市旗测算-新科目（含人口规模效应）" xfId="1077"/>
    <cellStyle name="输入 2 9" xfId="1078"/>
    <cellStyle name="常规 4 2 10" xfId="1079"/>
    <cellStyle name="常规 6 3" xfId="1080"/>
    <cellStyle name="20% - 强调文字颜色 1 2 10" xfId="1081"/>
    <cellStyle name="霓付 [0]_ +Foil &amp; -FOIL &amp; PAPER" xfId="1082"/>
    <cellStyle name="差_2007年收支情况及2008年收支预计表(汇总表)" xfId="1083"/>
    <cellStyle name="好_2006年34青海_财力性转移支付2010年预算参考数" xfId="1084"/>
    <cellStyle name="常规 5 15" xfId="1085"/>
    <cellStyle name="常规 5 20" xfId="1086"/>
    <cellStyle name="常规 8 19" xfId="1087"/>
    <cellStyle name="好_县市旗测算20080508_县市旗测算-新科目（含人口规模效应）_财力性转移支付2010年预算参考数_12.25-发教育厅-2016年高职生均年初预算控制数分配表" xfId="1088"/>
    <cellStyle name="40% - 强调文字颜色 5 2 12" xfId="1089"/>
    <cellStyle name="好_第五部分(才淼、饶永宏）_12.25-发教育厅-2016年高职生均年初预算控制数分配表" xfId="1090"/>
    <cellStyle name="常规 4 11" xfId="1091"/>
    <cellStyle name="60% - 强调文字颜色 5 2 18" xfId="1092"/>
    <cellStyle name="标题 3 2 12" xfId="1093"/>
    <cellStyle name="常规 9 2 8" xfId="1094"/>
    <cellStyle name="差_卫生(按照总人口测算）—20080416_县市旗测算-新科目（含人口规模效应）" xfId="1095"/>
    <cellStyle name="差_卫生(按照总人口测算）—20080416_12.25-发教育厅-2016年高职生均年初预算控制数分配表" xfId="1096"/>
    <cellStyle name="差_县区合并测算20080423(按照各省比重）_不含人员经费系数_财力性转移支付2010年预算参考数" xfId="1097"/>
    <cellStyle name="差_12滨州_12.25-发教育厅-2016年高职生均年初预算控制数分配表" xfId="1098"/>
    <cellStyle name="好 2 18" xfId="1099"/>
    <cellStyle name="标题 1 2 17" xfId="1100"/>
    <cellStyle name="好_自行调整差异系数顺序_12.25-发教育厅-2016年高职生均年初预算控制数分配表" xfId="1101"/>
    <cellStyle name="好_文体广播事业(按照总人口测算）—20080416_不含人员经费系数_12.25-发教育厅-2016年高职生均年初预算控制数分配表" xfId="1102"/>
    <cellStyle name="Accent1 - 20%" xfId="1103"/>
    <cellStyle name="好_市辖区测算-新科目（20080626）_民生政策最低支出需求_财力性转移支付2010年预算参考数" xfId="1104"/>
    <cellStyle name="差_卫生(按照总人口测算）—20080416_县市旗测算-新科目（含人口规模效应）_财力性转移支付2010年预算参考数" xfId="1105"/>
    <cellStyle name="40% - 强调文字颜色 3 4" xfId="1106"/>
    <cellStyle name="20% - 强调文字颜色 3 2 10" xfId="1107"/>
    <cellStyle name="差_34青海_12.25-发教育厅-2016年高职生均年初预算控制数分配表" xfId="1108"/>
    <cellStyle name="好_03昭通_12.25-发教育厅-2016年高职生均年初预算控制数分配表" xfId="1109"/>
    <cellStyle name="差_1_财力性转移支付2010年预算参考数" xfId="1110"/>
    <cellStyle name="常规 22 14" xfId="1111"/>
    <cellStyle name="标题 1 2 20" xfId="1112"/>
    <cellStyle name="标题 1 2 15" xfId="1113"/>
    <cellStyle name="20% - 强调文字颜色 6 2_2017年改革发展类资金分配及绩效" xfId="1114"/>
    <cellStyle name="差_27重庆" xfId="1115"/>
    <cellStyle name="常规 10 14 2 2 8" xfId="1116"/>
    <cellStyle name="好_行政（人员）" xfId="1117"/>
    <cellStyle name="20% - 强调文字颜色 2 2 18" xfId="1118"/>
    <cellStyle name="A4 Small 210 x 297 mm" xfId="1119"/>
    <cellStyle name="60% - 强调文字颜色 2 4" xfId="1120"/>
    <cellStyle name="40% - Accent2" xfId="1121"/>
    <cellStyle name="40% - 强调文字颜色 3 2" xfId="1122"/>
    <cellStyle name="_ET_STYLE_NoName_00__2015年高职生均拨款奖补资金分配方案(200万托底）" xfId="1123"/>
    <cellStyle name="差_汇总表_12.25-发教育厅-2016年高职生均年初预算控制数分配表" xfId="1124"/>
    <cellStyle name="통화 [0]_BOILER-CO1" xfId="1125"/>
    <cellStyle name="输入 2 11" xfId="1126"/>
    <cellStyle name="60% - 强调文字颜色 4 2 18" xfId="1127"/>
    <cellStyle name="60% - 强调文字颜色 2 2 14" xfId="1128"/>
    <cellStyle name="差_缺口县区测算(按2007支出增长25%测算)" xfId="1129"/>
    <cellStyle name="40% - 强调文字颜色 6 2 14" xfId="1130"/>
    <cellStyle name="40% - 强调文字颜色 2 2 5" xfId="1131"/>
    <cellStyle name="常规 11 12" xfId="1132"/>
    <cellStyle name="强调文字颜色 1 2 6" xfId="1133"/>
    <cellStyle name="差_安徽 缺口县区测算(地方填报)1_财力性转移支付2010年预算参考数" xfId="1134"/>
    <cellStyle name="常规 11 2" xfId="1135"/>
    <cellStyle name="Comma [0]" xfId="1136"/>
    <cellStyle name="常规 22 19" xfId="1137"/>
    <cellStyle name="Accent4 - 40%" xfId="1138"/>
    <cellStyle name="好_Book1_1" xfId="1139"/>
    <cellStyle name="差_Book1_12.25-发教育厅-2016年高职生均年初预算控制数分配表" xfId="1140"/>
    <cellStyle name="PSDec" xfId="1141"/>
    <cellStyle name="_2014年度预算下达进度表（修改）" xfId="1142"/>
    <cellStyle name="20% - Accent3" xfId="1143"/>
    <cellStyle name="差_缺口县区测算_财力性转移支付2010年预算参考数" xfId="1144"/>
    <cellStyle name="常规 11 4" xfId="1145"/>
    <cellStyle name="差_缺口县区测算(财政部标准)" xfId="1146"/>
    <cellStyle name="60% - 强调文字颜色 5 2 15" xfId="1147"/>
    <cellStyle name="60% - 强调文字颜色 5 2 20" xfId="1148"/>
    <cellStyle name="强调文字颜色 2 2 18" xfId="1149"/>
    <cellStyle name="常规 6 14" xfId="1150"/>
    <cellStyle name="适中 2 3" xfId="1151"/>
    <cellStyle name="标题 2 2 5" xfId="1152"/>
    <cellStyle name="差_34青海_1_财力性转移支付2010年预算参考数" xfId="1153"/>
    <cellStyle name="常规 3 6" xfId="1154"/>
    <cellStyle name="常规 35 8" xfId="1155"/>
    <cellStyle name="差_农林水和城市维护标准支出20080505－县区合计_不含人员经费系数_12.25-发教育厅-2016年高职生均年初预算控制数分配表" xfId="1156"/>
    <cellStyle name="差_2015年高职中央奖补资金分配因素表（含民办）_12.25-发教育厅-2016年高职生均年初预算控制数分配表" xfId="1157"/>
    <cellStyle name="标题 1 2 2" xfId="1158"/>
    <cellStyle name="检查单元格 2 19" xfId="1159"/>
    <cellStyle name="差_卫生(按照总人口测算）—20080416_民生政策最低支出需求" xfId="1160"/>
    <cellStyle name="常规 35 3 10" xfId="1161"/>
    <cellStyle name="常规 22 2" xfId="1162"/>
    <cellStyle name="输出 2 14" xfId="1163"/>
    <cellStyle name="常规 3 18" xfId="1164"/>
    <cellStyle name="40% - 强调文字颜色 2 2 7" xfId="1165"/>
    <cellStyle name="40% - 强调文字颜色 6 2 16" xfId="1166"/>
    <cellStyle name="40% - 强调文字颜色 6 2 21" xfId="1167"/>
    <cellStyle name="Accent6 - 40%" xfId="1168"/>
    <cellStyle name="20% - 强调文字颜色 2 4" xfId="1169"/>
    <cellStyle name="好_11大理_财力性转移支付2010年预算参考数_12.25-发教育厅-2016年高职生均年初预算控制数分配表" xfId="1170"/>
    <cellStyle name="差_行政(燃修费)_县市旗测算-新科目（含人口规模效应）_财力性转移支付2010年预算参考数" xfId="1171"/>
    <cellStyle name="检查单元格 2" xfId="1172"/>
    <cellStyle name="PSHeading" xfId="1173"/>
    <cellStyle name="40% - 强调文字颜色 5 2 13" xfId="1174"/>
    <cellStyle name="常规 4 5" xfId="1175"/>
    <cellStyle name="差_县区合并测算20080423(按照各省比重）_不含人员经费系数_财力性转移支付2010年预算参考数_12.25-发教育厅-2016年高职生均年初预算控制数分配表" xfId="1176"/>
    <cellStyle name="差_不含人员经费系数_财力性转移支付2010年预算参考数_12.25-发教育厅-2016年高职生均年初预算控制数分配表" xfId="1177"/>
    <cellStyle name="好_农林水和城市维护标准支出20080505－县区合计_县市旗测算-新科目（含人口规模效应）_12.25-发教育厅-2016年高职生均年初预算控制数分配表" xfId="1178"/>
    <cellStyle name="差_同德_财力性转移支付2010年预算参考数_12.25-发教育厅-2016年高职生均年初预算控制数分配表" xfId="1179"/>
    <cellStyle name="常规 2 10" xfId="1180"/>
    <cellStyle name="输入 2 6" xfId="1181"/>
    <cellStyle name="好_20河南" xfId="1182"/>
    <cellStyle name="好_2016年高校经常性拨款分配因素(测算201616)" xfId="1183"/>
    <cellStyle name="差_县市旗测算-新科目（20080627）_民生政策最低支出需求_12.25-发教育厅-2016年高职生均年初预算控制数分配表" xfId="1184"/>
    <cellStyle name="货币 4 3" xfId="1185"/>
    <cellStyle name="好_14安徽_财力性转移支付2010年预算参考数_12.25-发教育厅-2016年高职生均年初预算控制数分配表" xfId="1186"/>
    <cellStyle name="常规 2 11" xfId="1187"/>
    <cellStyle name="_Book1_2" xfId="1188"/>
    <cellStyle name="好_河南 缺口县区测算(地方填报白)_财力性转移支付2010年预算参考数_12.25-发教育厅-2016年高职生均年初预算控制数分配表" xfId="1189"/>
    <cellStyle name="差_县区合并测算20080421_不含人员经费系数_财力性转移支付2010年预算参考数" xfId="1190"/>
    <cellStyle name="好_县市旗测算-新科目（20080626）_县市旗测算-新科目（含人口规模效应）_财力性转移支付2010年预算参考数" xfId="1191"/>
    <cellStyle name="60% - 强调文字颜色 3 2_2017年改革发展类资金分配及绩效" xfId="1192"/>
    <cellStyle name="常规 2 2 12" xfId="1193"/>
    <cellStyle name="好_云南 缺口县区测算(地方填报)_财力性转移支付2010年预算参考数" xfId="1194"/>
    <cellStyle name="好_2007年一般预算支出剔除_12.25-发教育厅-2016年高职生均年初预算控制数分配表" xfId="1195"/>
    <cellStyle name="常规 9 10" xfId="1196"/>
    <cellStyle name="60% - 强调文字颜色 6 2 15" xfId="1197"/>
    <cellStyle name="60% - 强调文字颜色 6 2 20" xfId="1198"/>
    <cellStyle name="好_Sheet1_1" xfId="1199"/>
    <cellStyle name="常规 10 14 2 2 14" xfId="1200"/>
    <cellStyle name="链接单元格 2 16" xfId="1201"/>
    <cellStyle name="链接单元格 2 21" xfId="1202"/>
    <cellStyle name="差_分析缺口率" xfId="1203"/>
    <cellStyle name="20% - 强调文字颜色 1 2 4" xfId="1204"/>
    <cellStyle name="差_县市旗测算-新科目（20080627）_财力性转移支付2010年预算参考数" xfId="1205"/>
    <cellStyle name="差_2006年22湖南_财力性转移支付2010年预算参考数_12.25-发教育厅-2016年高职生均年初预算控制数分配表" xfId="1206"/>
    <cellStyle name="常规 9 2 4" xfId="1207"/>
    <cellStyle name="常规 9 2 11" xfId="1208"/>
    <cellStyle name="常规 35 3 8" xfId="1209"/>
    <cellStyle name="60% - 强调文字颜色 1 2 12" xfId="1210"/>
    <cellStyle name="40% - 强调文字颜色 2 2 15" xfId="1211"/>
    <cellStyle name="40% - 强调文字颜色 2 2 20" xfId="1212"/>
    <cellStyle name="20% - 强调文字颜色 2 2 14" xfId="1213"/>
    <cellStyle name="差_不含人员经费系数" xfId="1214"/>
    <cellStyle name="常规 10 10" xfId="1215"/>
    <cellStyle name="适中 2 10" xfId="1216"/>
    <cellStyle name="差_县区合并测算20080421_财力性转移支付2010年预算参考数" xfId="1217"/>
    <cellStyle name="好_卫生(按照总人口测算）—20080416_不含人员经费系数_12.25-发教育厅-2016年高职生均年初预算控制数分配表" xfId="1218"/>
    <cellStyle name="计算 2 2" xfId="1219"/>
    <cellStyle name="好_2008年一般预算支出预计_12.25-发教育厅-2016年高职生均年初预算控制数分配表" xfId="1220"/>
    <cellStyle name="好_县区合并测算20080421_不含人员经费系数_财力性转移支付2010年预算参考数_12.25-发教育厅-2016年高职生均年初预算控制数分配表" xfId="1221"/>
    <cellStyle name="常规 10 11" xfId="1222"/>
    <cellStyle name="差_卫生(按照总人口测算）—20080416_不含人员经费系数" xfId="1223"/>
    <cellStyle name="标题 2 2" xfId="1224"/>
    <cellStyle name="per.style" xfId="1225"/>
    <cellStyle name="好_平邑" xfId="1226"/>
    <cellStyle name="40% - 强调文字颜色 6 2 2" xfId="1227"/>
    <cellStyle name="差_分县成本差异系数_不含人员经费系数_财力性转移支付2010年预算参考数" xfId="1228"/>
    <cellStyle name="60% - 强调文字颜色 1 2 15" xfId="1229"/>
    <cellStyle name="60% - 强调文字颜色 1 2 20" xfId="1230"/>
    <cellStyle name="40% - 强调文字颜色 2 2 18" xfId="1231"/>
    <cellStyle name="好_核定人数对比_财力性转移支付2010年预算参考数" xfId="1232"/>
    <cellStyle name="适中 2 14" xfId="1233"/>
    <cellStyle name="40% - 强调文字颜色 1 2 4" xfId="1234"/>
    <cellStyle name="e鯪9Y_x000b_" xfId="1235"/>
    <cellStyle name="常规 2 2 4 2 8" xfId="1236"/>
    <cellStyle name="差_2006年34青海_财力性转移支付2010年预算参考数" xfId="1237"/>
    <cellStyle name="好_行政（人员）_县市旗测算-新科目（含人口规模效应）" xfId="1238"/>
    <cellStyle name="强调文字颜色 1 2 10" xfId="1239"/>
    <cellStyle name="常规 4 2 4" xfId="1240"/>
    <cellStyle name="20% - 强调文字颜色 3 2 2" xfId="1241"/>
    <cellStyle name="40% - 强调文字颜色 3 2 10" xfId="1242"/>
    <cellStyle name="常规 9 2 6" xfId="1243"/>
    <cellStyle name="20% - 强调文字颜色 1 2 6" xfId="1244"/>
    <cellStyle name="好_20河南_12.25-发教育厅-2016年高职生均年初预算控制数分配表" xfId="1245"/>
    <cellStyle name="60% - 强调文字颜色 4 2 19" xfId="1246"/>
    <cellStyle name="差_2014市县可用财力（提供处室）" xfId="1247"/>
    <cellStyle name="40% - 强调文字颜色 4 2 9" xfId="1248"/>
    <cellStyle name="好_平邑_财力性转移支付2010年预算参考数_12.25-发教育厅-2016年高职生均年初预算控制数分配表" xfId="1249"/>
    <cellStyle name="常规 2 2 4 3 10" xfId="1250"/>
    <cellStyle name="常规 4 2 5" xfId="1251"/>
    <cellStyle name="数量" xfId="1252"/>
    <cellStyle name="20% - 强调文字颜色 1 2 7" xfId="1253"/>
    <cellStyle name="强调文字颜色 3 2_2017年改革发展类资金分配及绩效" xfId="1254"/>
    <cellStyle name="20% - 强调文字颜色 1 2 2" xfId="1255"/>
    <cellStyle name="常规 9 2 2" xfId="1256"/>
    <cellStyle name="_2013年经费测算情况(12.11)_湘财教指〔2017〕84号中央财政支持地方高校改革发展资金" xfId="1257"/>
    <cellStyle name="好_12滨州_财力性转移支付2010年预算参考数" xfId="1258"/>
    <cellStyle name="差_缺口县区测算(按核定人数)_财力性转移支付2010年预算参考数" xfId="1259"/>
    <cellStyle name="常规 2 2 4 3 13" xfId="1260"/>
    <cellStyle name="强调文字颜色 5 2 7" xfId="1261"/>
    <cellStyle name="差_分县成本差异系数_民生政策最低支出需求" xfId="1262"/>
    <cellStyle name="60% - 强调文字颜色 4 2 2" xfId="1263"/>
    <cellStyle name="40% - 强调文字颜色 3 2 3" xfId="1264"/>
    <cellStyle name="好_1" xfId="1265"/>
    <cellStyle name="差_2007一般预算支出口径剔除表_12.25-发教育厅-2016年高职生均年初预算控制数分配表" xfId="1266"/>
    <cellStyle name="货币 3 18" xfId="1267"/>
    <cellStyle name="20% - 强调文字颜色 5 2 18" xfId="1268"/>
    <cellStyle name="差_30云南_1_财力性转移支付2010年预算参考数_12.25-发教育厅-2016年高职生均年初预算控制数分配表" xfId="1269"/>
    <cellStyle name="好_2" xfId="1270"/>
    <cellStyle name="好_对口支援新疆资金规模测算表20100113" xfId="1271"/>
    <cellStyle name="Accent2 - 40%" xfId="1272"/>
    <cellStyle name="Percent [2]" xfId="1273"/>
    <cellStyle name="常规 2 2 4 3 15" xfId="1274"/>
    <cellStyle name="常规 2 2 4 3 20" xfId="1275"/>
    <cellStyle name="计算 2 8" xfId="1276"/>
    <cellStyle name="20% - 强调文字颜色 2 2 17" xfId="1277"/>
    <cellStyle name="Calc Currency (0)" xfId="1278"/>
    <cellStyle name="_ET_STYLE_NoName_00__12.25-发教育厅-2016年高职生均年初预算控制数分配表" xfId="1279"/>
    <cellStyle name="好_2008年支出核定" xfId="1280"/>
    <cellStyle name="强调文字颜色 1 2 3" xfId="1281"/>
    <cellStyle name="差_财政供养人员" xfId="1282"/>
    <cellStyle name="常规 2 2 4 19" xfId="1283"/>
    <cellStyle name="常规 2 2 4 24" xfId="1284"/>
    <cellStyle name="40% - 强调文字颜色 2 3" xfId="1285"/>
    <cellStyle name="20% - 强调文字颜色 2 2 9" xfId="1286"/>
    <cellStyle name="20% - 强调文字颜色 4 2 14" xfId="1287"/>
    <cellStyle name="表标题 2 2" xfId="1288"/>
    <cellStyle name="_中南林业科技大学2010-2012项目附表2010-6-25_湘财教指〔2017〕84号中央财政支持地方高校改革发展资金" xfId="1289"/>
    <cellStyle name="差_卫生(按照总人口测算）—20080416_县市旗测算-新科目（含人口规模效应）_财力性转移支付2010年预算参考数_12.25-发教育厅-2016年高职生均年初预算控制数分配表" xfId="1290"/>
    <cellStyle name="差_人员工资和公用经费2_财力性转移支付2010年预算参考数" xfId="1291"/>
    <cellStyle name="常规 3 20" xfId="1292"/>
    <cellStyle name="常规 3 15" xfId="1293"/>
    <cellStyle name="输出 2 11" xfId="1294"/>
    <cellStyle name="好_2006年27重庆_财力性转移支付2010年预算参考数_12.25-发教育厅-2016年高职生均年初预算控制数分配表" xfId="1295"/>
    <cellStyle name="常规 3 5" xfId="1296"/>
    <cellStyle name="强调文字颜色 5 2 2" xfId="1297"/>
    <cellStyle name="好_市辖区测算20080510_县市旗测算-新科目（含人口规模效应）_12.25-发教育厅-2016年高职生均年初预算控制数分配表" xfId="1298"/>
    <cellStyle name="差_县区合并测算20080421" xfId="1299"/>
    <cellStyle name="差_县市旗测算20080508_民生政策最低支出需求_12.25-发教育厅-2016年高职生均年初预算控制数分配表" xfId="1300"/>
    <cellStyle name="千位分隔 2 6" xfId="1301"/>
    <cellStyle name="强调文字颜色 5 2 20" xfId="1302"/>
    <cellStyle name="强调文字颜色 5 2 15" xfId="1303"/>
    <cellStyle name="好_2_财力性转移支付2010年预算参考数" xfId="1304"/>
    <cellStyle name="60% - 强调文字颜色 1 3" xfId="1305"/>
    <cellStyle name="小数 2_2017年改革发展类资金分配及绩效" xfId="1306"/>
    <cellStyle name="好_总人口_12.25-发教育厅-2016年高职生均年初预算控制数分配表" xfId="1307"/>
    <cellStyle name="差_2008年支出调整_财力性转移支付2010年预算参考数" xfId="1308"/>
    <cellStyle name="好_行政（人员）_民生政策最低支出需求_12.25-发教育厅-2016年高职生均年初预算控制数分配表" xfId="1309"/>
    <cellStyle name="60% - 强调文字颜色 3 2 19" xfId="1310"/>
    <cellStyle name="好_Book1_12.25-发教育厅-2016年高职生均年初预算控制数分配表" xfId="1311"/>
    <cellStyle name="好_县市旗测算-新科目（20080627）_民生政策最低支出需求_财力性转移支付2010年预算参考数" xfId="1312"/>
    <cellStyle name="千位分隔 2 12" xfId="1313"/>
    <cellStyle name="标题 1" xfId="1314" builtinId="16"/>
    <cellStyle name="好_文体广播事业(按照总人口测算）—20080416_不含人员经费系数_财力性转移支付2010年预算参考数" xfId="1315"/>
    <cellStyle name="强调文字颜色 1 2" xfId="1316"/>
    <cellStyle name="计算 4" xfId="1317"/>
    <cellStyle name="常规 10 2 2" xfId="1318"/>
    <cellStyle name="差_2008计算资料（8月5）_12.25-发教育厅-2016年高职生均年初预算控制数分配表" xfId="1319"/>
    <cellStyle name="好_青海 缺口县区测算(地方填报)_12.25-发教育厅-2016年高职生均年初预算控制数分配表" xfId="1320"/>
    <cellStyle name="差_成本差异系数_财力性转移支付2010年预算参考数_12.25-发教育厅-2016年高职生均年初预算控制数分配表" xfId="1321"/>
    <cellStyle name="40% - 强调文字颜色 5 2 7" xfId="1322"/>
    <cellStyle name="差_县市旗测算-新科目（20080627）_不含人员经费系数_12.25-发教育厅-2016年高职生均年初预算控制数分配表" xfId="1323"/>
    <cellStyle name="好_卫生(按照总人口测算）—20080416" xfId="1324"/>
    <cellStyle name="常规 2 14" xfId="1325"/>
    <cellStyle name="常规 35 2 13" xfId="1326"/>
    <cellStyle name="Bad" xfId="1327"/>
    <cellStyle name="好_汇总表_12.25-发教育厅-2016年高职生均年初预算控制数分配表" xfId="1328"/>
    <cellStyle name="40% - 强调文字颜色 4 2 4" xfId="1329"/>
    <cellStyle name="差_07临沂" xfId="1330"/>
    <cellStyle name="常规 2 5" xfId="1331"/>
    <cellStyle name="40% - 强调文字颜色 2 2 17" xfId="1332"/>
    <cellStyle name="标题 5 9" xfId="1333"/>
    <cellStyle name="常规 4 2 13" xfId="1334"/>
    <cellStyle name="标题 4 2 10" xfId="1335"/>
    <cellStyle name="适中 2 13" xfId="1336"/>
    <cellStyle name="常规 10 3 7" xfId="1337"/>
    <cellStyle name="60% - 强调文字颜色 4 2_2017年改革发展类资金分配及绩效" xfId="1338"/>
    <cellStyle name="标题 4 2 6" xfId="1339"/>
    <cellStyle name="40% - 强调文字颜色 4 2 6" xfId="1340"/>
    <cellStyle name="好_人员工资和公用经费_财力性转移支付2010年预算参考数" xfId="1341"/>
    <cellStyle name="差_分析缺口率_财力性转移支付2010年预算参考数" xfId="1342"/>
    <cellStyle name="好_核定人数对比_12.25-发教育厅-2016年高职生均年初预算控制数分配表" xfId="1343"/>
    <cellStyle name="强调文字颜色 6 2 3" xfId="1344"/>
    <cellStyle name="差_14安徽_财力性转移支付2010年预算参考数_12.25-发教育厅-2016年高职生均年初预算控制数分配表" xfId="1345"/>
    <cellStyle name="60% - 强调文字颜色 4 2" xfId="1346"/>
    <cellStyle name="差_县市旗测算20080508_不含人员经费系数_财力性转移支付2010年预算参考数" xfId="1347"/>
    <cellStyle name="差_核定人数下发表" xfId="1348"/>
    <cellStyle name="常规 2 2 4 2 14" xfId="1349"/>
    <cellStyle name="常规 23" xfId="1350"/>
    <cellStyle name="常规 18" xfId="1351"/>
    <cellStyle name="40% - 强调文字颜色 4 4" xfId="1352"/>
    <cellStyle name="常规 22 9" xfId="1353"/>
    <cellStyle name="千位分隔 2 2 2" xfId="1354"/>
    <cellStyle name="20% - 强调文字颜色 6 2 13" xfId="1355"/>
    <cellStyle name="差_市辖区测算-新科目（20080626）_12.25-发教育厅-2016年高职生均年初预算控制数分配表" xfId="1356"/>
    <cellStyle name="注释 2 17" xfId="1357"/>
    <cellStyle name="注释 2 22" xfId="1358"/>
    <cellStyle name="差_其他部门(按照总人口测算）—20080416_民生政策最低支出需求" xfId="1359"/>
    <cellStyle name="常规 5 13" xfId="1360"/>
    <cellStyle name="昗弨_Pacific Region P&amp;L" xfId="1361"/>
    <cellStyle name="40% - 强调文字颜色 5 2 10" xfId="1362"/>
    <cellStyle name="常规 10 14 2 2 13" xfId="1363"/>
    <cellStyle name="40% - 强调文字颜色 5 2_2017年改革发展类资金分配及绩效" xfId="1364"/>
    <cellStyle name="常规 11 18" xfId="1365"/>
    <cellStyle name="60% - 强调文字颜色 1 2 2" xfId="1366"/>
    <cellStyle name="好_缺口县区测算(财政部标准)_财力性转移支付2010年预算参考数_12.25-发教育厅-2016年高职生均年初预算控制数分配表" xfId="1367"/>
    <cellStyle name="数字 3" xfId="1368"/>
    <cellStyle name="60% - 强调文字颜色 1 2 4" xfId="1369"/>
    <cellStyle name="60% - 强调文字颜色 1 2 5" xfId="1370"/>
    <cellStyle name="差 2_2017年改革发展类资金分配及绩效" xfId="1371"/>
    <cellStyle name="差_成本差异系数" xfId="1372"/>
    <cellStyle name="60% - Accent3" xfId="1373"/>
    <cellStyle name="好_27重庆" xfId="1374"/>
    <cellStyle name="强调文字颜色 3 2 12" xfId="1375"/>
    <cellStyle name="40% - 强调文字颜色 1 2 16" xfId="1376"/>
    <cellStyle name="40% - 强调文字颜色 1 2 21" xfId="1377"/>
    <cellStyle name="差_11大理_财力性转移支付2010年预算参考数" xfId="1378"/>
    <cellStyle name="差_市辖区测算-新科目（20080626）_财力性转移支付2010年预算参考数" xfId="1379"/>
    <cellStyle name="输入 2 14" xfId="1380"/>
    <cellStyle name="Accent5_12.25-发教育厅-2016年高职生均年初预算控制数分配表" xfId="1381"/>
    <cellStyle name="60% - 强调文字颜色 3 2 11" xfId="1382"/>
    <cellStyle name="常规 35 21" xfId="1383"/>
    <cellStyle name="常规 35 16" xfId="1384"/>
    <cellStyle name="好 2 10" xfId="1385"/>
    <cellStyle name="好_2006年34青海_12.25-发教育厅-2016年高职生均年初预算控制数分配表" xfId="1386"/>
    <cellStyle name="差_2007一般预算支出口径剔除表_财力性转移支付2010年预算参考数" xfId="1387"/>
    <cellStyle name="差_其他部门(按照总人口测算）—20080416_县市旗测算-新科目（含人口规模效应）" xfId="1388"/>
    <cellStyle name="好_自行调整差异系数顺序_财力性转移支付2010年预算参考数_12.25-发教育厅-2016年高职生均年初预算控制数分配表" xfId="1389"/>
    <cellStyle name="40% - 强调文字颜色 6 2 17" xfId="1390"/>
    <cellStyle name="差_县区合并测算20080423(按照各省比重）_县市旗测算-新科目（含人口规模效应）" xfId="1391"/>
    <cellStyle name="差_山东省民生支出标准_财力性转移支付2010年预算参考数" xfId="1392"/>
    <cellStyle name="标题 2 2 12" xfId="1393"/>
    <cellStyle name="常规 2 2 15" xfId="1394"/>
    <cellStyle name="差_卫生(按照总人口测算）—20080416" xfId="1395"/>
    <cellStyle name="强调文字颜色 1 2 17" xfId="1396"/>
    <cellStyle name="差_卫生(按照总人口测算）—20080416_财力性转移支付2010年预算参考数" xfId="1397"/>
    <cellStyle name="常规 2 2 4 14" xfId="1398"/>
    <cellStyle name="Accent1 - 40%" xfId="1399"/>
    <cellStyle name="差_县市旗测算-新科目（20080626）_财力性转移支付2010年预算参考数_12.25-发教育厅-2016年高职生均年初预算控制数分配表" xfId="1400"/>
    <cellStyle name="标题 5 4" xfId="1401"/>
    <cellStyle name="常规 2 19" xfId="1402"/>
    <cellStyle name="常规 2 24" xfId="1403"/>
    <cellStyle name="差_2015年度省本级教育部门经常性拨款分配方案1223（定稿）" xfId="1404"/>
    <cellStyle name="差_汇总" xfId="1405"/>
    <cellStyle name="差_青海 缺口县区测算(地方填报)_财力性转移支付2010年预算参考数_12.25-发教育厅-2016年高职生均年初预算控制数分配表" xfId="1406"/>
    <cellStyle name="60% - 强调文字颜色 5 2 17" xfId="1407"/>
    <cellStyle name="Accent4 - 20%" xfId="1408"/>
    <cellStyle name="差_卫生(按照总人口测算）—20080416_不含人员经费系数_财力性转移支付2010年预算参考数" xfId="1409"/>
    <cellStyle name="好_县市旗测算20080508_民生政策最低支出需求_12.25-发教育厅-2016年高职生均年初预算控制数分配表" xfId="1410"/>
    <cellStyle name="20% - 强调文字颜色 3 2 13" xfId="1411"/>
    <cellStyle name="好_重点民生支出需求测算表社保（农村低保）081112_12.25-发教育厅-2016年高职生均年初预算控制数分配表" xfId="1412"/>
    <cellStyle name="常规 2 2 13" xfId="1413"/>
    <cellStyle name="标题 2 2 10" xfId="1414"/>
    <cellStyle name="20% - 强调文字颜色 4" xfId="1415" builtinId="42"/>
    <cellStyle name="注释 2 9" xfId="1416"/>
    <cellStyle name="Input [yellow] 2" xfId="1417"/>
    <cellStyle name="差_教育(按照总人口测算）—20080416_县市旗测算-新科目（含人口规模效应）_财力性转移支付2010年预算参考数_12.25-发教育厅-2016年高职生均年初预算控制数分配表" xfId="1418"/>
    <cellStyle name="差_Book1_财力性转移支付2010年预算参考数_12.25-发教育厅-2016年高职生均年初预算控制数分配表" xfId="1419"/>
    <cellStyle name="差_市辖区测算20080510_县市旗测算-新科目（含人口规模效应）_12.25-发教育厅-2016年高职生均年初预算控制数分配表" xfId="1420"/>
    <cellStyle name="好_检验表" xfId="1421"/>
    <cellStyle name="适中 2 12" xfId="1422"/>
    <cellStyle name="args.style" xfId="1423"/>
    <cellStyle name="差_教育(按照总人口测算）—20080416_不含人员经费系数_12.25-发教育厅-2016年高职生均年初预算控制数分配表" xfId="1424"/>
    <cellStyle name="注释" xfId="1425" builtinId="10"/>
    <cellStyle name="差_教育(按照总人口测算）—20080416_民生政策最低支出需求_财力性转移支付2010年预算参考数_12.25-发教育厅-2016年高职生均年初预算控制数分配表" xfId="1426"/>
    <cellStyle name="分级显示列_1_Book1" xfId="1427"/>
    <cellStyle name="常规 10 12" xfId="1428"/>
    <cellStyle name="_2010-2012中支地拨款汇总 2_湘财教指〔2017〕84号中央财政支持地方高校改革发展资金" xfId="1429"/>
    <cellStyle name="20% - 强调文字颜色 2 2 16" xfId="1430"/>
    <cellStyle name="20% - 强调文字颜色 2 2 21" xfId="1431"/>
    <cellStyle name="标题 2 3" xfId="1432"/>
    <cellStyle name="输出" xfId="1433" builtinId="21"/>
    <cellStyle name="差_教科文12.30(工资提标清算)" xfId="1434"/>
    <cellStyle name="好_文体广播事业(按照总人口测算）—20080416_不含人员经费系数_财力性转移支付2010年预算参考数_12.25-发教育厅-2016年高职生均年初预算控制数分配表" xfId="1435"/>
    <cellStyle name="计算 2 20" xfId="1436"/>
    <cellStyle name="计算 2 15" xfId="1437"/>
    <cellStyle name="60% - 强调文字颜色 6 2 2" xfId="1438"/>
    <cellStyle name="检查单元格 3" xfId="1439"/>
    <cellStyle name="差_县市旗测算-新科目（20080627）_不含人员经费系数" xfId="1440"/>
    <cellStyle name="60% - 强调文字颜色 1 2 6" xfId="1441"/>
    <cellStyle name="差_县市旗测算-新科目（20080626）_县市旗测算-新科目（含人口规模效应）_财力性转移支付2010年预算参考数_12.25-发教育厅-2016年高职生均年初预算控制数分配表" xfId="1442"/>
    <cellStyle name="差_缺口县区测算(财政部标准)_财力性转移支付2010年预算参考数" xfId="1443"/>
    <cellStyle name="20% - 强调文字颜色 6 2 11" xfId="1444"/>
    <cellStyle name="好_不含人员经费系数" xfId="1445"/>
    <cellStyle name="差_教育(按照总人口测算）—20080416_财力性转移支付2010年预算参考数" xfId="1446"/>
    <cellStyle name="60% - 强调文字颜色 3 2" xfId="1447"/>
    <cellStyle name="差_卫生部门_12.25-发教育厅-2016年高职生均年初预算控制数分配表" xfId="1448"/>
    <cellStyle name="好_农林水和城市维护标准支出20080505－县区合计_不含人员经费系数" xfId="1449"/>
    <cellStyle name="60% - 强调文字颜色 3" xfId="1450" builtinId="40"/>
    <cellStyle name="货币 2 3" xfId="1451"/>
    <cellStyle name="常规 35 3 11" xfId="1452"/>
    <cellStyle name="差_人员工资和公用经费3_财力性转移支付2010年预算参考数_12.25-发教育厅-2016年高职生均年初预算控制数分配表" xfId="1453"/>
    <cellStyle name="常规 11_01综合类2010" xfId="1454"/>
    <cellStyle name="强调文字颜色 5 2_2017年改革发展类资金分配及绩效" xfId="1455"/>
    <cellStyle name="好_山东省民生支出标准_财力性转移支付2010年预算参考数_12.25-发教育厅-2016年高职生均年初预算控制数分配表" xfId="1456"/>
    <cellStyle name="40% - 强调文字颜色 5 2 9" xfId="1457"/>
    <cellStyle name="60% - 强调文字颜色 6 2 16" xfId="1458"/>
    <cellStyle name="60% - 强调文字颜色 6 2 21" xfId="1459"/>
    <cellStyle name="强调文字颜色 3 2 19" xfId="1460"/>
    <cellStyle name="40% - 强调文字颜色 1 2 8" xfId="1461"/>
    <cellStyle name="常规 7 2 18" xfId="1462"/>
    <cellStyle name="常规 2 2 4 11" xfId="1463"/>
    <cellStyle name="差_县区合并测算20080421_民生政策最低支出需求_财力性转移支付2010年预算参考数" xfId="1464"/>
    <cellStyle name="40% - 强调文字颜色 3 2 18" xfId="1465"/>
    <cellStyle name="差_一般预算支出口径剔除表_财力性转移支付2010年预算参考数" xfId="1466"/>
    <cellStyle name="警告文本 2 11" xfId="1467"/>
    <cellStyle name="60% - 强调文字颜色 5" xfId="1468" builtinId="48"/>
    <cellStyle name="常规 2 2 4 3 17" xfId="1469"/>
    <cellStyle name="差_民生政策最低支出需求" xfId="1470"/>
    <cellStyle name="常规 35 2 4" xfId="1471"/>
    <cellStyle name="差_县区合并测算20080423(按照各省比重）" xfId="1472"/>
    <cellStyle name="链接单元格 2 2" xfId="1473"/>
    <cellStyle name="常规 35 2 2" xfId="1474"/>
    <cellStyle name="差_05潍坊_12.25-发教育厅-2016年高职生均年初预算控制数分配表" xfId="1475"/>
    <cellStyle name="常规 10 2 2 9" xfId="1476"/>
    <cellStyle name="差_县区合并测算20080423(按照各省比重）_财力性转移支付2010年预算参考数" xfId="1477"/>
    <cellStyle name="_Book1" xfId="1478"/>
    <cellStyle name="差_县市旗测算-新科目（20080626）_财力性转移支付2010年预算参考数" xfId="1479"/>
    <cellStyle name="常规 2 2 4 32" xfId="1480"/>
    <cellStyle name="常规 2 2 4 27" xfId="1481"/>
    <cellStyle name="40% - 强调文字颜色 6 2 5" xfId="1482"/>
    <cellStyle name="差_行政（人员）_民生政策最低支出需求_财力性转移支付2010年预算参考数_12.25-发教育厅-2016年高职生均年初预算控制数分配表" xfId="1483"/>
    <cellStyle name="差_20河南_财力性转移支付2010年预算参考数" xfId="1484"/>
    <cellStyle name="货币 2 19" xfId="1485"/>
    <cellStyle name="60% - 强调文字颜色 6 2 13" xfId="1486"/>
    <cellStyle name="强调文字颜色 3 2 21" xfId="1487"/>
    <cellStyle name="强调文字颜色 3 2 16" xfId="1488"/>
    <cellStyle name="20% - 强调文字颜色 6 2 8" xfId="1489"/>
    <cellStyle name="强调文字颜色 2 2 6" xfId="1490"/>
    <cellStyle name="40% - 强调文字颜色 4 2 12" xfId="1491"/>
    <cellStyle name="差_2016年常年委托工作经费及一次性项目经费清理表" xfId="1492"/>
    <cellStyle name="60% - 强调文字颜色 3 2 13" xfId="1493"/>
    <cellStyle name="千位分季_新建 Microsoft Excel 工作表" xfId="1494"/>
    <cellStyle name="差_人员工资和公用经费3" xfId="1495"/>
    <cellStyle name="差_发教育厅工资晋级预发第三步津补贴" xfId="1496"/>
    <cellStyle name="60% - 强调文字颜色 5 2" xfId="1497"/>
    <cellStyle name="强调文字颜色 1 2_2017年改革发展类资金分配及绩效" xfId="1498"/>
    <cellStyle name="差_市辖区测算-新科目（20080626）_县市旗测算-新科目（含人口规模效应）_财力性转移支付2010年预算参考数_12.25-发教育厅-2016年高职生均年初预算控制数分配表" xfId="1499"/>
    <cellStyle name="好_分析缺口率_财力性转移支付2010年预算参考数_12.25-发教育厅-2016年高职生均年初预算控制数分配表" xfId="1500"/>
    <cellStyle name="好_行政(燃修费)_民生政策最低支出需求_财力性转移支付2010年预算参考数" xfId="1501"/>
    <cellStyle name="Moneda_96 Risk" xfId="1502"/>
    <cellStyle name="差_09黑龙江_财力性转移支付2010年预算参考数_12.25-发教育厅-2016年高职生均年初预算控制数分配表" xfId="1503"/>
    <cellStyle name="好_行政公检法测算_民生政策最低支出需求_12.25-发教育厅-2016年高职生均年初预算控制数分配表" xfId="1504"/>
    <cellStyle name="20% - Accent5" xfId="1505"/>
    <cellStyle name="常规 3 2 2" xfId="1506"/>
    <cellStyle name="HEADING2" xfId="1507"/>
    <cellStyle name="好_附表" xfId="1508"/>
    <cellStyle name="常规 4 21" xfId="1509"/>
    <cellStyle name="常规 4 16" xfId="1510"/>
    <cellStyle name="好_县区合并测算20080423(按照各省比重）_不含人员经费系数_12.25-发教育厅-2016年高职生均年初预算控制数分配表" xfId="1511"/>
    <cellStyle name="好_教育(按照总人口测算）—20080416_县市旗测算-新科目（含人口规模效应）_财力性转移支付2010年预算参考数_12.25-发教育厅-2016年高职生均年初预算控制数分配表" xfId="1512"/>
    <cellStyle name="差_其他部门(按照总人口测算）—20080416" xfId="1513"/>
    <cellStyle name="常规 5 6" xfId="1514"/>
    <cellStyle name="好_00省级(打印)_12.25-发教育厅-2016年高职生均年初预算控制数分配表" xfId="1515"/>
    <cellStyle name="40% - 强调文字颜色 2 4" xfId="1516"/>
    <cellStyle name="差_县区合并测算20080421_民生政策最低支出需求" xfId="1517"/>
    <cellStyle name="差_文体广播事业(按照总人口测算）—20080416_不含人员经费系数_12.25-发教育厅-2016年高职生均年初预算控制数分配表" xfId="1518"/>
    <cellStyle name="差_县市旗测算-新科目（20080626）_不含人员经费系数_12.25-发教育厅-2016年高职生均年初预算控制数分配表" xfId="1519"/>
    <cellStyle name="差_县市旗测算-新科目（20080626）_不含人员经费系数_财力性转移支付2010年预算参考数" xfId="1520"/>
    <cellStyle name="常规 10 3 9" xfId="1521"/>
    <cellStyle name="差_缺口县区测算(按2007支出增长25%测算)_财力性转移支付2010年预算参考数" xfId="1522"/>
    <cellStyle name="好_2006年28四川" xfId="1523"/>
    <cellStyle name="强调文字颜色 3 2 7" xfId="1524"/>
    <cellStyle name="常规 10 2 2 14" xfId="1525"/>
    <cellStyle name="输出 2 13" xfId="1526"/>
    <cellStyle name="常规 3 17" xfId="1527"/>
    <cellStyle name="常规 3 22" xfId="1528"/>
    <cellStyle name="New Times Roman" xfId="1529"/>
    <cellStyle name="好_22湖南_12.25-发教育厅-2016年高职生均年初预算控制数分配表" xfId="1530"/>
    <cellStyle name="60% - 强调文字颜色 4 2 14" xfId="1531"/>
    <cellStyle name="差_县市旗测算-新科目（20080627）_县市旗测算-新科目（含人口规模效应）_财力性转移支付2010年预算参考数" xfId="1532"/>
    <cellStyle name="输出 2 7" xfId="1533"/>
    <cellStyle name="表标题_湘财教指〔2017〕84号中央财政支持地方高校改革发展资金" xfId="1534"/>
    <cellStyle name="好_教育(按照总人口测算）—20080416_县市旗测算-新科目（含人口规模效应）_12.25-发教育厅-2016年高职生均年初预算控制数分配表" xfId="1535"/>
    <cellStyle name="警告文本 2 6" xfId="1536"/>
    <cellStyle name="差_县市旗测算20080508_不含人员经费系数_12.25-发教育厅-2016年高职生均年初预算控制数分配表" xfId="1537"/>
    <cellStyle name="差_汇总-县级财政报表附表" xfId="1538"/>
    <cellStyle name="20% - 强调文字颜色 4 2 17" xfId="1539"/>
    <cellStyle name="好" xfId="1540" builtinId="26"/>
    <cellStyle name="差_文体广播事业(按照总人口测算）—20080416_民生政策最低支出需求_12.25-发教育厅-2016年高职生均年初预算控制数分配表" xfId="1541"/>
    <cellStyle name="好_成本差异系数" xfId="1542"/>
    <cellStyle name="好_县市旗测算20080508_县市旗测算-新科目（含人口规模效应）_12.25-发教育厅-2016年高职生均年初预算控制数分配表" xfId="1543"/>
    <cellStyle name="数字 2" xfId="1544"/>
    <cellStyle name="60% - 强调文字颜色 1 2 3" xfId="1545"/>
    <cellStyle name="解释性文本" xfId="1546" builtinId="53"/>
    <cellStyle name="20% - 强调文字颜色 6 2 15" xfId="1547"/>
    <cellStyle name="20% - 强调文字颜色 6 2 20" xfId="1548"/>
    <cellStyle name="千位分隔 2 2 4" xfId="1549"/>
    <cellStyle name="差_县市旗测算-新科目（20080626）_民生政策最低支出需求" xfId="1550"/>
    <cellStyle name="差_县区合并测算20080421_民生政策最低支出需求_财力性转移支付2010年预算参考数_12.25-发教育厅-2016年高职生均年初预算控制数分配表" xfId="1551"/>
    <cellStyle name="常规 10 2 2 2" xfId="1552"/>
    <cellStyle name="好_汇总-县级财政报表附表" xfId="1553"/>
    <cellStyle name="40% - 强调文字颜色 3 2 4" xfId="1554"/>
    <cellStyle name="好_反馈教科文(增人增支教育厅）" xfId="1555"/>
    <cellStyle name="差_2007年收支情况及2008年收支预计表(汇总表)_财力性转移支付2010年预算参考数" xfId="1556"/>
    <cellStyle name="日期" xfId="1557"/>
    <cellStyle name="好_11大理_12.25-发教育厅-2016年高职生均年初预算控制数分配表" xfId="1558"/>
    <cellStyle name="常规 4 4" xfId="1559"/>
    <cellStyle name="好_市辖区测算-新科目（20080626）_不含人员经费系数" xfId="1560"/>
    <cellStyle name="60% - 强调文字颜色 5 2 19" xfId="1561"/>
    <cellStyle name="差_33甘肃" xfId="1562"/>
    <cellStyle name="常规 3 8" xfId="1563"/>
    <cellStyle name="好_12.25-发教育厅-2015年老职工住房补贴审核表" xfId="1564"/>
    <cellStyle name="常规 10 3 16" xfId="1565"/>
    <cellStyle name="常规 10 3 21" xfId="1566"/>
    <cellStyle name="好_行政公检法测算_不含人员经费系数_财力性转移支付2010年预算参考数_12.25-发教育厅-2016年高职生均年初预算控制数分配表" xfId="1567"/>
    <cellStyle name="差_0605石屏县" xfId="1568"/>
    <cellStyle name="差_县区合并测算20080423(按照各省比重）_民生政策最低支出需求_财力性转移支付2010年预算参考数_12.25-发教育厅-2016年高职生均年初预算控制数分配表" xfId="1569"/>
    <cellStyle name="差_山东省民生支出标准_财力性转移支付2010年预算参考数_12.25-发教育厅-2016年高职生均年初预算控制数分配表" xfId="1570"/>
    <cellStyle name="常规 9 12" xfId="1571"/>
    <cellStyle name="好_行政（人员）_民生政策最低支出需求" xfId="1572"/>
    <cellStyle name="输入" xfId="1573" builtinId="20"/>
    <cellStyle name="差_30云南" xfId="1574"/>
    <cellStyle name="Accent5 - 20%" xfId="1575"/>
    <cellStyle name="标题 3 2 18" xfId="1576"/>
    <cellStyle name="好_2006年27重庆_12.25-发教育厅-2016年高职生均年初预算控制数分配表" xfId="1577"/>
    <cellStyle name="货币 2 10" xfId="1578"/>
    <cellStyle name="Accent2" xfId="1579"/>
    <cellStyle name="好_县市旗测算-新科目（20080627）_民生政策最低支出需求_12.25-发教育厅-2016年高职生均年初预算控制数分配表" xfId="1580"/>
    <cellStyle name="常规 8 5" xfId="1581"/>
    <cellStyle name="标题 3 2 19" xfId="1582"/>
    <cellStyle name="差 2 11" xfId="1583"/>
    <cellStyle name="好_行政公检法测算_12.25-发教育厅-2016年高职生均年初预算控制数分配表" xfId="1584"/>
    <cellStyle name="常规 4 2" xfId="1585"/>
    <cellStyle name="好_成本差异系数（含人口规模）_12.25-发教育厅-2016年高职生均年初预算控制数分配表" xfId="1586"/>
    <cellStyle name="常规 4" xfId="1587"/>
    <cellStyle name="差_城建部门_12.25-发教育厅-2016年高职生均年初预算控制数分配表" xfId="1588"/>
    <cellStyle name="常规 2 9" xfId="1589"/>
    <cellStyle name="差_市辖区测算-新科目（20080626）_县市旗测算-新科目（含人口规模效应）" xfId="1590"/>
    <cellStyle name="差_城建部门" xfId="1591"/>
    <cellStyle name="强调文字颜色 1 2 7" xfId="1592"/>
    <cellStyle name="常规 11 13" xfId="1593"/>
    <cellStyle name="货币" xfId="1594" builtinId="4"/>
    <cellStyle name="差_人员工资和公用经费_财力性转移支付2010年预算参考数" xfId="1595"/>
    <cellStyle name="60% - 强调文字颜色 2" xfId="1596" builtinId="36"/>
    <cellStyle name="差_2006年水利统计指标统计表_财力性转移支付2010年预算参考数" xfId="1597"/>
    <cellStyle name="差_第五部分(才淼、饶永宏）" xfId="1598"/>
    <cellStyle name="差_文体广播部门" xfId="1599"/>
    <cellStyle name="60% - 强调文字颜色 1" xfId="1600" builtinId="32"/>
    <cellStyle name="Accent2 - 20%" xfId="1601"/>
    <cellStyle name="好_文体广播事业(按照总人口测算）—20080416_县市旗测算-新科目（含人口规模效应）_财力性转移支付2010年预算参考数" xfId="1602"/>
    <cellStyle name="分级显示行_1_13区汇总" xfId="1603"/>
    <cellStyle name="20% - 强调文字颜色 6 4" xfId="1604"/>
    <cellStyle name="好 2 8" xfId="1605"/>
    <cellStyle name="差_市辖区测算20080510_不含人员经费系数_财力性转移支付2010年预算参考数" xfId="1606"/>
    <cellStyle name="Accent6_12.25-发教育厅-2016年高职生均年初预算控制数分配表" xfId="1607"/>
    <cellStyle name="常规 3" xfId="1608"/>
    <cellStyle name="60% - 强调文字颜色 6 2 9" xfId="1609"/>
    <cellStyle name="好_教科文12.30(工资提标清算)" xfId="1610"/>
    <cellStyle name="好_27重庆_12.25-发教育厅-2016年高职生均年初预算控制数分配表" xfId="1611"/>
    <cellStyle name="60% - 强调文字颜色 6" xfId="1612" builtinId="52"/>
    <cellStyle name="差_行政公检法测算_不含人员经费系数_12.25-发教育厅-2016年高职生均年初预算控制数分配表" xfId="1613"/>
    <cellStyle name="差_县市旗测算-新科目（20080627）_县市旗测算-新科目（含人口规模效应）" xfId="1614"/>
    <cellStyle name="差_第一部分：综合全" xfId="1615"/>
    <cellStyle name="60% - 强调文字颜色 4" xfId="1616" builtinId="44"/>
    <cellStyle name="差_文体广播事业(按照总人口测算）—20080416" xfId="1617"/>
    <cellStyle name="常规 2 3 12" xfId="1618"/>
    <cellStyle name="好_第一部分：综合全" xfId="1619"/>
    <cellStyle name="60% - 强调文字颜色 3 2 5" xfId="1620"/>
    <cellStyle name="强调文字颜色 1" xfId="1621" builtinId="29"/>
    <cellStyle name="好_县市旗测算20080508_民生政策最低支出需求_财力性转移支付2010年预算参考数_12.25-发教育厅-2016年高职生均年初预算控制数分配表" xfId="1622"/>
    <cellStyle name="差_云南省2008年转移支付测算——州市本级考核部分及政策性测算_财力性转移支付2010年预算参考数" xfId="1623"/>
    <cellStyle name="常规 4 2 18" xfId="1624"/>
    <cellStyle name="标题 4 2 20" xfId="1625"/>
    <cellStyle name="标题 4 2 15" xfId="1626"/>
    <cellStyle name="20% - 强调文字颜色 5 2_2017年改革发展类资金分配及绩效" xfId="1627"/>
    <cellStyle name="好_2007年一般预算支出剔除_财力性转移支付2010年预算参考数" xfId="1628"/>
    <cellStyle name="差_人员工资和公用经费_财力性转移支付2010年预算参考数_12.25-发教育厅-2016年高职生均年初预算控制数分配表" xfId="1629"/>
    <cellStyle name="好_县市旗测算20080508_民生政策最低支出需求_财力性转移支付2010年预算参考数" xfId="1630"/>
    <cellStyle name="好_人员工资和公用经费2_12.25-发教育厅-2016年高职生均年初预算控制数分配表" xfId="1631"/>
    <cellStyle name="常规 2 23 6" xfId="1632"/>
    <cellStyle name="콤마_BOILER-CO1" xfId="1633"/>
    <cellStyle name="标题 4 2" xfId="1634"/>
    <cellStyle name="差_县市旗测算-新科目（20080626）_民生政策最低支出需求_12.25-发教育厅-2016年高职生均年初预算控制数分配表" xfId="1635"/>
    <cellStyle name="好_卫生(按照总人口测算）—20080416_县市旗测算-新科目（含人口规模效应）_财力性转移支付2010年预算参考数_12.25-发教育厅-2016年高职生均年初预算控制数分配表" xfId="1636"/>
    <cellStyle name="好_农林水和城市维护标准支出20080505－县区合计_民生政策最低支出需求_财力性转移支付2010年预算参考数_12.25-发教育厅-2016年高职生均年初预算控制数分配表" xfId="1637"/>
    <cellStyle name="差 2 12" xfId="1638"/>
    <cellStyle name="适中" xfId="1639" builtinId="28"/>
    <cellStyle name="常规 10 3" xfId="1640"/>
    <cellStyle name="强调文字颜色 3 2" xfId="1641"/>
    <cellStyle name="60% - 强调文字颜色 1 2 17" xfId="1642"/>
    <cellStyle name="常规 3 13" xfId="1643"/>
    <cellStyle name="强调文字颜色 6 2 9" xfId="1644"/>
    <cellStyle name="60% - 强调文字颜色 6 2 14" xfId="1645"/>
    <cellStyle name="好_县区合并测算20080421_民生政策最低支出需求" xfId="1646"/>
    <cellStyle name="超链接" xfId="1647" builtinId="8"/>
    <cellStyle name="标题 3 2 9" xfId="1648"/>
    <cellStyle name="好_2008年全省汇总收支计算表_12.25-发教育厅-2016年高职生均年初预算控制数分配表" xfId="1649"/>
    <cellStyle name="常规 7 2 9" xfId="1650"/>
    <cellStyle name="好_总人口_财力性转移支付2010年预算参考数_12.25-发教育厅-2016年高职生均年初预算控制数分配表" xfId="1651"/>
    <cellStyle name="差_缺口县区测算（11.13）_财力性转移支付2010年预算参考数" xfId="1652"/>
    <cellStyle name="标题 2 2 14" xfId="1653"/>
    <cellStyle name="差_2008年全省汇总收支计算表_财力性转移支付2010年预算参考数_12.25-发教育厅-2016年高职生均年初预算控制数分配表" xfId="1654"/>
    <cellStyle name="好_测算结果汇总_财力性转移支付2010年预算参考数" xfId="1655"/>
    <cellStyle name="20% - 强调文字颜色 3 2" xfId="1656"/>
    <cellStyle name="链接单元格 2 7" xfId="1657"/>
    <cellStyle name="常规 23 2" xfId="1658"/>
    <cellStyle name="60% - 强调文字颜色 1 2 8" xfId="1659"/>
    <cellStyle name="常规 14" xfId="1660"/>
    <cellStyle name="常规 2 2 4 2 10" xfId="1661"/>
    <cellStyle name="计算 2 3" xfId="1662"/>
    <cellStyle name="好_2014市县可用财力（提供处室）_12.25-发教育厅-2016年高职生均年初预算控制数分配表" xfId="1663"/>
    <cellStyle name="_湘财教指〔2015〕45号省教育厅预拨提标表" xfId="1664"/>
    <cellStyle name="千位分隔 2 11" xfId="1665"/>
    <cellStyle name="差_山东省民生支出标准_12.25-发教育厅-2016年高职生均年初预算控制数分配表" xfId="1666"/>
    <cellStyle name="好_文体广播事业(按照总人口测算）—20080416_县市旗测算-新科目（含人口规模效应）_12.25-发教育厅-2016年高职生均年初预算控制数分配表" xfId="1667"/>
    <cellStyle name="差_农林水和城市维护标准支出20080505－县区合计_12.25-发教育厅-2016年高职生均年初预算控制数分配表" xfId="1668"/>
    <cellStyle name="注释 2 14" xfId="1669"/>
    <cellStyle name="常规 132" xfId="1670"/>
    <cellStyle name="_2010-2012中支地拨款汇总" xfId="1671"/>
    <cellStyle name="常规 10 2 2 8" xfId="1672"/>
    <cellStyle name="差_县区合并测算20080421_不含人员经费系数" xfId="1673"/>
    <cellStyle name="差_20河南" xfId="1674"/>
    <cellStyle name="差_2015年高职中央奖补资金分配因素表（含民办）" xfId="1675"/>
    <cellStyle name="常规 10" xfId="1676"/>
    <cellStyle name="20% - 强调文字颜色 6 2 9" xfId="1677"/>
    <cellStyle name="好_安徽 缺口县区测算(地方填报)1_财力性转移支付2010年预算参考数_12.25-发教育厅-2016年高职生均年初预算控制数分配表" xfId="1678"/>
    <cellStyle name="20% - 强调文字颜色 1 2 18" xfId="1679"/>
    <cellStyle name="40% - 强调文字颜色 6 2_2017年改革发展类资金分配及绩效" xfId="1680"/>
    <cellStyle name="常规 10 14 2 2" xfId="1681"/>
    <cellStyle name="好_成本差异系数（含人口规模）" xfId="1682"/>
    <cellStyle name="普通_ 白土" xfId="1683"/>
    <cellStyle name="差_文体广播事业(按照总人口测算）—20080416_县市旗测算-新科目（含人口规模效应）_12.25-发教育厅-2016年高职生均年初预算控制数分配表" xfId="1684"/>
    <cellStyle name="差_县区合并测算20080421_财力性转移支付2010年预算参考数_12.25-发教育厅-2016年高职生均年初预算控制数分配表" xfId="1685"/>
    <cellStyle name="货币 2 20" xfId="1686"/>
    <cellStyle name="货币 2 15" xfId="1687"/>
    <cellStyle name="差_其他部门(按照总人口测算）—20080416_民生政策最低支出需求_财力性转移支付2010年预算参考数" xfId="1688"/>
    <cellStyle name="好 2 15" xfId="1689"/>
    <cellStyle name="好 2 20" xfId="1690"/>
    <cellStyle name="千位分隔 2 18" xfId="1691"/>
    <cellStyle name="标题 7" xfId="1692"/>
    <cellStyle name="差_03昭通_12.25-发教育厅-2016年高职生均年初预算控制数分配表" xfId="1693"/>
    <cellStyle name="标题 3 2 17" xfId="1694"/>
    <cellStyle name="差_03昭通" xfId="1695"/>
    <cellStyle name="好_30云南_12.25-发教育厅-2016年高职生均年初预算控制数分配表" xfId="1696"/>
    <cellStyle name="好_行政公检法测算_不含人员经费系数_12.25-发教育厅-2016年高职生均年初预算控制数分配表" xfId="1697"/>
    <cellStyle name="差_县区合并测算20080423(按照各省比重）_县市旗测算-新科目（含人口规模效应）_财力性转移支付2010年预算参考数" xfId="1698"/>
    <cellStyle name="差_云南 缺口县区测算(地方填报)" xfId="1699"/>
    <cellStyle name="40% - 强调文字颜色 5 2 11" xfId="1700"/>
    <cellStyle name="好_行政（人员）_民生政策最低支出需求_财力性转移支付2010年预算参考数" xfId="1701"/>
    <cellStyle name="好 2 12" xfId="1702"/>
    <cellStyle name="40% - 强调文字颜色 4" xfId="1703" builtinId="43"/>
    <cellStyle name="常规 22 17" xfId="1704"/>
    <cellStyle name="适中 2 11" xfId="1705"/>
    <cellStyle name="差_文体广播事业(按照总人口测算）—20080416_民生政策最低支出需求_财力性转移支付2010年预算参考数" xfId="1706"/>
    <cellStyle name="好_行政公检法测算_民生政策最低支出需求_财力性转移支付2010年预算参考数" xfId="1707"/>
    <cellStyle name="常规 2 2_2015年度工资提标清算拨款分配方案" xfId="1708"/>
    <cellStyle name="差_2007年一般预算支出剔除" xfId="1709"/>
    <cellStyle name="好_汇总表4_财力性转移支付2010年预算参考数" xfId="1710"/>
    <cellStyle name="差_其他部门(按照总人口测算）—20080416_不含人员经费系数_财力性转移支付2010年预算参考数_12.25-发教育厅-2016年高职生均年初预算控制数分配表" xfId="1711"/>
    <cellStyle name="强调文字颜色 2 2 8" xfId="1712"/>
    <cellStyle name="40% - 强调文字颜色 4 2 14" xfId="1713"/>
    <cellStyle name="好_1_财力性转移支付2010年预算参考数_12.25-发教育厅-2016年高职生均年初预算控制数分配表" xfId="1714"/>
    <cellStyle name="常规 11 8" xfId="1715"/>
    <cellStyle name="常规 6 9" xfId="1716"/>
    <cellStyle name="好_财政供养人员_财力性转移支付2010年预算参考数" xfId="1717"/>
    <cellStyle name="好_湘财教指277" xfId="1718"/>
    <cellStyle name="40% - 强调文字颜色 2" xfId="1719" builtinId="35"/>
    <cellStyle name="常规 35 22" xfId="1720"/>
    <cellStyle name="常规 35 17" xfId="1721"/>
    <cellStyle name="好_行政(燃修费)_财力性转移支付2010年预算参考数_12.25-发教育厅-2016年高职生均年初预算控制数分配表" xfId="1722"/>
    <cellStyle name="好_05潍坊" xfId="1723"/>
    <cellStyle name="标题" xfId="1724" builtinId="15"/>
    <cellStyle name="Percent_!!!GO" xfId="1725"/>
    <cellStyle name="差_市辖区测算20080510_财力性转移支付2010年预算参考数_12.25-发教育厅-2016年高职生均年初预算控制数分配表" xfId="1726"/>
    <cellStyle name="好_2008年全省汇总收支计算表" xfId="1727"/>
    <cellStyle name="好_2008年支出核定_12.25-发教育厅-2016年高职生均年初预算控制数分配表" xfId="1728"/>
    <cellStyle name="常规 11 6" xfId="1729"/>
    <cellStyle name="霓付_ +Foil &amp; -FOIL &amp; PAPER" xfId="1730"/>
    <cellStyle name="千位分隔" xfId="1731" builtinId="3"/>
    <cellStyle name="好_03昭通" xfId="1732"/>
    <cellStyle name="好 2 19" xfId="1733"/>
    <cellStyle name="差_农林水和城市维护标准支出20080505－县区合计" xfId="1734"/>
    <cellStyle name="差_人员工资和公用经费3_12.25-发教育厅-2016年高职生均年初预算控制数分配表" xfId="1735"/>
    <cellStyle name="警告文本" xfId="1736" builtinId="11"/>
    <cellStyle name="差_县区合并测算20080423(按照各省比重）_民生政策最低支出需求_财力性转移支付2010年预算参考数" xfId="1737"/>
    <cellStyle name="20% - 强调文字颜色 2 2" xfId="1738"/>
    <cellStyle name="常规_注册人数_1" xfId="1739"/>
    <cellStyle name="差_云南省2008年转移支付测算——州市本级考核部分及政策性测算_12.25-发教育厅-2016年高职生均年初预算控制数分配表" xfId="1740"/>
    <cellStyle name="强调文字颜色 1 2 8" xfId="1741"/>
    <cellStyle name="常规 11 14" xfId="1742"/>
    <cellStyle name="差_28四川" xfId="1743"/>
    <cellStyle name="差_高职双一流提前细化表（0112 发财建）" xfId="1744"/>
    <cellStyle name="差_gdp_12.25-发教育厅-2016年高职生均年初预算控制数分配表" xfId="1745"/>
    <cellStyle name="警告文本 2 3" xfId="1746"/>
    <cellStyle name="20% - 强调文字颜色 2 2 13" xfId="1747"/>
    <cellStyle name="差_530623_2006年县级财政报表附表_12.25-发教育厅-2016年高职生均年初预算控制数分配表" xfId="1748"/>
    <cellStyle name="60% - 强调文字颜色 5 2 12" xfId="1749"/>
    <cellStyle name="货币 4 10" xfId="1750"/>
    <cellStyle name="常规 35 23" xfId="1751"/>
    <cellStyle name="常规 35 18" xfId="1752"/>
    <cellStyle name="差_县区合并测算20080421_民生政策最低支出需求_12.25-发教育厅-2016年高职生均年初预算控制数分配表" xfId="1753"/>
    <cellStyle name="20% - 强调文字颜色 1" xfId="1754" builtinId="30"/>
    <cellStyle name="差_Book1" xfId="1755"/>
    <cellStyle name="差_检验表（调整后）" xfId="1756"/>
    <cellStyle name="差_测算结果" xfId="1757"/>
    <cellStyle name="差 2 17" xfId="1758"/>
    <cellStyle name="常规 2 2 4 6" xfId="1759"/>
    <cellStyle name="60% - 强调文字颜色 5 2 13" xfId="1760"/>
    <cellStyle name="差_第一部分：综合全_12.25-发教育厅-2016年高职生均年初预算控制数分配表" xfId="1761"/>
    <cellStyle name="标题 5 19" xfId="1762"/>
    <cellStyle name="强调文字颜色 2 2 16" xfId="1763"/>
    <cellStyle name="强调文字颜色 2 2 21" xfId="1764"/>
    <cellStyle name="差_05潍坊" xfId="1765"/>
    <cellStyle name="40% - 强调文字颜色 2 2 8" xfId="1766"/>
    <cellStyle name="好_农林水和城市维护标准支出20080505－县区合计_12.25-发教育厅-2016年高职生均年初预算控制数分配表" xfId="1767"/>
    <cellStyle name="好_分县成本差异系数_不含人员经费系数_财力性转移支付2010年预算参考数_12.25-发教育厅-2016年高职生均年初预算控制数分配表" xfId="1768"/>
    <cellStyle name="差_07临沂_12.25-发教育厅-2016年高职生均年初预算控制数分配表" xfId="1769"/>
    <cellStyle name="计算 2 6" xfId="1770"/>
    <cellStyle name="差_分县成本差异系数_财力性转移支付2010年预算参考数" xfId="1771"/>
    <cellStyle name="标题 2 2 13" xfId="1772"/>
    <cellStyle name="常规 2 2 16" xfId="1773"/>
    <cellStyle name="差_总人口_财力性转移支付2010年预算参考数" xfId="1774"/>
    <cellStyle name="常规 35 14" xfId="1775"/>
    <cellStyle name="好_第五部分(才淼、饶永宏）" xfId="1776"/>
    <cellStyle name="常规 35 3 5" xfId="1777"/>
    <cellStyle name="Input" xfId="1778"/>
    <cellStyle name="强调文字颜色 2 2_2017年改革发展类资金分配及绩效" xfId="1779"/>
    <cellStyle name="好_湘财教指277_12.25-发教育厅-2016年高职生均年初预算控制数分配表" xfId="1780"/>
    <cellStyle name="40% - 强调文字颜色 6" xfId="1781" builtinId="51"/>
    <cellStyle name="差_云南省2008年转移支付测算——州市本级考核部分及政策性测算" xfId="1782"/>
    <cellStyle name="强调文字颜色 1 2 9" xfId="1783"/>
    <cellStyle name="常规 11 15" xfId="1784"/>
    <cellStyle name="常规 11 20" xfId="1785"/>
    <cellStyle name="常规 3 19" xfId="1786"/>
    <cellStyle name="输出 2 20" xfId="1787"/>
    <cellStyle name="输出 2 15" xfId="1788"/>
    <cellStyle name="60% - 强调文字颜色 3 2 18" xfId="1789"/>
    <cellStyle name="好_缺口县区测算(按2007支出增长25%测算)_财力性转移支付2010年预算参考数" xfId="1790"/>
    <cellStyle name="好_分县成本差异系数_财力性转移支付2010年预算参考数" xfId="1791"/>
    <cellStyle name="差_县区合并测算20080421_县市旗测算-新科目（含人口规模效应）_12.25-发教育厅-2016年高职生均年初预算控制数分配表" xfId="1792"/>
    <cellStyle name="适中 2 15" xfId="1793"/>
    <cellStyle name="适中 2 20" xfId="1794"/>
    <cellStyle name="差 2 4" xfId="1795"/>
    <cellStyle name="好_市辖区测算-新科目（20080626）_不含人员经费系数_12.25-发教育厅-2016年高职生均年初预算控制数分配表" xfId="1796"/>
    <cellStyle name="差_分县成本差异系数_不含人员经费系数_财力性转移支付2010年预算参考数_12.25-发教育厅-2016年高职生均年初预算控制数分配表" xfId="1797"/>
    <cellStyle name="强调文字颜色 2 2 13" xfId="1798"/>
    <cellStyle name="标题 5 21" xfId="1799"/>
    <cellStyle name="标题 5 16" xfId="1800"/>
    <cellStyle name="差_职　2014年职成教育第二批专项经费分配表(分发）" xfId="1801"/>
    <cellStyle name="60% - 强调文字颜色 5 2 10" xfId="1802"/>
    <cellStyle name="强调文字颜色 6 2 11" xfId="1803"/>
    <cellStyle name="好_测算结果_财力性转移支付2010年预算参考数_12.25-发教育厅-2016年高职生均年初预算控制数分配表" xfId="1804"/>
    <cellStyle name="好_市辖区测算-新科目（20080626）_不含人员经费系数_财力性转移支付2010年预算参考数_12.25-发教育厅-2016年高职生均年初预算控制数分配表" xfId="1805"/>
    <cellStyle name="差_农林水和城市维护标准支出20080505－县区合计_民生政策最低支出需求_财力性转移支付2010年预算参考数_12.25-发教育厅-2016年高职生均年初预算控制数分配表" xfId="1806"/>
    <cellStyle name="好_12滨州_财力性转移支付2010年预算参考数_12.25-发教育厅-2016年高职生均年初预算控制数分配表" xfId="1807"/>
    <cellStyle name="差_云南 缺口县区测算(地方填报)_财力性转移支付2010年预算参考数_12.25-发教育厅-2016年高职生均年初预算控制数分配表" xfId="1808"/>
    <cellStyle name="差_农林水和城市维护标准支出20080505－县区合计_县市旗测算-新科目（含人口规模效应）" xfId="1809"/>
    <cellStyle name="好_2_12.25-发教育厅-2016年高职生均年初预算控制数分配表" xfId="1810"/>
    <cellStyle name="千位分隔 2 3 2" xfId="1811"/>
    <cellStyle name="差_行政（人员）_财力性转移支付2010年预算参考数_12.25-发教育厅-2016年高职生均年初预算控制数分配表" xfId="1812"/>
    <cellStyle name="检查单元格" xfId="1813" builtinId="23"/>
    <cellStyle name="差_县市旗测算-新科目（20080627）_民生政策最低支出需求_财力性转移支付2010年预算参考数_12.25-发教育厅-2016年高职生均年初预算控制数分配表" xfId="1814"/>
    <cellStyle name="常规 8 12" xfId="1815"/>
    <cellStyle name="好_行政（人员）_县市旗测算-新科目（含人口规模效应）_12.25-发教育厅-2016年高职生均年初预算控制数分配表" xfId="1816"/>
    <cellStyle name="20% - 强调文字颜色 4 3" xfId="1817"/>
    <cellStyle name="好_行政公检法测算_财力性转移支付2010年预算参考数_12.25-发教育厅-2016年高职生均年初预算控制数分配表" xfId="1818"/>
    <cellStyle name="好_22湖南" xfId="1819"/>
    <cellStyle name="检查单元格 2 5" xfId="1820"/>
    <cellStyle name="好_1110洱源县_财力性转移支付2010年预算参考数_12.25-发教育厅-2016年高职生均年初预算控制数分配表" xfId="1821"/>
    <cellStyle name="强调文字颜色 6 2 10" xfId="1822"/>
    <cellStyle name="好_农林水和城市维护标准支出20080505－县区合计_不含人员经费系数_12.25-发教育厅-2016年高职生均年初预算控制数分配表" xfId="1823"/>
    <cellStyle name="好_教育(按照总人口测算）—20080416_不含人员经费系数_12.25-发教育厅-2016年高职生均年初预算控制数分配表" xfId="1824"/>
    <cellStyle name="差_0502通海县_12.25-发教育厅-2016年高职生均年初预算控制数分配表" xfId="1825"/>
    <cellStyle name="40% - 强调文字颜色 6 2 8" xfId="1826"/>
    <cellStyle name="60% - 强调文字颜色 2 2 9" xfId="1827"/>
    <cellStyle name="差_M01-2(州市补助收入)_12.25-发教育厅-2016年高职生均年初预算控制数分配表" xfId="1828"/>
    <cellStyle name="差_教育(按照总人口测算）—20080416_民生政策最低支出需求" xfId="1829"/>
    <cellStyle name="40% - 强调文字颜色 5 2 5" xfId="1830"/>
    <cellStyle name="20% - 强调文字颜色 1 2 12" xfId="1831"/>
    <cellStyle name="差_其他部门(按照总人口测算）—20080416_不含人员经费系数_12.25-发教育厅-2016年高职生均年初预算控制数分配表" xfId="1832"/>
    <cellStyle name="好_其他部门(按照总人口测算）—20080416_12.25-发教育厅-2016年高职生均年初预算控制数分配表" xfId="1833"/>
    <cellStyle name="常规 10 3 18" xfId="1834"/>
    <cellStyle name="好_县市旗测算-新科目（20080627）_12.25-发教育厅-2016年高职生均年初预算控制数分配表" xfId="1835"/>
    <cellStyle name="Heading 4" xfId="1836"/>
    <cellStyle name="好_不含人员经费系数_财力性转移支付2010年预算参考数" xfId="1837"/>
    <cellStyle name="好_1110洱源县_财力性转移支付2010年预算参考数" xfId="1838"/>
    <cellStyle name="好_市辖区测算20080510_民生政策最低支出需求_12.25-发教育厅-2016年高职生均年初预算控制数分配表" xfId="1839"/>
    <cellStyle name="输出 2 12" xfId="1840"/>
    <cellStyle name="常规 3 16" xfId="1841"/>
    <cellStyle name="常规 3 21" xfId="1842"/>
    <cellStyle name="差_行政（人员）_不含人员经费系数_12.25-发教育厅-2016年高职生均年初预算控制数分配表" xfId="1843"/>
    <cellStyle name="千位分隔[0]" xfId="1844" builtinId="6"/>
    <cellStyle name="差_一般预算支出口径剔除表_12.25-发教育厅-2016年高职生均年初预算控制数分配表" xfId="1845"/>
    <cellStyle name="好_县市旗测算-新科目（20080627）" xfId="1846"/>
    <cellStyle name="差_农林水和城市维护标准支出20080505－县区合计_不含人员经费系数_财力性转移支付2010年预算参考数_12.25-发教育厅-2016年高职生均年初预算控制数分配表" xfId="1847"/>
    <cellStyle name="好_gdp" xfId="1848"/>
    <cellStyle name="差_县市旗测算-新科目（20080627）_县市旗测算-新科目（含人口规模效应）_12.25-发教育厅-2016年高职生均年初预算控制数分配表" xfId="1849"/>
    <cellStyle name="_Book1_1" xfId="1850"/>
    <cellStyle name="20% - 强调文字颜色 4 2 18" xfId="1851"/>
    <cellStyle name="差_汇总表_财力性转移支付2010年预算参考数_12.25-发教育厅-2016年高职生均年初预算控制数分配表" xfId="1852"/>
    <cellStyle name="差_总人口_12.25-发教育厅-2016年高职生均年初预算控制数分配表" xfId="1853"/>
    <cellStyle name="差_县市旗测算-新科目（20080626）_民生政策最低支出需求_财力性转移支付2010年预算参考数_12.25-发教育厅-2016年高职生均年初预算控制数分配表" xfId="1854"/>
    <cellStyle name="常规 10 14 2 2 7" xfId="1855"/>
    <cellStyle name="好_缺口县区测算(按核定人数)" xfId="1856"/>
    <cellStyle name="20% - 强调文字颜色 1 2_2017年改革发展类资金分配及绩效" xfId="1857"/>
    <cellStyle name="40% - 强调文字颜色 6 2 15" xfId="1858"/>
    <cellStyle name="40% - 强调文字颜色 6 2 20" xfId="1859"/>
    <cellStyle name="差_县市旗测算-新科目（20080626）_不含人员经费系数_财力性转移支付2010年预算参考数_12.25-发教育厅-2016年高职生均年初预算控制数分配表" xfId="1860"/>
    <cellStyle name="ColLevel_0" xfId="1861"/>
    <cellStyle name="常规 7 2 20" xfId="1862"/>
    <cellStyle name="常规 7 2 15" xfId="1863"/>
    <cellStyle name="好_2006年22湖南_财力性转移支付2010年预算参考数" xfId="1864"/>
    <cellStyle name="常规 2 2 4 25" xfId="1865"/>
    <cellStyle name="常规 2 2 4 30" xfId="1866"/>
    <cellStyle name="差_河南 缺口县区测算(地方填报)_财力性转移支付2010年预算参考数_12.25-发教育厅-2016年高职生均年初预算控制数分配表" xfId="1867"/>
    <cellStyle name="强调文字颜色 6 2 7" xfId="1868"/>
    <cellStyle name="Good" xfId="1869"/>
    <cellStyle name="差_市辖区测算-新科目（20080626）_民生政策最低支出需求_12.25-发教育厅-2016年高职生均年初预算控制数分配表" xfId="1870"/>
    <cellStyle name="好_教育(按照总人口测算）—20080416_县市旗测算-新科目（含人口规模效应）" xfId="1871"/>
    <cellStyle name="数字" xfId="1872"/>
    <cellStyle name="差_市辖区测算-新科目（20080626）_不含人员经费系数_12.25-发教育厅-2016年高职生均年初预算控制数分配表" xfId="1873"/>
    <cellStyle name="好_Book2_财力性转移支付2010年预算参考数_12.25-发教育厅-2016年高职生均年初预算控制数分配表" xfId="1874"/>
    <cellStyle name="40% - 强调文字颜色 4 2 16" xfId="1875"/>
    <cellStyle name="40% - 强调文字颜色 4 2 21" xfId="1876"/>
    <cellStyle name="常规 13" xfId="1877"/>
    <cellStyle name="20% - 强调文字颜色 3" xfId="1878" builtinId="38"/>
    <cellStyle name="40% - 强调文字颜色 5" xfId="1879" builtinId="47"/>
    <cellStyle name="差_其他部门(按照总人口测算）—20080416_不含人员经费系数_财力性转移支付2010年预算参考数" xfId="1880"/>
    <cellStyle name="20% - 强调文字颜色 2" xfId="1881" builtinId="34"/>
    <cellStyle name="货币 4 21" xfId="1882"/>
    <cellStyle name="货币 4 16" xfId="1883"/>
    <cellStyle name="货币 3 7" xfId="1884"/>
    <cellStyle name="20% - 强调文字颜色 5 2 7" xfId="1885"/>
    <cellStyle name="好_1_财力性转移支付2010年预算参考数" xfId="1886"/>
    <cellStyle name="40% - 强调文字颜色 3 2 8" xfId="1887"/>
    <cellStyle name="常规 10 2 2 6" xfId="1888"/>
    <cellStyle name="好_市辖区测算20080510_县市旗测算-新科目（含人口规模效应）_财力性转移支付2010年预算参考数" xfId="1889"/>
    <cellStyle name="差_社会保障费测算数据" xfId="1890"/>
    <cellStyle name="差_市辖区测算-新科目（20080626）_县市旗测算-新科目（含人口规模效应）_财力性转移支付2010年预算参考数" xfId="1891"/>
    <cellStyle name="差_2008年全省汇总收支计算表_12.25-发教育厅-2016年高职生均年初预算控制数分配表" xfId="1892"/>
    <cellStyle name="통화_BOILER-CO1" xfId="1893"/>
    <cellStyle name="好_人员工资和公用经费_财力性转移支付2010年预算参考数_12.25-发教育厅-2016年高职生均年初预算控制数分配表" xfId="1894"/>
    <cellStyle name="差_文体广播事业(按照总人口测算）—20080416_不含人员经费系数_财力性转移支付2010年预算参考数" xfId="1895"/>
    <cellStyle name="注释 2 5" xfId="1896"/>
    <cellStyle name="检查单元格 2_2017年改革发展类资金分配及绩效" xfId="1897"/>
    <cellStyle name="_中央共建2014（定）" xfId="1898"/>
    <cellStyle name="好_对口支援新疆资金规模测算表20100106_12.25-发教育厅-2016年高职生均年初预算控制数分配表" xfId="1899"/>
    <cellStyle name="好_山东省民生支出标准_财力性转移支付2010年预算参考数" xfId="1900"/>
    <cellStyle name="差_县市旗测算20080508_民生政策最低支出需求_财力性转移支付2010年预算参考数_12.25-发教育厅-2016年高职生均年初预算控制数分配表" xfId="1901"/>
    <cellStyle name="Accent3 - 40%" xfId="1902"/>
    <cellStyle name="差 2 18" xfId="1903"/>
    <cellStyle name="常规 2 2 4 7" xfId="1904"/>
    <cellStyle name="40% - 强调文字颜色 3 2 21" xfId="1905"/>
    <cellStyle name="40% - 强调文字颜色 3 2 16" xfId="1906"/>
    <cellStyle name="好_县市旗测算-新科目（20080626）_财力性转移支付2010年预算参考数" xfId="1907"/>
    <cellStyle name="20% - 强调文字颜色 3 2 8" xfId="1908"/>
    <cellStyle name="Title" xfId="1909"/>
    <cellStyle name="60% - 强调文字颜色 3 2 4" xfId="1910"/>
    <cellStyle name="常规 2 3 11" xfId="1911"/>
    <cellStyle name="常规 7 13" xfId="1912"/>
    <cellStyle name="60% - 强调文字颜色 4 2 12" xfId="1913"/>
    <cellStyle name="好_27重庆_财力性转移支付2010年预算参考数_12.25-发教育厅-2016年高职生均年初预算控制数分配表" xfId="1914"/>
    <cellStyle name="常规 6 21" xfId="1915"/>
    <cellStyle name="常规 6 16" xfId="1916"/>
    <cellStyle name="差_湘财教指277_12.25-发教育厅-2016年高职生均年初预算控制数分配表" xfId="1917"/>
    <cellStyle name="解释性文本 2 7" xfId="1918"/>
    <cellStyle name="差_县市旗测算-新科目（20080627）_县市旗测算-新科目（含人口规模效应）_财力性转移支付2010年预算参考数_12.25-发教育厅-2016年高职生均年初预算控制数分配表" xfId="1919"/>
    <cellStyle name="常规 2 2 4 3 2" xfId="1920"/>
    <cellStyle name="差_2006年34青海" xfId="1921"/>
    <cellStyle name="好_2006年水利统计指标统计表_财力性转移支付2010年预算参考数" xfId="1922"/>
    <cellStyle name="差_其他部门(按照总人口测算）—20080416_县市旗测算-新科目（含人口规模效应）_财力性转移支付2010年预算参考数" xfId="1923"/>
    <cellStyle name="常规 10 17" xfId="1924"/>
    <cellStyle name="常规 10 22" xfId="1925"/>
    <cellStyle name="20% - 强调文字颜色 5 2 14" xfId="1926"/>
    <cellStyle name="货币 3 14" xfId="1927"/>
    <cellStyle name="差" xfId="1928" builtinId="27"/>
    <cellStyle name="常规 9 2 3" xfId="1929"/>
    <cellStyle name="好_市辖区测算-新科目（20080626）" xfId="1930"/>
    <cellStyle name="差_县市旗测算20080508_民生政策最低支出需求" xfId="1931"/>
    <cellStyle name="40% - 强调文字颜色 6 3" xfId="1932"/>
    <cellStyle name="强调文字颜色 5 2 4" xfId="1933"/>
    <cellStyle name="差_检验表（调整后）_12.25-发教育厅-2016年高职生均年初预算控制数分配表" xfId="1934"/>
    <cellStyle name="差_县市旗测算-新科目（20080627）_12.25-发教育厅-2016年高职生均年初预算控制数分配表" xfId="1935"/>
    <cellStyle name="_2016年高校经常性拨款分配因素(测算201616)" xfId="1936"/>
    <cellStyle name="差_市辖区测算20080510_民生政策最低支出需求_财力性转移支付2010年预算参考数" xfId="1937"/>
    <cellStyle name="差_22湖南" xfId="1938"/>
    <cellStyle name="差_行政(燃修费)_不含人员经费系数_财力性转移支付2010年预算参考数" xfId="1939"/>
    <cellStyle name="常规 2 2 4 3" xfId="1940"/>
    <cellStyle name="差 2 14" xfId="1941"/>
    <cellStyle name="好_县区合并测算20080421_财力性转移支付2010年预算参考数" xfId="1942"/>
    <cellStyle name="标题 3 3" xfId="1943"/>
    <cellStyle name="差_县区合并测算20080421_不含人员经费系数_财力性转移支付2010年预算参考数_12.25-发教育厅-2016年高职生均年初预算控制数分配表" xfId="1944"/>
    <cellStyle name="好_县区合并测算20080423(按照各省比重）_民生政策最低支出需求_12.25-发教育厅-2016年高职生均年初预算控制数分配表" xfId="1945"/>
    <cellStyle name="60% - 强调文字颜色 1 2 10" xfId="1946"/>
    <cellStyle name="差_市辖区测算20080510_民生政策最低支出需求" xfId="1947"/>
    <cellStyle name="常规 7 2 5" xfId="1948"/>
    <cellStyle name="好_卫生(按照总人口测算）—20080416_民生政策最低支出需求_财力性转移支付2010年预算参考数" xfId="1949"/>
    <cellStyle name="千位分隔 2 2 3" xfId="1950"/>
    <cellStyle name="20% - 强调文字颜色 6 2 14" xfId="1951"/>
    <cellStyle name="_2006－2009年结余结转情况" xfId="1952"/>
    <cellStyle name="40% - 强调文字颜色 2 2 16" xfId="1953"/>
    <cellStyle name="40% - 强调文字颜色 2 2 21" xfId="1954"/>
    <cellStyle name="差_2014市县可用财力（提供处室）_12.25-发教育厅-2016年高职生均年初预算控制数分配表" xfId="1955"/>
    <cellStyle name="差_缺口县区测算(财政部标准)_12.25-发教育厅-2016年高职生均年初预算控制数分配表" xfId="1956"/>
    <cellStyle name="好_县区合并测算20080423(按照各省比重）_不含人员经费系数" xfId="1957"/>
    <cellStyle name="差_市辖区测算-新科目（20080626）_民生政策最低支出需求_财力性转移支付2010年预算参考数_12.25-发教育厅-2016年高职生均年初预算控制数分配表" xfId="1958"/>
    <cellStyle name="Accent1 - 60%" xfId="1959"/>
    <cellStyle name="20% - 强调文字颜色 1 2 13" xfId="1960"/>
    <cellStyle name="差_市辖区测算-新科目（20080626）_不含人员经费系数_财力性转移支付2010年预算参考数" xfId="1961"/>
    <cellStyle name="好_行政(燃修费)_12.25-发教育厅-2016年高职生均年初预算控制数分配表" xfId="1962"/>
    <cellStyle name="常规 2 2 2" xfId="1963"/>
    <cellStyle name="差_市辖区测算-新科目（20080626）" xfId="1964"/>
    <cellStyle name="60% - 强调文字颜色 2 2 17" xfId="1965"/>
    <cellStyle name="差_市辖区测算20080510_县市旗测算-新科目（含人口规模效应）_财力性转移支付2010年预算参考数" xfId="1966"/>
    <cellStyle name="货币 4 18" xfId="1967"/>
    <cellStyle name="40% - 强调文字颜色 6 2" xfId="1968"/>
    <cellStyle name="强调文字颜色 5 2 3" xfId="1969"/>
    <cellStyle name="差_不含人员经费系数_12.25-发教育厅-2016年高职生均年初预算控制数分配表" xfId="1970"/>
    <cellStyle name="差_市辖区测算20080510_县市旗测算-新科目（含人口规模效应）_财力性转移支付2010年预算参考数_12.25-发教育厅-2016年高职生均年初预算控制数分配表" xfId="1971"/>
    <cellStyle name="差 4" xfId="1972"/>
    <cellStyle name="_中南林业科技大学2010-2012项目附表2010-6-25 2_湘财教指〔2017〕84号中央财政支持地方高校改革发展资金" xfId="1973"/>
    <cellStyle name="好_一般预算支出口径剔除表_财力性转移支付2010年预算参考数_12.25-发教育厅-2016年高职生均年初预算控制数分配表" xfId="1974"/>
    <cellStyle name="差_市辖区测算20080510_民生政策最低支出需求_12.25-发教育厅-2016年高职生均年初预算控制数分配表" xfId="1975"/>
    <cellStyle name="计算 2_2017年改革发展类资金分配及绩效" xfId="1976"/>
    <cellStyle name="常规 6 5" xfId="1977"/>
    <cellStyle name="强调文字颜色 3 2 9" xfId="1978"/>
    <cellStyle name="好 2 2" xfId="1979"/>
    <cellStyle name="常规 10 2 2 16" xfId="1980"/>
    <cellStyle name="常规 10 2 2 21" xfId="1981"/>
    <cellStyle name="好_市辖区测算-新科目（20080626）_12.25-发教育厅-2016年高职生均年初预算控制数分配表" xfId="1982"/>
    <cellStyle name="差_行政公检法测算_民生政策最低支出需求_财力性转移支付2010年预算参考数" xfId="1983"/>
    <cellStyle name="_中南林业科技大学2010-2012项目附表2010-6-25" xfId="1984"/>
    <cellStyle name="60% - 强调文字颜色 3 3" xfId="1985"/>
    <cellStyle name="40% - 强调文字颜色 1 4" xfId="1986"/>
    <cellStyle name="常规 9 6" xfId="1987"/>
    <cellStyle name="常规 2 2 4 3 4" xfId="1988"/>
    <cellStyle name="Mon閠aire_!!!GO" xfId="1989"/>
    <cellStyle name="差_平邑_财力性转移支付2010年预算参考数" xfId="1990"/>
    <cellStyle name="解释性文本 2 21" xfId="1991"/>
    <cellStyle name="解释性文本 2 16" xfId="1992"/>
    <cellStyle name="20% - 强调文字颜色 4 2 8" xfId="1993"/>
    <cellStyle name="差_县市旗测算20080508_县市旗测算-新科目（含人口规模效应）_12.25-发教育厅-2016年高职生均年初预算控制数分配表" xfId="1994"/>
    <cellStyle name="40% - 强调文字颜色 2 2 11" xfId="1995"/>
    <cellStyle name="差_县市旗测算-新科目（20080627）_民生政策最低支出需求_财力性转移支付2010年预算参考数" xfId="1996"/>
    <cellStyle name="好_安徽 缺口县区测算(地方填报)1" xfId="1997"/>
    <cellStyle name="差_山东省民生支出标准" xfId="1998"/>
    <cellStyle name="差_2006年27重庆_财力性转移支付2010年预算参考数_12.25-发教育厅-2016年高职生均年初预算控制数分配表" xfId="1999"/>
    <cellStyle name="常规 5 9" xfId="2000"/>
    <cellStyle name="货币 3 19" xfId="2001"/>
    <cellStyle name="20% - 强调文字颜色 5 2 19" xfId="2002"/>
    <cellStyle name="差_文体广播事业(按照总人口测算）—20080416_县市旗测算-新科目（含人口规模效应）_财力性转移支付2010年预算参考数" xfId="2003"/>
    <cellStyle name="20% - 强调文字颜色 1 3" xfId="2004"/>
    <cellStyle name="常规 9 3" xfId="2005"/>
    <cellStyle name="强调文字颜色 3 2 8" xfId="2006"/>
    <cellStyle name="常规 10 2 2 20" xfId="2007"/>
    <cellStyle name="常规 10 2 2 15" xfId="2008"/>
    <cellStyle name="好_农林水和城市维护标准支出20080505－县区合计_民生政策最低支出需求_12.25-发教育厅-2016年高职生均年初预算控制数分配表" xfId="2009"/>
    <cellStyle name="好_市辖区测算20080510" xfId="2010"/>
    <cellStyle name="差_人员工资和公用经费_12.25-发教育厅-2016年高职生均年初预算控制数分配表" xfId="2011"/>
    <cellStyle name="差_农林水和城市维护标准支出20080505－县区合计_民生政策最低支出需求_12.25-发教育厅-2016年高职生均年初预算控制数分配表" xfId="2012"/>
    <cellStyle name="标题 5 3" xfId="2013"/>
    <cellStyle name="差_缺口县区测算_财力性转移支付2010年预算参考数_12.25-发教育厅-2016年高职生均年初预算控制数分配表" xfId="2014"/>
    <cellStyle name="标题 2 2 18" xfId="2015"/>
    <cellStyle name="差_丽江汇总" xfId="2016"/>
    <cellStyle name="差_gdp" xfId="2017"/>
    <cellStyle name="好_M01-2(州市补助收入)_12.25-发教育厅-2016年高职生均年初预算控制数分配表" xfId="2018"/>
    <cellStyle name="好_县区合并测算20080421_民生政策最低支出需求_12.25-发教育厅-2016年高职生均年初预算控制数分配表" xfId="2019"/>
    <cellStyle name="强调文字颜色 1 2 2" xfId="2020"/>
    <cellStyle name="标题 1 2 19" xfId="2021"/>
    <cellStyle name="警告文本 2 14" xfId="2022"/>
    <cellStyle name="差_2008年一般预算支出预计_12.25-发教育厅-2016年高职生均年初预算控制数分配表" xfId="2023"/>
    <cellStyle name="差_缺口县区测算" xfId="2024"/>
    <cellStyle name="好_行政公检法测算_县市旗测算-新科目（含人口规模效应）_12.25-发教育厅-2016年高职生均年初预算控制数分配表" xfId="2025"/>
    <cellStyle name="常规 11 7" xfId="2026"/>
    <cellStyle name="差 2 2" xfId="2027"/>
    <cellStyle name="20% - 强调文字颜色 2 2 12" xfId="2028"/>
    <cellStyle name="差_汇总表_财力性转移支付2010年预算参考数" xfId="2029"/>
    <cellStyle name="好_12.25-发教育厅-非税预算" xfId="2030"/>
    <cellStyle name="60% - 强调文字颜色 4 2 6" xfId="2031"/>
    <cellStyle name="好_农林水和城市维护标准支出20080505－县区合计_县市旗测算-新科目（含人口规模效应）" xfId="2032"/>
    <cellStyle name="好 2 14" xfId="2033"/>
    <cellStyle name="计算 2 18" xfId="2034"/>
    <cellStyle name="60% - 强调文字颜色 6 2 5" xfId="2035"/>
    <cellStyle name="差_缺口县区测算(按2007支出增长25%测算)_12.25-发教育厅-2016年高职生均年初预算控制数分配表" xfId="2036"/>
    <cellStyle name="常规 2 27" xfId="2037"/>
    <cellStyle name="常规 2 32" xfId="2038"/>
    <cellStyle name="好_县区合并测算20080421_县市旗测算-新科目（含人口规模效应）_财力性转移支付2010年预算参考数" xfId="2039"/>
    <cellStyle name="常规 3 4" xfId="2040"/>
    <cellStyle name="好_文体广播事业(按照总人口测算）—20080416_财力性转移支付2010年预算参考数" xfId="2041"/>
    <cellStyle name="常规 2 2 4 2 12" xfId="2042"/>
    <cellStyle name="40% - 强调文字颜色 4 2" xfId="2043"/>
    <cellStyle name="常规 16" xfId="2044"/>
    <cellStyle name="常规 21" xfId="2045"/>
    <cellStyle name="输出 2 3" xfId="2046"/>
    <cellStyle name="40% - 强调文字颜色 4 2 19" xfId="2047"/>
    <cellStyle name="输入 4" xfId="2048"/>
    <cellStyle name="好_市辖区测算20080510_民生政策最低支出需求_财力性转移支付2010年预算参考数" xfId="2049"/>
    <cellStyle name="40% - 强调文字颜色 3 2 15" xfId="2050"/>
    <cellStyle name="40% - 强调文字颜色 3 2 20" xfId="2051"/>
    <cellStyle name="20% - 强调文字颜色 3 2 7" xfId="2052"/>
    <cellStyle name="汇总 2 16" xfId="2053"/>
    <cellStyle name="汇总 2 21" xfId="2054"/>
    <cellStyle name="差_行政公检法测算_民生政策最低支出需求_财力性转移支付2010年预算参考数_12.25-发教育厅-2016年高职生均年初预算控制数分配表" xfId="2055"/>
    <cellStyle name="Heading 3" xfId="2056"/>
    <cellStyle name="Standard_AREAS" xfId="2057"/>
    <cellStyle name="40% - 强调文字颜色 1 2 9" xfId="2058"/>
    <cellStyle name="20% - 强调文字颜色 6 2" xfId="2059"/>
    <cellStyle name="差_卫生(按照总人口测算）—20080416_财力性转移支付2010年预算参考数_12.25-发教育厅-2016年高职生均年初预算控制数分配表" xfId="2060"/>
    <cellStyle name="差_1" xfId="2061"/>
    <cellStyle name="差 2 6" xfId="2062"/>
    <cellStyle name="标题 4 2 9" xfId="2063"/>
    <cellStyle name="常规 35 3 6" xfId="2064"/>
    <cellStyle name="好_农林水和城市维护标准支出20080505－县区合计_不含人员经费系数_财力性转移支付2010年预算参考数" xfId="2065"/>
    <cellStyle name="常规 2 2 4 2 7" xfId="2066"/>
    <cellStyle name="好_行政(燃修费)_县市旗测算-新科目（含人口规模效应）_财力性转移支付2010年预算参考数" xfId="2067"/>
    <cellStyle name="40% - 强调文字颜色 1 2 3" xfId="2068"/>
    <cellStyle name="常规 9 2 12" xfId="2069"/>
    <cellStyle name="常规 35 3 9" xfId="2070"/>
    <cellStyle name="20% - 强调文字颜色 1 2 5" xfId="2071"/>
    <cellStyle name="常规 9 2 5" xfId="2072"/>
    <cellStyle name="差_其他部门(按照总人口测算）—20080416_财力性转移支付2010年预算参考数" xfId="2073"/>
    <cellStyle name="差_云南 缺口县区测算(地方填报)_财力性转移支付2010年预算参考数" xfId="2074"/>
    <cellStyle name="标题 1 2 3" xfId="2075"/>
    <cellStyle name="常规 10 2 2 4" xfId="2076"/>
    <cellStyle name="40% - 强调文字颜色 3 2 6" xfId="2077"/>
    <cellStyle name="好_2006年水利统计指标统计表_12.25-发教育厅-2016年高职生均年初预算控制数分配表" xfId="2078"/>
    <cellStyle name="差_财政供养人员_12.25-发教育厅-2016年高职生均年初预算控制数分配表" xfId="2079"/>
    <cellStyle name="常规 4 14" xfId="2080"/>
    <cellStyle name="差_教育(按照总人口测算）—20080416_12.25-发教育厅-2016年高职生均年初预算控制数分配表" xfId="2081"/>
    <cellStyle name="40% - 强调文字颜色 5 2 20" xfId="2082"/>
    <cellStyle name="40% - 强调文字颜色 5 2 15" xfId="2083"/>
    <cellStyle name="Grey" xfId="2084"/>
    <cellStyle name="60% - 强调文字颜色 6 2" xfId="2085"/>
    <cellStyle name="差_云南省2008年转移支付测算——州市本级考核部分及政策性测算_财力性转移支付2010年预算参考数_12.25-发教育厅-2016年高职生均年初预算控制数分配表" xfId="2086"/>
    <cellStyle name="差_卫生(按照总人口测算）—20080416_不含人员经费系数_12.25-发教育厅-2016年高职生均年初预算控制数分配表" xfId="2087"/>
    <cellStyle name="20% - 强调文字颜色 5" xfId="2088" builtinId="46"/>
    <cellStyle name="20% - 强调文字颜色 4 2" xfId="2089"/>
    <cellStyle name="常规 2 2 4 3 16" xfId="2090"/>
    <cellStyle name="常规 2 2 4 3 21" xfId="2091"/>
    <cellStyle name="常规_2009年国家奖助学金分配基础数据一览表 2" xfId="2092"/>
    <cellStyle name="差_平邑_12.25-发教育厅-2016年高职生均年初预算控制数分配表" xfId="2093"/>
    <cellStyle name="差_0502通海县" xfId="2094"/>
    <cellStyle name="差_县市旗测算-新科目（20080627）_不含人员经费系数_财力性转移支付2010年预算参考数_12.25-发教育厅-2016年高职生均年初预算控制数分配表" xfId="2095"/>
    <cellStyle name="60% - 强调文字颜色 6 2 17" xfId="2096"/>
    <cellStyle name="输入 2 19" xfId="2097"/>
    <cellStyle name="差_反馈教科文(增人增支教育厅）" xfId="2098"/>
    <cellStyle name="差_农林水和城市维护标准支出20080505－县区合计_民生政策最低支出需求_财力性转移支付2010年预算参考数" xfId="2099"/>
    <cellStyle name="强调文字颜色 6 2 18" xfId="2100"/>
    <cellStyle name="常规 35 2 10" xfId="2101"/>
    <cellStyle name="差_核定人数对比" xfId="2102"/>
    <cellStyle name="差_Sheet1" xfId="2103"/>
    <cellStyle name="标题 1 2" xfId="2104"/>
    <cellStyle name="差_县市旗测算-新科目（20080626）" xfId="2105"/>
    <cellStyle name="常规 7 21" xfId="2106"/>
    <cellStyle name="常规 7 16" xfId="2107"/>
    <cellStyle name="货币 3 3" xfId="2108"/>
    <cellStyle name="20% - 强调文字颜色 5 2 3" xfId="2109"/>
    <cellStyle name="常规 5 3 2" xfId="2110"/>
    <cellStyle name="差_财政供养人员_财力性转移支付2010年预算参考数_12.25-发教育厅-2016年高职生均年初预算控制数分配表" xfId="2111"/>
    <cellStyle name="差 2 5" xfId="2112"/>
    <cellStyle name="货币 4 6" xfId="2113"/>
    <cellStyle name="差_汇总表4_财力性转移支付2010年预算参考数" xfId="2114"/>
    <cellStyle name="常规 2 2 11" xfId="2115"/>
    <cellStyle name="好_2008年支出调整_财力性转移支付2010年预算参考数_12.25-发教育厅-2016年高职生均年初预算控制数分配表" xfId="2116"/>
    <cellStyle name="好_34青海_1" xfId="2117"/>
    <cellStyle name="40% - 强调文字颜色 3 2 13" xfId="2118"/>
    <cellStyle name="20% - 强调文字颜色 3 2 5" xfId="2119"/>
    <cellStyle name="常规 35 2 15" xfId="2120"/>
    <cellStyle name="常规 35 2 20" xfId="2121"/>
    <cellStyle name="好_附表_财力性转移支付2010年预算参考数_12.25-发教育厅-2016年高职生均年初预算控制数分配表" xfId="2122"/>
    <cellStyle name="差_河南 缺口县区测算(地方填报白)" xfId="2123"/>
    <cellStyle name="链接单元格 2 17" xfId="2124"/>
    <cellStyle name="20% - 强调文字颜色 5 2 13" xfId="2125"/>
    <cellStyle name="差_缺口县区测算(按2007支出增长25%测算)_财力性转移支付2010年预算参考数_12.25-发教育厅-2016年高职生均年初预算控制数分配表" xfId="2126"/>
    <cellStyle name="常规 35 2 9" xfId="2127"/>
    <cellStyle name="货币 3 13" xfId="2128"/>
    <cellStyle name="20% - Accent4" xfId="2129"/>
    <cellStyle name="差_行政公检法测算_不含人员经费系数_财力性转移支付2010年预算参考数" xfId="2130"/>
    <cellStyle name="差_丽江汇总_12.25-发教育厅-2016年高职生均年初预算控制数分配表" xfId="2131"/>
    <cellStyle name="差_27重庆_12.25-发教育厅-2016年高职生均年初预算控制数分配表" xfId="2132"/>
    <cellStyle name="常规 9 7" xfId="2133"/>
    <cellStyle name="差_文体广播事业(按照总人口测算）—20080416_不含人员经费系数_财力性转移支付2010年预算参考数_12.25-发教育厅-2016年高职生均年初预算控制数分配表" xfId="2134"/>
    <cellStyle name="Total 2" xfId="2135"/>
    <cellStyle name="常规 35 2" xfId="2136"/>
    <cellStyle name="好_2008年全省汇总收支计算表_财力性转移支付2010年预算参考数_12.25-发教育厅-2016年高职生均年初预算控制数分配表" xfId="2137"/>
    <cellStyle name="好_教育(按照总人口测算）—20080416_财力性转移支付2010年预算参考数_12.25-发教育厅-2016年高职生均年初预算控制数分配表" xfId="2138"/>
    <cellStyle name="标题 3 2 4" xfId="2139"/>
    <cellStyle name="差_教育(按照总人口测算）—20080416_民生政策最低支出需求_12.25-发教育厅-2016年高职生均年初预算控制数分配表" xfId="2140"/>
    <cellStyle name="60% - 强调文字颜色 3 4" xfId="2141"/>
    <cellStyle name="60% - 强调文字颜色 4 4" xfId="2142"/>
    <cellStyle name="强调文字颜色 6 2 5" xfId="2143"/>
    <cellStyle name="差_0605石屏县_12.25-发教育厅-2016年高职生均年初预算控制数分配表" xfId="2144"/>
    <cellStyle name="计算" xfId="2145" builtinId="22"/>
    <cellStyle name="差_教育(按照总人口测算）—20080416_不含人员经费系数_财力性转移支付2010年预算参考数" xfId="2146"/>
    <cellStyle name="差_教育(按照总人口测算）—20080416_不含人员经费系数" xfId="2147"/>
    <cellStyle name="差_2007年一般预算支出剔除_财力性转移支付2010年预算参考数_12.25-发教育厅-2016年高职生均年初预算控制数分配表" xfId="2148"/>
    <cellStyle name="60% - 强调文字颜色 3 2 2" xfId="2149"/>
    <cellStyle name="好_30云南_1_财力性转移支付2010年预算参考数" xfId="2150"/>
    <cellStyle name="计算 2 19" xfId="2151"/>
    <cellStyle name="60% - 强调文字颜色 6 2 6" xfId="2152"/>
    <cellStyle name="计算 2 17" xfId="2153"/>
    <cellStyle name="60% - 强调文字颜色 6 2 4" xfId="2154"/>
    <cellStyle name="千位分隔 2 14" xfId="2155"/>
    <cellStyle name="标题 3" xfId="2156" builtinId="18"/>
    <cellStyle name="好 2 11" xfId="2157"/>
    <cellStyle name="好_缺口县区测算（11.13）" xfId="2158"/>
    <cellStyle name="40% - 强调文字颜色 3" xfId="2159" builtinId="39"/>
    <cellStyle name="好_核定人数下发表" xfId="2160"/>
    <cellStyle name="差_2015年度工资提标清算拨款分配方案" xfId="2161"/>
    <cellStyle name="差_市辖区测算-新科目（20080626）_民生政策最低支出需求" xfId="2162"/>
    <cellStyle name="好_青海 缺口县区测算(地方填报)_财力性转移支付2010年预算参考数" xfId="2163"/>
    <cellStyle name="标题 4 2 5" xfId="2164"/>
    <cellStyle name="好_缺口县区测算(按2007支出增长25%测算)" xfId="2165"/>
    <cellStyle name="常规 11 17" xfId="2166"/>
    <cellStyle name="60% - 强调文字颜色 2 2" xfId="2167"/>
    <cellStyle name="好_5334_2006年迪庆县级财政报表附表_12.25-发教育厅-2016年高职生均年初预算控制数分配表" xfId="2168"/>
    <cellStyle name="差_成本差异系数（含人口规模）_财力性转移支付2010年预算参考数" xfId="2169"/>
    <cellStyle name="40% - 强调文字颜色 2 2 19" xfId="2170"/>
    <cellStyle name="常规 10 2 2 10" xfId="2171"/>
    <cellStyle name="强调文字颜色 3 2 3" xfId="2172"/>
    <cellStyle name="好_分县成本差异系数_不含人员经费系数" xfId="2173"/>
    <cellStyle name="20% - 强调文字颜色 4 2 12" xfId="2174"/>
    <cellStyle name="60% - 强调文字颜色 5 2 5" xfId="2175"/>
    <cellStyle name="好_县市旗测算20080508_财力性转移支付2010年预算参考数" xfId="2176"/>
    <cellStyle name="强调文字颜色 6 2 4" xfId="2177"/>
    <cellStyle name="60% - 强调文字颜色 4 3" xfId="2178"/>
    <cellStyle name="好_30云南_1_财力性转移支付2010年预算参考数_12.25-发教育厅-2016年高职生均年初预算控制数分配表" xfId="2179"/>
    <cellStyle name="常规 35 10" xfId="2180"/>
    <cellStyle name="20% - 强调文字颜色 3 3" xfId="2181"/>
    <cellStyle name="常规 10 3 5" xfId="2182"/>
    <cellStyle name="60% - 强调文字颜色 1 2 9" xfId="2183"/>
    <cellStyle name="差_检验表" xfId="2184"/>
    <cellStyle name="常规 15" xfId="2185"/>
    <cellStyle name="常规 20" xfId="2186"/>
    <cellStyle name="常规 2 2 4 2 11" xfId="2187"/>
    <cellStyle name="链接单元格 2 20" xfId="2188"/>
    <cellStyle name="链接单元格 2 15" xfId="2189"/>
    <cellStyle name="好_行政（人员）_不含人员经费系数_财力性转移支付2010年预算参考数" xfId="2190"/>
    <cellStyle name="差_县市旗测算-新科目（20080626）_民生政策最低支出需求_财力性转移支付2010年预算参考数" xfId="2191"/>
    <cellStyle name="好_28四川" xfId="2192"/>
    <cellStyle name="标题 4 3" xfId="2193"/>
    <cellStyle name="好_分析缺口率" xfId="2194"/>
    <cellStyle name="20% - 强调文字颜色 6 2 2" xfId="2195"/>
    <cellStyle name="好_行政公检法测算_县市旗测算-新科目（含人口规模效应）_财力性转移支付2010年预算参考数" xfId="2196"/>
    <cellStyle name="RowLevel_0" xfId="2197"/>
    <cellStyle name="60% - 强调文字颜色 2 2 18" xfId="2198"/>
    <cellStyle name="40% - 强调文字颜色 1 3" xfId="2199"/>
    <cellStyle name="汇总 2 12" xfId="2200"/>
    <cellStyle name="40% - 强调文字颜色 3 2 11" xfId="2201"/>
    <cellStyle name="差_缺口县区测算(按核定人数)_财力性转移支付2010年预算参考数_12.25-发教育厅-2016年高职生均年初预算控制数分配表" xfId="2202"/>
    <cellStyle name="20% - 强调文字颜色 3 2 3" xfId="2203"/>
    <cellStyle name="60% - 强调文字颜色 1 4" xfId="2204"/>
    <cellStyle name="差_教育(按照总人口测算）—20080416_不含人员经费系数_财力性转移支付2010年预算参考数_12.25-发教育厅-2016年高职生均年初预算控制数分配表" xfId="2205"/>
    <cellStyle name="常规 9 8" xfId="2206"/>
    <cellStyle name="常规 5 19" xfId="2207"/>
    <cellStyle name="好_2006年30云南_12.25-发教育厅-2016年高职生均年初预算控制数分配表" xfId="2208"/>
    <cellStyle name="40% - 强调文字颜色 5 2 16" xfId="2209"/>
    <cellStyle name="40% - 强调文字颜色 5 2 21" xfId="2210"/>
    <cellStyle name="60% - 强调文字颜色 4 2 13" xfId="2211"/>
    <cellStyle name="60% - 强调文字颜色 6 2_2017年改革发展类资金分配及绩效" xfId="2212"/>
    <cellStyle name="40% - 强调文字颜色 4 2 5" xfId="2213"/>
    <cellStyle name="强调文字颜色 3 3" xfId="2214"/>
    <cellStyle name="60% - 强调文字颜色 1 2 18" xfId="2215"/>
    <cellStyle name="汇总 2 2" xfId="2216"/>
    <cellStyle name="常规 10 4" xfId="2217"/>
    <cellStyle name="20% - 强调文字颜色 1 2 11" xfId="2218"/>
    <cellStyle name="输入 2 10" xfId="2219"/>
    <cellStyle name="常规 7 2" xfId="2220"/>
    <cellStyle name="好_其他部门(按照总人口测算）—20080416_不含人员经费系数" xfId="2221"/>
    <cellStyle name="好_530629_2006年县级财政报表附表_12.25-发教育厅-2016年高职生均年初预算控制数分配表" xfId="2222"/>
    <cellStyle name="好_2007一般预算支出口径剔除表" xfId="2223"/>
    <cellStyle name="Neutral" xfId="2224"/>
    <cellStyle name="Input Cells" xfId="2225"/>
    <cellStyle name="好_30云南" xfId="2226"/>
    <cellStyle name="警告文本 2 21" xfId="2227"/>
    <cellStyle name="警告文本 2 16" xfId="2228"/>
    <cellStyle name="20% - 强调文字颜色 5 3" xfId="2229"/>
    <cellStyle name="货币 4" xfId="2230"/>
    <cellStyle name="强调文字颜色 6 2" xfId="2231"/>
    <cellStyle name="标题 4 2 17" xfId="2232"/>
    <cellStyle name="货币 2 8" xfId="2233"/>
    <cellStyle name="40% - 强调文字颜色 1 2 13" xfId="2234"/>
    <cellStyle name="好_2006年全省财力计算表（中央、决算）" xfId="2235"/>
    <cellStyle name="好_县市旗测算-新科目（20080626）_县市旗测算-新科目（含人口规模效应）" xfId="2236"/>
    <cellStyle name="差_县区合并测算20080421_不含人员经费系数_12.25-发教育厅-2016年高职生均年初预算控制数分配表" xfId="2237"/>
    <cellStyle name="输出 2 16" xfId="2238"/>
    <cellStyle name="输出 2 21" xfId="2239"/>
    <cellStyle name="好_2006年28四川_财力性转移支付2010年预算参考数_12.25-发教育厅-2016年高职生均年初预算控制数分配表" xfId="2240"/>
    <cellStyle name="差_行政公检法测算_民生政策最低支出需求" xfId="2241"/>
    <cellStyle name="常规 10 14 2 2 3" xfId="2242"/>
    <cellStyle name="常规 2 8" xfId="2243"/>
    <cellStyle name="好_0605石屏县" xfId="2244"/>
    <cellStyle name="标题 5 7" xfId="2245"/>
    <cellStyle name="差_云南 缺口县区测算(地方填报)_12.25-发教育厅-2016年高职生均年初预算控制数分配表" xfId="2246"/>
    <cellStyle name="差_人员工资和公用经费2" xfId="2247"/>
    <cellStyle name="好_行政公检法测算_民生政策最低支出需求_财力性转移支付2010年预算参考数_12.25-发教育厅-2016年高职生均年初预算控制数分配表" xfId="2248"/>
    <cellStyle name="常规 35 3 12" xfId="2249"/>
    <cellStyle name="差_卫生(按照总人口测算）—20080416_民生政策最低支出需求_12.25-发教育厅-2016年高职生均年初预算控制数分配表" xfId="2250"/>
    <cellStyle name="好_测算结果汇总_财力性转移支付2010年预算参考数_12.25-发教育厅-2016年高职生均年初预算控制数分配表" xfId="2251"/>
    <cellStyle name="差_平邑" xfId="2252"/>
    <cellStyle name="强调文字颜色 2 2 14" xfId="2253"/>
    <cellStyle name="标题 5 22" xfId="2254"/>
    <cellStyle name="标题 5 17" xfId="2255"/>
    <cellStyle name="好_2006年全省财力计算表（中央、决算）_12.25-发教育厅-2016年高职生均年初预算控制数分配表" xfId="2256"/>
    <cellStyle name="标题 3 2 8" xfId="2257"/>
    <cellStyle name="好_汇总表4" xfId="2258"/>
    <cellStyle name="差_行政公检法测算_民生政策最低支出需求_12.25-发教育厅-2016年高职生均年初预算控制数分配表" xfId="2259"/>
    <cellStyle name="40% - 强调文字颜色 5 2 4" xfId="2260"/>
    <cellStyle name="警告文本 2 8" xfId="2261"/>
    <cellStyle name="好_2006年22湖南" xfId="2262"/>
    <cellStyle name="常规 2 3 15" xfId="2263"/>
    <cellStyle name="常规 2 3 20" xfId="2264"/>
    <cellStyle name="60% - 强调文字颜色 3 2 8" xfId="2265"/>
    <cellStyle name="好_其他部门(按照总人口测算）—20080416" xfId="2266"/>
    <cellStyle name="烹拳_ +Foil &amp; -FOIL &amp; PAPER" xfId="2267"/>
    <cellStyle name="常规 2 2 2 2 2" xfId="2268"/>
    <cellStyle name="警告文本 2 4" xfId="2269"/>
    <cellStyle name="强调 2" xfId="2270"/>
    <cellStyle name="40% - 强调文字颜色 5 2 2" xfId="2271"/>
    <cellStyle name="好_28四川_财力性转移支付2010年预算参考数_12.25-发教育厅-2016年高职生均年初预算控制数分配表" xfId="2272"/>
    <cellStyle name="好_危改资金测算_财力性转移支付2010年预算参考数_12.25-发教育厅-2016年高职生均年初预算控制数分配表" xfId="2273"/>
    <cellStyle name="好_2006年33甘肃" xfId="2274"/>
    <cellStyle name="常规 2 3 13" xfId="2275"/>
    <cellStyle name="60% - 强调文字颜色 3 2 6" xfId="2276"/>
    <cellStyle name="差_2006年全省财力计算表（中央、决算）" xfId="2277"/>
    <cellStyle name="常规 35 7" xfId="2278"/>
    <cellStyle name="20% - 强调文字颜色 5 2 9" xfId="2279"/>
    <cellStyle name="货币 3 9" xfId="2280"/>
    <cellStyle name="Output" xfId="2281"/>
    <cellStyle name="强调 3" xfId="2282"/>
    <cellStyle name="40% - 强调文字颜色 5 2 3" xfId="2283"/>
    <cellStyle name="警告文本 2 7" xfId="2284"/>
    <cellStyle name="常规 4 17" xfId="2285"/>
    <cellStyle name="常规 4 22" xfId="2286"/>
    <cellStyle name="适中 2 5" xfId="2287"/>
    <cellStyle name="差_34青海_财力性转移支付2010年预算参考数" xfId="2288"/>
    <cellStyle name="标题 2 2 7" xfId="2289"/>
    <cellStyle name="常规 2 2 4 3 19" xfId="2290"/>
    <cellStyle name="强调文字颜色 1 2 4" xfId="2291"/>
    <cellStyle name="常规 11 10" xfId="2292"/>
    <cellStyle name="常规 10 14 2 2 19" xfId="2293"/>
    <cellStyle name="差_总人口" xfId="2294"/>
    <cellStyle name="标题 2 2_2017年改革发展类资金分配及绩效" xfId="2295"/>
    <cellStyle name="强调文字颜色 2 2 9" xfId="2296"/>
    <cellStyle name="6mal" xfId="2297"/>
    <cellStyle name="40% - 强调文字颜色 4 2 15" xfId="2298"/>
    <cellStyle name="40% - 强调文字颜色 4 2 20" xfId="2299"/>
    <cellStyle name="好_行政公检法测算_不含人员经费系数_财力性转移支付2010年预算参考数" xfId="2300"/>
    <cellStyle name="40% - 强调文字颜色 4 2 2" xfId="2301"/>
    <cellStyle name="常规 9 2 10" xfId="2302"/>
    <cellStyle name="常规 35 3 7" xfId="2303"/>
    <cellStyle name="千分位_ 白土" xfId="2304"/>
    <cellStyle name="常规 2 2 4 2 21" xfId="2305"/>
    <cellStyle name="常规 2 2 4 2 16" xfId="2306"/>
    <cellStyle name="常规 25" xfId="2307"/>
    <cellStyle name="常规 30" xfId="2308"/>
    <cellStyle name="常规 4 13" xfId="2309"/>
    <cellStyle name="标题 3 2 20" xfId="2310"/>
    <cellStyle name="标题 3 2 15" xfId="2311"/>
    <cellStyle name="差_文体广播事业(按照总人口测算）—20080416_民生政策最低支出需求_财力性转移支付2010年预算参考数_12.25-发教育厅-2016年高职生均年初预算控制数分配表" xfId="2312"/>
    <cellStyle name="差_12.25-发教育厅-2016年高职生均年初预算控制数分配表" xfId="2313"/>
    <cellStyle name="20% - 强调文字颜色 2 2 19" xfId="2314"/>
    <cellStyle name="差_2015年度追加中央生均拨款分配方案" xfId="2315"/>
    <cellStyle name="差_12滨州_财力性转移支付2010年预算参考数_12.25-发教育厅-2016年高职生均年初预算控制数分配表" xfId="2316"/>
    <cellStyle name="差_文体广播事业(按照总人口测算）—20080416_不含人员经费系数" xfId="2317"/>
    <cellStyle name="常规 10 15" xfId="2318"/>
    <cellStyle name="常规 10 20" xfId="2319"/>
    <cellStyle name="千位分隔 2 3" xfId="2320"/>
    <cellStyle name="链接单元格 2 11" xfId="2321"/>
    <cellStyle name="差_12滨州_财力性转移支付2010年预算参考数" xfId="2322"/>
    <cellStyle name="40% - 强调文字颜色 1 2 2" xfId="2323"/>
    <cellStyle name="常规 2 2 4 2 6" xfId="2324"/>
    <cellStyle name="链接单元格 2 9" xfId="2325"/>
    <cellStyle name="差_缺口县区测算(财政部标准)_财力性转移支付2010年预算参考数_12.25-发教育厅-2016年高职生均年初预算控制数分配表" xfId="2326"/>
    <cellStyle name="标题 2 2 2" xfId="2327"/>
    <cellStyle name="常规 3 3" xfId="2328"/>
    <cellStyle name="好_县市旗测算-新科目（20080627）_不含人员经费系数_12.25-发教育厅-2016年高职生均年初预算控制数分配表" xfId="2329"/>
    <cellStyle name="数字 2_2017年改革发展类资金分配及绩效" xfId="2330"/>
    <cellStyle name="差_0605石屏县_财力性转移支付2010年预算参考数" xfId="2331"/>
    <cellStyle name="常规 22 12" xfId="2332"/>
    <cellStyle name="好_分县成本差异系数_财力性转移支付2010年预算参考数_12.25-发教育厅-2016年高职生均年初预算控制数分配表" xfId="2333"/>
    <cellStyle name="标题 2 2 20" xfId="2334"/>
    <cellStyle name="标题 2 2 15" xfId="2335"/>
    <cellStyle name="差_河南 缺口县区测算(地方填报)" xfId="2336"/>
    <cellStyle name="差_卫生(按照总人口测算）—20080416_县市旗测算-新科目（含人口规模效应）_12.25-发教育厅-2016年高职生均年初预算控制数分配表" xfId="2337"/>
    <cellStyle name="差_缺口县区测算(按核定人数)" xfId="2338"/>
    <cellStyle name="Milliers [0]_!!!GO" xfId="2339"/>
    <cellStyle name="后继超链接" xfId="2340"/>
    <cellStyle name="差_农林水和城市维护标准支出20080505－县区合计_民生政策最低支出需求" xfId="2341"/>
    <cellStyle name="常规 2 2 4 2 9" xfId="2342"/>
    <cellStyle name="40% - 强调文字颜色 1 2 5" xfId="2343"/>
    <cellStyle name="Total" xfId="2344"/>
    <cellStyle name="标题 2 2 9" xfId="2345"/>
    <cellStyle name="适中 2 7" xfId="2346"/>
    <cellStyle name="差_核定人数下发表_财力性转移支付2010年预算参考数_12.25-发教育厅-2016年高职生均年初预算控制数分配表" xfId="2347"/>
    <cellStyle name="好_Book1_财力性转移支付2010年预算参考数" xfId="2348"/>
    <cellStyle name="20% - 强调文字颜色 6 2 4" xfId="2349"/>
    <cellStyle name="计算 2 11" xfId="2350"/>
    <cellStyle name="汇总 2 20" xfId="2351"/>
    <cellStyle name="汇总 2 15" xfId="2352"/>
    <cellStyle name="常规 2 4" xfId="2353"/>
    <cellStyle name="差_县市旗测算20080508_12.25-发教育厅-2016年高职生均年初预算控制数分配表" xfId="2354"/>
    <cellStyle name="差_行政公检法测算_12.25-发教育厅-2016年高职生均年初预算控制数分配表" xfId="2355"/>
    <cellStyle name="差_测算结果汇总" xfId="2356"/>
    <cellStyle name="标题 5 10" xfId="2357"/>
    <cellStyle name="常规 35 6" xfId="2358"/>
    <cellStyle name="好_市辖区测算20080510_财力性转移支付2010年预算参考数_12.25-发教育厅-2016年高职生均年初预算控制数分配表" xfId="2359"/>
    <cellStyle name="差_行政公检法测算_不含人员经费系数_财力性转移支付2010年预算参考数_12.25-发教育厅-2016年高职生均年初预算控制数分配表" xfId="2360"/>
    <cellStyle name="常规 12" xfId="2361"/>
    <cellStyle name="差_同德_12.25-发教育厅-2016年高职生均年初预算控制数分配表" xfId="2362"/>
    <cellStyle name="常规 35 3 3" xfId="2363"/>
    <cellStyle name="好_530623_2006年县级财政报表附表_12.25-发教育厅-2016年高职生均年初预算控制数分配表" xfId="2364"/>
    <cellStyle name="差_分析缺口率_12.25-发教育厅-2016年高职生均年初预算控制数分配表" xfId="2365"/>
    <cellStyle name="Milliers_!!!GO" xfId="2366"/>
    <cellStyle name="40% - 强调文字颜色 3 2 14" xfId="2367"/>
    <cellStyle name="20% - 强调文字颜色 3 2 6" xfId="2368"/>
    <cellStyle name="部门" xfId="2369"/>
    <cellStyle name="40% - 强调文字颜色 6 2 3" xfId="2370"/>
    <cellStyle name="常规 7 2 7" xfId="2371"/>
    <cellStyle name="差_2006年水利统计指标统计表" xfId="2372"/>
    <cellStyle name="货币 2 11" xfId="2373"/>
    <cellStyle name="好_一般预算支出口径剔除表_12.25-发教育厅-2016年高职生均年初预算控制数分配表" xfId="2374"/>
    <cellStyle name="Accent3" xfId="2375"/>
    <cellStyle name="好_其他部门(按照总人口测算）—20080416_民生政策最低支出需求_12.25-发教育厅-2016年高职生均年初预算控制数分配表" xfId="2376"/>
    <cellStyle name="常规 8 6" xfId="2377"/>
    <cellStyle name="常规 6 19" xfId="2378"/>
    <cellStyle name="差_财政供养人员_财力性转移支付2010年预算参考数" xfId="2379"/>
    <cellStyle name="60% - 强调文字颜色 3 2 7" xfId="2380"/>
    <cellStyle name="差_一般预算支出口径剔除表" xfId="2381"/>
    <cellStyle name="好_县市旗测算-新科目（20080627）_民生政策最低支出需求" xfId="2382"/>
    <cellStyle name="差_教育(按照总人口测算）—20080416_县市旗测算-新科目（含人口规模效应）_财力性转移支付2010年预算参考数" xfId="2383"/>
    <cellStyle name="40% - 强调文字颜色 2 2_2017年改革发展类资金分配及绩效" xfId="2384"/>
    <cellStyle name="差_缺口县区测算（11.13）" xfId="2385"/>
    <cellStyle name="差_行政（人员）_县市旗测算-新科目（含人口规模效应）" xfId="2386"/>
    <cellStyle name="差_教育(按照总人口测算）—20080416_民生政策最低支出需求_财力性转移支付2010年预算参考数" xfId="2387"/>
    <cellStyle name="差_2006年22湖南" xfId="2388"/>
    <cellStyle name="解释性文本 3" xfId="2389"/>
    <cellStyle name="差_教育(按照总人口测算）—20080416" xfId="2390"/>
    <cellStyle name="常规 4 18" xfId="2391"/>
    <cellStyle name="常规 4 23" xfId="2392"/>
    <cellStyle name="好 2_2017年改革发展类资金分配及绩效" xfId="2393"/>
    <cellStyle name="好_县区合并测算20080421_民生政策最低支出需求_财力性转移支付2010年预算参考数_12.25-发教育厅-2016年高职生均年初预算控制数分配表" xfId="2394"/>
    <cellStyle name="40% - Accent1" xfId="2395"/>
    <cellStyle name="差_县市旗测算20080508_不含人员经费系数" xfId="2396"/>
    <cellStyle name="60% - 强调文字颜色 2 3" xfId="2397"/>
    <cellStyle name="好_1110洱源县" xfId="2398"/>
    <cellStyle name="常规 5 4_湘财教指〔2017〕84号中央财政支持地方高校改革发展资金" xfId="2399"/>
    <cellStyle name="差_教育(按照总人口测算）—20080416_县市旗测算-新科目（含人口规模效应）" xfId="2400"/>
    <cellStyle name="20% - Accent2" xfId="2401"/>
    <cellStyle name="常规 5 16" xfId="2402"/>
    <cellStyle name="常规 5 21" xfId="2403"/>
    <cellStyle name="60% - 强调文字颜色 5 2 14" xfId="2404"/>
    <cellStyle name="强调文字颜色 2 2 17" xfId="2405"/>
    <cellStyle name="常规 5 12" xfId="2406"/>
    <cellStyle name="常规 10 14 2 2 12" xfId="2407"/>
    <cellStyle name="20% - 强调文字颜色 3 2 11" xfId="2408"/>
    <cellStyle name="PSSpacer" xfId="2409"/>
    <cellStyle name="好_分县成本差异系数_民生政策最低支出需求_财力性转移支付2010年预算参考数_12.25-发教育厅-2016年高职生均年初预算控制数分配表" xfId="2410"/>
    <cellStyle name="Norma,_laroux_4_营业在建 (2)_E21" xfId="2411"/>
    <cellStyle name="差_行政(燃修费)_财力性转移支付2010年预算参考数_12.25-发教育厅-2016年高职生均年初预算控制数分配表" xfId="2412"/>
    <cellStyle name="差_自行调整差异系数顺序" xfId="2413"/>
    <cellStyle name="注释 2 15" xfId="2414"/>
    <cellStyle name="注释 2 20" xfId="2415"/>
    <cellStyle name="20% - 强调文字颜色 3 2 19" xfId="2416"/>
    <cellStyle name="好_县市旗测算-新科目（20080627）_县市旗测算-新科目（含人口规模效应）_财力性转移支付2010年预算参考数_12.25-发教育厅-2016年高职生均年初预算控制数分配表" xfId="2417"/>
    <cellStyle name="标题 1 2 12" xfId="2418"/>
    <cellStyle name="差_2008年支出调整_财力性转移支付2010年预算参考数_12.25-发教育厅-2016年高职生均年初预算控制数分配表" xfId="2419"/>
    <cellStyle name="好_河南 缺口县区测算(地方填报白)_12.25-发教育厅-2016年高职生均年初预算控制数分配表" xfId="2420"/>
    <cellStyle name="Mon閠aire [0]_!!!GO" xfId="2421"/>
    <cellStyle name="常规 2 2 4 28" xfId="2422"/>
    <cellStyle name="常规 2 2 4 33" xfId="2423"/>
    <cellStyle name="60% - 强调文字颜色 5 2 6" xfId="2424"/>
    <cellStyle name="Input [yellow]" xfId="2425"/>
    <cellStyle name="解释性文本 2 14" xfId="2426"/>
    <cellStyle name="20% - 强调文字颜色 4 2 6" xfId="2427"/>
    <cellStyle name="计算 2 7" xfId="2428"/>
    <cellStyle name="好_县市旗测算-新科目（20080627）_县市旗测算-新科目（含人口规模效应）" xfId="2429"/>
    <cellStyle name="好_汇总表4_财力性转移支付2010年预算参考数_12.25-发教育厅-2016年高职生均年初预算控制数分配表" xfId="2430"/>
    <cellStyle name="差_缺口县区测算(按核定人数)_12.25-发教育厅-2016年高职生均年初预算控制数分配表" xfId="2431"/>
    <cellStyle name="差_重点民生支出需求测算表社保（农村低保）081112" xfId="2432"/>
    <cellStyle name="常规 10 3 8" xfId="2433"/>
    <cellStyle name="差_00省级(打印)" xfId="2434"/>
    <cellStyle name="输入 2 17" xfId="2435"/>
    <cellStyle name="强调文字颜色 1 2 5" xfId="2436"/>
    <cellStyle name="常规 11 11" xfId="2437"/>
    <cellStyle name="Fixed" xfId="2438"/>
    <cellStyle name="差_2006年27重庆_财力性转移支付2010年预算参考数" xfId="2439"/>
    <cellStyle name="Warning Text" xfId="2440"/>
    <cellStyle name="差_34青海" xfId="2441"/>
    <cellStyle name="差_县市旗测算-新科目（20080627）_财力性转移支付2010年预算参考数_12.25-发教育厅-2016年高职生均年初预算控制数分配表" xfId="2442"/>
    <cellStyle name="解释性文本 2 9" xfId="2443"/>
    <cellStyle name="40% - 强调文字颜色 1" xfId="2444" builtinId="31"/>
    <cellStyle name="Comma_!!!GO" xfId="2445"/>
    <cellStyle name="40% - 强调文字颜色 6 2 10" xfId="2446"/>
    <cellStyle name="好_27重庆_财力性转移支付2010年预算参考数" xfId="2447"/>
    <cellStyle name="no dec" xfId="2448"/>
    <cellStyle name="链接单元格 2" xfId="2449"/>
    <cellStyle name="汇总 2 3" xfId="2450"/>
    <cellStyle name="常规 10 5" xfId="2451"/>
    <cellStyle name="差_1110洱源县_财力性转移支付2010年预算参考数" xfId="2452"/>
    <cellStyle name="常规 2 2 4 3 12" xfId="2453"/>
    <cellStyle name="常规 4 19" xfId="2454"/>
    <cellStyle name="样式 1" xfId="2455"/>
    <cellStyle name="表标题 2" xfId="2456"/>
    <cellStyle name="差_附表" xfId="2457"/>
    <cellStyle name="好_11大理" xfId="2458"/>
    <cellStyle name="强调文字颜色 2" xfId="2459" builtinId="33"/>
    <cellStyle name="常规 10 3 10" xfId="2460"/>
    <cellStyle name="Accent4 - 60%" xfId="2461"/>
    <cellStyle name="警告文本 2 10" xfId="2462"/>
    <cellStyle name="常规 11 9" xfId="2463"/>
    <cellStyle name="强调文字颜色 2 2 10" xfId="2464"/>
    <cellStyle name="标题 5 13" xfId="2465"/>
    <cellStyle name="差_县区合并测算20080423(按照各省比重）_民生政策最低支出需求_12.25-发教育厅-2016年高职生均年初预算控制数分配表" xfId="2466"/>
    <cellStyle name="Accent3_12.25-发教育厅-2016年高职生均年初预算控制数分配表" xfId="2467"/>
    <cellStyle name="货币 2 7" xfId="2468"/>
    <cellStyle name="40% - 强调文字颜色 1 2 12" xfId="2469"/>
    <cellStyle name="40% - 强调文字颜色 4 2_2017年改革发展类资金分配及绩效" xfId="2470"/>
    <cellStyle name="标题 5 11" xfId="2471"/>
    <cellStyle name="好_人员工资和公用经费" xfId="2472"/>
    <cellStyle name="常规 10 14 2 2 2" xfId="2473"/>
    <cellStyle name="好_人员工资和公用经费2_财力性转移支付2010年预算参考数_12.25-发教育厅-2016年高职生均年初预算控制数分配表" xfId="2474"/>
    <cellStyle name="好_市辖区测算-新科目（20080626）_不含人员经费系数_财力性转移支付2010年预算参考数" xfId="2475"/>
    <cellStyle name="20% - 强调文字颜色 5 2 20" xfId="2476"/>
    <cellStyle name="20% - 强调文字颜色 5 2 15" xfId="2477"/>
    <cellStyle name="货币 3 20" xfId="2478"/>
    <cellStyle name="货币 3 15" xfId="2479"/>
    <cellStyle name="好_县市旗测算-新科目（20080626）_不含人员经费系数_12.25-发教育厅-2016年高职生均年初预算控制数分配表" xfId="2480"/>
    <cellStyle name="t" xfId="2481"/>
    <cellStyle name="常规 2 6" xfId="2482"/>
    <cellStyle name="40% - 强调文字颜色 3 2_2017年改革发展类资金分配及绩效" xfId="2483"/>
    <cellStyle name="no dec_湘财教指〔2017〕84号中央财政支持地方高校改革发展资金" xfId="2484"/>
    <cellStyle name="好_教育(按照总人口测算）—20080416" xfId="2485"/>
    <cellStyle name="标题 4" xfId="2486" builtinId="19"/>
    <cellStyle name="千位分隔 2 20" xfId="2487"/>
    <cellStyle name="千位分隔 2 15" xfId="2488"/>
    <cellStyle name="差_2_财力性转移支付2010年预算参考数_12.25-发教育厅-2016年高职生均年初预算控制数分配表" xfId="2489"/>
    <cellStyle name="常规 10 19" xfId="2490"/>
    <cellStyle name="好_14安徽" xfId="2491"/>
    <cellStyle name="20% - 强调文字颜色 1 4" xfId="2492"/>
    <cellStyle name="好 2 3" xfId="2493"/>
    <cellStyle name="差_2007年收支情况及2008年收支预计表(汇总表)_财力性转移支付2010年预算参考数_12.25-发教育厅-2016年高职生均年初预算控制数分配表" xfId="2494"/>
    <cellStyle name="常规 10 2 2 17" xfId="2495"/>
    <cellStyle name="常规 2 2 4 31" xfId="2496"/>
    <cellStyle name="常规 2 2 4 26" xfId="2497"/>
    <cellStyle name="好_行政（人员）_县市旗测算-新科目（含人口规模效应）_财力性转移支付2010年预算参考数_12.25-发教育厅-2016年高职生均年初预算控制数分配表" xfId="2498"/>
    <cellStyle name="计算 2 5" xfId="2499"/>
    <cellStyle name="强调文字颜色 3" xfId="2500" builtinId="37"/>
    <cellStyle name="常规 10 3 11" xfId="2501"/>
    <cellStyle name="强调文字颜色 6" xfId="2502" builtinId="49"/>
    <cellStyle name="常规 10 3 14" xfId="2503"/>
    <cellStyle name="差_行政(燃修费)_12.25-发教育厅-2016年高职生均年初预算控制数分配表" xfId="2504"/>
    <cellStyle name="常规 10 3 15" xfId="2505"/>
    <cellStyle name="常规 10 3 20" xfId="2506"/>
    <cellStyle name="输出 4" xfId="2507"/>
    <cellStyle name="寘嬫愗傝 [0.00]_Region Orders (2)" xfId="2508"/>
    <cellStyle name="差_文体广播事业(按照总人口测算）—20080416_财力性转移支付2010年预算参考数_12.25-发教育厅-2016年高职生均年初预算控制数分配表" xfId="2509"/>
    <cellStyle name="好_2_财力性转移支付2010年预算参考数_12.25-发教育厅-2016年高职生均年初预算控制数分配表" xfId="2510"/>
    <cellStyle name="好_2008年一般预算支出预计" xfId="2511"/>
    <cellStyle name="常规 10 14 2 2 9" xfId="2512"/>
    <cellStyle name="好_成本差异系数_财力性转移支付2010年预算参考数" xfId="2513"/>
    <cellStyle name="好_其他部门(按照总人口测算）—20080416_县市旗测算-新科目（含人口规模效应）_12.25-发教育厅-2016年高职生均年初预算控制数分配表" xfId="2514"/>
    <cellStyle name="好_2006年34青海" xfId="2515"/>
    <cellStyle name="常规 11 19" xfId="2516"/>
    <cellStyle name="差_M01-2(州市补助收入)" xfId="2517"/>
    <cellStyle name="常规 2 2 4 2 4" xfId="2518"/>
    <cellStyle name="20% - 强调文字颜色 2 2 3" xfId="2519"/>
    <cellStyle name="差_人员工资和公用经费2_12.25-发教育厅-2016年高职生均年初预算控制数分配表" xfId="2520"/>
    <cellStyle name="_重点学科汇总表" xfId="2521"/>
    <cellStyle name="常规 94" xfId="2522"/>
    <cellStyle name="MS Sans Serif" xfId="2523"/>
    <cellStyle name="常规 2 2 4 2 13" xfId="2524"/>
    <cellStyle name="40% - 强调文字颜色 4 3" xfId="2525"/>
    <cellStyle name="常规 17" xfId="2526"/>
    <cellStyle name="常规 22" xfId="2527"/>
    <cellStyle name="40% - 强调文字颜色 1 2_2017年改革发展类资金分配及绩效" xfId="2528"/>
    <cellStyle name="标题 2 2 11" xfId="2529"/>
    <cellStyle name="常规 2 2 14" xfId="2530"/>
    <cellStyle name="Calculation" xfId="2531"/>
    <cellStyle name="计算 2 4" xfId="2532"/>
    <cellStyle name="40% - Accent6" xfId="2533"/>
    <cellStyle name="常规 10 18" xfId="2534"/>
    <cellStyle name="常规 10 23" xfId="2535"/>
    <cellStyle name="_2010-2012中支地拨款汇总_湘财教指〔2017〕84号中央财政支持地方高校改革发展资金" xfId="2536"/>
    <cellStyle name="常规 2 2 2 2" xfId="2537"/>
    <cellStyle name="常规 2 2 3" xfId="2538"/>
    <cellStyle name="_弱电系统设备配置报价清单" xfId="2539"/>
    <cellStyle name="好_民生政策最低支出需求" xfId="2540"/>
    <cellStyle name="差_总人口_财力性转移支付2010年预算参考数_12.25-发教育厅-2016年高职生均年初预算控制数分配表" xfId="2541"/>
    <cellStyle name="常规 10 14 2 2 4" xfId="2542"/>
    <cellStyle name="差_22湖南_财力性转移支付2010年预算参考数_12.25-发教育厅-2016年高职生均年初预算控制数分配表" xfId="2543"/>
    <cellStyle name="好_市辖区测算-新科目（20080626）_民生政策最低支出需求_12.25-发教育厅-2016年高职生均年初预算控制数分配表" xfId="2544"/>
    <cellStyle name="好_县区合并测算20080421_民生政策最低支出需求_财力性转移支付2010年预算参考数" xfId="2545"/>
    <cellStyle name="常规 35 2 6" xfId="2546"/>
    <cellStyle name="20% - 强调文字颜色 5 2 10" xfId="2547"/>
    <cellStyle name="货币 3 10" xfId="2548"/>
    <cellStyle name="40% - 强调文字颜色 4 2 10" xfId="2549"/>
    <cellStyle name="强调文字颜色 2 2 4" xfId="2550"/>
    <cellStyle name="差_2007年一般预算支出剔除_12.25-发教育厅-2016年高职生均年初预算控制数分配表" xfId="2551"/>
    <cellStyle name="差_市辖区测算20080510" xfId="2552"/>
    <cellStyle name="60% - 强调文字颜色 2 2 2" xfId="2553"/>
    <cellStyle name="40% - 强调文字颜色 5 2" xfId="2554"/>
    <cellStyle name="40% - 强调文字颜色 1 2 17" xfId="2555"/>
    <cellStyle name="常规 2 2 4 16" xfId="2556"/>
    <cellStyle name="常规 2 2 4 21" xfId="2557"/>
    <cellStyle name="差 2 13" xfId="2558"/>
    <cellStyle name="常规 2 2 4 2" xfId="2559"/>
    <cellStyle name="差_湘财教指277" xfId="2560"/>
    <cellStyle name="钎霖_4岿角利" xfId="2561"/>
    <cellStyle name="常规 24" xfId="2562"/>
    <cellStyle name="常规 19" xfId="2563"/>
    <cellStyle name="常规 2 2 4 2 15" xfId="2564"/>
    <cellStyle name="常规 2 2 4 2 20" xfId="2565"/>
    <cellStyle name="20% - 强调文字颜色 2 2 10" xfId="2566"/>
    <cellStyle name="好_0605石屏县_财力性转移支付2010年预算参考数_12.25-发教育厅-2016年高职生均年初预算控制数分配表" xfId="2567"/>
    <cellStyle name="好_县市旗测算-新科目（20080626）" xfId="2568"/>
    <cellStyle name="20% - 强调文字颜色 4 2 9" xfId="2569"/>
    <cellStyle name="解释性文本 2 17" xfId="2570"/>
    <cellStyle name="差_34青海_1" xfId="2571"/>
    <cellStyle name="差_Book2" xfId="2572"/>
    <cellStyle name="Dollar (zero dec)" xfId="2573"/>
    <cellStyle name="差_行政（人员）_县市旗测算-新科目（含人口规模效应）_财力性转移支付2010年预算参考数" xfId="2574"/>
    <cellStyle name="_重点学科汇总表_湘财教指〔2017〕84号中央财政支持地方高校改革发展资金" xfId="2575"/>
    <cellStyle name="常规 2 2 4 3 3" xfId="2576"/>
    <cellStyle name="好_07临沂" xfId="2577"/>
    <cellStyle name="好_文体广播事业(按照总人口测算）—20080416_民生政策最低支出需求" xfId="2578"/>
    <cellStyle name="好_行政(燃修费)_民生政策最低支出需求_12.25-发教育厅-2016年高职生均年初预算控制数分配表" xfId="2579"/>
    <cellStyle name="常规 2 2 4 3 5" xfId="2580"/>
    <cellStyle name="常规 2 2 4 3 6" xfId="2581"/>
    <cellStyle name="差 2 20" xfId="2582"/>
    <cellStyle name="差 2 15" xfId="2583"/>
    <cellStyle name="常规 2 2 4 4" xfId="2584"/>
    <cellStyle name="_中南林业科技大学2010-2012项目附表2010-6-25 2" xfId="2585"/>
    <cellStyle name="差 2 19" xfId="2586"/>
    <cellStyle name="常规 2 2 4 8" xfId="2587"/>
    <cellStyle name="常规 10 14 2 2 5" xfId="2588"/>
    <cellStyle name="20% - 强调文字颜色 5 2 11" xfId="2589"/>
    <cellStyle name="常规 35 2 7" xfId="2590"/>
    <cellStyle name="货币 3 11" xfId="2591"/>
    <cellStyle name="差_县市旗测算20080508_民生政策最低支出需求_财力性转移支付2010年预算参考数" xfId="2592"/>
    <cellStyle name="好_高职2018年双一流资金细化表" xfId="2593"/>
    <cellStyle name="适中 2" xfId="2594"/>
    <cellStyle name="差_2015年高职生均拨款奖补资金分配方案(200万托底）" xfId="2595"/>
    <cellStyle name="60% - 强调文字颜色 2 2 3" xfId="2596"/>
    <cellStyle name="标题 4 2 13" xfId="2597"/>
    <cellStyle name="常规 4 2 16" xfId="2598"/>
    <cellStyle name="常规 4 2 21" xfId="2599"/>
    <cellStyle name="好_30云南_1" xfId="2600"/>
    <cellStyle name="常规 2 2 5" xfId="2601"/>
    <cellStyle name="差_农林水和城市维护标准支出20080505－县区合计_财力性转移支付2010年预算参考数" xfId="2602"/>
    <cellStyle name="常规 9 9" xfId="2603"/>
    <cellStyle name="差 2 9" xfId="2604"/>
    <cellStyle name="常规 2 2 9" xfId="2605"/>
    <cellStyle name="差_县市旗测算20080508_县市旗测算-新科目（含人口规模效应）_财力性转移支付2010年预算参考数_12.25-发教育厅-2016年高职生均年初预算控制数分配表" xfId="2606"/>
    <cellStyle name="常规 2 23 5" xfId="2607"/>
    <cellStyle name="常规 2 26" xfId="2608"/>
    <cellStyle name="常规 2 31" xfId="2609"/>
    <cellStyle name="60% - 强调文字颜色 5 2 11" xfId="2610"/>
    <cellStyle name="差_青海 缺口县区测算(地方填报)_12.25-发教育厅-2016年高职生均年初预算控制数分配表" xfId="2611"/>
    <cellStyle name="常规 2 29" xfId="2612"/>
    <cellStyle name="警告文本 2_2017年改革发展类资金分配及绩效" xfId="2613"/>
    <cellStyle name="好_卫生(按照总人口测算）—20080416_财力性转移支付2010年预算参考数" xfId="2614"/>
    <cellStyle name="差_农林水和城市维护标准支出20080505－县区合计_不含人员经费系数_财力性转移支付2010年预算参考数" xfId="2615"/>
    <cellStyle name="标题 3 2 14" xfId="2616"/>
    <cellStyle name="好_缺口县区测算(财政部标准)_12.25-发教育厅-2016年高职生均年初预算控制数分配表" xfId="2617"/>
    <cellStyle name="汇总 2 7" xfId="2618"/>
    <cellStyle name="差_县区合并测算20080423(按照各省比重）_不含人员经费系数_12.25-发教育厅-2016年高职生均年初预算控制数分配表" xfId="2619"/>
    <cellStyle name="常规 10 9" xfId="2620"/>
    <cellStyle name="好_县区合并测算20080423(按照各省比重）_不含人员经费系数_财力性转移支付2010年预算参考数" xfId="2621"/>
    <cellStyle name="40% - 强调文字颜色 2 2" xfId="2622"/>
    <cellStyle name="差_1110洱源县_财力性转移支付2010年预算参考数_12.25-发教育厅-2016年高职生均年初预算控制数分配表" xfId="2623"/>
    <cellStyle name="20% - 强调文字颜色 2 2 7" xfId="2624"/>
    <cellStyle name="强调文字颜色 5 2 13" xfId="2625"/>
    <cellStyle name="常规 23_12.25-发教育厅-2016年高职生均年初预算控制数分配表" xfId="2626"/>
    <cellStyle name="常规 2 21" xfId="2627"/>
    <cellStyle name="常规 2 16" xfId="2628"/>
    <cellStyle name="好_核定人数下发表_财力性转移支付2010年预算参考数_12.25-发教育厅-2016年高职生均年初预算控制数分配表" xfId="2629"/>
    <cellStyle name="常规 2 3 9" xfId="2630"/>
    <cellStyle name="40% - 强调文字颜色 2 2 4" xfId="2631"/>
    <cellStyle name="千位分隔 2 9" xfId="2632"/>
    <cellStyle name="强调文字颜色 4 2 7" xfId="2633"/>
    <cellStyle name="好_Book2" xfId="2634"/>
    <cellStyle name="好_Book1" xfId="2635"/>
    <cellStyle name="常规 7 19" xfId="2636"/>
    <cellStyle name="差_缺口县区测算（11.13）_12.25-发教育厅-2016年高职生均年初预算控制数分配表" xfId="2637"/>
    <cellStyle name="强调文字颜色 4 2 6" xfId="2638"/>
    <cellStyle name="常规 8 4" xfId="2639"/>
    <cellStyle name="Accent1" xfId="2640"/>
    <cellStyle name="好_2006年水利统计指标统计表" xfId="2641"/>
    <cellStyle name="好_缺口县区测算_财力性转移支付2010年预算参考数" xfId="2642"/>
    <cellStyle name="常规 4 2 12" xfId="2643"/>
    <cellStyle name="好_城建部门" xfId="2644"/>
    <cellStyle name="常规 2 3 19" xfId="2645"/>
    <cellStyle name="千位分隔 2" xfId="2646"/>
    <cellStyle name="商品名称" xfId="2647"/>
    <cellStyle name="好_30云南_1_12.25-发教育厅-2016年高职生均年初预算控制数分配表" xfId="2648"/>
    <cellStyle name="标题 1 2 6" xfId="2649"/>
    <cellStyle name="常规 22 6" xfId="2650"/>
    <cellStyle name="捠壿_Region Orders (2)" xfId="2651"/>
    <cellStyle name="好_行政(燃修费)_不含人员经费系数_财力性转移支付2010年预算参考数_12.25-发教育厅-2016年高职生均年初预算控制数分配表" xfId="2652"/>
    <cellStyle name="链接单元格" xfId="2653" builtinId="24"/>
    <cellStyle name="好_教育(按照总人口测算）—20080416_民生政策最低支出需求" xfId="2654"/>
    <cellStyle name="差_卫生(按照总人口测算）—20080416_不含人员经费系数_财力性转移支付2010年预算参考数_12.25-发教育厅-2016年高职生均年初预算控制数分配表" xfId="2655"/>
    <cellStyle name="差_09黑龙江" xfId="2656"/>
    <cellStyle name="标题 1 2 8" xfId="2657"/>
    <cellStyle name="汇总" xfId="2658" builtinId="25"/>
    <cellStyle name="标题 1 2 9" xfId="2659"/>
    <cellStyle name="好_县市旗测算-新科目（20080627）_民生政策最低支出需求_财力性转移支付2010年预算参考数_12.25-发教育厅-2016年高职生均年初预算控制数分配表" xfId="2660"/>
    <cellStyle name="常规 2 2 4 2 17" xfId="2661"/>
    <cellStyle name="常规 26" xfId="2662"/>
    <cellStyle name="常规 31" xfId="2663"/>
    <cellStyle name="好_财政供养人员_财力性转移支付2010年预算参考数_12.25-发教育厅-2016年高职生均年初预算控制数分配表" xfId="2664"/>
    <cellStyle name="常规 2 2 4 2 18" xfId="2665"/>
    <cellStyle name="常规 27" xfId="2666"/>
    <cellStyle name="常规 32" xfId="2667"/>
    <cellStyle name="常规 2 2 4 2 19" xfId="2668"/>
    <cellStyle name="常规 28" xfId="2669"/>
    <cellStyle name="常规 33" xfId="2670"/>
    <cellStyle name="Date" xfId="2671"/>
    <cellStyle name="解释性文本 2" xfId="2672"/>
    <cellStyle name="常规 10 3 4" xfId="2673"/>
    <cellStyle name="好_县区合并测算20080421" xfId="2674"/>
    <cellStyle name="货币 4 8" xfId="2675"/>
    <cellStyle name="差_行政公检法测算_不含人员经费系数" xfId="2676"/>
    <cellStyle name="差_市辖区测算-新科目（20080626）_不含人员经费系数" xfId="2677"/>
    <cellStyle name="强调文字颜色 4 2 13" xfId="2678"/>
    <cellStyle name="差_文体广播事业(按照总人口测算）—20080416_县市旗测算-新科目（含人口规模效应）_财力性转移支付2010年预算参考数_12.25-发教育厅-2016年高职生均年初预算控制数分配表" xfId="2679"/>
    <cellStyle name="好_农林水和城市维护标准支出20080505－县区合计_财力性转移支付2010年预算参考数_12.25-发教育厅-2016年高职生均年初预算控制数分配表" xfId="2680"/>
    <cellStyle name="常规 35 2 19" xfId="2681"/>
    <cellStyle name="60% - Accent6" xfId="2682"/>
    <cellStyle name="好_农林水和城市维护标准支出20080505－县区合计" xfId="2683"/>
    <cellStyle name="好_2006年28四川_12.25-发教育厅-2016年高职生均年初预算控制数分配表" xfId="2684"/>
    <cellStyle name="常规 35 3 2" xfId="2685"/>
    <cellStyle name="好_检验表（调整后）" xfId="2686"/>
    <cellStyle name="好_云南省2008年转移支付测算——州市本级考核部分及政策性测算_12.25-发教育厅-2016年高职生均年初预算控制数分配表" xfId="2687"/>
    <cellStyle name="好_教育(按照总人口测算）—20080416_县市旗测算-新科目（含人口规模效应）_财力性转移支付2010年预算参考数" xfId="2688"/>
    <cellStyle name="Accent5 - 40%" xfId="2689"/>
    <cellStyle name="常规 7 6" xfId="2690"/>
    <cellStyle name="标题 2 2 19" xfId="2691"/>
    <cellStyle name="差_市辖区测算20080510_12.25-发教育厅-2016年高职生均年初预算控制数分配表" xfId="2692"/>
    <cellStyle name="常规 10 3 17" xfId="2693"/>
    <cellStyle name="好_2008计算资料（8月5）" xfId="2694"/>
    <cellStyle name="解释性文本 2 19" xfId="2695"/>
    <cellStyle name="表标题 2_2017年改革发展类资金分配及绩效" xfId="2696"/>
    <cellStyle name="强调文字颜色 4 2 2" xfId="2697"/>
    <cellStyle name="好_2015年度工资提标清算拨款分配方案" xfId="2698"/>
    <cellStyle name="常规 10 14 2 2 10" xfId="2699"/>
    <cellStyle name="常规 2 2 4 3 8" xfId="2700"/>
    <cellStyle name="标题 3 2 2" xfId="2701"/>
    <cellStyle name="好_不含人员经费系数_12.25-发教育厅-2016年高职生均年初预算控制数分配表" xfId="2702"/>
    <cellStyle name="好_农林水和城市维护标准支出20080505－县区合计_不含人员经费系数_财力性转移支付2010年预算参考数_12.25-发教育厅-2016年高职生均年初预算控制数分配表" xfId="2703"/>
    <cellStyle name="常规 4 12" xfId="2704"/>
    <cellStyle name="差_2006年28四川_财力性转移支付2010年预算参考数" xfId="2705"/>
    <cellStyle name="差_其他部门(按照总人口测算）—20080416_财力性转移支付2010年预算参考数_12.25-发教育厅-2016年高职生均年初预算控制数分配表" xfId="2706"/>
    <cellStyle name="差_市辖区测算-新科目（20080626）_县市旗测算-新科目（含人口规模效应）_12.25-发教育厅-2016年高职生均年初预算控制数分配表" xfId="2707"/>
    <cellStyle name="差_危改资金测算_财力性转移支付2010年预算参考数" xfId="2708"/>
    <cellStyle name="常规 3 3 2" xfId="2709"/>
    <cellStyle name="差_2008年全省汇总收支计算表" xfId="2710"/>
    <cellStyle name="标题 4 2 14" xfId="2711"/>
    <cellStyle name="常规 4 2 17" xfId="2712"/>
    <cellStyle name="常规 34" xfId="2713"/>
    <cellStyle name="常规 29" xfId="2714"/>
    <cellStyle name="好_行政（人员）_财力性转移支付2010年预算参考数" xfId="2715"/>
    <cellStyle name="标题 5 5" xfId="2716"/>
    <cellStyle name="常规 2 2 4 2 2" xfId="2717"/>
    <cellStyle name="好_20河南_财力性转移支付2010年预算参考数" xfId="2718"/>
    <cellStyle name="Explanatory Text" xfId="2719"/>
    <cellStyle name="差_安徽 缺口县区测算(地方填报)1_12.25-发教育厅-2016年高职生均年初预算控制数分配表" xfId="2720"/>
    <cellStyle name="常规 35 2 18" xfId="2721"/>
    <cellStyle name="强调文字颜色 3 2 6" xfId="2722"/>
    <cellStyle name="常规 10 2 2 13" xfId="2723"/>
    <cellStyle name="好_22湖南_财力性转移支付2010年预算参考数" xfId="2724"/>
    <cellStyle name="差_Book1_1" xfId="2725"/>
    <cellStyle name="好_核定人数下发表_财力性转移支付2010年预算参考数" xfId="2726"/>
    <cellStyle name="差_34青海_1_12.25-发教育厅-2016年高职生均年初预算控制数分配表" xfId="2727"/>
    <cellStyle name="好_33甘肃" xfId="2728"/>
    <cellStyle name="好_湘财教指2017-0119号2018年中央支持地方高校改革发展省级资金预算分配表" xfId="2729"/>
    <cellStyle name="好_33甘肃_12.25-发教育厅-2016年高职生均年初预算控制数分配表" xfId="2730"/>
    <cellStyle name="20% - 强调文字颜色 3 2 17" xfId="2731"/>
    <cellStyle name="好_34青海_1_财力性转移支付2010年预算参考数" xfId="2732"/>
    <cellStyle name="强调文字颜色 6 2 16" xfId="2733"/>
    <cellStyle name="强调文字颜色 6 2 21" xfId="2734"/>
    <cellStyle name="差_14安徽_财力性转移支付2010年预算参考数" xfId="2735"/>
    <cellStyle name="千位分隔[0] 2" xfId="2736"/>
    <cellStyle name="好_2007一般预算支出口径剔除表_财力性转移支付2010年预算参考数_12.25-发教育厅-2016年高职生均年初预算控制数分配表" xfId="2737"/>
    <cellStyle name="常规 35 3 19" xfId="2738"/>
    <cellStyle name="好_河南 缺口县区测算(地方填报)_12.25-发教育厅-2016年高职生均年初预算控制数分配表" xfId="2739"/>
    <cellStyle name="好_教育(按照总人口测算）—20080416_财力性转移支付2010年预算参考数" xfId="2740"/>
    <cellStyle name="好_教育(按照总人口测算）—20080416_不含人员经费系数" xfId="2741"/>
    <cellStyle name="常规 5 14" xfId="2742"/>
    <cellStyle name="输出 3" xfId="2743"/>
    <cellStyle name="差_自行调整差异系数顺序_财力性转移支付2010年预算参考数" xfId="2744"/>
    <cellStyle name="好_分县成本差异系数_不含人员经费系数_财力性转移支付2010年预算参考数" xfId="2745"/>
    <cellStyle name="标题 3 2 5" xfId="2746"/>
    <cellStyle name="常规 9 14" xfId="2747"/>
    <cellStyle name="好_教科文(工资提标和养老保险改革含5所划转学校)" xfId="2748"/>
    <cellStyle name="60% - 强调文字颜色 6 2 10" xfId="2749"/>
    <cellStyle name="好_12.25-发教育厅工资提标和养老保险改革2016年新增" xfId="2750"/>
    <cellStyle name="货币 2 21" xfId="2751"/>
    <cellStyle name="货币 2 16" xfId="2752"/>
    <cellStyle name="常规 10 14" xfId="2753"/>
    <cellStyle name="Millares_96 Risk" xfId="2754"/>
    <cellStyle name="差_河南 缺口县区测算(地方填报白)_财力性转移支付2010年预算参考数" xfId="2755"/>
    <cellStyle name="常规 35 2 21" xfId="2756"/>
    <cellStyle name="常规 35 2 16" xfId="2757"/>
    <cellStyle name="汇总 2 5" xfId="2758"/>
    <cellStyle name="常规 10 7" xfId="2759"/>
    <cellStyle name="差_成本差异系数（含人口规模）_财力性转移支付2010年预算参考数_12.25-发教育厅-2016年高职生均年初预算控制数分配表" xfId="2760"/>
    <cellStyle name="强调文字颜色 5 2 8" xfId="2761"/>
    <cellStyle name="好_2008年支出调整" xfId="2762"/>
    <cellStyle name="常规 10 14 2 2 17" xfId="2763"/>
    <cellStyle name="好_人员工资和公用经费2" xfId="2764"/>
    <cellStyle name="差_农林水和城市维护标准支出20080505－县区合计_县市旗测算-新科目（含人口规模效应）_财力性转移支付2010年预算参考数" xfId="2765"/>
    <cellStyle name="好_成本差异系数_财力性转移支付2010年预算参考数_12.25-发教育厅-2016年高职生均年初预算控制数分配表" xfId="2766"/>
    <cellStyle name="小数 2 3" xfId="2767"/>
    <cellStyle name="强调文字颜色 4 2 12" xfId="2768"/>
    <cellStyle name="Accent4" xfId="2769"/>
    <cellStyle name="货币 2 12" xfId="2770"/>
    <cellStyle name="常规 8 7" xfId="2771"/>
    <cellStyle name="标题1" xfId="2772"/>
    <cellStyle name="好_成本差异系数（含人口规模）_财力性转移支付2010年预算参考数_12.25-发教育厅-2016年高职生均年初预算控制数分配表" xfId="2773"/>
    <cellStyle name="好_2008年预计支出与2007年对比" xfId="2774"/>
    <cellStyle name="强调文字颜色 4 2 9" xfId="2775"/>
    <cellStyle name="20% - 强调文字颜色 2 2 4" xfId="2776"/>
    <cellStyle name="常规 2 3 6" xfId="2777"/>
    <cellStyle name="20% - 强调文字颜色 2 2 2" xfId="2778"/>
    <cellStyle name="差_附表_财力性转移支付2010年预算参考数_12.25-发教育厅-2016年高职生均年初预算控制数分配表" xfId="2779"/>
    <cellStyle name="差_青海 缺口县区测算(地方填报)_财力性转移支付2010年预算参考数" xfId="2780"/>
    <cellStyle name="好_检验表_12.25-发教育厅-2016年高职生均年初预算控制数分配表" xfId="2781"/>
    <cellStyle name="常规 22 7" xfId="2782"/>
    <cellStyle name="常规 10 2 2 18" xfId="2783"/>
    <cellStyle name="好 2 4" xfId="2784"/>
    <cellStyle name="60% - 强调文字颜色 3 2 9" xfId="2785"/>
    <cellStyle name="货币 4 2" xfId="2786"/>
    <cellStyle name="链接单元格 2 10" xfId="2787"/>
    <cellStyle name="60% - 强调文字颜色 3 2 16" xfId="2788"/>
    <cellStyle name="60% - 强调文字颜色 3 2 21" xfId="2789"/>
    <cellStyle name="差_行政(燃修费)_民生政策最低支出需求_12.25-发教育厅-2016年高职生均年初预算控制数分配表" xfId="2790"/>
    <cellStyle name="好_教育(按照总人口测算）—20080416_民生政策最低支出需求_财力性转移支付2010年预算参考数" xfId="2791"/>
    <cellStyle name="强调文字颜色 5" xfId="2792" builtinId="45"/>
    <cellStyle name="常规 10 3 13" xfId="2793"/>
    <cellStyle name="好_检验表（调整后）_12.25-发教育厅-2016年高职生均年初预算控制数分配表" xfId="2794"/>
    <cellStyle name="常规 4 9" xfId="2795"/>
    <cellStyle name="差_检验表_12.25-发教育厅-2016年高职生均年初预算控制数分配表" xfId="2796"/>
    <cellStyle name="常规 2 12" xfId="2797"/>
    <cellStyle name="差_市辖区测算20080510_不含人员经费系数_12.25-发教育厅-2016年高职生均年初预算控制数分配表" xfId="2798"/>
    <cellStyle name="好_34青海_财力性转移支付2010年预算参考数" xfId="2799"/>
    <cellStyle name="20% - 强调文字颜色 6" xfId="2800" builtinId="50"/>
    <cellStyle name="好_Book1_财力性转移支付2010年预算参考数_12.25-发教育厅-2016年高职生均年初预算控制数分配表" xfId="2801"/>
    <cellStyle name="强调文字颜色 4 2 4" xfId="2802"/>
    <cellStyle name="好_高职双一流提前细化表（0112 发财建）" xfId="2803"/>
    <cellStyle name="Currency_!!!GO" xfId="2804"/>
    <cellStyle name="好_11大理_财力性转移支付2010年预算参考数" xfId="2805"/>
    <cellStyle name="好_卫生部门" xfId="2806"/>
    <cellStyle name="好_发教育厅工资晋级预发第三步津补贴" xfId="2807"/>
    <cellStyle name="好_行政(燃修费)_民生政策最低支出需求" xfId="2808"/>
    <cellStyle name="常规 10 14 2 2 18" xfId="2809"/>
    <cellStyle name="好_人员工资和公用经费3" xfId="2810"/>
    <cellStyle name="好_34青海" xfId="2811"/>
    <cellStyle name="常规 2 3 2" xfId="2812"/>
    <cellStyle name="好_缺口县区测算" xfId="2813"/>
    <cellStyle name="好_卫生(按照总人口测算）—20080416_不含人员经费系数_财力性转移支付2010年预算参考数" xfId="2814"/>
    <cellStyle name="好_行政（人员）_不含人员经费系数_12.25-发教育厅-2016年高职生均年初预算控制数分配表" xfId="2815"/>
    <cellStyle name="好_教育(按照总人口测算）—20080416_民生政策最低支出需求_12.25-发教育厅-2016年高职生均年初预算控制数分配表" xfId="2816"/>
    <cellStyle name="标题 5 8" xfId="2817"/>
    <cellStyle name="好_行政（人员）_民生政策最低支出需求_财力性转移支付2010年预算参考数_12.25-发教育厅-2016年高职生均年初预算控制数分配表" xfId="2818"/>
    <cellStyle name="常规 8 22" xfId="2819"/>
    <cellStyle name="常规 8 17" xfId="2820"/>
    <cellStyle name="好_测算结果汇总" xfId="2821"/>
    <cellStyle name="差_第五部分(才淼、饶永宏）_12.25-发教育厅-2016年高职生均年初预算控制数分配表" xfId="2822"/>
    <cellStyle name="强调文字颜色 5 2 12" xfId="2823"/>
    <cellStyle name="好_缺口县区测算(财政部标准)" xfId="2824"/>
    <cellStyle name="差_县区合并测算20080423(按照各省比重）_财力性转移支付2010年预算参考数_12.25-发教育厅-2016年高职生均年初预算控制数分配表" xfId="2825"/>
    <cellStyle name="计算 2 21" xfId="2826"/>
    <cellStyle name="计算 2 16" xfId="2827"/>
    <cellStyle name="60% - 强调文字颜色 6 2 3" xfId="2828"/>
    <cellStyle name="好_第一部分：综合全_12.25-发教育厅-2016年高职生均年初预算控制数分配表" xfId="2829"/>
    <cellStyle name="好_对口支援新疆资金规模测算表20100113_12.25-发教育厅-2016年高职生均年初预算控制数分配表" xfId="2830"/>
    <cellStyle name="常规 22 8" xfId="2831"/>
    <cellStyle name="差_核定人数下发表_12.25-发教育厅-2016年高职生均年初预算控制数分配表" xfId="2832"/>
    <cellStyle name="标题 2" xfId="2833" builtinId="17"/>
    <cellStyle name="千位分隔 2 13" xfId="2834"/>
    <cellStyle name="百分比" xfId="2835" builtinId="5"/>
    <cellStyle name="好_2015年高职中央奖补资金分配因素表（含民办）" xfId="2836"/>
    <cellStyle name="标题 1 2 21" xfId="2837"/>
    <cellStyle name="标题 1 2 16" xfId="2838"/>
    <cellStyle name="差_汇总表4_财力性转移支付2010年预算参考数_12.25-发教育厅-2016年高职生均年初预算控制数分配表" xfId="2839"/>
    <cellStyle name="差_2014年职成教育第一批专项资金分配表" xfId="2840"/>
    <cellStyle name="注释 2 12" xfId="2841"/>
    <cellStyle name="常规 130" xfId="2842"/>
    <cellStyle name="40% - 强调文字颜色 5 2 8" xfId="2843"/>
    <cellStyle name="已访问的超链接" xfId="2844" builtinId="9"/>
    <cellStyle name="常规 22 5" xfId="2845"/>
    <cellStyle name="标题 1 2 5" xfId="2846"/>
    <cellStyle name="好_行政(燃修费)_县市旗测算-新科目（含人口规模效应）_财力性转移支付2010年预算参考数_12.25-发教育厅-2016年高职生均年初预算控制数分配表" xfId="2847"/>
    <cellStyle name="好_2006年22湖南_12.25-发教育厅-2016年高职生均年初预算控制数分配表" xfId="2848"/>
    <cellStyle name="差_市辖区测算20080510_不含人员经费系数" xfId="2849"/>
    <cellStyle name="警告文本 2 19" xfId="2850"/>
    <cellStyle name="常规 7 10" xfId="2851"/>
    <cellStyle name="60% - 强调文字颜色 6 2 11" xfId="2852"/>
    <cellStyle name="货币 2 17" xfId="2853"/>
    <cellStyle name="差_河南 缺口县区测算(地方填报白)_财力性转移支付2010年预算参考数_12.25-发教育厅-2016年高职生均年初预算控制数分配表" xfId="2854"/>
    <cellStyle name="常规 2 2 4 3 18" xfId="2855"/>
    <cellStyle name="好_云南 缺口县区测算(地方填报)_财力性转移支付2010年预算参考数_12.25-发教育厅-2016年高职生均年初预算控制数分配表" xfId="2856"/>
    <cellStyle name="常规 7 18" xfId="2857"/>
    <cellStyle name="差_县市旗测算-新科目（20080626）_县市旗测算-新科目（含人口规模效应）_财力性转移支付2010年预算参考数" xfId="2858"/>
    <cellStyle name="好_2016年常年委托工作经费及一次性项目经费清理表" xfId="2859"/>
    <cellStyle name="常规 4 2 3" xfId="2860"/>
    <cellStyle name="常规 6 4" xfId="2861"/>
    <cellStyle name="常规 10 14 2 2 11" xfId="2862"/>
    <cellStyle name="差_14安徽" xfId="2863"/>
    <cellStyle name="常规 2 2 4 3 9" xfId="2864"/>
    <cellStyle name="汇总 2 19" xfId="2865"/>
    <cellStyle name="常规 10 2" xfId="2866"/>
    <cellStyle name="差_行政（人员）" xfId="2867"/>
    <cellStyle name="好_汇总-县级财政报表附表_12.25-发教育厅-2016年高职生均年初预算控制数分配表" xfId="2868"/>
    <cellStyle name="好_卫生(按照总人口测算）—20080416_12.25-发教育厅-2016年高职生均年初预算控制数分配表" xfId="2869"/>
    <cellStyle name="20% - 强调文字颜色 2 2 15" xfId="2870"/>
    <cellStyle name="20% - 强调文字颜色 2 2 20" xfId="2871"/>
    <cellStyle name="好_县市旗测算20080508_12.25-发教育厅-2016年高职生均年初预算控制数分配表" xfId="2872"/>
    <cellStyle name="好_汇总" xfId="2873"/>
    <cellStyle name="好_34青海_财力性转移支付2010年预算参考数_12.25-发教育厅-2016年高职生均年初预算控制数分配表" xfId="2874"/>
    <cellStyle name="差_危改资金测算_财力性转移支付2010年预算参考数_12.25-发教育厅-2016年高职生均年初预算控制数分配表" xfId="2875"/>
    <cellStyle name="归盒啦_95" xfId="2876"/>
    <cellStyle name="常规 2 2 4 18" xfId="2877"/>
    <cellStyle name="常规 2 2 4 23" xfId="2878"/>
    <cellStyle name="标题 4 2 19" xfId="2879"/>
    <cellStyle name="差 3" xfId="2880"/>
    <cellStyle name="常规 6" xfId="2881"/>
    <cellStyle name="好_附表_财力性转移支付2010年预算参考数" xfId="2882"/>
    <cellStyle name="常规 2 3 10" xfId="2883"/>
    <cellStyle name="好_民生政策最低支出需求_财力性转移支付2010年预算参考数_12.25-发教育厅-2016年高职生均年初预算控制数分配表" xfId="2884"/>
    <cellStyle name="常规 2 2 4 15" xfId="2885"/>
    <cellStyle name="常规 2 2 4 20" xfId="2886"/>
    <cellStyle name="好_文体广播事业(按照总人口测算）—20080416" xfId="2887"/>
    <cellStyle name="差_市辖区测算20080510_不含人员经费系数_财力性转移支付2010年预算参考数_12.25-发教育厅-2016年高职生均年初预算控制数分配表" xfId="2888"/>
    <cellStyle name="好_测算结果_12.25-发教育厅-2016年高职生均年初预算控制数分配表" xfId="2889"/>
    <cellStyle name="差_县市旗测算-新科目（20080626）_县市旗测算-新科目（含人口规模效应）" xfId="2890"/>
    <cellStyle name="差_34青海_财力性转移支付2010年预算参考数_12.25-发教育厅-2016年高职生均年初预算控制数分配表" xfId="2891"/>
    <cellStyle name="好_河南 缺口县区测算(地方填报)_财力性转移支付2010年预算参考数" xfId="2892"/>
    <cellStyle name="好_5334_2006年迪庆县级财政报表附表" xfId="2893"/>
    <cellStyle name="强调文字颜色 2 2 20" xfId="2894"/>
    <cellStyle name="强调文字颜色 2 2 15" xfId="2895"/>
    <cellStyle name="标题 5 18" xfId="2896"/>
    <cellStyle name="常规 7 9" xfId="2897"/>
    <cellStyle name="好_28四川_财力性转移支付2010年预算参考数" xfId="2898"/>
    <cellStyle name="货币 4 12" xfId="2899"/>
    <cellStyle name="60% - 强调文字颜色 4 2 20" xfId="2900"/>
    <cellStyle name="60% - 强调文字颜色 4 2 15" xfId="2901"/>
    <cellStyle name="好_分县成本差异系数_12.25-发教育厅-2016年高职生均年初预算控制数分配表" xfId="2902"/>
    <cellStyle name="常规 35 2 11" xfId="2903"/>
    <cellStyle name="强调文字颜色 6 2 19" xfId="2904"/>
    <cellStyle name="常规 9_湘财教指〔2017〕84号中央财政支持地方高校改革发展资金" xfId="2905"/>
    <cellStyle name="强调文字颜色 3 2 4" xfId="2906"/>
    <cellStyle name="好_县区合并测算20080421_县市旗测算-新科目（含人口规模效应）_12.25-发教育厅-2016年高职生均年初预算控制数分配表" xfId="2907"/>
    <cellStyle name="常规 10 2 2 11" xfId="2908"/>
    <cellStyle name="好_核定人数对比_财力性转移支付2010年预算参考数_12.25-发教育厅-2016年高职生均年初预算控制数分配表" xfId="2909"/>
    <cellStyle name="差_行政（人员）_民生政策最低支出需求_12.25-发教育厅-2016年高职生均年初预算控制数分配表" xfId="2910"/>
    <cellStyle name="警告文本 2 20" xfId="2911"/>
    <cellStyle name="警告文本 2 15" xfId="2912"/>
    <cellStyle name="20% - 强调文字颜色 5 2" xfId="2913"/>
    <cellStyle name="货币 3" xfId="2914"/>
    <cellStyle name="差_测算结果_12.25-发教育厅-2016年高职生均年初预算控制数分配表" xfId="2915"/>
    <cellStyle name="好_文体广播事业(按照总人口测算）—20080416_12.25-发教育厅-2016年高职生均年初预算控制数分配表" xfId="2916"/>
    <cellStyle name="好_财政供养人员" xfId="2917"/>
    <cellStyle name="差_卫生(按照总人口测算）—20080416_民生政策最低支出需求_财力性转移支付2010年预算参考数_12.25-发教育厅-2016年高职生均年初预算控制数分配表" xfId="2918"/>
    <cellStyle name="小数 2" xfId="2919"/>
    <cellStyle name="好_危改资金测算_12.25-发教育厅-2016年高职生均年初预算控制数分配表" xfId="2920"/>
    <cellStyle name="好_教育(按照总人口测算）—20080416_民生政策最低支出需求_财力性转移支付2010年预算参考数_12.25-发教育厅-2016年高职生均年初预算控制数分配表" xfId="2921"/>
    <cellStyle name="常规 6 18" xfId="2922"/>
    <cellStyle name="Header2 2" xfId="2923"/>
    <cellStyle name="40% - 强调文字颜色 4 2 3" xfId="2924"/>
    <cellStyle name="好_安徽 缺口县区测算(地方填报)1_12.25-发教育厅-2016年高职生均年初预算控制数分配表" xfId="2925"/>
    <cellStyle name="常规 3 7" xfId="2926"/>
    <cellStyle name="20% - 强调文字颜色 6 2 21" xfId="2927"/>
    <cellStyle name="20% - 强调文字颜色 6 2 16" xfId="2928"/>
    <cellStyle name="常规 10 2 2 19" xfId="2929"/>
    <cellStyle name="好 2 5" xfId="2930"/>
    <cellStyle name="40% - 强调文字颜色 3 2 12" xfId="2931"/>
    <cellStyle name="20% - 强调文字颜色 3 2 4" xfId="2932"/>
    <cellStyle name="差_县市旗测算-新科目（20080627）" xfId="2933"/>
    <cellStyle name="差_2007一般预算支出口径剔除表" xfId="2934"/>
    <cellStyle name="常规 10 16" xfId="2935"/>
    <cellStyle name="常规 10 21" xfId="2936"/>
    <cellStyle name="好_市辖区测算-新科目（20080626）_民生政策最低支出需求_财力性转移支付2010年预算参考数_12.25-发教育厅-2016年高职生均年初预算控制数分配表" xfId="2937"/>
    <cellStyle name="差_12滨州" xfId="2938"/>
    <cellStyle name="强调文字颜色 2 2 12" xfId="2939"/>
    <cellStyle name="标题 5 15" xfId="2940"/>
    <cellStyle name="标题 5 20" xfId="2941"/>
    <cellStyle name="好_汇总表4_12.25-发教育厅-2016年高职生均年初预算控制数分配表" xfId="2942"/>
    <cellStyle name="Accent2 - 60%" xfId="2943"/>
    <cellStyle name="标题 1 2 14" xfId="2944"/>
    <cellStyle name="好_自行调整差异系数顺序" xfId="2945"/>
    <cellStyle name="千位分隔 2 21" xfId="2946"/>
    <cellStyle name="千位分隔 2 16" xfId="2947"/>
    <cellStyle name="标题 5" xfId="2948"/>
    <cellStyle name="差_核定人数对比_财力性转移支付2010年预算参考数_12.25-发教育厅-2016年高职生均年初预算控制数分配表" xfId="2949"/>
    <cellStyle name="好_分县成本差异系数" xfId="2950"/>
    <cellStyle name="好_2015年度追加中央生均拨款分配方案" xfId="2951"/>
    <cellStyle name="好_Book2_财力性转移支付2010年预算参考数" xfId="2952"/>
    <cellStyle name="好_丽江汇总" xfId="2953"/>
    <cellStyle name="常规 5 17" xfId="2954"/>
    <cellStyle name="常规 5 22" xfId="2955"/>
    <cellStyle name="差_汇总_财力性转移支付2010年预算参考数_12.25-发教育厅-2016年高职生均年初预算控制数分配表" xfId="2956"/>
    <cellStyle name="常规 3 2_2017年改革发展类资金分配及绩效" xfId="2957"/>
    <cellStyle name="差_28四川_财力性转移支付2010年预算参考数_12.25-发教育厅-2016年高职生均年初预算控制数分配表" xfId="2958"/>
    <cellStyle name="好_县市旗测算-新科目（20080626）_不含人员经费系数" xfId="2959"/>
    <cellStyle name="常规 35 12" xfId="2960"/>
    <cellStyle name="差_测算结果_财力性转移支付2010年预算参考数" xfId="2961"/>
    <cellStyle name="常规 7 14" xfId="2962"/>
    <cellStyle name="差_2008年预计支出与2007年对比" xfId="2963"/>
    <cellStyle name="好_河南 缺口县区测算(地方填报)_财力性转移支付2010年预算参考数_12.25-发教育厅-2016年高职生均年初预算控制数分配表" xfId="2964"/>
    <cellStyle name="好_28四川_12.25-发教育厅-2016年高职生均年初预算控制数分配表" xfId="2965"/>
    <cellStyle name="好_汇总_财力性转移支付2010年预算参考数_12.25-发教育厅-2016年高职生均年初预算控制数分配表" xfId="2966"/>
    <cellStyle name="链接单元格 2 6" xfId="2967"/>
    <cellStyle name="好_行政公检法测算_县市旗测算-新科目（含人口规模效应）" xfId="2968"/>
    <cellStyle name="好_县市旗测算-新科目（20080626）_县市旗测算-新科目（含人口规模效应）_12.25-发教育厅-2016年高职生均年初预算控制数分配表" xfId="2969"/>
    <cellStyle name="好_行政公检法测算_县市旗测算-新科目（含人口规模效应）_财力性转移支付2010年预算参考数_12.25-发教育厅-2016年高职生均年初预算控制数分配表" xfId="2970"/>
    <cellStyle name="强调文字颜色 4 2 14" xfId="2971"/>
    <cellStyle name="货币 2 14" xfId="2972"/>
    <cellStyle name="Accent6" xfId="2973"/>
    <cellStyle name="常规 8 9" xfId="2974"/>
    <cellStyle name="货币 3 6" xfId="2975"/>
    <cellStyle name="20% - 强调文字颜色 5 2 6" xfId="2976"/>
    <cellStyle name="好_农林水和城市维护标准支出20080505－县区合计_财力性转移支付2010年预算参考数" xfId="2977"/>
    <cellStyle name="好_2015年高等教育教职工和学生情况" xfId="2978"/>
    <cellStyle name="强调文字颜色 5 2 5" xfId="2979"/>
    <cellStyle name="40% - 强调文字颜色 6 4" xfId="2980"/>
    <cellStyle name="好_22湖南_财力性转移支付2010年预算参考数_12.25-发教育厅-2016年高职生均年初预算控制数分配表" xfId="2981"/>
    <cellStyle name="汇总 2 6" xfId="2982"/>
    <cellStyle name="常规 10 8" xfId="2983"/>
    <cellStyle name="好_人员工资和公用经费_12.25-发教育厅-2016年高职生均年初预算控制数分配表" xfId="2984"/>
    <cellStyle name="好_河南 缺口县区测算(地方填报白)_财力性转移支付2010年预算参考数" xfId="2985"/>
    <cellStyle name="常规 2 28" xfId="2986"/>
    <cellStyle name="常规 2 33" xfId="2987"/>
    <cellStyle name="好_平邑_12.25-发教育厅-2016年高职生均年初预算控制数分配表" xfId="2988"/>
    <cellStyle name="20% - 强调文字颜色 4 2 20" xfId="2989"/>
    <cellStyle name="20% - 强调文字颜色 4 2 15" xfId="2990"/>
    <cellStyle name="表标题 2 3" xfId="2991"/>
    <cellStyle name="好_行政（人员）_不含人员经费系数" xfId="2992"/>
    <cellStyle name="常规 2 23 2" xfId="2993"/>
    <cellStyle name="常规 2 2 6" xfId="2994"/>
    <cellStyle name="好_市辖区测算-新科目（20080626）_县市旗测算-新科目（含人口规模效应）_12.25-发教育厅-2016年高职生均年初预算控制数分配表" xfId="2995"/>
    <cellStyle name="好_不含人员经费系数_财力性转移支付2010年预算参考数_12.25-发教育厅-2016年高职生均年初预算控制数分配表" xfId="2996"/>
    <cellStyle name="60% - 强调文字颜色 2 2 4" xfId="2997"/>
    <cellStyle name="差_Book2_财力性转移支付2010年预算参考数_12.25-发教育厅-2016年高职生均年初预算控制数分配表" xfId="2998"/>
    <cellStyle name="好_分县成本差异系数_不含人员经费系数_12.25-发教育厅-2016年高职生均年初预算控制数分配表" xfId="2999"/>
    <cellStyle name="差_行政(燃修费)_县市旗测算-新科目（含人口规模效应）_财力性转移支付2010年预算参考数_12.25-发教育厅-2016年高职生均年初预算控制数分配表" xfId="3000"/>
    <cellStyle name="好_县区合并测算20080421_县市旗测算-新科目（含人口规模效应）" xfId="3001"/>
    <cellStyle name="常规 7 12" xfId="3002"/>
    <cellStyle name="好_2007年收支情况及2008年收支预计表(汇总表)_财力性转移支付2010年预算参考数_12.25-发教育厅-2016年高职生均年初预算控制数分配表" xfId="3003"/>
    <cellStyle name="常规 7 8" xfId="3004"/>
    <cellStyle name="40% - 强调文字颜色 6 2 11" xfId="3005"/>
    <cellStyle name="差_530629_2006年县级财政报表附表" xfId="3006"/>
    <cellStyle name="?鹎%U龡&amp;H齲_x0001_C铣_x0014__x0007__x0001__x0001_" xfId="3007"/>
    <cellStyle name="好_14安徽_财力性转移支付2010年预算参考数" xfId="3008"/>
    <cellStyle name="差_县区合并测算20080421_县市旗测算-新科目（含人口规模效应）_财力性转移支付2010年预算参考数_12.25-发教育厅-2016年高职生均年初预算控制数分配表" xfId="3009"/>
    <cellStyle name="常规 35 19" xfId="3010"/>
    <cellStyle name="货币 4 11" xfId="3011"/>
    <cellStyle name="强调文字颜色 2 2 3" xfId="3012"/>
    <cellStyle name="差_县区合并测算20080423(按照各省比重）_民生政策最低支出需求" xfId="3013"/>
    <cellStyle name="好_34青海_12.25-发教育厅-2016年高职生均年初预算控制数分配表" xfId="3014"/>
    <cellStyle name="差_分县成本差异系数_民生政策最低支出需求_12.25-发教育厅-2016年高职生均年初预算控制数分配表" xfId="3015"/>
    <cellStyle name="好_河南 缺口县区测算(地方填报)" xfId="3016"/>
    <cellStyle name="常规 10 2 2 5" xfId="3017"/>
    <cellStyle name="好_2014年职成教育第一批专项资金分配表" xfId="3018"/>
    <cellStyle name="40% - 强调文字颜色 3 2 7" xfId="3019"/>
    <cellStyle name="60% - 强调文字颜色 3 2 12" xfId="3020"/>
    <cellStyle name="常规 7 15" xfId="3021"/>
    <cellStyle name="常规 7 20" xfId="3022"/>
    <cellStyle name="差_行政(燃修费)_不含人员经费系数_12.25-发教育厅-2016年高职生均年初预算控制数分配表" xfId="3023"/>
    <cellStyle name="差_分县成本差异系数_财力性转移支付2010年预算参考数_12.25-发教育厅-2016年高职生均年初预算控制数分配表" xfId="3024"/>
    <cellStyle name="好_城建部门_12.25-发教育厅-2016年高职生均年初预算控制数分配表" xfId="3025"/>
    <cellStyle name="常规 2 3 5" xfId="3026"/>
    <cellStyle name="常规 5 4 3" xfId="3027"/>
    <cellStyle name="Linked Cells" xfId="3028"/>
    <cellStyle name="常规 7 5" xfId="3029"/>
    <cellStyle name="40% - 强调文字颜色 3 2 9" xfId="3030"/>
    <cellStyle name="常规 10 2 2 7" xfId="3031"/>
    <cellStyle name="20% - 强调文字颜色 5 2 12" xfId="3032"/>
    <cellStyle name="货币 3 12" xfId="3033"/>
    <cellStyle name="常规 35 2 8" xfId="3034"/>
    <cellStyle name="好_教育(按照总人口测算）—20080416_不含人员经费系数_财力性转移支付2010年预算参考数" xfId="3035"/>
    <cellStyle name="好_行政（人员）_财力性转移支付2010年预算参考数_12.25-发教育厅-2016年高职生均年初预算控制数分配表" xfId="3036"/>
    <cellStyle name="差_同德" xfId="3037"/>
    <cellStyle name="差_行政公检法测算_财力性转移支付2010年预算参考数" xfId="3038"/>
    <cellStyle name="20% - 强调文字颜色 6 2 7" xfId="3039"/>
    <cellStyle name="好_县区合并测算20080423(按照各省比重）_12.25-发教育厅-2016年高职生均年初预算控制数分配表" xfId="3040"/>
    <cellStyle name="好_行政公检法测算" xfId="3041"/>
    <cellStyle name="好 2 7" xfId="3042"/>
    <cellStyle name="好_县市旗测算-新科目（20080626）_民生政策最低支出需求_财力性转移支付2010年预算参考数_12.25-发教育厅-2016年高职生均年初预算控制数分配表" xfId="3043"/>
    <cellStyle name="好_卫生(按照总人口测算）—20080416_民生政策最低支出需求" xfId="3044"/>
    <cellStyle name="常规 6 2" xfId="3045"/>
    <cellStyle name="强调文字颜色 4" xfId="3046" builtinId="41"/>
    <cellStyle name="常规 10 3 12" xfId="3047"/>
    <cellStyle name="好_卫生(按照总人口测算）—20080416_县市旗测算-新科目（含人口规模效应）_12.25-发教育厅-2016年高职生均年初预算控制数分配表" xfId="3048"/>
    <cellStyle name="差_2006年27重庆_12.25-发教育厅-2016年高职生均年初预算控制数分配表" xfId="3049"/>
    <cellStyle name="标题 1 2 7" xfId="3050"/>
    <cellStyle name="注释 2 13" xfId="3051"/>
    <cellStyle name="解释性文本 2_2017年改革发展类资金分配及绩效" xfId="3052"/>
    <cellStyle name="好_同德_财力性转移支付2010年预算参考数_12.25-发教育厅-2016年高职生均年初预算控制数分配表" xfId="3053"/>
    <cellStyle name="好_2014年高职生均测算" xfId="3054"/>
    <cellStyle name="小数_湘财教指〔2017〕84号中央财政支持地方高校改革发展资金" xfId="3055"/>
    <cellStyle name="20% - 强调文字颜色 1 2 19" xfId="3056"/>
    <cellStyle name="常规 9 18" xfId="3057"/>
    <cellStyle name="常规 9 23" xfId="3058"/>
    <cellStyle name="常规 35 20" xfId="3059"/>
    <cellStyle name="常规 35 15" xfId="3060"/>
    <cellStyle name="差_2006年28四川" xfId="3061"/>
    <cellStyle name="好_2007年收支情况及2008年收支预计表(汇总表)_财力性转移支付2010年预算参考数" xfId="3062"/>
    <cellStyle name="货币 3 8" xfId="3063"/>
    <cellStyle name="差_其他部门(按照总人口测算）—20080416_民生政策最低支出需求_12.25-发教育厅-2016年高职生均年初预算控制数分配表" xfId="3064"/>
    <cellStyle name="20% - 强调文字颜色 5 2 8" xfId="3065"/>
    <cellStyle name="常规 2 2 4 3 7" xfId="3066"/>
    <cellStyle name="常规 9" xfId="3067"/>
    <cellStyle name="好_测算结果_财力性转移支付2010年预算参考数" xfId="3068"/>
    <cellStyle name="好_M01-2(州市补助收入)" xfId="3069"/>
    <cellStyle name="40% - 强调文字颜色 5 2 6" xfId="3070"/>
    <cellStyle name="计算 2" xfId="3071"/>
    <cellStyle name="常规 22 3" xfId="3072"/>
    <cellStyle name="差_2006年水利统计指标统计表_12.25-发教育厅-2016年高职生均年初预算控制数分配表" xfId="3073"/>
    <cellStyle name="60% - 强调文字颜色 3 2 17" xfId="3074"/>
    <cellStyle name="好_成本差异系数_12.25-发教育厅-2016年高职生均年初预算控制数分配表" xfId="3075"/>
    <cellStyle name="好 2 17" xfId="3076"/>
    <cellStyle name="好_测算结果" xfId="3077"/>
    <cellStyle name="常规 3 11" xfId="3078"/>
    <cellStyle name="好_核定人数对比" xfId="3079"/>
    <cellStyle name="好_卫生(按照总人口测算）—20080416_不含人员经费系数_财力性转移支付2010年预算参考数_12.25-发教育厅-2016年高职生均年初预算控制数分配表" xfId="3080"/>
    <cellStyle name="差_农林水和城市维护标准支出20080505－县区合计_不含人员经费系数" xfId="3081"/>
    <cellStyle name="好_34青海_1_12.25-发教育厅-2016年高职生均年初预算控制数分配表" xfId="3082"/>
    <cellStyle name="Accent3 - 20%" xfId="3083"/>
    <cellStyle name="好_2008年支出调整_12.25-发教育厅-2016年高职生均年初预算控制数分配表" xfId="3084"/>
    <cellStyle name="差_测算结果_财力性转移支付2010年预算参考数_12.25-发教育厅-2016年高职生均年初预算控制数分配表" xfId="3085"/>
    <cellStyle name="好_教育(按照总人口测算）—20080416_12.25-发教育厅-2016年高职生均年初预算控制数分配表" xfId="3086"/>
    <cellStyle name="Accent5 - 60%" xfId="3087"/>
    <cellStyle name="差_高职2018年双一流资金细化表" xfId="3088"/>
    <cellStyle name="常规 10 3 6" xfId="3089"/>
    <cellStyle name="小数" xfId="3090"/>
    <cellStyle name="警告文本 2 5" xfId="3091"/>
    <cellStyle name="好_文体广播部门_12.25-发教育厅-2016年高职生均年初预算控制数分配表" xfId="3092"/>
    <cellStyle name="好_gdp_12.25-发教育厅-2016年高职生均年初预算控制数分配表" xfId="3093"/>
    <cellStyle name="好_县市旗测算-新科目（20080627）_不含人员经费系数_财力性转移支付2010年预算参考数" xfId="3094"/>
    <cellStyle name="差_1_财力性转移支付2010年预算参考数_12.25-发教育厅-2016年高职生均年初预算控制数分配表" xfId="3095"/>
    <cellStyle name="强调文字颜色 4 2_2017年改革发展类资金分配及绩效" xfId="3096"/>
    <cellStyle name="好_民生政策最低支出需求_财力性转移支付2010年预算参考数" xfId="3097"/>
    <cellStyle name="40% - 强调文字颜色 2 2 6" xfId="3098"/>
    <cellStyle name="差_2008年全省汇总收支计算表_财力性转移支付2010年预算参考数" xfId="3099"/>
    <cellStyle name="强调文字颜色 5 2 11" xfId="3100"/>
    <cellStyle name="好_2015年度省本级教育部门经常性拨款分配方案1223（定稿）" xfId="3101"/>
    <cellStyle name="60% - 强调文字颜色 4 2 16" xfId="3102"/>
    <cellStyle name="60% - 强调文字颜色 4 2 21" xfId="3103"/>
    <cellStyle name="标题 1 2_2017年改革发展类资金分配及绩效" xfId="3104"/>
    <cellStyle name="60% - 强调文字颜色 2 2_2017年改革发展类资金分配及绩效" xfId="3105"/>
    <cellStyle name="好_2006年33甘肃_12.25-发教育厅-2016年高职生均年初预算控制数分配表" xfId="3106"/>
    <cellStyle name="好_市辖区测算-新科目（20080626）_财力性转移支付2010年预算参考数" xfId="3107"/>
    <cellStyle name="好_市辖区测算-新科目（20080626）_民生政策最低支出需求" xfId="3108"/>
    <cellStyle name="标题 1 2 18" xfId="3109"/>
    <cellStyle name="常规 22 18" xfId="3110"/>
    <cellStyle name="常规 5" xfId="3111"/>
    <cellStyle name="汇总 2 4" xfId="3112"/>
    <cellStyle name="常规 10 6" xfId="3113"/>
    <cellStyle name="链接单元格 3" xfId="3114"/>
    <cellStyle name="差_危改资金测算_12.25-发教育厅-2016年高职生均年初预算控制数分配表" xfId="3115"/>
    <cellStyle name="常规 2 2 4 3 11" xfId="3116"/>
    <cellStyle name="60% - 强调文字颜色 5 2 7" xfId="3117"/>
    <cellStyle name="好_07临沂_12.25-发教育厅-2016年高职生均年初预算控制数分配表" xfId="3118"/>
    <cellStyle name="好_民生政策最低支出需求_12.25-发教育厅-2016年高职生均年初预算控制数分配表" xfId="3119"/>
    <cellStyle name="标题 4 2 3" xfId="3120"/>
    <cellStyle name="60% - 强调文字颜色 4 2 11" xfId="3121"/>
    <cellStyle name="强调文字颜色 5 3" xfId="3122"/>
    <cellStyle name="好_0502通海县_12.25-发教育厅-2016年高职生均年初预算控制数分配表" xfId="3123"/>
    <cellStyle name="标题 4 2 8" xfId="3124"/>
    <cellStyle name="百分比 3" xfId="3125"/>
    <cellStyle name="输出 2 10" xfId="3126"/>
    <cellStyle name="常规 3 14" xfId="3127"/>
    <cellStyle name="好_县区合并测算20080423(按照各省比重）_县市旗测算-新科目（含人口规模效应）_12.25-发教育厅-2016年高职生均年初预算控制数分配表" xfId="3128"/>
    <cellStyle name="链接单元格 2 14" xfId="3129"/>
    <cellStyle name="标题 5 6" xfId="3130"/>
    <cellStyle name="货币 4 15" xfId="3131"/>
    <cellStyle name="货币 4 20" xfId="3132"/>
    <cellStyle name="好_分县成本差异系数_民生政策最低支出需求_财力性转移支付2010年预算参考数" xfId="3133"/>
    <cellStyle name="t_HVAC Equipment (3)" xfId="3134"/>
    <cellStyle name="常规 3 2 4" xfId="313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23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/home/kylin/Desktop/H:/Users/zoujia/Desktop/SHANGHAI_LF/&#39044;&#31639;&#22788;/BY/YS3/97&#20915;&#31639;&#21306;&#21439;&#26368;&#21518;&#27719;&#2463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6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/home/kylin/Desktop///Users/zoujia/Desktop/A:/WINDOWS/TEMP/GOLDPYR4/ARENTO/TOOLBOX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7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8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9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/home/kylin/Desktop/H:/Users/zoujia/Desktop/DBSERVER/&#39044;&#31639;&#21496;/&#20849;&#20139;&#25968;&#25454;/&#21382;&#24180;&#20915;&#31639;/1996&#24180;/1996&#24180;&#30465;&#25253;&#20915;&#31639;/2021&#28246;&#21271;&#30465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0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/home/kylin/Desktop/H:/&#36130;&#25919;&#20379;&#20859;&#20154;&#21592;&#20449;&#24687;&#34920;/&#25945;&#32946;/&#27896;&#27700;&#22235;&#20013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2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/home/kylin/Desktop/H:/Users/zoujia/Desktop/Budgetserver/&#39044;&#31639;&#21496;/BY/YS3/97&#20915;&#31639;&#21306;&#21439;&#26368;&#21518;&#27719;&#24635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/home/kylin/Desktop/H:/2021&#24180;/&#25945;&#32946;&#32452;/&#30452;&#36798;&#36164;&#37329;/&#21306;&#2101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&#26381;&#20853;&#24441;&#24037;&#20316;/2024/&#19979;&#36798;2024&#24180;&#23398;&#29983;&#36164;&#21161;&#34917;&#21161;&#32463;&#36153;&#39044;&#31639;&#65288;2024.4.24&#65289;/2024&#24180;&#23398;&#29983;&#36164;&#21161;&#34917;&#21161;&#32463;&#36153;&#20998;&#37197;&#26041;&#26696;&#65288;&#27492;&#27425;&#19979;&#36798;&#65289;--&#26368;&#32456;&#29256;&#26412;/&#39640;&#26657;&#36164;&#21161;&#36164;&#37329;&#24635;&#34920;-5.7(&#38472;&#29747;&#23039;&#32456;&#31295;)&#65288;&#20197;&#27492;&#20026;&#20934;&#65289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&#26381;&#20853;&#24441;&#24037;&#20316;/2024/&#19979;&#36798;2024&#24180;&#23398;&#29983;&#36164;&#21161;&#34917;&#21161;&#32463;&#36153;&#39044;&#31639;&#65288;2024.4.24&#65289;/2024&#24180;&#23398;&#29983;&#36164;&#21161;&#34917;&#21161;&#32463;&#36153;&#39044;&#31639;--&#21508;&#23398;&#27573;&#36164;&#37329;&#27719;&#24635;/2024&#24180;&#23398;&#29983;&#36164;&#21161;&#34917;&#21161;&#32463;&#36153;&#20998;&#37197;&#24314;&#35758;&#26041;&#26696;/&#20013;&#32844;&#65306;2024&#24180;&#20013;&#32844;&#36164;&#21161;&#36164;&#37329;&#31532;&#20108;&#27425;&#19979;&#36798;&#20013;&#22830;&#36164;&#37329;&#27979;&#31639;&#3492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&#26381;&#20853;&#24441;&#24037;&#20316;/2024/&#19979;&#36798;2024&#24180;&#23398;&#29983;&#36164;&#21161;&#34917;&#21161;&#32463;&#36153;&#39044;&#31639;&#65288;2024.4.24&#65289;/2024&#24180;&#23398;&#29983;&#36164;&#21161;&#34917;&#21161;&#32463;&#36153;&#20998;&#37197;&#26041;&#26696;&#65288;&#27492;&#27425;&#19979;&#36798;&#65289;--&#26368;&#32456;&#29256;&#26412;/&#26222;&#39640;&#65306;2024&#24180;&#39640;&#20013;&#36164;&#21161;&#36164;&#37329;&#31532;&#20108;&#27425;&#19979;&#36798;&#20013;&#22830;&#36164;&#37329;&#27979;&#31639;&#34920;-&#36130;&#25919;&#29747;&#23039;&#2591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3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4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5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/home/kylin/Desktop/H:/&#21385;&#34892;&#33410;&#32422;&#34920;&#26684;/2014&#24180;&#21385;&#34892;&#33410;&#32422;&#20998;&#22788;&#23460;&#32479;&#35745;&#3492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/home/kylin/Desktop/H:/Users/zoujia/Desktop/MAINSERVER/private/XHC/XLS/XJ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/home/kylin/Desktop/H:/Users/zoujia/Desktop/NTS01/jhc/CHR/ARBEJDE/Q4DK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//home/kylin/Desktop/H:/BY/YS3/97&#20915;&#31639;&#21306;&#21439;&#26368;&#21518;&#27719;&#2463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M4YRFJ"/>
      <sheetName val="re1pjl"/>
      <sheetName val="   附件1合计  "/>
      <sheetName val="附件2研究生"/>
      <sheetName val="附件3本专科"/>
      <sheetName val="  应清算资金  "/>
      <sheetName val="奖助学金名额指标"/>
      <sheetName val="2022年提前下达 湘财教指【2021】78号"/>
      <sheetName val="2022年提前下达 湘财预【2021】309号"/>
      <sheetName val="2021年已提前下达资金"/>
      <sheetName val="附件3高中免学费"/>
      <sheetName val="高中免费教科书"/>
      <sheetName val="简表"/>
      <sheetName val="分配表"/>
      <sheetName val="幼儿"/>
      <sheetName val="高中免学费"/>
      <sheetName val="高中助学金"/>
      <sheetName val="高中免教科书"/>
      <sheetName val="高校"/>
      <sheetName val="研究生"/>
      <sheetName val="本科生"/>
      <sheetName val="中职合"/>
      <sheetName val="助学金（教育）"/>
      <sheetName val="助学金（人社）"/>
      <sheetName val="免学费（教育）"/>
      <sheetName val="免学费（人社）"/>
      <sheetName val="Sheet12"/>
      <sheetName val="学前"/>
      <sheetName val="eqpmad2"/>
      <sheetName val="SW-TEO"/>
      <sheetName val="基础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G.1R-Shou COP G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  <sheetName val="Financ. Overview"/>
      <sheetName val="Toolbox"/>
      <sheetName val="POWER ASSUMPTIONS"/>
      <sheetName val="P1012001"/>
      <sheetName val="G.1R-Shou COP Gf"/>
      <sheetName val="MWNANSS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  <sheetName val="Toolbox"/>
      <sheetName val="Open"/>
      <sheetName val="C01-1"/>
      <sheetName val="POWER ASSUMPTIONS"/>
      <sheetName val="PK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  <sheetName val="G.1R-Shou COP Gf"/>
      <sheetName val="四月份月报"/>
      <sheetName val="Toolbox"/>
      <sheetName val="Main"/>
      <sheetName val="C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  <sheetName val="POWER ASSUMPTIONS"/>
      <sheetName val="基础编码"/>
      <sheetName val="G.1R-Shou COP Gf"/>
      <sheetName val="四月份月报"/>
      <sheetName val="P101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基础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Toolbox"/>
      <sheetName val="学前"/>
      <sheetName val="C01-1"/>
      <sheetName val="POWER ASSUMPTIONS"/>
      <sheetName val="基础编码"/>
      <sheetName val="服兵役资助测算表"/>
      <sheetName val="Op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  <sheetName val="P1012001"/>
      <sheetName val="Op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  <sheetName val="Toolbox"/>
      <sheetName val="Op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国家"/>
      <sheetName val="国家增长"/>
      <sheetName val="图表1"/>
      <sheetName val="收入增长"/>
      <sheetName val="图表3"/>
      <sheetName val="收入比重"/>
      <sheetName val="中央增长"/>
      <sheetName val="地方增长"/>
      <sheetName val="所得税"/>
      <sheetName val="Financ. Overview"/>
      <sheetName val="Toolbox"/>
      <sheetName val="eqpmad2"/>
      <sheetName val="P1012001"/>
      <sheetName val="SW-TE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学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有用的"/>
      <sheetName val="湖南省17位码_0"/>
      <sheetName val="P1012001"/>
      <sheetName val="国家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附件1合计"/>
      <sheetName val="   附件2奖助学金合计  "/>
      <sheetName val="附件3研究生"/>
      <sheetName val="附件4本专科"/>
      <sheetName val="附件5服兵役资助"/>
      <sheetName val="附件6奖补资金"/>
      <sheetName val="Sheet3"/>
      <sheetName val="Sheet4"/>
    </sheetNames>
    <sheetDataSet>
      <sheetData sheetId="0"/>
      <sheetData sheetId="1"/>
      <sheetData sheetId="2">
        <row r="1">
          <cell r="O1">
            <v>0.623816811199909</v>
          </cell>
        </row>
        <row r="3">
          <cell r="B3">
            <v>1</v>
          </cell>
        </row>
        <row r="3">
          <cell r="D3">
            <v>3</v>
          </cell>
        </row>
        <row r="3">
          <cell r="G3">
            <v>6</v>
          </cell>
        </row>
        <row r="3">
          <cell r="O3">
            <v>14</v>
          </cell>
        </row>
        <row r="4">
          <cell r="B4" t="str">
            <v>单位</v>
          </cell>
        </row>
        <row r="4">
          <cell r="D4" t="str">
            <v>研究生国家奖学金</v>
          </cell>
        </row>
        <row r="4">
          <cell r="AD4" t="str">
            <v>备  注</v>
          </cell>
        </row>
        <row r="5">
          <cell r="D5" t="str">
            <v>名额（人）</v>
          </cell>
        </row>
        <row r="5">
          <cell r="G5" t="str">
            <v>中央金额（万元）
</v>
          </cell>
        </row>
        <row r="6">
          <cell r="D6" t="str">
            <v>小计</v>
          </cell>
        </row>
        <row r="6">
          <cell r="O6" t="str">
            <v>中央</v>
          </cell>
        </row>
        <row r="8">
          <cell r="B8" t="str">
            <v>教育部指标</v>
          </cell>
        </row>
        <row r="8">
          <cell r="D8" t="str">
            <v> </v>
          </cell>
        </row>
        <row r="8">
          <cell r="G8">
            <v>1945</v>
          </cell>
        </row>
        <row r="8">
          <cell r="O8">
            <v>27515</v>
          </cell>
        </row>
        <row r="9">
          <cell r="B9" t="str">
            <v>验证</v>
          </cell>
        </row>
        <row r="9">
          <cell r="G9">
            <v>1945</v>
          </cell>
        </row>
        <row r="9">
          <cell r="O9">
            <v>27515</v>
          </cell>
        </row>
        <row r="10">
          <cell r="D10">
            <v>915</v>
          </cell>
        </row>
        <row r="10">
          <cell r="G10">
            <v>1945</v>
          </cell>
        </row>
        <row r="10">
          <cell r="O10">
            <v>27515</v>
          </cell>
        </row>
        <row r="10">
          <cell r="AD10">
            <v>133634</v>
          </cell>
        </row>
        <row r="11">
          <cell r="D11">
            <v>915</v>
          </cell>
        </row>
        <row r="11">
          <cell r="G11">
            <v>1945</v>
          </cell>
        </row>
        <row r="11">
          <cell r="O11">
            <v>27515</v>
          </cell>
        </row>
        <row r="11">
          <cell r="AD11">
            <v>133634</v>
          </cell>
        </row>
        <row r="12">
          <cell r="D12">
            <v>912</v>
          </cell>
        </row>
        <row r="12">
          <cell r="G12">
            <v>1945</v>
          </cell>
        </row>
        <row r="12">
          <cell r="O12">
            <v>27420.12</v>
          </cell>
        </row>
        <row r="12">
          <cell r="AD12">
            <v>133127</v>
          </cell>
        </row>
        <row r="13">
          <cell r="B13" t="str">
            <v>系统财务小计</v>
          </cell>
        </row>
        <row r="13">
          <cell r="D13">
            <v>0</v>
          </cell>
        </row>
        <row r="13">
          <cell r="G13">
            <v>0</v>
          </cell>
        </row>
        <row r="13">
          <cell r="O13">
            <v>22.83</v>
          </cell>
        </row>
        <row r="13">
          <cell r="AD13">
            <v>122</v>
          </cell>
        </row>
        <row r="14">
          <cell r="B14" t="str">
            <v>长沙矿冶研究院有限责任公司</v>
          </cell>
        </row>
        <row r="14">
          <cell r="D14">
            <v>0</v>
          </cell>
        </row>
        <row r="14">
          <cell r="G14">
            <v>0</v>
          </cell>
        </row>
        <row r="14">
          <cell r="O14">
            <v>14.22</v>
          </cell>
        </row>
        <row r="14">
          <cell r="AD14">
            <v>76</v>
          </cell>
        </row>
        <row r="15">
          <cell r="B15" t="str">
            <v>长沙矿山研究院有限责任公司</v>
          </cell>
        </row>
        <row r="15">
          <cell r="D15">
            <v>0</v>
          </cell>
        </row>
        <row r="15">
          <cell r="G15">
            <v>0</v>
          </cell>
        </row>
        <row r="15">
          <cell r="O15">
            <v>8.61</v>
          </cell>
        </row>
        <row r="15">
          <cell r="AD15">
            <v>46</v>
          </cell>
        </row>
        <row r="16">
          <cell r="B16" t="str">
            <v>湘潭大学</v>
          </cell>
        </row>
        <row r="16">
          <cell r="D16">
            <v>137</v>
          </cell>
        </row>
        <row r="16">
          <cell r="G16">
            <v>295</v>
          </cell>
        </row>
        <row r="16">
          <cell r="O16">
            <v>4109.64</v>
          </cell>
        </row>
        <row r="16">
          <cell r="AD16">
            <v>19666</v>
          </cell>
        </row>
        <row r="17">
          <cell r="B17" t="str">
            <v>吉首大学</v>
          </cell>
        </row>
        <row r="17">
          <cell r="D17">
            <v>33</v>
          </cell>
        </row>
        <row r="17">
          <cell r="G17">
            <v>67</v>
          </cell>
        </row>
        <row r="17">
          <cell r="O17">
            <v>979.99</v>
          </cell>
        </row>
        <row r="17">
          <cell r="AD17">
            <v>5079</v>
          </cell>
        </row>
        <row r="18">
          <cell r="B18" t="str">
            <v>湖南科技大学</v>
          </cell>
        </row>
        <row r="18">
          <cell r="D18">
            <v>70</v>
          </cell>
        </row>
        <row r="18">
          <cell r="G18">
            <v>146</v>
          </cell>
        </row>
        <row r="18">
          <cell r="O18">
            <v>2093.81</v>
          </cell>
        </row>
        <row r="18">
          <cell r="AD18">
            <v>10466</v>
          </cell>
        </row>
        <row r="19">
          <cell r="B19" t="str">
            <v>长沙理工大学</v>
          </cell>
        </row>
        <row r="19">
          <cell r="D19">
            <v>106</v>
          </cell>
        </row>
        <row r="19">
          <cell r="G19">
            <v>224</v>
          </cell>
        </row>
        <row r="19">
          <cell r="O19">
            <v>3140.51</v>
          </cell>
        </row>
        <row r="19">
          <cell r="AD19">
            <v>15464</v>
          </cell>
        </row>
        <row r="20">
          <cell r="B20" t="str">
            <v>湖南农业大学</v>
          </cell>
        </row>
        <row r="20">
          <cell r="D20">
            <v>87</v>
          </cell>
        </row>
        <row r="20">
          <cell r="G20">
            <v>191</v>
          </cell>
        </row>
        <row r="20">
          <cell r="O20">
            <v>2591.8</v>
          </cell>
        </row>
        <row r="20">
          <cell r="AD20">
            <v>11909</v>
          </cell>
        </row>
        <row r="21">
          <cell r="B21" t="str">
            <v>中南林业科技大学</v>
          </cell>
        </row>
        <row r="21">
          <cell r="D21">
            <v>68</v>
          </cell>
        </row>
        <row r="21">
          <cell r="G21">
            <v>147</v>
          </cell>
        </row>
        <row r="21">
          <cell r="O21">
            <v>2095.03</v>
          </cell>
        </row>
        <row r="21">
          <cell r="AD21">
            <v>9902</v>
          </cell>
        </row>
        <row r="22">
          <cell r="B22" t="str">
            <v>湖南中医药大学</v>
          </cell>
        </row>
        <row r="22">
          <cell r="D22">
            <v>51</v>
          </cell>
        </row>
        <row r="22">
          <cell r="G22">
            <v>112</v>
          </cell>
        </row>
        <row r="22">
          <cell r="O22">
            <v>1549.09</v>
          </cell>
        </row>
        <row r="22">
          <cell r="AD22">
            <v>7196</v>
          </cell>
        </row>
        <row r="23">
          <cell r="B23" t="str">
            <v>湖南师范大学</v>
          </cell>
        </row>
        <row r="23">
          <cell r="D23">
            <v>166</v>
          </cell>
        </row>
        <row r="23">
          <cell r="G23">
            <v>365</v>
          </cell>
        </row>
        <row r="23">
          <cell r="O23">
            <v>5052.29</v>
          </cell>
        </row>
        <row r="23">
          <cell r="AD23">
            <v>23345</v>
          </cell>
        </row>
        <row r="24">
          <cell r="B24" t="str">
            <v>南华大学</v>
          </cell>
        </row>
        <row r="24">
          <cell r="D24">
            <v>86</v>
          </cell>
        </row>
        <row r="24">
          <cell r="G24">
            <v>179</v>
          </cell>
        </row>
        <row r="24">
          <cell r="O24">
            <v>2584.63</v>
          </cell>
        </row>
        <row r="24">
          <cell r="AD24">
            <v>12958</v>
          </cell>
        </row>
        <row r="25">
          <cell r="B25" t="str">
            <v>湖南工业大学</v>
          </cell>
        </row>
        <row r="25">
          <cell r="D25">
            <v>44</v>
          </cell>
        </row>
        <row r="25">
          <cell r="G25">
            <v>89</v>
          </cell>
        </row>
        <row r="25">
          <cell r="O25">
            <v>1240.33</v>
          </cell>
        </row>
        <row r="25">
          <cell r="AD25">
            <v>6546</v>
          </cell>
        </row>
        <row r="26">
          <cell r="B26" t="str">
            <v>湖南工商大学</v>
          </cell>
        </row>
        <row r="26">
          <cell r="D26">
            <v>24</v>
          </cell>
        </row>
        <row r="26">
          <cell r="G26">
            <v>48</v>
          </cell>
        </row>
        <row r="26">
          <cell r="O26">
            <v>739.22</v>
          </cell>
        </row>
        <row r="26">
          <cell r="AD26">
            <v>3950</v>
          </cell>
        </row>
        <row r="27">
          <cell r="B27" t="str">
            <v>湖南工程学院</v>
          </cell>
        </row>
        <row r="27">
          <cell r="D27">
            <v>4</v>
          </cell>
        </row>
        <row r="27">
          <cell r="G27">
            <v>8</v>
          </cell>
        </row>
        <row r="27">
          <cell r="O27">
            <v>103.87</v>
          </cell>
        </row>
        <row r="27">
          <cell r="AD27">
            <v>555</v>
          </cell>
        </row>
        <row r="28">
          <cell r="B28" t="str">
            <v>湖南理工学院</v>
          </cell>
        </row>
        <row r="28">
          <cell r="D28">
            <v>20</v>
          </cell>
        </row>
        <row r="28">
          <cell r="G28">
            <v>40</v>
          </cell>
        </row>
        <row r="28">
          <cell r="O28">
            <v>552.83</v>
          </cell>
        </row>
        <row r="28">
          <cell r="AD28">
            <v>2954</v>
          </cell>
        </row>
        <row r="29">
          <cell r="B29" t="str">
            <v>邵阳学院</v>
          </cell>
        </row>
        <row r="29">
          <cell r="D29">
            <v>3</v>
          </cell>
        </row>
        <row r="29">
          <cell r="G29">
            <v>6</v>
          </cell>
        </row>
        <row r="29">
          <cell r="O29">
            <v>97.88</v>
          </cell>
        </row>
        <row r="29">
          <cell r="AD29">
            <v>523</v>
          </cell>
        </row>
        <row r="30">
          <cell r="B30" t="str">
            <v>湖南人文科技学院</v>
          </cell>
        </row>
        <row r="30">
          <cell r="D30">
            <v>3</v>
          </cell>
        </row>
        <row r="30">
          <cell r="G30">
            <v>6</v>
          </cell>
        </row>
        <row r="30">
          <cell r="O30">
            <v>71.49</v>
          </cell>
        </row>
        <row r="30">
          <cell r="AD30">
            <v>382</v>
          </cell>
        </row>
        <row r="31">
          <cell r="B31" t="str">
            <v>衡阳师范学院</v>
          </cell>
        </row>
        <row r="31">
          <cell r="D31">
            <v>10</v>
          </cell>
        </row>
        <row r="31">
          <cell r="G31">
            <v>20</v>
          </cell>
        </row>
        <row r="31">
          <cell r="O31">
            <v>367.37</v>
          </cell>
        </row>
        <row r="31">
          <cell r="AD31">
            <v>1963</v>
          </cell>
        </row>
        <row r="32">
          <cell r="B32" t="str">
            <v>湖南城市学院</v>
          </cell>
        </row>
        <row r="32">
          <cell r="G32">
            <v>2</v>
          </cell>
        </row>
        <row r="32">
          <cell r="O32">
            <v>27.51</v>
          </cell>
        </row>
        <row r="32">
          <cell r="AD32">
            <v>147</v>
          </cell>
        </row>
        <row r="33">
          <cell r="B33" t="str">
            <v>其他部门行业小计</v>
          </cell>
        </row>
        <row r="33">
          <cell r="D33">
            <v>3</v>
          </cell>
        </row>
        <row r="33">
          <cell r="G33">
            <v>0</v>
          </cell>
        </row>
        <row r="33">
          <cell r="O33">
            <v>94.88</v>
          </cell>
        </row>
        <row r="33">
          <cell r="AD33">
            <v>507</v>
          </cell>
        </row>
        <row r="34">
          <cell r="B34" t="str">
            <v>中共湖南省委党校</v>
          </cell>
        </row>
        <row r="34">
          <cell r="D34">
            <v>3</v>
          </cell>
        </row>
        <row r="34">
          <cell r="G34">
            <v>0</v>
          </cell>
        </row>
        <row r="34">
          <cell r="O34">
            <v>94.88</v>
          </cell>
        </row>
        <row r="34">
          <cell r="AD34">
            <v>507</v>
          </cell>
        </row>
      </sheetData>
      <sheetData sheetId="3">
        <row r="1">
          <cell r="Q1">
            <v>0.6</v>
          </cell>
        </row>
        <row r="4">
          <cell r="B4" t="str">
            <v>单位</v>
          </cell>
        </row>
        <row r="4">
          <cell r="D4" t="str">
            <v>本专科生国家奖学金</v>
          </cell>
        </row>
        <row r="4">
          <cell r="F4" t="str">
            <v>  本专科生国家励志奖学金</v>
          </cell>
        </row>
        <row r="5">
          <cell r="D5" t="str">
            <v>名额（人）</v>
          </cell>
        </row>
        <row r="5">
          <cell r="F5" t="str">
            <v>名额（人）</v>
          </cell>
        </row>
        <row r="6">
          <cell r="Q6" t="str">
            <v>中央</v>
          </cell>
        </row>
        <row r="8">
          <cell r="B8" t="str">
            <v>教育部指标</v>
          </cell>
        </row>
        <row r="8">
          <cell r="D8">
            <v>1901</v>
          </cell>
        </row>
        <row r="8">
          <cell r="F8">
            <v>53872</v>
          </cell>
        </row>
        <row r="8">
          <cell r="Q8">
            <v>74954</v>
          </cell>
        </row>
        <row r="9">
          <cell r="B9" t="str">
            <v>验证</v>
          </cell>
        </row>
        <row r="10">
          <cell r="D10">
            <v>1901</v>
          </cell>
        </row>
        <row r="10">
          <cell r="F10">
            <v>53872</v>
          </cell>
        </row>
        <row r="10">
          <cell r="Q10">
            <v>74954</v>
          </cell>
        </row>
        <row r="10">
          <cell r="X10">
            <v>757106</v>
          </cell>
        </row>
        <row r="11">
          <cell r="D11">
            <v>1407</v>
          </cell>
        </row>
        <row r="11">
          <cell r="F11">
            <v>38063</v>
          </cell>
        </row>
        <row r="11">
          <cell r="Q11">
            <v>50039.89</v>
          </cell>
        </row>
        <row r="11">
          <cell r="X11">
            <v>516746</v>
          </cell>
        </row>
        <row r="12">
          <cell r="B12" t="str">
            <v>省教育厅合计</v>
          </cell>
        </row>
        <row r="12">
          <cell r="D12">
            <v>1274</v>
          </cell>
        </row>
        <row r="12">
          <cell r="F12">
            <v>34412</v>
          </cell>
        </row>
        <row r="12">
          <cell r="Q12">
            <v>45103.5</v>
          </cell>
        </row>
        <row r="12">
          <cell r="X12">
            <v>465231</v>
          </cell>
        </row>
        <row r="13">
          <cell r="B13" t="str">
            <v>小计</v>
          </cell>
        </row>
        <row r="13">
          <cell r="X13">
            <v>0</v>
          </cell>
        </row>
        <row r="14">
          <cell r="B14" t="str">
            <v>长沙矿冶研究院有限责任公司</v>
          </cell>
        </row>
        <row r="14">
          <cell r="X14">
            <v>0</v>
          </cell>
        </row>
        <row r="15">
          <cell r="B15" t="str">
            <v>长沙矿山研究院有限责任公司</v>
          </cell>
        </row>
        <row r="15">
          <cell r="X15">
            <v>0</v>
          </cell>
        </row>
        <row r="16">
          <cell r="B16" t="str">
            <v>小计</v>
          </cell>
        </row>
        <row r="16">
          <cell r="D16">
            <v>42</v>
          </cell>
        </row>
        <row r="16">
          <cell r="F16">
            <v>1062</v>
          </cell>
        </row>
        <row r="16">
          <cell r="Q16">
            <v>1212.38</v>
          </cell>
        </row>
        <row r="16">
          <cell r="X16">
            <v>13164</v>
          </cell>
        </row>
        <row r="17">
          <cell r="B17" t="str">
            <v>湘潭大学</v>
          </cell>
        </row>
        <row r="17">
          <cell r="D17">
            <v>37</v>
          </cell>
        </row>
        <row r="17">
          <cell r="F17">
            <v>927</v>
          </cell>
        </row>
        <row r="17">
          <cell r="Q17">
            <v>1029.92</v>
          </cell>
        </row>
        <row r="17">
          <cell r="X17">
            <v>11196</v>
          </cell>
        </row>
        <row r="18">
          <cell r="B18" t="str">
            <v>湘潭大学兴湘学院</v>
          </cell>
        </row>
        <row r="18">
          <cell r="D18">
            <v>5</v>
          </cell>
        </row>
        <row r="18">
          <cell r="F18">
            <v>135</v>
          </cell>
        </row>
        <row r="18">
          <cell r="Q18">
            <v>182.46</v>
          </cell>
        </row>
        <row r="18">
          <cell r="X18">
            <v>1968</v>
          </cell>
        </row>
        <row r="19">
          <cell r="B19" t="str">
            <v>小计</v>
          </cell>
        </row>
        <row r="19">
          <cell r="D19">
            <v>51</v>
          </cell>
        </row>
        <row r="19">
          <cell r="F19">
            <v>1287</v>
          </cell>
        </row>
        <row r="19">
          <cell r="Q19">
            <v>1641.66</v>
          </cell>
        </row>
        <row r="19">
          <cell r="X19">
            <v>15761</v>
          </cell>
        </row>
        <row r="20">
          <cell r="B20" t="str">
            <v>吉首大学</v>
          </cell>
        </row>
        <row r="20">
          <cell r="D20">
            <v>33</v>
          </cell>
        </row>
        <row r="20">
          <cell r="F20">
            <v>829</v>
          </cell>
        </row>
        <row r="20">
          <cell r="Q20">
            <v>1061.98</v>
          </cell>
        </row>
        <row r="20">
          <cell r="X20">
            <v>10029</v>
          </cell>
        </row>
        <row r="21">
          <cell r="B21" t="str">
            <v>吉首大学张家界学院</v>
          </cell>
        </row>
        <row r="21">
          <cell r="D21">
            <v>18</v>
          </cell>
        </row>
        <row r="21">
          <cell r="F21">
            <v>458</v>
          </cell>
        </row>
        <row r="21">
          <cell r="Q21">
            <v>579.68</v>
          </cell>
        </row>
        <row r="21">
          <cell r="X21">
            <v>5732</v>
          </cell>
        </row>
        <row r="22">
          <cell r="B22" t="str">
            <v>小计</v>
          </cell>
        </row>
        <row r="22">
          <cell r="D22">
            <v>52</v>
          </cell>
        </row>
        <row r="22">
          <cell r="F22">
            <v>1310</v>
          </cell>
        </row>
        <row r="22">
          <cell r="Q22">
            <v>1504.08</v>
          </cell>
        </row>
        <row r="22">
          <cell r="X22">
            <v>16117</v>
          </cell>
        </row>
        <row r="23">
          <cell r="B23" t="str">
            <v>湖南科技大学</v>
          </cell>
        </row>
        <row r="23">
          <cell r="D23">
            <v>46</v>
          </cell>
        </row>
        <row r="23">
          <cell r="F23">
            <v>1155</v>
          </cell>
        </row>
        <row r="23">
          <cell r="Q23">
            <v>1296.8</v>
          </cell>
        </row>
        <row r="23">
          <cell r="X23">
            <v>13902</v>
          </cell>
        </row>
        <row r="24">
          <cell r="B24" t="str">
            <v>湖南科技大学潇湘学院</v>
          </cell>
        </row>
        <row r="24">
          <cell r="D24">
            <v>6</v>
          </cell>
        </row>
        <row r="24">
          <cell r="F24">
            <v>155</v>
          </cell>
        </row>
        <row r="24">
          <cell r="Q24">
            <v>207.28</v>
          </cell>
        </row>
        <row r="24">
          <cell r="X24">
            <v>2215</v>
          </cell>
        </row>
        <row r="25">
          <cell r="B25" t="str">
            <v>小计</v>
          </cell>
        </row>
        <row r="25">
          <cell r="D25">
            <v>51</v>
          </cell>
        </row>
        <row r="25">
          <cell r="F25">
            <v>1260</v>
          </cell>
        </row>
        <row r="25">
          <cell r="Q25">
            <v>1429.03</v>
          </cell>
        </row>
        <row r="25">
          <cell r="X25">
            <v>15541</v>
          </cell>
        </row>
        <row r="26">
          <cell r="B26" t="str">
            <v>长沙理工大学</v>
          </cell>
        </row>
        <row r="26">
          <cell r="D26">
            <v>42</v>
          </cell>
        </row>
        <row r="26">
          <cell r="F26">
            <v>1045</v>
          </cell>
        </row>
        <row r="26">
          <cell r="Q26">
            <v>1157.24</v>
          </cell>
        </row>
        <row r="26">
          <cell r="X26">
            <v>12585</v>
          </cell>
        </row>
        <row r="27">
          <cell r="B27" t="str">
            <v>长沙理工大学城南学院</v>
          </cell>
        </row>
        <row r="27">
          <cell r="D27">
            <v>9</v>
          </cell>
        </row>
        <row r="27">
          <cell r="F27">
            <v>215</v>
          </cell>
        </row>
        <row r="27">
          <cell r="Q27">
            <v>271.79</v>
          </cell>
        </row>
        <row r="27">
          <cell r="X27">
            <v>2956</v>
          </cell>
        </row>
        <row r="28">
          <cell r="B28" t="str">
            <v>小计</v>
          </cell>
        </row>
        <row r="28">
          <cell r="D28">
            <v>50</v>
          </cell>
        </row>
        <row r="28">
          <cell r="F28">
            <v>1235</v>
          </cell>
        </row>
        <row r="28">
          <cell r="Q28">
            <v>1522.95</v>
          </cell>
        </row>
        <row r="28">
          <cell r="X28">
            <v>16533</v>
          </cell>
        </row>
        <row r="29">
          <cell r="B29" t="str">
            <v>湖南农业大学</v>
          </cell>
        </row>
        <row r="29">
          <cell r="D29">
            <v>44</v>
          </cell>
        </row>
        <row r="29">
          <cell r="F29">
            <v>1087</v>
          </cell>
        </row>
        <row r="29">
          <cell r="Q29">
            <v>1324.72</v>
          </cell>
        </row>
        <row r="29">
          <cell r="X29">
            <v>14406</v>
          </cell>
        </row>
        <row r="30">
          <cell r="B30" t="str">
            <v>湖南农业大学东方科技学院</v>
          </cell>
        </row>
        <row r="30">
          <cell r="D30">
            <v>6</v>
          </cell>
        </row>
        <row r="30">
          <cell r="F30">
            <v>148</v>
          </cell>
        </row>
        <row r="30">
          <cell r="Q30">
            <v>198.23</v>
          </cell>
        </row>
        <row r="30">
          <cell r="X30">
            <v>2127</v>
          </cell>
        </row>
        <row r="31">
          <cell r="B31" t="str">
            <v>小计</v>
          </cell>
        </row>
        <row r="31">
          <cell r="D31">
            <v>60</v>
          </cell>
        </row>
        <row r="31">
          <cell r="F31">
            <v>1499</v>
          </cell>
        </row>
        <row r="31">
          <cell r="Q31">
            <v>1847.05</v>
          </cell>
        </row>
        <row r="31">
          <cell r="X31">
            <v>19832</v>
          </cell>
        </row>
        <row r="32">
          <cell r="B32" t="str">
            <v>中南林业科技大学</v>
          </cell>
        </row>
        <row r="32">
          <cell r="D32">
            <v>41</v>
          </cell>
        </row>
        <row r="32">
          <cell r="F32">
            <v>1019</v>
          </cell>
        </row>
        <row r="32">
          <cell r="Q32">
            <v>1248.79</v>
          </cell>
        </row>
        <row r="32">
          <cell r="X32">
            <v>13580</v>
          </cell>
        </row>
        <row r="33">
          <cell r="B33" t="str">
            <v>中南林业科技大学涉外学院</v>
          </cell>
        </row>
        <row r="33">
          <cell r="D33">
            <v>19</v>
          </cell>
        </row>
        <row r="33">
          <cell r="F33">
            <v>480</v>
          </cell>
        </row>
        <row r="33">
          <cell r="Q33">
            <v>598.26</v>
          </cell>
        </row>
        <row r="33">
          <cell r="X33">
            <v>6252</v>
          </cell>
        </row>
        <row r="34">
          <cell r="B34" t="str">
            <v>小计</v>
          </cell>
        </row>
        <row r="34">
          <cell r="D34">
            <v>32</v>
          </cell>
        </row>
        <row r="34">
          <cell r="F34">
            <v>805</v>
          </cell>
        </row>
        <row r="34">
          <cell r="Q34">
            <v>927.6</v>
          </cell>
        </row>
        <row r="34">
          <cell r="X34">
            <v>9884</v>
          </cell>
        </row>
        <row r="35">
          <cell r="B35" t="str">
            <v>湖南中医药大学</v>
          </cell>
        </row>
        <row r="35">
          <cell r="D35">
            <v>25</v>
          </cell>
        </row>
        <row r="35">
          <cell r="F35">
            <v>632</v>
          </cell>
        </row>
        <row r="35">
          <cell r="Q35">
            <v>711.74</v>
          </cell>
        </row>
        <row r="35">
          <cell r="X35">
            <v>7603</v>
          </cell>
        </row>
        <row r="36">
          <cell r="B36" t="str">
            <v>湖南中医药大学湘杏学院</v>
          </cell>
        </row>
        <row r="36">
          <cell r="D36">
            <v>7</v>
          </cell>
        </row>
        <row r="36">
          <cell r="F36">
            <v>173</v>
          </cell>
        </row>
        <row r="36">
          <cell r="Q36">
            <v>215.86</v>
          </cell>
        </row>
        <row r="36">
          <cell r="X36">
            <v>2281</v>
          </cell>
        </row>
        <row r="37">
          <cell r="B37" t="str">
            <v>小计</v>
          </cell>
        </row>
        <row r="37">
          <cell r="D37">
            <v>45</v>
          </cell>
        </row>
        <row r="37">
          <cell r="F37">
            <v>1138</v>
          </cell>
        </row>
        <row r="37">
          <cell r="Q37">
            <v>1437.15</v>
          </cell>
        </row>
        <row r="37">
          <cell r="X37">
            <v>15566</v>
          </cell>
        </row>
        <row r="38">
          <cell r="B38" t="str">
            <v>湖南师范大学</v>
          </cell>
        </row>
        <row r="38">
          <cell r="D38">
            <v>40</v>
          </cell>
        </row>
        <row r="38">
          <cell r="F38">
            <v>1008</v>
          </cell>
        </row>
        <row r="38">
          <cell r="Q38">
            <v>1227.5</v>
          </cell>
        </row>
        <row r="38">
          <cell r="X38">
            <v>13349</v>
          </cell>
        </row>
        <row r="39">
          <cell r="B39" t="str">
            <v>湖南师范大学树达学院</v>
          </cell>
        </row>
        <row r="39">
          <cell r="D39">
            <v>5</v>
          </cell>
        </row>
        <row r="39">
          <cell r="F39">
            <v>130</v>
          </cell>
        </row>
        <row r="39">
          <cell r="Q39">
            <v>209.65</v>
          </cell>
        </row>
        <row r="39">
          <cell r="X39">
            <v>2217</v>
          </cell>
        </row>
        <row r="40">
          <cell r="B40" t="str">
            <v>小计</v>
          </cell>
        </row>
        <row r="40">
          <cell r="D40">
            <v>52</v>
          </cell>
        </row>
        <row r="40">
          <cell r="F40">
            <v>1294</v>
          </cell>
        </row>
        <row r="40">
          <cell r="Q40">
            <v>1619.78</v>
          </cell>
        </row>
        <row r="40">
          <cell r="X40">
            <v>17534</v>
          </cell>
        </row>
        <row r="41">
          <cell r="B41" t="str">
            <v>南华大学</v>
          </cell>
        </row>
        <row r="41">
          <cell r="D41">
            <v>46</v>
          </cell>
        </row>
        <row r="41">
          <cell r="F41">
            <v>1147</v>
          </cell>
        </row>
        <row r="41">
          <cell r="Q41">
            <v>1421.05</v>
          </cell>
        </row>
        <row r="41">
          <cell r="X41">
            <v>15454</v>
          </cell>
        </row>
        <row r="42">
          <cell r="B42" t="str">
            <v>南华大学船山学院</v>
          </cell>
        </row>
        <row r="42">
          <cell r="D42">
            <v>6</v>
          </cell>
        </row>
        <row r="42">
          <cell r="F42">
            <v>147</v>
          </cell>
        </row>
        <row r="42">
          <cell r="Q42">
            <v>198.73</v>
          </cell>
        </row>
        <row r="42">
          <cell r="X42">
            <v>2080</v>
          </cell>
        </row>
        <row r="43">
          <cell r="B43" t="str">
            <v>小计</v>
          </cell>
        </row>
        <row r="43">
          <cell r="D43">
            <v>51</v>
          </cell>
        </row>
        <row r="43">
          <cell r="F43">
            <v>1267</v>
          </cell>
        </row>
        <row r="43">
          <cell r="Q43">
            <v>1463.33</v>
          </cell>
        </row>
        <row r="43">
          <cell r="X43">
            <v>15495</v>
          </cell>
        </row>
        <row r="44">
          <cell r="B44" t="str">
            <v>湖南工业大学</v>
          </cell>
        </row>
        <row r="44">
          <cell r="D44">
            <v>41</v>
          </cell>
        </row>
        <row r="44">
          <cell r="F44">
            <v>1017</v>
          </cell>
        </row>
        <row r="44">
          <cell r="Q44">
            <v>1148.47</v>
          </cell>
        </row>
        <row r="44">
          <cell r="X44">
            <v>12165</v>
          </cell>
        </row>
        <row r="45">
          <cell r="B45" t="str">
            <v>湖南工业大学科技学院</v>
          </cell>
        </row>
        <row r="45">
          <cell r="D45">
            <v>10</v>
          </cell>
        </row>
        <row r="45">
          <cell r="F45">
            <v>250</v>
          </cell>
        </row>
        <row r="45">
          <cell r="Q45">
            <v>314.86</v>
          </cell>
        </row>
        <row r="45">
          <cell r="X45">
            <v>3330</v>
          </cell>
        </row>
        <row r="46">
          <cell r="B46" t="str">
            <v>小计</v>
          </cell>
        </row>
        <row r="46">
          <cell r="D46">
            <v>29</v>
          </cell>
        </row>
        <row r="46">
          <cell r="F46">
            <v>713</v>
          </cell>
        </row>
        <row r="46">
          <cell r="Q46">
            <v>784.21</v>
          </cell>
        </row>
        <row r="46">
          <cell r="X46">
            <v>8528</v>
          </cell>
        </row>
        <row r="47">
          <cell r="B47" t="str">
            <v>湖南工商大学</v>
          </cell>
        </row>
        <row r="47">
          <cell r="D47">
            <v>29</v>
          </cell>
        </row>
        <row r="47">
          <cell r="F47">
            <v>713</v>
          </cell>
        </row>
        <row r="47">
          <cell r="Q47">
            <v>784.21</v>
          </cell>
        </row>
        <row r="47">
          <cell r="X47">
            <v>8528</v>
          </cell>
        </row>
        <row r="48">
          <cell r="B48" t="str">
            <v>小计</v>
          </cell>
        </row>
        <row r="48">
          <cell r="D48">
            <v>34</v>
          </cell>
        </row>
        <row r="48">
          <cell r="F48">
            <v>847</v>
          </cell>
        </row>
        <row r="48">
          <cell r="Q48">
            <v>993.76</v>
          </cell>
        </row>
        <row r="48">
          <cell r="X48">
            <v>10577</v>
          </cell>
        </row>
        <row r="49">
          <cell r="B49" t="str">
            <v>湖南工程学院</v>
          </cell>
        </row>
        <row r="49">
          <cell r="D49">
            <v>28</v>
          </cell>
        </row>
        <row r="49">
          <cell r="F49">
            <v>700</v>
          </cell>
        </row>
        <row r="49">
          <cell r="Q49">
            <v>796.29</v>
          </cell>
        </row>
        <row r="49">
          <cell r="X49">
            <v>8580</v>
          </cell>
        </row>
        <row r="50">
          <cell r="B50" t="str">
            <v>湖南工程学院应用技术学院</v>
          </cell>
        </row>
        <row r="50">
          <cell r="D50">
            <v>6</v>
          </cell>
        </row>
        <row r="50">
          <cell r="F50">
            <v>147</v>
          </cell>
        </row>
        <row r="50">
          <cell r="Q50">
            <v>197.47</v>
          </cell>
        </row>
        <row r="50">
          <cell r="X50">
            <v>1997</v>
          </cell>
        </row>
        <row r="51">
          <cell r="B51" t="str">
            <v>小计</v>
          </cell>
        </row>
        <row r="51">
          <cell r="D51">
            <v>30</v>
          </cell>
        </row>
        <row r="51">
          <cell r="F51">
            <v>743</v>
          </cell>
        </row>
        <row r="51">
          <cell r="Q51">
            <v>883.97</v>
          </cell>
        </row>
        <row r="51">
          <cell r="X51">
            <v>9506</v>
          </cell>
        </row>
        <row r="52">
          <cell r="B52" t="str">
            <v>湖南理工学院</v>
          </cell>
        </row>
        <row r="52">
          <cell r="D52">
            <v>22</v>
          </cell>
        </row>
        <row r="52">
          <cell r="F52">
            <v>546</v>
          </cell>
        </row>
        <row r="52">
          <cell r="Q52">
            <v>624.92</v>
          </cell>
        </row>
        <row r="52">
          <cell r="X52">
            <v>6783</v>
          </cell>
        </row>
        <row r="53">
          <cell r="B53" t="str">
            <v>湖南理工学院南湖学院</v>
          </cell>
        </row>
        <row r="53">
          <cell r="D53">
            <v>8</v>
          </cell>
        </row>
        <row r="53">
          <cell r="F53">
            <v>197</v>
          </cell>
        </row>
        <row r="53">
          <cell r="Q53">
            <v>259.05</v>
          </cell>
        </row>
        <row r="53">
          <cell r="X53">
            <v>2723</v>
          </cell>
        </row>
        <row r="54">
          <cell r="B54" t="str">
            <v>湘南学院</v>
          </cell>
        </row>
        <row r="54">
          <cell r="D54">
            <v>26</v>
          </cell>
        </row>
        <row r="54">
          <cell r="F54">
            <v>653</v>
          </cell>
        </row>
        <row r="54">
          <cell r="Q54">
            <v>867.08</v>
          </cell>
        </row>
        <row r="54">
          <cell r="X54">
            <v>8878</v>
          </cell>
        </row>
        <row r="55">
          <cell r="B55" t="str">
            <v>小计</v>
          </cell>
        </row>
        <row r="55">
          <cell r="D55">
            <v>39</v>
          </cell>
        </row>
        <row r="55">
          <cell r="F55">
            <v>971</v>
          </cell>
        </row>
        <row r="55">
          <cell r="Q55">
            <v>1214.97</v>
          </cell>
        </row>
        <row r="55">
          <cell r="X55">
            <v>12927</v>
          </cell>
        </row>
        <row r="56">
          <cell r="B56" t="str">
            <v>衡阳师范学院</v>
          </cell>
        </row>
        <row r="56">
          <cell r="D56">
            <v>32</v>
          </cell>
        </row>
        <row r="56">
          <cell r="F56">
            <v>799</v>
          </cell>
        </row>
        <row r="56">
          <cell r="Q56">
            <v>991.85</v>
          </cell>
        </row>
        <row r="56">
          <cell r="X56">
            <v>10721</v>
          </cell>
        </row>
        <row r="57">
          <cell r="B57" t="str">
            <v>衡阳师范学院南岳学院</v>
          </cell>
        </row>
        <row r="57">
          <cell r="D57">
            <v>7</v>
          </cell>
        </row>
        <row r="57">
          <cell r="F57">
            <v>172</v>
          </cell>
        </row>
        <row r="57">
          <cell r="Q57">
            <v>223.12</v>
          </cell>
        </row>
        <row r="57">
          <cell r="X57">
            <v>2206</v>
          </cell>
        </row>
        <row r="58">
          <cell r="B58" t="str">
            <v>邵阳学院</v>
          </cell>
        </row>
        <row r="58">
          <cell r="D58">
            <v>36</v>
          </cell>
        </row>
        <row r="58">
          <cell r="F58">
            <v>899</v>
          </cell>
        </row>
        <row r="58">
          <cell r="Q58">
            <v>1119.59</v>
          </cell>
        </row>
        <row r="58">
          <cell r="X58">
            <v>11162</v>
          </cell>
        </row>
        <row r="59">
          <cell r="B59" t="str">
            <v>怀化学院</v>
          </cell>
        </row>
        <row r="59">
          <cell r="D59">
            <v>30</v>
          </cell>
        </row>
        <row r="59">
          <cell r="F59">
            <v>737</v>
          </cell>
        </row>
        <row r="59">
          <cell r="Q59">
            <v>962.98</v>
          </cell>
        </row>
        <row r="59">
          <cell r="X59">
            <v>10025</v>
          </cell>
        </row>
        <row r="60">
          <cell r="B60" t="str">
            <v>小计</v>
          </cell>
        </row>
        <row r="60">
          <cell r="D60">
            <v>40</v>
          </cell>
        </row>
        <row r="60">
          <cell r="F60">
            <v>995</v>
          </cell>
        </row>
        <row r="60">
          <cell r="Q60">
            <v>1236.01</v>
          </cell>
        </row>
        <row r="60">
          <cell r="X60">
            <v>13071</v>
          </cell>
        </row>
        <row r="61">
          <cell r="B61" t="str">
            <v>湖南文理学院</v>
          </cell>
        </row>
        <row r="61">
          <cell r="D61">
            <v>32</v>
          </cell>
        </row>
        <row r="61">
          <cell r="F61">
            <v>794</v>
          </cell>
        </row>
        <row r="61">
          <cell r="Q61">
            <v>973.07</v>
          </cell>
        </row>
        <row r="61">
          <cell r="X61">
            <v>10462</v>
          </cell>
        </row>
        <row r="62">
          <cell r="B62" t="str">
            <v>湖南文理学院芙蓉学院</v>
          </cell>
        </row>
        <row r="62">
          <cell r="D62">
            <v>8</v>
          </cell>
        </row>
        <row r="62">
          <cell r="F62">
            <v>201</v>
          </cell>
        </row>
        <row r="62">
          <cell r="Q62">
            <v>262.94</v>
          </cell>
        </row>
        <row r="62">
          <cell r="X62">
            <v>2609</v>
          </cell>
        </row>
        <row r="63">
          <cell r="B63" t="str">
            <v>湖南科技学院</v>
          </cell>
        </row>
        <row r="63">
          <cell r="D63">
            <v>20</v>
          </cell>
        </row>
        <row r="63">
          <cell r="F63">
            <v>503</v>
          </cell>
        </row>
        <row r="63">
          <cell r="Q63">
            <v>683.83</v>
          </cell>
        </row>
        <row r="63">
          <cell r="X63">
            <v>6831</v>
          </cell>
        </row>
        <row r="64">
          <cell r="B64" t="str">
            <v>湖南人文科技学院</v>
          </cell>
        </row>
        <row r="64">
          <cell r="D64">
            <v>27</v>
          </cell>
        </row>
        <row r="64">
          <cell r="F64">
            <v>672</v>
          </cell>
        </row>
        <row r="64">
          <cell r="Q64">
            <v>785.44</v>
          </cell>
        </row>
        <row r="64">
          <cell r="X64">
            <v>8074</v>
          </cell>
        </row>
        <row r="65">
          <cell r="B65" t="str">
            <v>湖南第一师范学院</v>
          </cell>
        </row>
        <row r="65">
          <cell r="D65">
            <v>31</v>
          </cell>
        </row>
        <row r="65">
          <cell r="F65">
            <v>773</v>
          </cell>
        </row>
        <row r="65">
          <cell r="Q65">
            <v>949.87</v>
          </cell>
        </row>
        <row r="65">
          <cell r="X65">
            <v>10312</v>
          </cell>
        </row>
        <row r="66">
          <cell r="B66" t="str">
            <v>湖南城市学院</v>
          </cell>
        </row>
        <row r="66">
          <cell r="D66">
            <v>33</v>
          </cell>
        </row>
        <row r="66">
          <cell r="F66">
            <v>818</v>
          </cell>
        </row>
        <row r="66">
          <cell r="Q66">
            <v>1113.39</v>
          </cell>
        </row>
        <row r="66">
          <cell r="X66">
            <v>11082</v>
          </cell>
        </row>
        <row r="67">
          <cell r="B67" t="str">
            <v>长沙民政职业技术学院</v>
          </cell>
        </row>
        <row r="67">
          <cell r="D67">
            <v>18</v>
          </cell>
        </row>
        <row r="67">
          <cell r="F67">
            <v>610</v>
          </cell>
        </row>
        <row r="67">
          <cell r="Q67">
            <v>930.07</v>
          </cell>
        </row>
        <row r="67">
          <cell r="X67">
            <v>9197</v>
          </cell>
        </row>
        <row r="68">
          <cell r="B68" t="str">
            <v>湖南工学院</v>
          </cell>
        </row>
        <row r="68">
          <cell r="D68">
            <v>25</v>
          </cell>
        </row>
        <row r="68">
          <cell r="F68">
            <v>615</v>
          </cell>
        </row>
        <row r="68">
          <cell r="Q68">
            <v>803.32</v>
          </cell>
        </row>
        <row r="68">
          <cell r="X68">
            <v>8315</v>
          </cell>
        </row>
        <row r="69">
          <cell r="B69" t="str">
            <v>湖南财政经济学院</v>
          </cell>
        </row>
        <row r="69">
          <cell r="D69">
            <v>27</v>
          </cell>
        </row>
        <row r="69">
          <cell r="F69">
            <v>663</v>
          </cell>
        </row>
        <row r="69">
          <cell r="Q69">
            <v>815.5</v>
          </cell>
        </row>
        <row r="69">
          <cell r="X69">
            <v>8847</v>
          </cell>
        </row>
        <row r="70">
          <cell r="B70" t="str">
            <v>湖南女子学院</v>
          </cell>
        </row>
        <row r="70">
          <cell r="D70">
            <v>14</v>
          </cell>
        </row>
        <row r="70">
          <cell r="F70">
            <v>361</v>
          </cell>
        </row>
        <row r="70">
          <cell r="Q70">
            <v>475.7</v>
          </cell>
        </row>
        <row r="70">
          <cell r="X70">
            <v>4905</v>
          </cell>
        </row>
        <row r="71">
          <cell r="B71" t="str">
            <v>长沙师范学院</v>
          </cell>
        </row>
        <row r="71">
          <cell r="D71">
            <v>19</v>
          </cell>
        </row>
        <row r="71">
          <cell r="F71">
            <v>484</v>
          </cell>
        </row>
        <row r="71">
          <cell r="Q71">
            <v>712.93</v>
          </cell>
        </row>
        <row r="71">
          <cell r="X71">
            <v>7011</v>
          </cell>
        </row>
        <row r="72">
          <cell r="B72" t="str">
            <v>湖南科技职业学院</v>
          </cell>
        </row>
        <row r="72">
          <cell r="D72">
            <v>13</v>
          </cell>
        </row>
        <row r="72">
          <cell r="F72">
            <v>434</v>
          </cell>
        </row>
        <row r="72">
          <cell r="Q72">
            <v>640.37</v>
          </cell>
        </row>
        <row r="72">
          <cell r="X72">
            <v>6455</v>
          </cell>
        </row>
        <row r="73">
          <cell r="B73" t="str">
            <v>湖南铁道职业技术学院</v>
          </cell>
        </row>
        <row r="73">
          <cell r="D73">
            <v>12</v>
          </cell>
        </row>
        <row r="73">
          <cell r="F73">
            <v>411</v>
          </cell>
        </row>
        <row r="73">
          <cell r="Q73">
            <v>565.52</v>
          </cell>
        </row>
        <row r="73">
          <cell r="X73">
            <v>6032</v>
          </cell>
        </row>
        <row r="74">
          <cell r="B74" t="str">
            <v>湖南环境生物职业技术学院</v>
          </cell>
        </row>
        <row r="74">
          <cell r="D74">
            <v>16</v>
          </cell>
        </row>
        <row r="74">
          <cell r="F74">
            <v>533</v>
          </cell>
        </row>
        <row r="74">
          <cell r="Q74">
            <v>855.49</v>
          </cell>
        </row>
        <row r="74">
          <cell r="X74">
            <v>8139</v>
          </cell>
        </row>
        <row r="75">
          <cell r="B75" t="str">
            <v>湖南大众传媒职业技术学院</v>
          </cell>
        </row>
        <row r="75">
          <cell r="D75">
            <v>10</v>
          </cell>
        </row>
        <row r="75">
          <cell r="F75">
            <v>323</v>
          </cell>
        </row>
        <row r="75">
          <cell r="Q75">
            <v>461.77</v>
          </cell>
        </row>
        <row r="75">
          <cell r="X75">
            <v>4879</v>
          </cell>
        </row>
        <row r="76">
          <cell r="B76" t="str">
            <v>湖南开放大学（湖南网络工程职业学院）</v>
          </cell>
        </row>
        <row r="76">
          <cell r="D76">
            <v>8</v>
          </cell>
        </row>
        <row r="76">
          <cell r="F76">
            <v>267</v>
          </cell>
        </row>
        <row r="76">
          <cell r="Q76">
            <v>423.85</v>
          </cell>
        </row>
        <row r="76">
          <cell r="X76">
            <v>3849</v>
          </cell>
        </row>
        <row r="77">
          <cell r="B77" t="str">
            <v>湖南工业职业技术学院</v>
          </cell>
        </row>
        <row r="77">
          <cell r="D77">
            <v>13</v>
          </cell>
        </row>
        <row r="77">
          <cell r="F77">
            <v>434</v>
          </cell>
        </row>
        <row r="77">
          <cell r="Q77">
            <v>655.38</v>
          </cell>
        </row>
        <row r="77">
          <cell r="X77">
            <v>6601</v>
          </cell>
        </row>
        <row r="78">
          <cell r="B78" t="str">
            <v>湖南医药学院</v>
          </cell>
        </row>
        <row r="78">
          <cell r="D78">
            <v>15</v>
          </cell>
        </row>
        <row r="78">
          <cell r="F78">
            <v>381</v>
          </cell>
        </row>
        <row r="78">
          <cell r="Q78">
            <v>492.03</v>
          </cell>
        </row>
        <row r="78">
          <cell r="X78">
            <v>5084</v>
          </cell>
        </row>
        <row r="79">
          <cell r="B79" t="str">
            <v>湖南工艺美术职业学院</v>
          </cell>
        </row>
        <row r="79">
          <cell r="D79">
            <v>8</v>
          </cell>
        </row>
        <row r="79">
          <cell r="F79">
            <v>270</v>
          </cell>
        </row>
        <row r="79">
          <cell r="Q79">
            <v>406.16</v>
          </cell>
        </row>
        <row r="79">
          <cell r="X79">
            <v>3876</v>
          </cell>
        </row>
        <row r="80">
          <cell r="B80" t="str">
            <v>湖南机电职业技术学院</v>
          </cell>
        </row>
        <row r="80">
          <cell r="D80">
            <v>14</v>
          </cell>
        </row>
        <row r="80">
          <cell r="F80">
            <v>447</v>
          </cell>
        </row>
        <row r="80">
          <cell r="Q80">
            <v>687.85</v>
          </cell>
        </row>
        <row r="80">
          <cell r="X80">
            <v>6727</v>
          </cell>
        </row>
        <row r="81">
          <cell r="B81" t="str">
            <v>湖南化工职业技术学院</v>
          </cell>
        </row>
        <row r="81">
          <cell r="D81">
            <v>15</v>
          </cell>
        </row>
        <row r="81">
          <cell r="F81">
            <v>507</v>
          </cell>
        </row>
        <row r="81">
          <cell r="Q81">
            <v>811.47</v>
          </cell>
        </row>
        <row r="81">
          <cell r="X81">
            <v>7773</v>
          </cell>
        </row>
        <row r="82">
          <cell r="B82" t="str">
            <v>湖南石油化工职业技术学院</v>
          </cell>
        </row>
        <row r="82">
          <cell r="D82">
            <v>8</v>
          </cell>
        </row>
        <row r="82">
          <cell r="F82">
            <v>281</v>
          </cell>
        </row>
        <row r="82">
          <cell r="Q82">
            <v>418.94</v>
          </cell>
        </row>
        <row r="82">
          <cell r="X82">
            <v>4269</v>
          </cell>
        </row>
        <row r="83">
          <cell r="B83" t="str">
            <v>湖南安全技术职业学院</v>
          </cell>
        </row>
        <row r="83">
          <cell r="D83">
            <v>9</v>
          </cell>
        </row>
        <row r="83">
          <cell r="F83">
            <v>295</v>
          </cell>
        </row>
        <row r="83">
          <cell r="Q83">
            <v>440.92</v>
          </cell>
        </row>
        <row r="83">
          <cell r="X83">
            <v>4346</v>
          </cell>
        </row>
        <row r="84">
          <cell r="B84" t="str">
            <v>湖南工程职业技术学院</v>
          </cell>
        </row>
        <row r="84">
          <cell r="D84">
            <v>12</v>
          </cell>
        </row>
        <row r="84">
          <cell r="F84">
            <v>389</v>
          </cell>
        </row>
        <row r="84">
          <cell r="Q84">
            <v>564.96</v>
          </cell>
        </row>
        <row r="84">
          <cell r="X84">
            <v>5685</v>
          </cell>
        </row>
        <row r="85">
          <cell r="B85" t="str">
            <v>湖南商务职业技术学院</v>
          </cell>
        </row>
        <row r="85">
          <cell r="D85">
            <v>11</v>
          </cell>
        </row>
        <row r="85">
          <cell r="F85">
            <v>356</v>
          </cell>
        </row>
        <row r="85">
          <cell r="Q85">
            <v>530.31</v>
          </cell>
        </row>
        <row r="85">
          <cell r="X85">
            <v>5160</v>
          </cell>
        </row>
        <row r="86">
          <cell r="B86" t="str">
            <v>张家界航空工业职业技术学院</v>
          </cell>
        </row>
        <row r="86">
          <cell r="D86">
            <v>12</v>
          </cell>
        </row>
        <row r="86">
          <cell r="F86">
            <v>401</v>
          </cell>
        </row>
        <row r="86">
          <cell r="Q86">
            <v>563.48</v>
          </cell>
        </row>
        <row r="86">
          <cell r="X86">
            <v>5711</v>
          </cell>
        </row>
        <row r="87">
          <cell r="B87" t="str">
            <v>长沙环境保护职业技术学院</v>
          </cell>
        </row>
        <row r="87">
          <cell r="D87">
            <v>10</v>
          </cell>
        </row>
        <row r="87">
          <cell r="F87">
            <v>340</v>
          </cell>
        </row>
        <row r="87">
          <cell r="Q87">
            <v>494.6</v>
          </cell>
        </row>
        <row r="87">
          <cell r="X87">
            <v>4886</v>
          </cell>
        </row>
        <row r="88">
          <cell r="B88" t="str">
            <v>湖南城建职业技术学院</v>
          </cell>
        </row>
        <row r="88">
          <cell r="D88">
            <v>12</v>
          </cell>
        </row>
        <row r="88">
          <cell r="F88">
            <v>396</v>
          </cell>
        </row>
        <row r="88">
          <cell r="Q88">
            <v>534.7</v>
          </cell>
        </row>
        <row r="88">
          <cell r="X88">
            <v>5663</v>
          </cell>
        </row>
        <row r="89">
          <cell r="B89" t="str">
            <v>湖南交通职业技术学院</v>
          </cell>
        </row>
        <row r="89">
          <cell r="D89">
            <v>14</v>
          </cell>
        </row>
        <row r="89">
          <cell r="F89">
            <v>457</v>
          </cell>
        </row>
        <row r="89">
          <cell r="Q89">
            <v>666.57</v>
          </cell>
        </row>
        <row r="89">
          <cell r="X89">
            <v>6783</v>
          </cell>
        </row>
        <row r="90">
          <cell r="B90" t="str">
            <v>湖南理工职业技术学院</v>
          </cell>
        </row>
        <row r="90">
          <cell r="D90">
            <v>6</v>
          </cell>
        </row>
        <row r="90">
          <cell r="F90">
            <v>213</v>
          </cell>
        </row>
        <row r="90">
          <cell r="Q90">
            <v>323.86</v>
          </cell>
        </row>
        <row r="90">
          <cell r="X90">
            <v>3148</v>
          </cell>
        </row>
        <row r="91">
          <cell r="B91" t="str">
            <v>湖南生物机电职业技术学院</v>
          </cell>
        </row>
        <row r="91">
          <cell r="D91">
            <v>15</v>
          </cell>
        </row>
        <row r="91">
          <cell r="F91">
            <v>491</v>
          </cell>
        </row>
        <row r="91">
          <cell r="Q91">
            <v>748.51</v>
          </cell>
        </row>
        <row r="91">
          <cell r="X91">
            <v>7276</v>
          </cell>
        </row>
        <row r="92">
          <cell r="B92" t="str">
            <v>湖南外贸职业学院</v>
          </cell>
        </row>
        <row r="92">
          <cell r="D92">
            <v>9</v>
          </cell>
        </row>
        <row r="92">
          <cell r="F92">
            <v>312</v>
          </cell>
        </row>
        <row r="92">
          <cell r="Q92">
            <v>479.82</v>
          </cell>
        </row>
        <row r="92">
          <cell r="X92">
            <v>4699</v>
          </cell>
        </row>
        <row r="93">
          <cell r="B93" t="str">
            <v>湖南现代物流职业技术学院</v>
          </cell>
        </row>
        <row r="93">
          <cell r="D93">
            <v>8</v>
          </cell>
        </row>
        <row r="93">
          <cell r="F93">
            <v>266</v>
          </cell>
        </row>
        <row r="93">
          <cell r="Q93">
            <v>409.96</v>
          </cell>
        </row>
        <row r="93">
          <cell r="X93">
            <v>3821</v>
          </cell>
        </row>
        <row r="94">
          <cell r="B94" t="str">
            <v>湖南水利水电职业技术学院</v>
          </cell>
        </row>
        <row r="94">
          <cell r="D94">
            <v>11</v>
          </cell>
        </row>
        <row r="94">
          <cell r="F94">
            <v>361</v>
          </cell>
        </row>
        <row r="94">
          <cell r="Q94">
            <v>511.37</v>
          </cell>
        </row>
        <row r="94">
          <cell r="X94">
            <v>5451</v>
          </cell>
        </row>
        <row r="95">
          <cell r="B95" t="str">
            <v>湖南中医药高等专科学校</v>
          </cell>
        </row>
        <row r="95">
          <cell r="D95">
            <v>12</v>
          </cell>
        </row>
        <row r="95">
          <cell r="F95">
            <v>396</v>
          </cell>
        </row>
        <row r="95">
          <cell r="Q95">
            <v>600.7</v>
          </cell>
        </row>
        <row r="95">
          <cell r="X95">
            <v>5844</v>
          </cell>
        </row>
        <row r="96">
          <cell r="B96" t="str">
            <v>湖南艺术职业学院</v>
          </cell>
        </row>
        <row r="96">
          <cell r="D96">
            <v>5</v>
          </cell>
        </row>
        <row r="96">
          <cell r="F96">
            <v>180</v>
          </cell>
        </row>
        <row r="96">
          <cell r="Q96">
            <v>241.3</v>
          </cell>
        </row>
        <row r="96">
          <cell r="X96">
            <v>2624</v>
          </cell>
        </row>
        <row r="97">
          <cell r="B97" t="str">
            <v>湖南劳动人事职业学院</v>
          </cell>
        </row>
        <row r="97">
          <cell r="D97">
            <v>9</v>
          </cell>
        </row>
        <row r="97">
          <cell r="F97">
            <v>288</v>
          </cell>
        </row>
        <row r="97">
          <cell r="Q97">
            <v>450.95</v>
          </cell>
        </row>
        <row r="97">
          <cell r="X97">
            <v>4342</v>
          </cell>
        </row>
        <row r="98">
          <cell r="B98" t="str">
            <v>湖南食品药品职业学院</v>
          </cell>
        </row>
        <row r="98">
          <cell r="D98">
            <v>9</v>
          </cell>
        </row>
        <row r="98">
          <cell r="F98">
            <v>297</v>
          </cell>
        </row>
        <row r="98">
          <cell r="Q98">
            <v>450.58</v>
          </cell>
        </row>
        <row r="98">
          <cell r="X98">
            <v>4360</v>
          </cell>
        </row>
        <row r="99">
          <cell r="B99" t="str">
            <v>湖南有色金属职业技术学院</v>
          </cell>
        </row>
        <row r="99">
          <cell r="D99">
            <v>9</v>
          </cell>
        </row>
        <row r="99">
          <cell r="F99">
            <v>301</v>
          </cell>
        </row>
        <row r="99">
          <cell r="Q99">
            <v>486.39</v>
          </cell>
        </row>
        <row r="99">
          <cell r="X99">
            <v>4533</v>
          </cell>
        </row>
        <row r="100">
          <cell r="B100" t="str">
            <v>湖南国防工业职业技术学院</v>
          </cell>
        </row>
        <row r="100">
          <cell r="D100">
            <v>5</v>
          </cell>
        </row>
        <row r="100">
          <cell r="F100">
            <v>171</v>
          </cell>
        </row>
        <row r="100">
          <cell r="Q100">
            <v>248.06</v>
          </cell>
        </row>
        <row r="100">
          <cell r="X100">
            <v>2540</v>
          </cell>
        </row>
        <row r="101">
          <cell r="B101" t="str">
            <v>其他部门行业小计</v>
          </cell>
        </row>
        <row r="101">
          <cell r="D101">
            <v>133</v>
          </cell>
        </row>
        <row r="101">
          <cell r="F101">
            <v>3651</v>
          </cell>
        </row>
        <row r="101">
          <cell r="Q101">
            <v>4936.39</v>
          </cell>
        </row>
        <row r="101">
          <cell r="X101">
            <v>51515</v>
          </cell>
        </row>
        <row r="102">
          <cell r="B102" t="str">
            <v>湖南警察学院</v>
          </cell>
        </row>
        <row r="102">
          <cell r="D102">
            <v>8</v>
          </cell>
        </row>
        <row r="102">
          <cell r="F102">
            <v>209</v>
          </cell>
        </row>
        <row r="102">
          <cell r="Q102">
            <v>262.35</v>
          </cell>
        </row>
        <row r="102">
          <cell r="X102">
            <v>2853</v>
          </cell>
        </row>
        <row r="103">
          <cell r="B103" t="str">
            <v>小计</v>
          </cell>
        </row>
        <row r="103">
          <cell r="D103">
            <v>9</v>
          </cell>
        </row>
        <row r="103">
          <cell r="F103">
            <v>282</v>
          </cell>
        </row>
        <row r="103">
          <cell r="Q103">
            <v>434.21</v>
          </cell>
        </row>
        <row r="103">
          <cell r="X103">
            <v>4064</v>
          </cell>
        </row>
        <row r="104">
          <cell r="B104" t="str">
            <v>湖南电气职业技术学院</v>
          </cell>
        </row>
        <row r="104">
          <cell r="D104">
            <v>9</v>
          </cell>
        </row>
        <row r="104">
          <cell r="F104">
            <v>282</v>
          </cell>
        </row>
        <row r="104">
          <cell r="Q104">
            <v>434.21</v>
          </cell>
        </row>
        <row r="104">
          <cell r="X104">
            <v>4064</v>
          </cell>
        </row>
        <row r="105">
          <cell r="B105" t="str">
            <v>小计</v>
          </cell>
        </row>
        <row r="105">
          <cell r="D105">
            <v>5</v>
          </cell>
        </row>
        <row r="105">
          <cell r="F105">
            <v>173</v>
          </cell>
        </row>
        <row r="105">
          <cell r="Q105">
            <v>246.18</v>
          </cell>
        </row>
        <row r="105">
          <cell r="X105">
            <v>2621</v>
          </cell>
        </row>
        <row r="106">
          <cell r="B106" t="str">
            <v>湖南司法警官职业学院</v>
          </cell>
        </row>
        <row r="106">
          <cell r="D106">
            <v>5</v>
          </cell>
        </row>
        <row r="106">
          <cell r="F106">
            <v>173</v>
          </cell>
        </row>
        <row r="106">
          <cell r="Q106">
            <v>246.18</v>
          </cell>
        </row>
        <row r="106">
          <cell r="X106">
            <v>2621</v>
          </cell>
        </row>
        <row r="107">
          <cell r="B107" t="str">
            <v>湖南体育职业学院</v>
          </cell>
        </row>
        <row r="107">
          <cell r="D107">
            <v>5</v>
          </cell>
        </row>
        <row r="107">
          <cell r="F107">
            <v>151</v>
          </cell>
        </row>
        <row r="107">
          <cell r="Q107">
            <v>208.73</v>
          </cell>
        </row>
        <row r="107">
          <cell r="X107">
            <v>2221</v>
          </cell>
        </row>
        <row r="108">
          <cell r="B108" t="str">
            <v>省委党校</v>
          </cell>
        </row>
        <row r="108">
          <cell r="Q108">
            <v>0</v>
          </cell>
        </row>
        <row r="108">
          <cell r="X108">
            <v>0</v>
          </cell>
        </row>
        <row r="109">
          <cell r="B109" t="str">
            <v>长沙电力职业技术学院</v>
          </cell>
        </row>
        <row r="109">
          <cell r="D109">
            <v>3</v>
          </cell>
        </row>
        <row r="109">
          <cell r="F109">
            <v>106</v>
          </cell>
        </row>
        <row r="109">
          <cell r="Q109">
            <v>308.52</v>
          </cell>
        </row>
        <row r="109">
          <cell r="X109">
            <v>2455</v>
          </cell>
        </row>
        <row r="110">
          <cell r="B110" t="str">
            <v>湖南邮电职业技术学院</v>
          </cell>
        </row>
        <row r="110">
          <cell r="D110">
            <v>5</v>
          </cell>
        </row>
        <row r="110">
          <cell r="F110">
            <v>156</v>
          </cell>
        </row>
        <row r="110">
          <cell r="Q110">
            <v>231.73</v>
          </cell>
        </row>
        <row r="110">
          <cell r="X110">
            <v>2360</v>
          </cell>
        </row>
        <row r="111">
          <cell r="B111" t="str">
            <v>小计</v>
          </cell>
        </row>
        <row r="111">
          <cell r="D111">
            <v>98</v>
          </cell>
        </row>
        <row r="111">
          <cell r="F111">
            <v>2574</v>
          </cell>
        </row>
        <row r="111">
          <cell r="Q111">
            <v>3244.67</v>
          </cell>
        </row>
        <row r="111">
          <cell r="X111">
            <v>34941</v>
          </cell>
        </row>
        <row r="112">
          <cell r="B112" t="str">
            <v>湖南涉外经济学院</v>
          </cell>
        </row>
        <row r="112">
          <cell r="D112">
            <v>36</v>
          </cell>
        </row>
        <row r="112">
          <cell r="F112">
            <v>934</v>
          </cell>
        </row>
        <row r="112">
          <cell r="Q112">
            <v>1182.95</v>
          </cell>
        </row>
        <row r="112">
          <cell r="X112">
            <v>12865</v>
          </cell>
        </row>
        <row r="113">
          <cell r="B113" t="str">
            <v>长沙医学院</v>
          </cell>
        </row>
        <row r="113">
          <cell r="D113">
            <v>34</v>
          </cell>
        </row>
        <row r="113">
          <cell r="F113">
            <v>889</v>
          </cell>
        </row>
        <row r="113">
          <cell r="Q113">
            <v>1083.56</v>
          </cell>
        </row>
        <row r="113">
          <cell r="X113">
            <v>11783</v>
          </cell>
        </row>
        <row r="114">
          <cell r="B114" t="str">
            <v>湖南信息学院</v>
          </cell>
        </row>
        <row r="114">
          <cell r="D114">
            <v>24</v>
          </cell>
        </row>
        <row r="114">
          <cell r="F114">
            <v>625</v>
          </cell>
        </row>
        <row r="114">
          <cell r="Q114">
            <v>767.62</v>
          </cell>
        </row>
        <row r="114">
          <cell r="X114">
            <v>8348</v>
          </cell>
        </row>
        <row r="115">
          <cell r="B115" t="str">
            <v>保险职业学院</v>
          </cell>
        </row>
        <row r="115">
          <cell r="D115">
            <v>4</v>
          </cell>
        </row>
        <row r="115">
          <cell r="F115">
            <v>126</v>
          </cell>
        </row>
        <row r="115">
          <cell r="Q115">
            <v>210.54</v>
          </cell>
        </row>
        <row r="115">
          <cell r="X115">
            <v>1945</v>
          </cell>
        </row>
        <row r="116">
          <cell r="B116" t="str">
            <v>市州合计</v>
          </cell>
        </row>
        <row r="116">
          <cell r="D116">
            <v>494</v>
          </cell>
        </row>
        <row r="116">
          <cell r="F116">
            <v>15809</v>
          </cell>
        </row>
        <row r="116">
          <cell r="Q116">
            <v>24914.11</v>
          </cell>
        </row>
        <row r="116">
          <cell r="X116">
            <v>240360</v>
          </cell>
        </row>
        <row r="117">
          <cell r="B117" t="str">
            <v>小计</v>
          </cell>
        </row>
        <row r="117">
          <cell r="D117">
            <v>125</v>
          </cell>
        </row>
        <row r="117">
          <cell r="F117">
            <v>3972</v>
          </cell>
        </row>
        <row r="117">
          <cell r="Q117">
            <v>5932.79</v>
          </cell>
        </row>
        <row r="117">
          <cell r="X117">
            <v>60060</v>
          </cell>
        </row>
        <row r="118">
          <cell r="B118" t="str">
            <v>长沙南方职业学院</v>
          </cell>
        </row>
        <row r="118">
          <cell r="D118">
            <v>11</v>
          </cell>
        </row>
        <row r="118">
          <cell r="F118">
            <v>384</v>
          </cell>
        </row>
        <row r="118">
          <cell r="Q118">
            <v>579.28</v>
          </cell>
        </row>
        <row r="118">
          <cell r="X118">
            <v>5728</v>
          </cell>
        </row>
        <row r="119">
          <cell r="B119" t="str">
            <v>长沙商贸旅游职业技术学院</v>
          </cell>
        </row>
        <row r="119">
          <cell r="D119">
            <v>10</v>
          </cell>
        </row>
        <row r="119">
          <cell r="F119">
            <v>328</v>
          </cell>
        </row>
        <row r="119">
          <cell r="Q119">
            <v>496.49</v>
          </cell>
        </row>
        <row r="119">
          <cell r="X119">
            <v>4798</v>
          </cell>
        </row>
        <row r="120">
          <cell r="B120" t="str">
            <v>湖南信息职业技术学院</v>
          </cell>
        </row>
        <row r="120">
          <cell r="D120">
            <v>11</v>
          </cell>
        </row>
        <row r="120">
          <cell r="F120">
            <v>360</v>
          </cell>
        </row>
        <row r="120">
          <cell r="Q120">
            <v>567.17</v>
          </cell>
        </row>
        <row r="120">
          <cell r="X120">
            <v>5451</v>
          </cell>
        </row>
        <row r="121">
          <cell r="B121" t="str">
            <v>长沙学院</v>
          </cell>
        </row>
        <row r="121">
          <cell r="D121">
            <v>22</v>
          </cell>
        </row>
        <row r="121">
          <cell r="F121">
            <v>541</v>
          </cell>
        </row>
        <row r="121">
          <cell r="Q121">
            <v>607.33</v>
          </cell>
        </row>
        <row r="121">
          <cell r="X121">
            <v>6605</v>
          </cell>
        </row>
        <row r="122">
          <cell r="B122" t="str">
            <v>长沙职业技术学院</v>
          </cell>
        </row>
        <row r="122">
          <cell r="D122">
            <v>9</v>
          </cell>
        </row>
        <row r="122">
          <cell r="F122">
            <v>302</v>
          </cell>
        </row>
        <row r="122">
          <cell r="Q122">
            <v>512.69</v>
          </cell>
        </row>
        <row r="122">
          <cell r="X122">
            <v>4689</v>
          </cell>
        </row>
        <row r="123">
          <cell r="B123" t="str">
            <v>湖南电子科技职业学院</v>
          </cell>
        </row>
        <row r="123">
          <cell r="D123">
            <v>13</v>
          </cell>
        </row>
        <row r="123">
          <cell r="F123">
            <v>430</v>
          </cell>
        </row>
        <row r="123">
          <cell r="Q123">
            <v>601.43</v>
          </cell>
        </row>
        <row r="123">
          <cell r="X123">
            <v>6171</v>
          </cell>
        </row>
        <row r="124">
          <cell r="B124" t="str">
            <v>湖南都市职业学院</v>
          </cell>
        </row>
        <row r="124">
          <cell r="D124">
            <v>11</v>
          </cell>
        </row>
        <row r="124">
          <cell r="F124">
            <v>382</v>
          </cell>
        </row>
        <row r="124">
          <cell r="Q124">
            <v>603.94</v>
          </cell>
        </row>
        <row r="124">
          <cell r="X124">
            <v>6116</v>
          </cell>
        </row>
        <row r="125">
          <cell r="B125" t="str">
            <v>湖南外国语职业学院</v>
          </cell>
        </row>
        <row r="125">
          <cell r="D125">
            <v>13</v>
          </cell>
        </row>
        <row r="125">
          <cell r="F125">
            <v>427</v>
          </cell>
        </row>
        <row r="125">
          <cell r="Q125">
            <v>603.04</v>
          </cell>
        </row>
        <row r="125">
          <cell r="X125">
            <v>6379</v>
          </cell>
        </row>
        <row r="126">
          <cell r="B126" t="str">
            <v>湖南三一工业职业技术学院</v>
          </cell>
        </row>
        <row r="126">
          <cell r="D126">
            <v>8</v>
          </cell>
        </row>
        <row r="126">
          <cell r="F126">
            <v>275</v>
          </cell>
        </row>
        <row r="126">
          <cell r="Q126">
            <v>405.9</v>
          </cell>
        </row>
        <row r="126">
          <cell r="X126">
            <v>4203</v>
          </cell>
        </row>
        <row r="127">
          <cell r="B127" t="str">
            <v>长沙卫生职业学院</v>
          </cell>
        </row>
        <row r="127">
          <cell r="D127">
            <v>8</v>
          </cell>
        </row>
        <row r="127">
          <cell r="F127">
            <v>270</v>
          </cell>
        </row>
        <row r="127">
          <cell r="Q127">
            <v>394.52</v>
          </cell>
        </row>
        <row r="127">
          <cell r="X127">
            <v>3892</v>
          </cell>
        </row>
        <row r="128">
          <cell r="B128" t="str">
            <v>长沙幼儿师范高等专科学校</v>
          </cell>
        </row>
        <row r="128">
          <cell r="D128">
            <v>6</v>
          </cell>
        </row>
        <row r="128">
          <cell r="F128">
            <v>204</v>
          </cell>
        </row>
        <row r="128">
          <cell r="Q128">
            <v>285.42</v>
          </cell>
        </row>
        <row r="128">
          <cell r="X128">
            <v>3032</v>
          </cell>
        </row>
        <row r="129">
          <cell r="B129" t="str">
            <v>长沙轨道交通职业学院</v>
          </cell>
        </row>
        <row r="129">
          <cell r="D129">
            <v>2</v>
          </cell>
        </row>
        <row r="129">
          <cell r="F129">
            <v>52</v>
          </cell>
        </row>
        <row r="129">
          <cell r="Q129">
            <v>156.55</v>
          </cell>
        </row>
        <row r="129">
          <cell r="X129">
            <v>1702</v>
          </cell>
        </row>
        <row r="130">
          <cell r="B130" t="str">
            <v>长沙文创艺术职业学院</v>
          </cell>
        </row>
        <row r="130">
          <cell r="D130">
            <v>1</v>
          </cell>
        </row>
        <row r="130">
          <cell r="F130">
            <v>17</v>
          </cell>
        </row>
        <row r="130">
          <cell r="Q130">
            <v>119.03</v>
          </cell>
        </row>
        <row r="130">
          <cell r="X130">
            <v>1294</v>
          </cell>
        </row>
        <row r="131">
          <cell r="B131" t="str">
            <v>小计</v>
          </cell>
        </row>
        <row r="131">
          <cell r="D131">
            <v>32</v>
          </cell>
        </row>
        <row r="131">
          <cell r="F131">
            <v>1061</v>
          </cell>
        </row>
        <row r="131">
          <cell r="Q131">
            <v>1590.53</v>
          </cell>
        </row>
        <row r="131">
          <cell r="X131">
            <v>15928</v>
          </cell>
        </row>
        <row r="132">
          <cell r="B132" t="str">
            <v>株洲市职工大学</v>
          </cell>
        </row>
        <row r="132">
          <cell r="Q132">
            <v>0</v>
          </cell>
        </row>
        <row r="132">
          <cell r="X132">
            <v>0</v>
          </cell>
        </row>
        <row r="133">
          <cell r="B133" t="str">
            <v>湖南汽车工程职业学院</v>
          </cell>
        </row>
        <row r="133">
          <cell r="D133">
            <v>16</v>
          </cell>
        </row>
        <row r="133">
          <cell r="F133">
            <v>518</v>
          </cell>
        </row>
        <row r="133">
          <cell r="Q133">
            <v>816.98</v>
          </cell>
        </row>
        <row r="133">
          <cell r="X133">
            <v>7691</v>
          </cell>
        </row>
        <row r="134">
          <cell r="B134" t="str">
            <v>湖南铁路科技职业技术学院</v>
          </cell>
        </row>
        <row r="134">
          <cell r="D134">
            <v>10</v>
          </cell>
        </row>
        <row r="134">
          <cell r="F134">
            <v>333</v>
          </cell>
        </row>
        <row r="134">
          <cell r="Q134">
            <v>474.47</v>
          </cell>
        </row>
        <row r="134">
          <cell r="X134">
            <v>5160</v>
          </cell>
        </row>
        <row r="135">
          <cell r="B135" t="str">
            <v>株洲师范高等专科学校</v>
          </cell>
        </row>
        <row r="135">
          <cell r="D135">
            <v>6</v>
          </cell>
        </row>
        <row r="135">
          <cell r="F135">
            <v>210</v>
          </cell>
        </row>
        <row r="135">
          <cell r="Q135">
            <v>299.08</v>
          </cell>
        </row>
        <row r="135">
          <cell r="X135">
            <v>3077</v>
          </cell>
        </row>
        <row r="136">
          <cell r="B136" t="str">
            <v>小计</v>
          </cell>
        </row>
        <row r="136">
          <cell r="D136">
            <v>47</v>
          </cell>
        </row>
        <row r="136">
          <cell r="F136">
            <v>1405</v>
          </cell>
        </row>
        <row r="136">
          <cell r="Q136">
            <v>2040.08</v>
          </cell>
        </row>
        <row r="136">
          <cell r="X136">
            <v>20173</v>
          </cell>
        </row>
        <row r="137">
          <cell r="B137" t="str">
            <v>湘潭医卫职业技术学院</v>
          </cell>
        </row>
        <row r="137">
          <cell r="D137">
            <v>13</v>
          </cell>
        </row>
        <row r="137">
          <cell r="F137">
            <v>417</v>
          </cell>
        </row>
        <row r="137">
          <cell r="Q137">
            <v>654.46</v>
          </cell>
        </row>
        <row r="137">
          <cell r="X137">
            <v>6241</v>
          </cell>
        </row>
        <row r="138">
          <cell r="B138" t="str">
            <v>湖南软件职业技术大学</v>
          </cell>
        </row>
        <row r="138">
          <cell r="D138">
            <v>14</v>
          </cell>
        </row>
        <row r="138">
          <cell r="F138">
            <v>429</v>
          </cell>
        </row>
        <row r="138">
          <cell r="Q138">
            <v>606.38</v>
          </cell>
        </row>
        <row r="138">
          <cell r="X138">
            <v>6090</v>
          </cell>
        </row>
        <row r="139">
          <cell r="B139" t="str">
            <v>湖南吉利汽车职业技术学院</v>
          </cell>
        </row>
        <row r="139">
          <cell r="D139">
            <v>6</v>
          </cell>
        </row>
        <row r="139">
          <cell r="F139">
            <v>206</v>
          </cell>
        </row>
        <row r="139">
          <cell r="Q139">
            <v>335.25</v>
          </cell>
        </row>
        <row r="139">
          <cell r="X139">
            <v>3190</v>
          </cell>
        </row>
        <row r="140">
          <cell r="B140" t="str">
            <v>湘潭科技职业技术学院</v>
          </cell>
        </row>
        <row r="140">
          <cell r="D140">
            <v>0</v>
          </cell>
        </row>
        <row r="140">
          <cell r="F140">
            <v>0</v>
          </cell>
        </row>
        <row r="140">
          <cell r="Q140">
            <v>16.57</v>
          </cell>
        </row>
        <row r="140">
          <cell r="X140">
            <v>180</v>
          </cell>
        </row>
        <row r="141">
          <cell r="B141" t="str">
            <v>湘潭理工学院</v>
          </cell>
        </row>
        <row r="141">
          <cell r="D141">
            <v>14</v>
          </cell>
        </row>
        <row r="141">
          <cell r="F141">
            <v>353</v>
          </cell>
        </row>
        <row r="141">
          <cell r="Q141">
            <v>427.42</v>
          </cell>
        </row>
        <row r="141">
          <cell r="X141">
            <v>4472</v>
          </cell>
        </row>
        <row r="142">
          <cell r="B142" t="str">
            <v>小计</v>
          </cell>
        </row>
        <row r="142">
          <cell r="D142">
            <v>59</v>
          </cell>
        </row>
        <row r="142">
          <cell r="F142">
            <v>1797</v>
          </cell>
        </row>
        <row r="142">
          <cell r="Q142">
            <v>2661.31</v>
          </cell>
        </row>
        <row r="142">
          <cell r="X142">
            <v>27266</v>
          </cell>
        </row>
        <row r="143">
          <cell r="B143" t="str">
            <v>湖南财经工业职业技术学院</v>
          </cell>
        </row>
        <row r="143">
          <cell r="D143">
            <v>11</v>
          </cell>
        </row>
        <row r="143">
          <cell r="F143">
            <v>379</v>
          </cell>
        </row>
        <row r="143">
          <cell r="Q143">
            <v>584.36</v>
          </cell>
        </row>
        <row r="143">
          <cell r="X143">
            <v>5607</v>
          </cell>
        </row>
        <row r="144">
          <cell r="B144" t="str">
            <v>湖南高速铁路职业技术学院</v>
          </cell>
        </row>
        <row r="144">
          <cell r="D144">
            <v>13</v>
          </cell>
        </row>
        <row r="144">
          <cell r="F144">
            <v>419</v>
          </cell>
        </row>
        <row r="144">
          <cell r="Q144">
            <v>568.96</v>
          </cell>
        </row>
        <row r="144">
          <cell r="X144">
            <v>6187</v>
          </cell>
        </row>
        <row r="145">
          <cell r="B145" t="str">
            <v>湖南交通工程学院</v>
          </cell>
        </row>
        <row r="145">
          <cell r="D145">
            <v>18</v>
          </cell>
        </row>
        <row r="145">
          <cell r="F145">
            <v>441</v>
          </cell>
        </row>
        <row r="145">
          <cell r="Q145">
            <v>591.29</v>
          </cell>
        </row>
        <row r="145">
          <cell r="X145">
            <v>6151</v>
          </cell>
        </row>
        <row r="146">
          <cell r="B146" t="str">
            <v>湖南工商职业学院</v>
          </cell>
        </row>
        <row r="146">
          <cell r="D146">
            <v>9</v>
          </cell>
        </row>
        <row r="146">
          <cell r="F146">
            <v>292</v>
          </cell>
        </row>
        <row r="146">
          <cell r="Q146">
            <v>454.87</v>
          </cell>
        </row>
        <row r="146">
          <cell r="X146">
            <v>4410</v>
          </cell>
        </row>
        <row r="147">
          <cell r="B147" t="str">
            <v>衡阳幼儿师范高等专科学校</v>
          </cell>
        </row>
        <row r="147">
          <cell r="D147">
            <v>7</v>
          </cell>
        </row>
        <row r="147">
          <cell r="F147">
            <v>231</v>
          </cell>
        </row>
        <row r="147">
          <cell r="Q147">
            <v>341.48</v>
          </cell>
        </row>
        <row r="147">
          <cell r="X147">
            <v>3603</v>
          </cell>
        </row>
        <row r="148">
          <cell r="B148" t="str">
            <v>衡阳科技职业学院</v>
          </cell>
        </row>
        <row r="148">
          <cell r="D148">
            <v>1</v>
          </cell>
        </row>
        <row r="148">
          <cell r="F148">
            <v>35</v>
          </cell>
        </row>
        <row r="148">
          <cell r="Q148">
            <v>120.35</v>
          </cell>
        </row>
        <row r="148">
          <cell r="X148">
            <v>1308</v>
          </cell>
        </row>
        <row r="149">
          <cell r="B149" t="str">
            <v>小计</v>
          </cell>
        </row>
        <row r="149">
          <cell r="D149">
            <v>21</v>
          </cell>
        </row>
        <row r="149">
          <cell r="F149">
            <v>701</v>
          </cell>
        </row>
        <row r="149">
          <cell r="Q149">
            <v>1213.48</v>
          </cell>
        </row>
        <row r="149">
          <cell r="X149">
            <v>10911</v>
          </cell>
        </row>
        <row r="150">
          <cell r="B150" t="str">
            <v>邵阳职业技术学院</v>
          </cell>
        </row>
        <row r="150">
          <cell r="D150">
            <v>10</v>
          </cell>
        </row>
        <row r="150">
          <cell r="F150">
            <v>339</v>
          </cell>
        </row>
        <row r="150">
          <cell r="Q150">
            <v>580.21</v>
          </cell>
        </row>
        <row r="150">
          <cell r="X150">
            <v>5125</v>
          </cell>
        </row>
        <row r="151">
          <cell r="B151" t="str">
            <v>湘中幼儿师范高等专科学校</v>
          </cell>
        </row>
        <row r="151">
          <cell r="D151">
            <v>8</v>
          </cell>
        </row>
        <row r="151">
          <cell r="F151">
            <v>277</v>
          </cell>
        </row>
        <row r="151">
          <cell r="Q151">
            <v>482.03</v>
          </cell>
        </row>
        <row r="151">
          <cell r="X151">
            <v>4143</v>
          </cell>
        </row>
        <row r="152">
          <cell r="B152" t="str">
            <v>邵阳工业职业技术学院</v>
          </cell>
        </row>
        <row r="152">
          <cell r="D152">
            <v>3</v>
          </cell>
        </row>
        <row r="152">
          <cell r="F152">
            <v>85</v>
          </cell>
        </row>
        <row r="152">
          <cell r="Q152">
            <v>151.24</v>
          </cell>
        </row>
        <row r="152">
          <cell r="X152">
            <v>1643</v>
          </cell>
        </row>
        <row r="153">
          <cell r="B153" t="str">
            <v>小计</v>
          </cell>
        </row>
        <row r="153">
          <cell r="D153">
            <v>28</v>
          </cell>
        </row>
        <row r="153">
          <cell r="F153">
            <v>921</v>
          </cell>
        </row>
        <row r="153">
          <cell r="Q153">
            <v>1666.93</v>
          </cell>
        </row>
        <row r="153">
          <cell r="X153">
            <v>15961</v>
          </cell>
        </row>
        <row r="154">
          <cell r="B154" t="str">
            <v>岳阳职业技术学院</v>
          </cell>
        </row>
        <row r="154">
          <cell r="D154">
            <v>14</v>
          </cell>
        </row>
        <row r="154">
          <cell r="F154">
            <v>461</v>
          </cell>
        </row>
        <row r="154">
          <cell r="Q154">
            <v>729.43</v>
          </cell>
        </row>
        <row r="154">
          <cell r="X154">
            <v>6982</v>
          </cell>
        </row>
        <row r="155">
          <cell r="B155" t="str">
            <v>湖南民族职业学院</v>
          </cell>
        </row>
        <row r="155">
          <cell r="D155">
            <v>13</v>
          </cell>
        </row>
        <row r="155">
          <cell r="F155">
            <v>426</v>
          </cell>
        </row>
        <row r="155">
          <cell r="Q155">
            <v>798.47</v>
          </cell>
        </row>
        <row r="155">
          <cell r="X155">
            <v>7468</v>
          </cell>
        </row>
        <row r="156">
          <cell r="B156" t="str">
            <v>岳阳现代服务职业学院</v>
          </cell>
        </row>
        <row r="156">
          <cell r="D156">
            <v>1</v>
          </cell>
        </row>
        <row r="156">
          <cell r="F156">
            <v>34</v>
          </cell>
        </row>
        <row r="156">
          <cell r="Q156">
            <v>139.03</v>
          </cell>
        </row>
        <row r="156">
          <cell r="X156">
            <v>1511</v>
          </cell>
        </row>
        <row r="157">
          <cell r="B157" t="str">
            <v>小计</v>
          </cell>
        </row>
        <row r="157">
          <cell r="D157">
            <v>53</v>
          </cell>
        </row>
        <row r="157">
          <cell r="F157">
            <v>1655</v>
          </cell>
        </row>
        <row r="157">
          <cell r="Q157">
            <v>2633.74</v>
          </cell>
        </row>
        <row r="157">
          <cell r="X157">
            <v>24531</v>
          </cell>
        </row>
        <row r="158">
          <cell r="B158" t="str">
            <v>常德职业技术学院</v>
          </cell>
        </row>
        <row r="158">
          <cell r="D158">
            <v>16</v>
          </cell>
        </row>
        <row r="158">
          <cell r="F158">
            <v>524</v>
          </cell>
        </row>
        <row r="158">
          <cell r="Q158">
            <v>846.22</v>
          </cell>
        </row>
        <row r="158">
          <cell r="X158">
            <v>7473</v>
          </cell>
        </row>
        <row r="159">
          <cell r="B159" t="str">
            <v>湖南应用技术学院</v>
          </cell>
        </row>
        <row r="159">
          <cell r="D159">
            <v>17</v>
          </cell>
        </row>
        <row r="159">
          <cell r="F159">
            <v>446</v>
          </cell>
        </row>
        <row r="159">
          <cell r="Q159">
            <v>659.97</v>
          </cell>
        </row>
        <row r="159">
          <cell r="X159">
            <v>6325</v>
          </cell>
        </row>
        <row r="160">
          <cell r="B160" t="str">
            <v>湖南高尔夫旅游职业学院</v>
          </cell>
        </row>
        <row r="160">
          <cell r="D160">
            <v>9</v>
          </cell>
        </row>
        <row r="160">
          <cell r="F160">
            <v>306</v>
          </cell>
        </row>
        <row r="160">
          <cell r="Q160">
            <v>470.95</v>
          </cell>
        </row>
        <row r="160">
          <cell r="X160">
            <v>4306</v>
          </cell>
        </row>
        <row r="161">
          <cell r="B161" t="str">
            <v>湖南幼儿师范高等专科学校</v>
          </cell>
        </row>
        <row r="161">
          <cell r="D161">
            <v>10</v>
          </cell>
        </row>
        <row r="161">
          <cell r="F161">
            <v>346</v>
          </cell>
        </row>
        <row r="161">
          <cell r="Q161">
            <v>534.6</v>
          </cell>
        </row>
        <row r="161">
          <cell r="X161">
            <v>5101</v>
          </cell>
        </row>
        <row r="162">
          <cell r="B162" t="str">
            <v>常德科技职业技术学院</v>
          </cell>
        </row>
        <row r="162">
          <cell r="D162">
            <v>1</v>
          </cell>
        </row>
        <row r="162">
          <cell r="F162">
            <v>33</v>
          </cell>
        </row>
        <row r="162">
          <cell r="Q162">
            <v>122</v>
          </cell>
        </row>
        <row r="162">
          <cell r="X162">
            <v>1326</v>
          </cell>
        </row>
        <row r="163">
          <cell r="B163" t="str">
            <v>小计</v>
          </cell>
        </row>
        <row r="163">
          <cell r="D163">
            <v>23</v>
          </cell>
        </row>
        <row r="163">
          <cell r="F163">
            <v>769</v>
          </cell>
        </row>
        <row r="163">
          <cell r="Q163">
            <v>1286.27</v>
          </cell>
        </row>
        <row r="163">
          <cell r="X163">
            <v>11912</v>
          </cell>
        </row>
        <row r="164">
          <cell r="B164" t="str">
            <v>益阳医学高等专科学校</v>
          </cell>
        </row>
        <row r="164">
          <cell r="D164">
            <v>10</v>
          </cell>
        </row>
        <row r="164">
          <cell r="F164">
            <v>348</v>
          </cell>
        </row>
        <row r="164">
          <cell r="Q164">
            <v>530.97</v>
          </cell>
        </row>
        <row r="164">
          <cell r="X164">
            <v>5166</v>
          </cell>
        </row>
        <row r="165">
          <cell r="B165" t="str">
            <v>益阳职业技术学院</v>
          </cell>
        </row>
        <row r="165">
          <cell r="D165">
            <v>10</v>
          </cell>
        </row>
        <row r="165">
          <cell r="F165">
            <v>324</v>
          </cell>
        </row>
        <row r="165">
          <cell r="Q165">
            <v>584.89</v>
          </cell>
        </row>
        <row r="165">
          <cell r="X165">
            <v>4893</v>
          </cell>
        </row>
        <row r="166">
          <cell r="B166" t="str">
            <v>益阳师范高等专科学校</v>
          </cell>
        </row>
        <row r="166">
          <cell r="D166">
            <v>3</v>
          </cell>
        </row>
        <row r="166">
          <cell r="F166">
            <v>97</v>
          </cell>
        </row>
        <row r="166">
          <cell r="Q166">
            <v>170.41</v>
          </cell>
        </row>
        <row r="166">
          <cell r="X166">
            <v>1853</v>
          </cell>
        </row>
        <row r="167">
          <cell r="B167" t="str">
            <v>小计</v>
          </cell>
        </row>
        <row r="167">
          <cell r="D167">
            <v>28</v>
          </cell>
        </row>
        <row r="167">
          <cell r="F167">
            <v>949</v>
          </cell>
        </row>
        <row r="167">
          <cell r="Q167">
            <v>1496.42</v>
          </cell>
        </row>
        <row r="167">
          <cell r="X167">
            <v>14144</v>
          </cell>
        </row>
        <row r="168">
          <cell r="B168" t="str">
            <v>永州职业技术学院</v>
          </cell>
        </row>
        <row r="168">
          <cell r="D168">
            <v>19</v>
          </cell>
        </row>
        <row r="168">
          <cell r="F168">
            <v>637</v>
          </cell>
        </row>
        <row r="168">
          <cell r="Q168">
            <v>1032.24</v>
          </cell>
        </row>
        <row r="168">
          <cell r="X168">
            <v>9528</v>
          </cell>
        </row>
        <row r="169">
          <cell r="B169" t="str">
            <v>湖南九嶷职业技术学院</v>
          </cell>
        </row>
        <row r="169">
          <cell r="D169">
            <v>4</v>
          </cell>
        </row>
        <row r="169">
          <cell r="F169">
            <v>133</v>
          </cell>
        </row>
        <row r="169">
          <cell r="Q169">
            <v>198.4</v>
          </cell>
        </row>
        <row r="169">
          <cell r="X169">
            <v>1848</v>
          </cell>
        </row>
        <row r="170">
          <cell r="B170" t="str">
            <v>永州师范高等专科学校</v>
          </cell>
        </row>
        <row r="170">
          <cell r="D170">
            <v>5</v>
          </cell>
        </row>
        <row r="170">
          <cell r="F170">
            <v>179</v>
          </cell>
        </row>
        <row r="170">
          <cell r="Q170">
            <v>265.78</v>
          </cell>
        </row>
        <row r="170">
          <cell r="X170">
            <v>2768</v>
          </cell>
        </row>
        <row r="171">
          <cell r="B171" t="str">
            <v>小计</v>
          </cell>
        </row>
        <row r="171">
          <cell r="D171">
            <v>18</v>
          </cell>
        </row>
        <row r="171">
          <cell r="F171">
            <v>596</v>
          </cell>
        </row>
        <row r="171">
          <cell r="Q171">
            <v>922.72</v>
          </cell>
        </row>
        <row r="171">
          <cell r="X171">
            <v>9380</v>
          </cell>
        </row>
        <row r="172">
          <cell r="B172" t="str">
            <v>郴州职业技术学院</v>
          </cell>
        </row>
        <row r="172">
          <cell r="D172">
            <v>9</v>
          </cell>
        </row>
        <row r="172">
          <cell r="F172">
            <v>300</v>
          </cell>
        </row>
        <row r="172">
          <cell r="Q172">
            <v>434.74</v>
          </cell>
        </row>
        <row r="172">
          <cell r="X172">
            <v>4194</v>
          </cell>
        </row>
        <row r="173">
          <cell r="B173" t="str">
            <v>湘南幼儿师范高等专科学校</v>
          </cell>
        </row>
        <row r="173">
          <cell r="D173">
            <v>8</v>
          </cell>
        </row>
        <row r="173">
          <cell r="F173">
            <v>259</v>
          </cell>
        </row>
        <row r="173">
          <cell r="Q173">
            <v>354.59</v>
          </cell>
        </row>
        <row r="173">
          <cell r="X173">
            <v>3736</v>
          </cell>
        </row>
        <row r="174">
          <cell r="B174" t="str">
            <v>郴州思科职业学院</v>
          </cell>
        </row>
        <row r="174">
          <cell r="D174">
            <v>1</v>
          </cell>
        </row>
        <row r="174">
          <cell r="F174">
            <v>37</v>
          </cell>
        </row>
        <row r="174">
          <cell r="Q174">
            <v>133.39</v>
          </cell>
        </row>
        <row r="174">
          <cell r="X174">
            <v>1450</v>
          </cell>
        </row>
        <row r="175">
          <cell r="B175" t="str">
            <v>小计</v>
          </cell>
        </row>
        <row r="175">
          <cell r="D175">
            <v>27</v>
          </cell>
        </row>
        <row r="175">
          <cell r="F175">
            <v>895</v>
          </cell>
        </row>
        <row r="175">
          <cell r="Q175">
            <v>1516.03</v>
          </cell>
        </row>
        <row r="175">
          <cell r="X175">
            <v>13420</v>
          </cell>
        </row>
        <row r="176">
          <cell r="B176" t="str">
            <v>娄底职业技术学院</v>
          </cell>
        </row>
        <row r="176">
          <cell r="D176">
            <v>16</v>
          </cell>
        </row>
        <row r="176">
          <cell r="F176">
            <v>544</v>
          </cell>
        </row>
        <row r="176">
          <cell r="Q176">
            <v>939.48</v>
          </cell>
        </row>
        <row r="176">
          <cell r="X176">
            <v>8150</v>
          </cell>
        </row>
        <row r="177">
          <cell r="B177" t="str">
            <v>潇湘职业学院</v>
          </cell>
        </row>
        <row r="177">
          <cell r="D177">
            <v>9</v>
          </cell>
        </row>
        <row r="177">
          <cell r="F177">
            <v>298</v>
          </cell>
        </row>
        <row r="177">
          <cell r="Q177">
            <v>480.32</v>
          </cell>
        </row>
        <row r="177">
          <cell r="X177">
            <v>4224</v>
          </cell>
        </row>
        <row r="178">
          <cell r="B178" t="str">
            <v>娄底幼儿师范高等专科学校</v>
          </cell>
        </row>
        <row r="178">
          <cell r="D178">
            <v>2</v>
          </cell>
        </row>
        <row r="178">
          <cell r="F178">
            <v>53</v>
          </cell>
        </row>
        <row r="178">
          <cell r="Q178">
            <v>96.23</v>
          </cell>
        </row>
        <row r="178">
          <cell r="X178">
            <v>1046</v>
          </cell>
        </row>
        <row r="179">
          <cell r="B179" t="str">
            <v>小计</v>
          </cell>
        </row>
        <row r="179">
          <cell r="D179">
            <v>18</v>
          </cell>
        </row>
        <row r="179">
          <cell r="F179">
            <v>578</v>
          </cell>
        </row>
        <row r="179">
          <cell r="Q179">
            <v>927.83</v>
          </cell>
        </row>
        <row r="179">
          <cell r="X179">
            <v>8178</v>
          </cell>
        </row>
        <row r="180">
          <cell r="B180" t="str">
            <v>怀化职业技术学院</v>
          </cell>
        </row>
        <row r="180">
          <cell r="D180">
            <v>10</v>
          </cell>
        </row>
        <row r="180">
          <cell r="F180">
            <v>319</v>
          </cell>
        </row>
        <row r="180">
          <cell r="Q180">
            <v>536.25</v>
          </cell>
        </row>
        <row r="180">
          <cell r="X180">
            <v>4535</v>
          </cell>
        </row>
        <row r="181">
          <cell r="B181" t="str">
            <v>怀化师范高等专科学校</v>
          </cell>
        </row>
        <row r="181">
          <cell r="D181">
            <v>8</v>
          </cell>
        </row>
        <row r="181">
          <cell r="F181">
            <v>259</v>
          </cell>
        </row>
        <row r="181">
          <cell r="Q181">
            <v>375.01</v>
          </cell>
        </row>
        <row r="181">
          <cell r="X181">
            <v>3463</v>
          </cell>
        </row>
        <row r="182">
          <cell r="B182" t="str">
            <v>怀化工商职业技术学院</v>
          </cell>
        </row>
        <row r="182">
          <cell r="D182">
            <v>0</v>
          </cell>
        </row>
        <row r="182">
          <cell r="F182">
            <v>0</v>
          </cell>
        </row>
        <row r="182">
          <cell r="Q182">
            <v>16.57</v>
          </cell>
        </row>
        <row r="182">
          <cell r="X182">
            <v>180</v>
          </cell>
        </row>
        <row r="183">
          <cell r="B183" t="str">
            <v>小计</v>
          </cell>
        </row>
        <row r="183">
          <cell r="D183">
            <v>15</v>
          </cell>
        </row>
        <row r="183">
          <cell r="F183">
            <v>510</v>
          </cell>
        </row>
        <row r="183">
          <cell r="Q183">
            <v>1025.98</v>
          </cell>
        </row>
        <row r="183">
          <cell r="X183">
            <v>8496</v>
          </cell>
        </row>
        <row r="184">
          <cell r="B184" t="str">
            <v>湘西民族职业技术学院</v>
          </cell>
        </row>
        <row r="184">
          <cell r="D184">
            <v>11</v>
          </cell>
        </row>
        <row r="184">
          <cell r="F184">
            <v>379</v>
          </cell>
        </row>
        <row r="184">
          <cell r="Q184">
            <v>834.74</v>
          </cell>
        </row>
        <row r="184">
          <cell r="X184">
            <v>6530</v>
          </cell>
        </row>
        <row r="185">
          <cell r="B185" t="str">
            <v>吉首大学师范学院</v>
          </cell>
        </row>
        <row r="185">
          <cell r="D185">
            <v>4</v>
          </cell>
        </row>
        <row r="185">
          <cell r="F185">
            <v>131</v>
          </cell>
        </row>
        <row r="185">
          <cell r="Q185">
            <v>191.24</v>
          </cell>
        </row>
        <row r="185">
          <cell r="X185">
            <v>1966</v>
          </cell>
        </row>
      </sheetData>
      <sheetData sheetId="4">
        <row r="9">
          <cell r="BE9">
            <v>25318</v>
          </cell>
          <cell r="BF9">
            <v>26563</v>
          </cell>
          <cell r="BG9">
            <v>42705.25</v>
          </cell>
          <cell r="BH9">
            <v>2484.83</v>
          </cell>
        </row>
        <row r="10">
          <cell r="BE10">
            <v>16123</v>
          </cell>
          <cell r="BF10">
            <v>19331</v>
          </cell>
          <cell r="BG10">
            <v>25609.18</v>
          </cell>
          <cell r="BH10">
            <v>2113.7</v>
          </cell>
        </row>
        <row r="11">
          <cell r="BE11">
            <v>9272</v>
          </cell>
          <cell r="BF11">
            <v>13497</v>
          </cell>
          <cell r="BG11">
            <v>14624.62</v>
          </cell>
          <cell r="BH11">
            <v>1521.8</v>
          </cell>
        </row>
        <row r="12">
          <cell r="BE12">
            <v>0</v>
          </cell>
          <cell r="BF12">
            <v>0</v>
          </cell>
          <cell r="BG12">
            <v>0</v>
          </cell>
          <cell r="BH12">
            <v>0</v>
          </cell>
        </row>
        <row r="13">
          <cell r="BE13">
            <v>23181</v>
          </cell>
          <cell r="BF13">
            <v>28026</v>
          </cell>
          <cell r="BG13">
            <v>34764</v>
          </cell>
          <cell r="BH13">
            <v>2781</v>
          </cell>
        </row>
        <row r="14">
          <cell r="BE14">
            <v>0</v>
          </cell>
          <cell r="BF14">
            <v>0</v>
          </cell>
          <cell r="BG14">
            <v>0</v>
          </cell>
          <cell r="BH14">
            <v>0</v>
          </cell>
        </row>
        <row r="15">
          <cell r="BE15">
            <v>23181</v>
          </cell>
          <cell r="BF15">
            <v>28026</v>
          </cell>
          <cell r="BG15">
            <v>0</v>
          </cell>
          <cell r="BH15">
            <v>2774.57</v>
          </cell>
        </row>
        <row r="16">
          <cell r="B16" t="str">
            <v>系统财务小计</v>
          </cell>
        </row>
        <row r="16">
          <cell r="BE16">
            <v>0</v>
          </cell>
          <cell r="BF16">
            <v>0</v>
          </cell>
          <cell r="BG16">
            <v>0</v>
          </cell>
          <cell r="BH16">
            <v>0</v>
          </cell>
        </row>
        <row r="17">
          <cell r="B17" t="str">
            <v>长沙矿冶研究院有限责任公司</v>
          </cell>
        </row>
        <row r="17">
          <cell r="BE17">
            <v>0</v>
          </cell>
          <cell r="BF17">
            <v>0</v>
          </cell>
          <cell r="BG17">
            <v>0</v>
          </cell>
          <cell r="BH17">
            <v>0</v>
          </cell>
        </row>
        <row r="18">
          <cell r="B18" t="str">
            <v>长沙矿山研究院有限责任公司</v>
          </cell>
        </row>
        <row r="18">
          <cell r="BE18">
            <v>0</v>
          </cell>
          <cell r="BF18">
            <v>0</v>
          </cell>
          <cell r="BG18">
            <v>0</v>
          </cell>
          <cell r="BH18">
            <v>0</v>
          </cell>
        </row>
        <row r="19">
          <cell r="B19" t="str">
            <v>小计</v>
          </cell>
        </row>
        <row r="19">
          <cell r="BE19">
            <v>138</v>
          </cell>
          <cell r="BF19">
            <v>160</v>
          </cell>
          <cell r="BG19">
            <v>273.3</v>
          </cell>
          <cell r="BH19">
            <v>18.51</v>
          </cell>
        </row>
        <row r="20">
          <cell r="B20" t="str">
            <v>湘潭大学</v>
          </cell>
        </row>
        <row r="20">
          <cell r="BE20">
            <v>84</v>
          </cell>
          <cell r="BF20">
            <v>87</v>
          </cell>
          <cell r="BG20">
            <v>98.37</v>
          </cell>
          <cell r="BH20">
            <v>9.2</v>
          </cell>
        </row>
        <row r="21">
          <cell r="B21" t="str">
            <v>湘潭大学兴湘学院</v>
          </cell>
        </row>
        <row r="21">
          <cell r="BE21">
            <v>54</v>
          </cell>
          <cell r="BF21">
            <v>73</v>
          </cell>
          <cell r="BG21">
            <v>174.93</v>
          </cell>
          <cell r="BH21">
            <v>9.31</v>
          </cell>
        </row>
        <row r="22">
          <cell r="B22" t="str">
            <v>小计</v>
          </cell>
        </row>
        <row r="22">
          <cell r="BE22">
            <v>241</v>
          </cell>
          <cell r="BF22">
            <v>754</v>
          </cell>
          <cell r="BG22">
            <v>557.68</v>
          </cell>
          <cell r="BH22">
            <v>106.12</v>
          </cell>
        </row>
        <row r="23">
          <cell r="B23" t="str">
            <v>吉首大学</v>
          </cell>
        </row>
        <row r="23">
          <cell r="BE23">
            <v>178</v>
          </cell>
          <cell r="BF23">
            <v>448</v>
          </cell>
          <cell r="BG23">
            <v>254.21</v>
          </cell>
          <cell r="BH23">
            <v>60.09</v>
          </cell>
        </row>
        <row r="24">
          <cell r="B24" t="str">
            <v>吉首大学张家界学院</v>
          </cell>
        </row>
        <row r="24">
          <cell r="BE24">
            <v>63</v>
          </cell>
          <cell r="BF24">
            <v>306</v>
          </cell>
          <cell r="BG24">
            <v>303.47</v>
          </cell>
          <cell r="BH24">
            <v>46.03</v>
          </cell>
        </row>
        <row r="25">
          <cell r="B25" t="str">
            <v>小计</v>
          </cell>
        </row>
        <row r="25">
          <cell r="BE25">
            <v>248</v>
          </cell>
          <cell r="BF25">
            <v>340</v>
          </cell>
          <cell r="BG25">
            <v>417.39</v>
          </cell>
          <cell r="BH25">
            <v>42.77</v>
          </cell>
        </row>
        <row r="26">
          <cell r="B26" t="str">
            <v>湖南科技大学</v>
          </cell>
        </row>
        <row r="26">
          <cell r="BE26">
            <v>175</v>
          </cell>
          <cell r="BF26">
            <v>220</v>
          </cell>
          <cell r="BG26">
            <v>216.31</v>
          </cell>
          <cell r="BH26">
            <v>27.62</v>
          </cell>
        </row>
        <row r="27">
          <cell r="B27" t="str">
            <v>湖南科技大学潇湘学院</v>
          </cell>
        </row>
        <row r="27">
          <cell r="BE27">
            <v>73</v>
          </cell>
          <cell r="BF27">
            <v>120</v>
          </cell>
          <cell r="BG27">
            <v>201.07</v>
          </cell>
          <cell r="BH27">
            <v>15.15</v>
          </cell>
        </row>
        <row r="28">
          <cell r="B28" t="str">
            <v>小计</v>
          </cell>
        </row>
        <row r="28">
          <cell r="BE28">
            <v>215</v>
          </cell>
          <cell r="BF28">
            <v>275</v>
          </cell>
          <cell r="BG28">
            <v>441.66</v>
          </cell>
          <cell r="BH28">
            <v>27.43</v>
          </cell>
        </row>
        <row r="29">
          <cell r="B29" t="str">
            <v>长沙理工大学</v>
          </cell>
        </row>
        <row r="29">
          <cell r="BE29">
            <v>107</v>
          </cell>
          <cell r="BF29">
            <v>141</v>
          </cell>
          <cell r="BG29">
            <v>110.78</v>
          </cell>
          <cell r="BH29">
            <v>13.56</v>
          </cell>
        </row>
        <row r="30">
          <cell r="B30" t="str">
            <v>长沙理工大学城南学院</v>
          </cell>
        </row>
        <row r="30">
          <cell r="BE30">
            <v>108</v>
          </cell>
          <cell r="BF30">
            <v>134</v>
          </cell>
          <cell r="BG30">
            <v>330.88</v>
          </cell>
          <cell r="BH30">
            <v>13.87</v>
          </cell>
        </row>
        <row r="31">
          <cell r="B31" t="str">
            <v>小计</v>
          </cell>
        </row>
        <row r="31">
          <cell r="BE31">
            <v>175</v>
          </cell>
          <cell r="BF31">
            <v>321</v>
          </cell>
          <cell r="BG31">
            <v>178.87</v>
          </cell>
          <cell r="BH31">
            <v>40.29</v>
          </cell>
        </row>
        <row r="32">
          <cell r="B32" t="str">
            <v>湖南农业大学</v>
          </cell>
        </row>
        <row r="32">
          <cell r="BE32">
            <v>122</v>
          </cell>
          <cell r="BF32">
            <v>230</v>
          </cell>
          <cell r="BG32">
            <v>55.56</v>
          </cell>
          <cell r="BH32">
            <v>28.51</v>
          </cell>
        </row>
        <row r="33">
          <cell r="B33" t="str">
            <v>湖南农业大学东方科技学院</v>
          </cell>
        </row>
        <row r="33">
          <cell r="BE33">
            <v>53</v>
          </cell>
          <cell r="BF33">
            <v>91</v>
          </cell>
          <cell r="BG33">
            <v>123.31</v>
          </cell>
          <cell r="BH33">
            <v>11.78</v>
          </cell>
        </row>
        <row r="34">
          <cell r="B34" t="str">
            <v>小计</v>
          </cell>
        </row>
        <row r="34">
          <cell r="BE34">
            <v>242</v>
          </cell>
          <cell r="BF34">
            <v>777</v>
          </cell>
          <cell r="BG34">
            <v>586.56</v>
          </cell>
          <cell r="BH34">
            <v>113.66</v>
          </cell>
        </row>
        <row r="35">
          <cell r="B35" t="str">
            <v>中南林业科技大学</v>
          </cell>
        </row>
        <row r="35">
          <cell r="BE35">
            <v>122</v>
          </cell>
          <cell r="BF35">
            <v>194</v>
          </cell>
          <cell r="BG35">
            <v>182.56</v>
          </cell>
          <cell r="BH35">
            <v>21.19</v>
          </cell>
        </row>
        <row r="36">
          <cell r="B36" t="str">
            <v>中南林业科技大学涉外学院</v>
          </cell>
        </row>
        <row r="36">
          <cell r="BE36">
            <v>120</v>
          </cell>
          <cell r="BF36">
            <v>583</v>
          </cell>
          <cell r="BG36">
            <v>404</v>
          </cell>
          <cell r="BH36">
            <v>92.47</v>
          </cell>
        </row>
        <row r="37">
          <cell r="B37" t="str">
            <v>小计</v>
          </cell>
        </row>
        <row r="37">
          <cell r="BE37">
            <v>96</v>
          </cell>
          <cell r="BF37">
            <v>299</v>
          </cell>
          <cell r="BG37">
            <v>206.02</v>
          </cell>
          <cell r="BH37">
            <v>37.52</v>
          </cell>
        </row>
        <row r="38">
          <cell r="B38" t="str">
            <v>湖南中医药大学</v>
          </cell>
        </row>
        <row r="38">
          <cell r="BE38">
            <v>67</v>
          </cell>
          <cell r="BF38">
            <v>211</v>
          </cell>
          <cell r="BG38">
            <v>105.42</v>
          </cell>
          <cell r="BH38">
            <v>27.23</v>
          </cell>
        </row>
        <row r="39">
          <cell r="B39" t="str">
            <v>湖南中医药大学湘杏学院</v>
          </cell>
        </row>
        <row r="39">
          <cell r="BE39">
            <v>29</v>
          </cell>
          <cell r="BF39">
            <v>88</v>
          </cell>
          <cell r="BG39">
            <v>100.6</v>
          </cell>
          <cell r="BH39">
            <v>10.29</v>
          </cell>
        </row>
        <row r="40">
          <cell r="B40" t="str">
            <v>小计</v>
          </cell>
        </row>
        <row r="40">
          <cell r="BE40">
            <v>120</v>
          </cell>
          <cell r="BF40">
            <v>136</v>
          </cell>
          <cell r="BG40">
            <v>294.8</v>
          </cell>
          <cell r="BH40">
            <v>14.07</v>
          </cell>
        </row>
        <row r="41">
          <cell r="B41" t="str">
            <v>湖南师范大学</v>
          </cell>
        </row>
        <row r="41">
          <cell r="BE41">
            <v>66</v>
          </cell>
          <cell r="BF41">
            <v>74</v>
          </cell>
          <cell r="BG41">
            <v>137.08</v>
          </cell>
          <cell r="BH41">
            <v>7.43</v>
          </cell>
        </row>
        <row r="42">
          <cell r="B42" t="str">
            <v>湖南师范大学树达学院</v>
          </cell>
        </row>
        <row r="42">
          <cell r="BE42">
            <v>54</v>
          </cell>
          <cell r="BF42">
            <v>62</v>
          </cell>
          <cell r="BG42">
            <v>157.72</v>
          </cell>
          <cell r="BH42">
            <v>6.64</v>
          </cell>
        </row>
        <row r="43">
          <cell r="B43" t="str">
            <v>小计</v>
          </cell>
        </row>
        <row r="43">
          <cell r="BE43">
            <v>402</v>
          </cell>
          <cell r="BF43">
            <v>494</v>
          </cell>
          <cell r="BG43">
            <v>709.47</v>
          </cell>
          <cell r="BH43">
            <v>60.8</v>
          </cell>
        </row>
        <row r="44">
          <cell r="B44" t="str">
            <v>南华大学</v>
          </cell>
        </row>
        <row r="44">
          <cell r="BE44">
            <v>320</v>
          </cell>
          <cell r="BF44">
            <v>344</v>
          </cell>
          <cell r="BG44">
            <v>511.83</v>
          </cell>
          <cell r="BH44">
            <v>41.79</v>
          </cell>
        </row>
        <row r="45">
          <cell r="B45" t="str">
            <v>南华大学船山学院</v>
          </cell>
        </row>
        <row r="45">
          <cell r="BE45">
            <v>82</v>
          </cell>
          <cell r="BF45">
            <v>150</v>
          </cell>
          <cell r="BG45">
            <v>197.64</v>
          </cell>
          <cell r="BH45">
            <v>19.01</v>
          </cell>
        </row>
        <row r="46">
          <cell r="B46" t="str">
            <v>小计</v>
          </cell>
        </row>
        <row r="46">
          <cell r="BE46">
            <v>347</v>
          </cell>
          <cell r="BF46">
            <v>625</v>
          </cell>
          <cell r="BG46">
            <v>399.4</v>
          </cell>
          <cell r="BH46">
            <v>65.92</v>
          </cell>
        </row>
        <row r="47">
          <cell r="B47" t="str">
            <v>湖南工业大学</v>
          </cell>
        </row>
        <row r="47">
          <cell r="BE47">
            <v>258</v>
          </cell>
          <cell r="BF47">
            <v>399</v>
          </cell>
          <cell r="BG47">
            <v>248.31</v>
          </cell>
          <cell r="BH47">
            <v>39.5</v>
          </cell>
        </row>
        <row r="48">
          <cell r="B48" t="str">
            <v>湖南工业大学科技学院</v>
          </cell>
        </row>
        <row r="48">
          <cell r="BE48">
            <v>89</v>
          </cell>
          <cell r="BF48">
            <v>226</v>
          </cell>
          <cell r="BG48">
            <v>151.09</v>
          </cell>
          <cell r="BH48">
            <v>26.42</v>
          </cell>
        </row>
        <row r="49">
          <cell r="B49" t="str">
            <v>小计</v>
          </cell>
        </row>
        <row r="49">
          <cell r="BE49">
            <v>98</v>
          </cell>
          <cell r="BF49">
            <v>154</v>
          </cell>
          <cell r="BG49">
            <v>26.7</v>
          </cell>
          <cell r="BH49">
            <v>8.82</v>
          </cell>
        </row>
        <row r="50">
          <cell r="B50" t="str">
            <v>湖南工商大学</v>
          </cell>
        </row>
        <row r="50">
          <cell r="BE50">
            <v>88</v>
          </cell>
          <cell r="BF50">
            <v>154</v>
          </cell>
          <cell r="BG50">
            <v>78.06</v>
          </cell>
          <cell r="BH50">
            <v>14.86</v>
          </cell>
        </row>
        <row r="51">
          <cell r="B51" t="str">
            <v>湖南商学院北津学院</v>
          </cell>
        </row>
        <row r="51">
          <cell r="BE51">
            <v>10</v>
          </cell>
          <cell r="BF51">
            <v>0</v>
          </cell>
          <cell r="BG51">
            <v>-51.36</v>
          </cell>
          <cell r="BH51">
            <v>-6.04</v>
          </cell>
        </row>
        <row r="52">
          <cell r="B52" t="str">
            <v>小计</v>
          </cell>
        </row>
        <row r="52">
          <cell r="BE52">
            <v>242</v>
          </cell>
          <cell r="BF52">
            <v>427</v>
          </cell>
          <cell r="BG52">
            <v>591.99</v>
          </cell>
          <cell r="BH52">
            <v>54.54</v>
          </cell>
        </row>
        <row r="53">
          <cell r="B53" t="str">
            <v>湖南工程学院</v>
          </cell>
        </row>
        <row r="53">
          <cell r="BE53">
            <v>166</v>
          </cell>
          <cell r="BF53">
            <v>288</v>
          </cell>
          <cell r="BG53">
            <v>329.7</v>
          </cell>
          <cell r="BH53">
            <v>35.73</v>
          </cell>
        </row>
        <row r="54">
          <cell r="B54" t="str">
            <v>湖南工程学院应用技术学院</v>
          </cell>
        </row>
        <row r="54">
          <cell r="BE54">
            <v>76</v>
          </cell>
          <cell r="BF54">
            <v>139</v>
          </cell>
          <cell r="BG54">
            <v>262.29</v>
          </cell>
          <cell r="BH54">
            <v>18.81</v>
          </cell>
        </row>
        <row r="55">
          <cell r="B55" t="str">
            <v>小计</v>
          </cell>
        </row>
        <row r="55">
          <cell r="BE55">
            <v>250</v>
          </cell>
          <cell r="BF55">
            <v>466</v>
          </cell>
          <cell r="BG55">
            <v>543.42</v>
          </cell>
          <cell r="BH55">
            <v>53.67</v>
          </cell>
        </row>
        <row r="56">
          <cell r="B56" t="str">
            <v>湖南理工学院</v>
          </cell>
        </row>
        <row r="56">
          <cell r="BE56">
            <v>172</v>
          </cell>
          <cell r="BF56">
            <v>323</v>
          </cell>
          <cell r="BG56">
            <v>247.3</v>
          </cell>
          <cell r="BH56">
            <v>37.03</v>
          </cell>
        </row>
        <row r="57">
          <cell r="B57" t="str">
            <v>湖南理工学院南湖学院</v>
          </cell>
        </row>
        <row r="57">
          <cell r="BE57">
            <v>78</v>
          </cell>
          <cell r="BF57">
            <v>143</v>
          </cell>
          <cell r="BG57">
            <v>296.12</v>
          </cell>
          <cell r="BH57">
            <v>16.64</v>
          </cell>
        </row>
        <row r="58">
          <cell r="B58" t="str">
            <v>湘南学院</v>
          </cell>
        </row>
        <row r="58">
          <cell r="BE58">
            <v>160</v>
          </cell>
          <cell r="BF58">
            <v>356</v>
          </cell>
          <cell r="BG58">
            <v>329.9</v>
          </cell>
          <cell r="BH58">
            <v>46.92</v>
          </cell>
        </row>
        <row r="59">
          <cell r="B59" t="str">
            <v>小计</v>
          </cell>
        </row>
        <row r="59">
          <cell r="BE59">
            <v>132</v>
          </cell>
          <cell r="BF59">
            <v>244</v>
          </cell>
          <cell r="BG59">
            <v>161.36</v>
          </cell>
          <cell r="BH59">
            <v>29.11</v>
          </cell>
        </row>
        <row r="60">
          <cell r="B60" t="str">
            <v>衡阳师范学院</v>
          </cell>
        </row>
        <row r="60">
          <cell r="BE60">
            <v>93</v>
          </cell>
          <cell r="BF60">
            <v>173</v>
          </cell>
          <cell r="BG60">
            <v>95.3</v>
          </cell>
          <cell r="BH60">
            <v>20.3</v>
          </cell>
        </row>
        <row r="61">
          <cell r="B61" t="str">
            <v>衡阳师范学院南岳学院</v>
          </cell>
        </row>
        <row r="61">
          <cell r="BE61">
            <v>39</v>
          </cell>
          <cell r="BF61">
            <v>71</v>
          </cell>
          <cell r="BG61">
            <v>66.06</v>
          </cell>
          <cell r="BH61">
            <v>8.81</v>
          </cell>
        </row>
        <row r="62">
          <cell r="B62" t="str">
            <v>邵阳学院</v>
          </cell>
        </row>
        <row r="62">
          <cell r="BE62">
            <v>266</v>
          </cell>
          <cell r="BF62">
            <v>398</v>
          </cell>
          <cell r="BG62">
            <v>412.71</v>
          </cell>
          <cell r="BH62">
            <v>42.27</v>
          </cell>
        </row>
        <row r="63">
          <cell r="B63" t="str">
            <v>怀化学院</v>
          </cell>
        </row>
        <row r="63">
          <cell r="BE63">
            <v>169</v>
          </cell>
          <cell r="BF63">
            <v>391</v>
          </cell>
          <cell r="BG63">
            <v>229.09</v>
          </cell>
          <cell r="BH63">
            <v>53.66</v>
          </cell>
        </row>
        <row r="64">
          <cell r="B64" t="str">
            <v>小计</v>
          </cell>
        </row>
        <row r="64">
          <cell r="BE64">
            <v>224</v>
          </cell>
          <cell r="BF64">
            <v>531</v>
          </cell>
          <cell r="BG64">
            <v>403.39</v>
          </cell>
          <cell r="BH64">
            <v>69.7</v>
          </cell>
        </row>
        <row r="65">
          <cell r="B65" t="str">
            <v>湖南文理学院</v>
          </cell>
        </row>
        <row r="65">
          <cell r="BE65">
            <v>137</v>
          </cell>
          <cell r="BF65">
            <v>345</v>
          </cell>
          <cell r="BG65">
            <v>169.95</v>
          </cell>
          <cell r="BH65">
            <v>45.75</v>
          </cell>
        </row>
        <row r="66">
          <cell r="B66" t="str">
            <v>湖南文理学院芙蓉学院</v>
          </cell>
        </row>
        <row r="66">
          <cell r="BE66">
            <v>87</v>
          </cell>
          <cell r="BF66">
            <v>186</v>
          </cell>
          <cell r="BG66">
            <v>233.44</v>
          </cell>
          <cell r="BH66">
            <v>23.95</v>
          </cell>
        </row>
        <row r="67">
          <cell r="B67" t="str">
            <v>湖南科技学院</v>
          </cell>
        </row>
        <row r="67">
          <cell r="BE67">
            <v>179</v>
          </cell>
          <cell r="BF67">
            <v>298</v>
          </cell>
          <cell r="BG67">
            <v>231.75</v>
          </cell>
          <cell r="BH67">
            <v>36.53</v>
          </cell>
        </row>
        <row r="68">
          <cell r="B68" t="str">
            <v>湖南人文科技学院</v>
          </cell>
        </row>
        <row r="68">
          <cell r="BE68">
            <v>172</v>
          </cell>
          <cell r="BF68">
            <v>359</v>
          </cell>
          <cell r="BG68">
            <v>252.44</v>
          </cell>
          <cell r="BH68">
            <v>47.02</v>
          </cell>
        </row>
        <row r="69">
          <cell r="B69" t="str">
            <v>湖南第一师范学院</v>
          </cell>
        </row>
        <row r="69">
          <cell r="BE69">
            <v>43</v>
          </cell>
          <cell r="BF69">
            <v>130</v>
          </cell>
          <cell r="BG69">
            <v>31.41</v>
          </cell>
          <cell r="BH69">
            <v>17.52</v>
          </cell>
        </row>
        <row r="70">
          <cell r="B70" t="str">
            <v>湖南城市学院</v>
          </cell>
        </row>
        <row r="70">
          <cell r="BE70">
            <v>165</v>
          </cell>
          <cell r="BF70">
            <v>436</v>
          </cell>
          <cell r="BG70">
            <v>225.23</v>
          </cell>
          <cell r="BH70">
            <v>56.72</v>
          </cell>
        </row>
        <row r="71">
          <cell r="B71" t="str">
            <v>长沙民政职业技术学院</v>
          </cell>
        </row>
        <row r="71">
          <cell r="BE71">
            <v>388</v>
          </cell>
          <cell r="BF71">
            <v>369</v>
          </cell>
          <cell r="BG71">
            <v>447.42</v>
          </cell>
          <cell r="BH71">
            <v>37.72</v>
          </cell>
        </row>
        <row r="72">
          <cell r="B72" t="str">
            <v>湖南工学院</v>
          </cell>
        </row>
        <row r="72">
          <cell r="BE72">
            <v>198</v>
          </cell>
          <cell r="BF72">
            <v>537</v>
          </cell>
          <cell r="BG72">
            <v>265.12</v>
          </cell>
          <cell r="BH72">
            <v>70.38</v>
          </cell>
        </row>
        <row r="73">
          <cell r="B73" t="str">
            <v>湖南财政经济学院</v>
          </cell>
        </row>
        <row r="73">
          <cell r="BE73">
            <v>63</v>
          </cell>
          <cell r="BF73">
            <v>307</v>
          </cell>
          <cell r="BG73">
            <v>92.55</v>
          </cell>
          <cell r="BH73">
            <v>39.59</v>
          </cell>
        </row>
        <row r="74">
          <cell r="B74" t="str">
            <v>湖南女子学院</v>
          </cell>
        </row>
        <row r="74">
          <cell r="BE74">
            <v>21</v>
          </cell>
          <cell r="BF74">
            <v>192</v>
          </cell>
          <cell r="BG74">
            <v>6.47</v>
          </cell>
          <cell r="BH74">
            <v>31.58</v>
          </cell>
        </row>
        <row r="75">
          <cell r="B75" t="str">
            <v>长沙师范学院</v>
          </cell>
        </row>
        <row r="75">
          <cell r="BE75">
            <v>67</v>
          </cell>
          <cell r="BF75">
            <v>104</v>
          </cell>
          <cell r="BG75">
            <v>113.58</v>
          </cell>
          <cell r="BH75">
            <v>12.78</v>
          </cell>
        </row>
        <row r="76">
          <cell r="B76" t="str">
            <v>湖南科技职业学院</v>
          </cell>
        </row>
        <row r="76">
          <cell r="BE76">
            <v>356</v>
          </cell>
          <cell r="BF76">
            <v>262</v>
          </cell>
          <cell r="BG76">
            <v>681.88</v>
          </cell>
          <cell r="BH76">
            <v>26.83</v>
          </cell>
        </row>
        <row r="77">
          <cell r="B77" t="str">
            <v>湖南铁道职业技术学院</v>
          </cell>
        </row>
        <row r="77">
          <cell r="BE77">
            <v>278</v>
          </cell>
          <cell r="BF77">
            <v>262</v>
          </cell>
          <cell r="BG77">
            <v>386.67</v>
          </cell>
          <cell r="BH77">
            <v>22.67</v>
          </cell>
        </row>
        <row r="78">
          <cell r="B78" t="str">
            <v>湖南环境生物职业技术学院</v>
          </cell>
        </row>
        <row r="78">
          <cell r="BE78">
            <v>265</v>
          </cell>
          <cell r="BF78">
            <v>330</v>
          </cell>
          <cell r="BG78">
            <v>259.49</v>
          </cell>
          <cell r="BH78">
            <v>-23.66</v>
          </cell>
        </row>
        <row r="79">
          <cell r="B79" t="str">
            <v>湖南大众传媒职业技术学院</v>
          </cell>
        </row>
        <row r="79">
          <cell r="BE79">
            <v>191</v>
          </cell>
          <cell r="BF79">
            <v>180</v>
          </cell>
          <cell r="BG79">
            <v>317.72</v>
          </cell>
          <cell r="BH79">
            <v>19.6</v>
          </cell>
        </row>
        <row r="80">
          <cell r="B80" t="str">
            <v>湖南网络工程职业学院</v>
          </cell>
        </row>
        <row r="80">
          <cell r="BE80">
            <v>456</v>
          </cell>
          <cell r="BF80">
            <v>1104</v>
          </cell>
          <cell r="BG80">
            <v>216.92</v>
          </cell>
          <cell r="BH80">
            <v>77.72</v>
          </cell>
        </row>
        <row r="81">
          <cell r="B81" t="str">
            <v>湖南工业职业技术学院</v>
          </cell>
        </row>
        <row r="81">
          <cell r="BE81">
            <v>441</v>
          </cell>
          <cell r="BF81">
            <v>298</v>
          </cell>
          <cell r="BG81">
            <v>728.31</v>
          </cell>
          <cell r="BH81">
            <v>33.66</v>
          </cell>
        </row>
        <row r="82">
          <cell r="B82" t="str">
            <v>湖南医药学院</v>
          </cell>
        </row>
        <row r="82">
          <cell r="BE82">
            <v>69</v>
          </cell>
          <cell r="BF82">
            <v>136</v>
          </cell>
          <cell r="BG82">
            <v>85.64</v>
          </cell>
          <cell r="BH82">
            <v>16.33</v>
          </cell>
        </row>
        <row r="83">
          <cell r="B83" t="str">
            <v>湖南工艺美术职业学院</v>
          </cell>
        </row>
        <row r="83">
          <cell r="BE83">
            <v>109</v>
          </cell>
          <cell r="BF83">
            <v>106</v>
          </cell>
          <cell r="BG83">
            <v>167.25</v>
          </cell>
          <cell r="BH83">
            <v>9.69</v>
          </cell>
        </row>
        <row r="84">
          <cell r="B84" t="str">
            <v>湖南机电职业技术学院</v>
          </cell>
        </row>
        <row r="84">
          <cell r="BE84">
            <v>362</v>
          </cell>
          <cell r="BF84">
            <v>297</v>
          </cell>
          <cell r="BG84">
            <v>394.53</v>
          </cell>
          <cell r="BH84">
            <v>25.93</v>
          </cell>
        </row>
        <row r="85">
          <cell r="B85" t="str">
            <v>湖南化工职业技术学院</v>
          </cell>
        </row>
        <row r="85">
          <cell r="BE85">
            <v>456</v>
          </cell>
          <cell r="BF85">
            <v>315</v>
          </cell>
          <cell r="BG85">
            <v>552.64</v>
          </cell>
          <cell r="BH85">
            <v>36.34</v>
          </cell>
        </row>
        <row r="86">
          <cell r="B86" t="str">
            <v>湖南石油化工职业技术学院</v>
          </cell>
        </row>
        <row r="86">
          <cell r="BE86">
            <v>272</v>
          </cell>
          <cell r="BF86">
            <v>177</v>
          </cell>
          <cell r="BG86">
            <v>509.67</v>
          </cell>
          <cell r="BH86">
            <v>24.64</v>
          </cell>
        </row>
        <row r="87">
          <cell r="B87" t="str">
            <v>湖南国防工业职业技术学院</v>
          </cell>
        </row>
        <row r="87">
          <cell r="BE87">
            <v>956</v>
          </cell>
          <cell r="BF87">
            <v>150</v>
          </cell>
          <cell r="BG87">
            <v>1894.22</v>
          </cell>
          <cell r="BH87">
            <v>16.43</v>
          </cell>
        </row>
        <row r="88">
          <cell r="BE88">
            <v>6851</v>
          </cell>
          <cell r="BF88">
            <v>5834</v>
          </cell>
          <cell r="BG88">
            <v>10984.56</v>
          </cell>
          <cell r="BH88">
            <v>591.9</v>
          </cell>
        </row>
        <row r="89">
          <cell r="B89" t="str">
            <v>湖南安全技术职业学院</v>
          </cell>
        </row>
        <row r="89">
          <cell r="BE89">
            <v>264</v>
          </cell>
          <cell r="BF89">
            <v>427</v>
          </cell>
          <cell r="BG89">
            <v>262.86</v>
          </cell>
          <cell r="BH89">
            <v>49.39</v>
          </cell>
        </row>
        <row r="90">
          <cell r="B90" t="str">
            <v>湖南工程职业技术学院</v>
          </cell>
        </row>
        <row r="90">
          <cell r="BE90">
            <v>238</v>
          </cell>
          <cell r="BF90">
            <v>176</v>
          </cell>
          <cell r="BG90">
            <v>317.07</v>
          </cell>
          <cell r="BH90">
            <v>16.43</v>
          </cell>
        </row>
        <row r="91">
          <cell r="B91" t="str">
            <v>湖南警察学院</v>
          </cell>
        </row>
        <row r="91">
          <cell r="BE91">
            <v>69</v>
          </cell>
          <cell r="BF91">
            <v>105</v>
          </cell>
          <cell r="BG91">
            <v>53.74</v>
          </cell>
          <cell r="BH91">
            <v>11.79</v>
          </cell>
        </row>
        <row r="92">
          <cell r="B92" t="str">
            <v>湖南商务职业技术学院</v>
          </cell>
        </row>
        <row r="92">
          <cell r="BE92">
            <v>113</v>
          </cell>
          <cell r="BF92">
            <v>89</v>
          </cell>
          <cell r="BG92">
            <v>102.44</v>
          </cell>
          <cell r="BH92">
            <v>9.4</v>
          </cell>
        </row>
        <row r="93">
          <cell r="B93" t="str">
            <v>小计</v>
          </cell>
        </row>
        <row r="93">
          <cell r="BE93">
            <v>1279</v>
          </cell>
          <cell r="BF93">
            <v>477</v>
          </cell>
          <cell r="BG93">
            <v>2405.86</v>
          </cell>
          <cell r="BH93">
            <v>28.01</v>
          </cell>
        </row>
        <row r="94">
          <cell r="B94" t="str">
            <v>张家界航空工业职业技术学院</v>
          </cell>
        </row>
        <row r="94">
          <cell r="BE94">
            <v>1001</v>
          </cell>
          <cell r="BF94">
            <v>289</v>
          </cell>
          <cell r="BG94">
            <v>1972.57</v>
          </cell>
          <cell r="BH94">
            <v>11.28</v>
          </cell>
        </row>
        <row r="95">
          <cell r="B95" t="str">
            <v>湖南电气职业技术学院</v>
          </cell>
        </row>
        <row r="95">
          <cell r="BE95">
            <v>278</v>
          </cell>
          <cell r="BF95">
            <v>188</v>
          </cell>
          <cell r="BG95">
            <v>433.29</v>
          </cell>
          <cell r="BH95">
            <v>16.73</v>
          </cell>
        </row>
        <row r="96">
          <cell r="B96" t="str">
            <v>长沙环境保护职业技术学院</v>
          </cell>
        </row>
        <row r="96">
          <cell r="BE96">
            <v>252</v>
          </cell>
          <cell r="BF96">
            <v>170</v>
          </cell>
          <cell r="BG96">
            <v>352.39</v>
          </cell>
          <cell r="BH96">
            <v>16.24</v>
          </cell>
        </row>
        <row r="97">
          <cell r="B97" t="str">
            <v>湖南城建职业技术学院</v>
          </cell>
        </row>
        <row r="97">
          <cell r="BE97">
            <v>377</v>
          </cell>
          <cell r="BF97">
            <v>269</v>
          </cell>
          <cell r="BG97">
            <v>575.55</v>
          </cell>
          <cell r="BH97">
            <v>27.12</v>
          </cell>
        </row>
        <row r="98">
          <cell r="B98" t="str">
            <v>湖南交通职业技术学院</v>
          </cell>
        </row>
        <row r="98">
          <cell r="BE98">
            <v>399</v>
          </cell>
          <cell r="BF98">
            <v>292</v>
          </cell>
          <cell r="BG98">
            <v>576.15</v>
          </cell>
          <cell r="BH98">
            <v>28.81</v>
          </cell>
        </row>
        <row r="99">
          <cell r="B99" t="str">
            <v>湖南理工职业技术学院</v>
          </cell>
        </row>
        <row r="99">
          <cell r="BE99">
            <v>261</v>
          </cell>
          <cell r="BF99">
            <v>217</v>
          </cell>
          <cell r="BG99">
            <v>222.3</v>
          </cell>
          <cell r="BH99">
            <v>21.18</v>
          </cell>
        </row>
        <row r="100">
          <cell r="B100" t="str">
            <v>湖南生物机电职业技术学院</v>
          </cell>
        </row>
        <row r="100">
          <cell r="BE100">
            <v>345</v>
          </cell>
          <cell r="BF100">
            <v>319</v>
          </cell>
          <cell r="BG100">
            <v>397.71</v>
          </cell>
          <cell r="BH100">
            <v>29.2</v>
          </cell>
        </row>
        <row r="101">
          <cell r="B101" t="str">
            <v>小计</v>
          </cell>
        </row>
        <row r="101">
          <cell r="BE101">
            <v>360</v>
          </cell>
          <cell r="BF101">
            <v>237</v>
          </cell>
          <cell r="BG101">
            <v>454.86</v>
          </cell>
          <cell r="BH101">
            <v>24.35</v>
          </cell>
        </row>
        <row r="102">
          <cell r="B102" t="str">
            <v>湖南外贸职业学院</v>
          </cell>
        </row>
        <row r="102">
          <cell r="BE102">
            <v>172</v>
          </cell>
          <cell r="BF102">
            <v>109</v>
          </cell>
          <cell r="BG102">
            <v>223.07</v>
          </cell>
          <cell r="BH102">
            <v>12.47</v>
          </cell>
        </row>
        <row r="103">
          <cell r="B103" t="str">
            <v>湖南现代物流职业技术学院</v>
          </cell>
        </row>
        <row r="103">
          <cell r="BE103">
            <v>188</v>
          </cell>
          <cell r="BF103">
            <v>128</v>
          </cell>
          <cell r="BG103">
            <v>231.79</v>
          </cell>
          <cell r="BH103">
            <v>11.88</v>
          </cell>
        </row>
        <row r="104">
          <cell r="B104" t="str">
            <v>湖南水利水电职业技术学院</v>
          </cell>
        </row>
        <row r="104">
          <cell r="BE104">
            <v>300</v>
          </cell>
          <cell r="BF104">
            <v>329</v>
          </cell>
          <cell r="BG104">
            <v>364.18</v>
          </cell>
          <cell r="BH104">
            <v>36.92</v>
          </cell>
        </row>
        <row r="105">
          <cell r="B105" t="str">
            <v>湖南司法警官职业学院</v>
          </cell>
        </row>
        <row r="105">
          <cell r="BE105">
            <v>214</v>
          </cell>
          <cell r="BF105">
            <v>193</v>
          </cell>
          <cell r="BG105">
            <v>343.57</v>
          </cell>
          <cell r="BH105">
            <v>19.41</v>
          </cell>
        </row>
        <row r="106">
          <cell r="B106" t="str">
            <v>湖南体育职业学院</v>
          </cell>
        </row>
        <row r="106">
          <cell r="BE106">
            <v>414</v>
          </cell>
          <cell r="BF106">
            <v>171</v>
          </cell>
          <cell r="BG106">
            <v>669.44</v>
          </cell>
          <cell r="BH106">
            <v>18.61</v>
          </cell>
        </row>
        <row r="107">
          <cell r="B107" t="str">
            <v>湖南中医药高等专科学校</v>
          </cell>
        </row>
        <row r="107">
          <cell r="BE107">
            <v>106</v>
          </cell>
          <cell r="BF107">
            <v>85</v>
          </cell>
          <cell r="BG107">
            <v>145.34</v>
          </cell>
          <cell r="BH107">
            <v>7.73</v>
          </cell>
        </row>
        <row r="108">
          <cell r="B108" t="str">
            <v>湖南艺术职业学院</v>
          </cell>
        </row>
        <row r="108">
          <cell r="BE108">
            <v>128</v>
          </cell>
          <cell r="BF108">
            <v>77</v>
          </cell>
          <cell r="BG108">
            <v>256.56</v>
          </cell>
          <cell r="BH108">
            <v>7.91</v>
          </cell>
        </row>
        <row r="109">
          <cell r="B109" t="str">
            <v>湖南劳动人事职业学院</v>
          </cell>
        </row>
        <row r="109">
          <cell r="BE109">
            <v>216</v>
          </cell>
          <cell r="BF109">
            <v>171</v>
          </cell>
          <cell r="BG109">
            <v>233.41</v>
          </cell>
          <cell r="BH109">
            <v>20.69</v>
          </cell>
        </row>
        <row r="110">
          <cell r="B110" t="str">
            <v>湖南食品药品职业学院</v>
          </cell>
        </row>
        <row r="110">
          <cell r="BE110">
            <v>81</v>
          </cell>
          <cell r="BF110">
            <v>75</v>
          </cell>
          <cell r="BG110">
            <v>54.06</v>
          </cell>
          <cell r="BH110">
            <v>8.23</v>
          </cell>
        </row>
        <row r="111">
          <cell r="B111" t="str">
            <v>湖南有色金属职业技术学院</v>
          </cell>
        </row>
        <row r="111">
          <cell r="BE111">
            <v>328</v>
          </cell>
          <cell r="BF111">
            <v>233</v>
          </cell>
          <cell r="BG111">
            <v>457.96</v>
          </cell>
          <cell r="BH111">
            <v>9.61</v>
          </cell>
        </row>
        <row r="112">
          <cell r="B112" t="str">
            <v>长沙电力职业技术学院</v>
          </cell>
        </row>
        <row r="112">
          <cell r="BE112">
            <v>46</v>
          </cell>
          <cell r="BF112">
            <v>60</v>
          </cell>
          <cell r="BG112">
            <v>39.54</v>
          </cell>
          <cell r="BH112">
            <v>6.93</v>
          </cell>
        </row>
        <row r="113">
          <cell r="B113" t="str">
            <v>湖南邮电职业技术学院</v>
          </cell>
        </row>
        <row r="113">
          <cell r="BE113">
            <v>133</v>
          </cell>
          <cell r="BF113">
            <v>88</v>
          </cell>
          <cell r="BG113">
            <v>160.37</v>
          </cell>
          <cell r="BH113">
            <v>10.89</v>
          </cell>
        </row>
        <row r="114">
          <cell r="B114" t="str">
            <v>小计</v>
          </cell>
        </row>
        <row r="114">
          <cell r="BE114">
            <v>928</v>
          </cell>
          <cell r="BF114">
            <v>1574</v>
          </cell>
          <cell r="BG114">
            <v>2539.2</v>
          </cell>
          <cell r="BH114">
            <v>183.05</v>
          </cell>
        </row>
        <row r="115">
          <cell r="B115" t="str">
            <v>湖南涉外经济学院</v>
          </cell>
        </row>
        <row r="115">
          <cell r="BE115">
            <v>354</v>
          </cell>
          <cell r="BF115">
            <v>770</v>
          </cell>
          <cell r="BG115">
            <v>924.65</v>
          </cell>
          <cell r="BH115">
            <v>92.17</v>
          </cell>
        </row>
        <row r="116">
          <cell r="B116" t="str">
            <v>长沙医学院</v>
          </cell>
        </row>
        <row r="116">
          <cell r="BE116">
            <v>237</v>
          </cell>
          <cell r="BF116">
            <v>382</v>
          </cell>
          <cell r="BG116">
            <v>684.5</v>
          </cell>
          <cell r="BH116">
            <v>42.67</v>
          </cell>
        </row>
        <row r="117">
          <cell r="B117" t="str">
            <v>湖南信息学院</v>
          </cell>
        </row>
        <row r="117">
          <cell r="BE117">
            <v>249</v>
          </cell>
          <cell r="BF117">
            <v>313</v>
          </cell>
          <cell r="BG117">
            <v>810</v>
          </cell>
          <cell r="BH117">
            <v>36.73</v>
          </cell>
        </row>
        <row r="118">
          <cell r="B118" t="str">
            <v>保险职业学院</v>
          </cell>
        </row>
        <row r="118">
          <cell r="BE118">
            <v>88</v>
          </cell>
          <cell r="BF118">
            <v>109</v>
          </cell>
          <cell r="BG118">
            <v>120.05</v>
          </cell>
          <cell r="BH118">
            <v>11.48</v>
          </cell>
        </row>
        <row r="119">
          <cell r="BE119">
            <v>9195</v>
          </cell>
          <cell r="BF119">
            <v>7232</v>
          </cell>
          <cell r="BG119">
            <v>17096.07</v>
          </cell>
          <cell r="BH119">
            <v>371.13</v>
          </cell>
        </row>
        <row r="120">
          <cell r="B120" t="str">
            <v>小计</v>
          </cell>
        </row>
        <row r="120">
          <cell r="BE120">
            <v>2506</v>
          </cell>
          <cell r="BF120">
            <v>1962</v>
          </cell>
          <cell r="BG120">
            <v>5878.66</v>
          </cell>
          <cell r="BH120">
            <v>95.11</v>
          </cell>
        </row>
        <row r="121">
          <cell r="B121" t="str">
            <v>长沙南方职业学院</v>
          </cell>
        </row>
        <row r="121">
          <cell r="BE121">
            <v>410</v>
          </cell>
          <cell r="BF121">
            <v>286</v>
          </cell>
          <cell r="BG121">
            <v>1122.51</v>
          </cell>
          <cell r="BH121">
            <v>28.9</v>
          </cell>
        </row>
        <row r="122">
          <cell r="B122" t="str">
            <v>长沙商贸旅游职业技术学院</v>
          </cell>
        </row>
        <row r="122">
          <cell r="BE122">
            <v>122</v>
          </cell>
          <cell r="BF122">
            <v>90</v>
          </cell>
          <cell r="BG122">
            <v>157.53</v>
          </cell>
          <cell r="BH122">
            <v>8.91</v>
          </cell>
        </row>
        <row r="123">
          <cell r="B123" t="str">
            <v>湖南信息职业技术学院</v>
          </cell>
        </row>
        <row r="123">
          <cell r="BE123">
            <v>299</v>
          </cell>
          <cell r="BF123">
            <v>205</v>
          </cell>
          <cell r="BG123">
            <v>380.88</v>
          </cell>
          <cell r="BH123">
            <v>21.79</v>
          </cell>
        </row>
        <row r="124">
          <cell r="B124" t="str">
            <v>长沙学院</v>
          </cell>
        </row>
        <row r="124">
          <cell r="BE124">
            <v>127</v>
          </cell>
          <cell r="BF124">
            <v>227</v>
          </cell>
          <cell r="BG124">
            <v>140.9</v>
          </cell>
          <cell r="BH124">
            <v>25.04</v>
          </cell>
        </row>
        <row r="125">
          <cell r="B125" t="str">
            <v>长沙职业技术学院</v>
          </cell>
        </row>
        <row r="125">
          <cell r="BE125">
            <v>210</v>
          </cell>
          <cell r="BF125">
            <v>157</v>
          </cell>
          <cell r="BG125">
            <v>197.75</v>
          </cell>
          <cell r="BH125">
            <v>-58.22</v>
          </cell>
        </row>
        <row r="126">
          <cell r="B126" t="str">
            <v>湖南电子科技职业学院</v>
          </cell>
        </row>
        <row r="126">
          <cell r="BE126">
            <v>419</v>
          </cell>
          <cell r="BF126">
            <v>351</v>
          </cell>
          <cell r="BG126">
            <v>1134.12</v>
          </cell>
          <cell r="BH126">
            <v>33.86</v>
          </cell>
        </row>
        <row r="127">
          <cell r="B127" t="str">
            <v>湖南都市职业学院</v>
          </cell>
        </row>
        <row r="127">
          <cell r="BE127">
            <v>449</v>
          </cell>
          <cell r="BF127">
            <v>277</v>
          </cell>
          <cell r="BG127">
            <v>1319.49</v>
          </cell>
          <cell r="BH127">
            <v>-8.41999999999999</v>
          </cell>
        </row>
        <row r="128">
          <cell r="B128" t="str">
            <v>湖南外国语职业学院</v>
          </cell>
        </row>
        <row r="128">
          <cell r="BE128">
            <v>121</v>
          </cell>
          <cell r="BF128">
            <v>125</v>
          </cell>
          <cell r="BG128">
            <v>278.95</v>
          </cell>
          <cell r="BH128">
            <v>15.35</v>
          </cell>
        </row>
        <row r="129">
          <cell r="B129" t="str">
            <v>湖南三一工业职业技术学院</v>
          </cell>
        </row>
        <row r="129">
          <cell r="BE129">
            <v>306</v>
          </cell>
          <cell r="BF129">
            <v>216</v>
          </cell>
          <cell r="BG129">
            <v>1087.75</v>
          </cell>
          <cell r="BH129">
            <v>24.84</v>
          </cell>
        </row>
        <row r="130">
          <cell r="B130" t="str">
            <v>长沙幼儿师范高等专科学校</v>
          </cell>
        </row>
        <row r="130">
          <cell r="BE130">
            <v>3</v>
          </cell>
          <cell r="BF130">
            <v>0</v>
          </cell>
          <cell r="BG130">
            <v>2.26</v>
          </cell>
          <cell r="BH130">
            <v>0</v>
          </cell>
        </row>
        <row r="131">
          <cell r="B131" t="str">
            <v>长沙卫生职业学院</v>
          </cell>
        </row>
        <row r="131">
          <cell r="BE131">
            <v>40</v>
          </cell>
          <cell r="BF131">
            <v>28</v>
          </cell>
          <cell r="BG131">
            <v>56.52</v>
          </cell>
          <cell r="BH131">
            <v>3.06</v>
          </cell>
        </row>
        <row r="132">
          <cell r="B132" t="str">
            <v>小计</v>
          </cell>
        </row>
        <row r="132">
          <cell r="BE132">
            <v>1421</v>
          </cell>
          <cell r="BF132">
            <v>666</v>
          </cell>
          <cell r="BG132">
            <v>2534.36</v>
          </cell>
          <cell r="BH132">
            <v>69.3</v>
          </cell>
        </row>
        <row r="133">
          <cell r="B133" t="str">
            <v>湖南汽车工程职业学院</v>
          </cell>
        </row>
        <row r="133">
          <cell r="BE133">
            <v>1096</v>
          </cell>
          <cell r="BF133">
            <v>349</v>
          </cell>
          <cell r="BG133">
            <v>2068.14</v>
          </cell>
          <cell r="BH133">
            <v>35.84</v>
          </cell>
        </row>
        <row r="134">
          <cell r="B134" t="str">
            <v>株洲师范高等专科学校</v>
          </cell>
        </row>
        <row r="134">
          <cell r="BE134">
            <v>2</v>
          </cell>
          <cell r="BF134">
            <v>0</v>
          </cell>
          <cell r="BG134">
            <v>2.2</v>
          </cell>
          <cell r="BH134">
            <v>0</v>
          </cell>
        </row>
        <row r="135">
          <cell r="B135" t="str">
            <v>湖南铁路科技职业技术学院</v>
          </cell>
        </row>
        <row r="135">
          <cell r="BE135">
            <v>323</v>
          </cell>
          <cell r="BF135">
            <v>317</v>
          </cell>
          <cell r="BG135">
            <v>464.02</v>
          </cell>
          <cell r="BH135">
            <v>33.46</v>
          </cell>
        </row>
        <row r="136">
          <cell r="B136" t="str">
            <v>小计</v>
          </cell>
        </row>
        <row r="136">
          <cell r="BE136">
            <v>656</v>
          </cell>
          <cell r="BF136">
            <v>521</v>
          </cell>
          <cell r="BG136">
            <v>1705.79</v>
          </cell>
          <cell r="BH136">
            <v>67.01</v>
          </cell>
        </row>
        <row r="137">
          <cell r="B137" t="str">
            <v>湘潭医卫职业技术学院</v>
          </cell>
        </row>
        <row r="137">
          <cell r="BE137">
            <v>120</v>
          </cell>
          <cell r="BF137">
            <v>86</v>
          </cell>
          <cell r="BG137">
            <v>188.46</v>
          </cell>
          <cell r="BH137">
            <v>8.01</v>
          </cell>
        </row>
        <row r="138">
          <cell r="B138" t="str">
            <v>湖南软件职业技术大学</v>
          </cell>
        </row>
        <row r="138">
          <cell r="BE138">
            <v>288</v>
          </cell>
          <cell r="BF138">
            <v>169</v>
          </cell>
          <cell r="BG138">
            <v>908.56</v>
          </cell>
          <cell r="BH138">
            <v>18.02</v>
          </cell>
        </row>
        <row r="139">
          <cell r="B139" t="str">
            <v>湘潭理工学院</v>
          </cell>
        </row>
        <row r="139">
          <cell r="BE139">
            <v>46</v>
          </cell>
          <cell r="BF139">
            <v>129</v>
          </cell>
          <cell r="BG139">
            <v>189.2</v>
          </cell>
          <cell r="BH139">
            <v>23.86</v>
          </cell>
        </row>
        <row r="140">
          <cell r="B140" t="str">
            <v>湖南吉利汽车职业技术学院</v>
          </cell>
        </row>
        <row r="140">
          <cell r="BE140">
            <v>202</v>
          </cell>
          <cell r="BF140">
            <v>137</v>
          </cell>
          <cell r="BG140">
            <v>419.57</v>
          </cell>
          <cell r="BH140">
            <v>17.12</v>
          </cell>
        </row>
        <row r="141">
          <cell r="B141" t="str">
            <v>小计</v>
          </cell>
        </row>
        <row r="141">
          <cell r="BE141">
            <v>851</v>
          </cell>
          <cell r="BF141">
            <v>956</v>
          </cell>
          <cell r="BG141">
            <v>2001.79</v>
          </cell>
          <cell r="BH141">
            <v>104.74</v>
          </cell>
        </row>
        <row r="142">
          <cell r="B142" t="str">
            <v>湖南财经工业职业技术学院</v>
          </cell>
        </row>
        <row r="142">
          <cell r="BE142">
            <v>141</v>
          </cell>
          <cell r="BF142">
            <v>183</v>
          </cell>
          <cell r="BG142">
            <v>138.34</v>
          </cell>
          <cell r="BH142">
            <v>17.83</v>
          </cell>
        </row>
        <row r="143">
          <cell r="B143" t="str">
            <v>湖南高速铁路职业技术学院</v>
          </cell>
        </row>
        <row r="143">
          <cell r="BE143">
            <v>244</v>
          </cell>
          <cell r="BF143">
            <v>279</v>
          </cell>
          <cell r="BG143">
            <v>245.77</v>
          </cell>
          <cell r="BH143">
            <v>26.13</v>
          </cell>
        </row>
        <row r="144">
          <cell r="B144" t="str">
            <v>湖南交通工程学院</v>
          </cell>
        </row>
        <row r="144">
          <cell r="BE144">
            <v>239</v>
          </cell>
          <cell r="BF144">
            <v>376</v>
          </cell>
          <cell r="BG144">
            <v>862.07</v>
          </cell>
          <cell r="BH144">
            <v>49.59</v>
          </cell>
        </row>
        <row r="145">
          <cell r="B145" t="str">
            <v>湖南工商职业学院</v>
          </cell>
        </row>
        <row r="145">
          <cell r="BE145">
            <v>216</v>
          </cell>
          <cell r="BF145">
            <v>110</v>
          </cell>
          <cell r="BG145">
            <v>743.37</v>
          </cell>
          <cell r="BH145">
            <v>10.3</v>
          </cell>
        </row>
        <row r="146">
          <cell r="B146" t="str">
            <v>衡阳幼儿师范高等专科学校</v>
          </cell>
        </row>
        <row r="146">
          <cell r="BE146">
            <v>11</v>
          </cell>
          <cell r="BF146">
            <v>8</v>
          </cell>
          <cell r="BG146">
            <v>12.24</v>
          </cell>
          <cell r="BH146">
            <v>0.89</v>
          </cell>
        </row>
        <row r="147">
          <cell r="B147" t="str">
            <v>小计</v>
          </cell>
        </row>
        <row r="147">
          <cell r="BE147">
            <v>364</v>
          </cell>
          <cell r="BF147">
            <v>327</v>
          </cell>
          <cell r="BG147">
            <v>398.08</v>
          </cell>
          <cell r="BH147">
            <v>-64.43</v>
          </cell>
        </row>
        <row r="148">
          <cell r="B148" t="str">
            <v>邵阳职业技术学院</v>
          </cell>
        </row>
        <row r="148">
          <cell r="BE148">
            <v>329</v>
          </cell>
          <cell r="BF148">
            <v>313</v>
          </cell>
          <cell r="BG148">
            <v>350.85</v>
          </cell>
          <cell r="BH148">
            <v>-66.42</v>
          </cell>
        </row>
        <row r="149">
          <cell r="B149" t="str">
            <v>湘中幼儿师范高等专科学校</v>
          </cell>
        </row>
        <row r="149">
          <cell r="BE149">
            <v>35</v>
          </cell>
          <cell r="BF149">
            <v>14</v>
          </cell>
          <cell r="BG149">
            <v>47.23</v>
          </cell>
          <cell r="BH149">
            <v>1.99</v>
          </cell>
        </row>
        <row r="150">
          <cell r="B150" t="str">
            <v>小计</v>
          </cell>
        </row>
        <row r="150">
          <cell r="BE150">
            <v>397</v>
          </cell>
          <cell r="BF150">
            <v>328</v>
          </cell>
          <cell r="BG150">
            <v>384.71</v>
          </cell>
          <cell r="BH150">
            <v>-3.97</v>
          </cell>
        </row>
        <row r="151">
          <cell r="B151" t="str">
            <v>岳阳职业技术学院</v>
          </cell>
        </row>
        <row r="151">
          <cell r="BE151">
            <v>277</v>
          </cell>
          <cell r="BF151">
            <v>240</v>
          </cell>
          <cell r="BG151">
            <v>257.15</v>
          </cell>
          <cell r="BH151">
            <v>22.37</v>
          </cell>
        </row>
        <row r="152">
          <cell r="B152" t="str">
            <v>湖南民族职业学院</v>
          </cell>
        </row>
        <row r="152">
          <cell r="BE152">
            <v>120</v>
          </cell>
          <cell r="BF152">
            <v>88</v>
          </cell>
          <cell r="BG152">
            <v>127.56</v>
          </cell>
          <cell r="BH152">
            <v>-26.34</v>
          </cell>
        </row>
        <row r="153">
          <cell r="B153" t="str">
            <v>小计</v>
          </cell>
        </row>
        <row r="153">
          <cell r="BE153">
            <v>679</v>
          </cell>
          <cell r="BF153">
            <v>541</v>
          </cell>
          <cell r="BG153">
            <v>1351.38</v>
          </cell>
          <cell r="BH153">
            <v>27.33</v>
          </cell>
        </row>
        <row r="154">
          <cell r="B154" t="str">
            <v>常德职业技术学院</v>
          </cell>
        </row>
        <row r="154">
          <cell r="BE154">
            <v>217</v>
          </cell>
          <cell r="BF154">
            <v>162</v>
          </cell>
          <cell r="BG154">
            <v>154.67</v>
          </cell>
          <cell r="BH154">
            <v>-14.05</v>
          </cell>
        </row>
        <row r="155">
          <cell r="B155" t="str">
            <v>湖南应用技术学院</v>
          </cell>
        </row>
        <row r="155">
          <cell r="BE155">
            <v>216</v>
          </cell>
          <cell r="BF155">
            <v>218</v>
          </cell>
          <cell r="BG155">
            <v>706.08</v>
          </cell>
          <cell r="BH155">
            <v>25.24</v>
          </cell>
        </row>
        <row r="156">
          <cell r="B156" t="str">
            <v>湖南高尔夫旅游职业学院</v>
          </cell>
        </row>
        <row r="156">
          <cell r="BE156">
            <v>220</v>
          </cell>
          <cell r="BF156">
            <v>138</v>
          </cell>
          <cell r="BG156">
            <v>446.89</v>
          </cell>
          <cell r="BH156">
            <v>13.36</v>
          </cell>
        </row>
        <row r="157">
          <cell r="B157" t="str">
            <v>湖南幼儿师范高等专科学校</v>
          </cell>
        </row>
        <row r="157">
          <cell r="BE157">
            <v>26</v>
          </cell>
          <cell r="BF157">
            <v>23</v>
          </cell>
          <cell r="BG157">
            <v>43.74</v>
          </cell>
          <cell r="BH157">
            <v>2.78</v>
          </cell>
        </row>
        <row r="158">
          <cell r="B158" t="str">
            <v>小计</v>
          </cell>
        </row>
        <row r="158">
          <cell r="BE158">
            <v>365</v>
          </cell>
          <cell r="BF158">
            <v>272</v>
          </cell>
          <cell r="BG158">
            <v>439.78</v>
          </cell>
          <cell r="BH158">
            <v>-5.34</v>
          </cell>
        </row>
        <row r="159">
          <cell r="B159" t="str">
            <v>益阳医学高等专科学校</v>
          </cell>
        </row>
        <row r="159">
          <cell r="BE159">
            <v>73</v>
          </cell>
          <cell r="BF159">
            <v>55</v>
          </cell>
          <cell r="BG159">
            <v>98.94</v>
          </cell>
          <cell r="BH159">
            <v>5.36</v>
          </cell>
        </row>
        <row r="160">
          <cell r="B160" t="str">
            <v>益阳职业技术学院</v>
          </cell>
        </row>
        <row r="160">
          <cell r="BE160">
            <v>290</v>
          </cell>
          <cell r="BF160">
            <v>216</v>
          </cell>
          <cell r="BG160">
            <v>338.58</v>
          </cell>
          <cell r="BH160">
            <v>-10.9</v>
          </cell>
        </row>
        <row r="161">
          <cell r="B161" t="str">
            <v>益阳师范高等专科学校</v>
          </cell>
        </row>
        <row r="161">
          <cell r="BE161">
            <v>2</v>
          </cell>
          <cell r="BF161">
            <v>1</v>
          </cell>
          <cell r="BG161">
            <v>2.26</v>
          </cell>
          <cell r="BH161">
            <v>0.2</v>
          </cell>
        </row>
        <row r="162">
          <cell r="B162" t="str">
            <v>小计</v>
          </cell>
        </row>
        <row r="162">
          <cell r="BE162">
            <v>449</v>
          </cell>
          <cell r="BF162">
            <v>374</v>
          </cell>
          <cell r="BG162">
            <v>512.16</v>
          </cell>
          <cell r="BH162">
            <v>1.69</v>
          </cell>
        </row>
        <row r="163">
          <cell r="B163" t="str">
            <v>永州职业技术学院</v>
          </cell>
        </row>
        <row r="163">
          <cell r="BE163">
            <v>315</v>
          </cell>
          <cell r="BF163">
            <v>282</v>
          </cell>
          <cell r="BG163">
            <v>367.55</v>
          </cell>
          <cell r="BH163">
            <v>5.35</v>
          </cell>
        </row>
        <row r="164">
          <cell r="B164" t="str">
            <v>永州师范高等专科学校</v>
          </cell>
        </row>
        <row r="164">
          <cell r="BE164">
            <v>10</v>
          </cell>
          <cell r="BF164">
            <v>5</v>
          </cell>
          <cell r="BG164">
            <v>11.2</v>
          </cell>
          <cell r="BH164">
            <v>-11.57</v>
          </cell>
        </row>
        <row r="165">
          <cell r="B165" t="str">
            <v>湖南九嶷职业技术学院</v>
          </cell>
        </row>
        <row r="165">
          <cell r="BE165">
            <v>124</v>
          </cell>
          <cell r="BF165">
            <v>87</v>
          </cell>
          <cell r="BG165">
            <v>133.41</v>
          </cell>
          <cell r="BH165">
            <v>7.91</v>
          </cell>
        </row>
        <row r="166">
          <cell r="B166" t="str">
            <v>小计</v>
          </cell>
        </row>
        <row r="166">
          <cell r="BE166">
            <v>367</v>
          </cell>
          <cell r="BF166">
            <v>394</v>
          </cell>
          <cell r="BG166">
            <v>347.57</v>
          </cell>
          <cell r="BH166">
            <v>23.35</v>
          </cell>
        </row>
        <row r="167">
          <cell r="B167" t="str">
            <v>郴州职业技术学院</v>
          </cell>
        </row>
        <row r="167">
          <cell r="BE167">
            <v>357</v>
          </cell>
          <cell r="BF167">
            <v>386</v>
          </cell>
          <cell r="BG167">
            <v>342.5</v>
          </cell>
          <cell r="BH167">
            <v>22.76</v>
          </cell>
        </row>
        <row r="168">
          <cell r="B168" t="str">
            <v>湘南幼儿师范高等专科学校</v>
          </cell>
        </row>
        <row r="168">
          <cell r="BE168">
            <v>10</v>
          </cell>
          <cell r="BF168">
            <v>8</v>
          </cell>
          <cell r="BG168">
            <v>5.07</v>
          </cell>
          <cell r="BH168">
            <v>0.59</v>
          </cell>
        </row>
        <row r="169">
          <cell r="B169" t="str">
            <v>小计</v>
          </cell>
        </row>
        <row r="169">
          <cell r="BE169">
            <v>597</v>
          </cell>
          <cell r="BF169">
            <v>423</v>
          </cell>
          <cell r="BG169">
            <v>1022.62</v>
          </cell>
          <cell r="BH169">
            <v>30.49</v>
          </cell>
        </row>
        <row r="170">
          <cell r="B170" t="str">
            <v>娄底职业技术学院</v>
          </cell>
        </row>
        <row r="170">
          <cell r="BE170">
            <v>311</v>
          </cell>
          <cell r="BF170">
            <v>241</v>
          </cell>
          <cell r="BG170">
            <v>318.16</v>
          </cell>
          <cell r="BH170">
            <v>8.81</v>
          </cell>
        </row>
        <row r="171">
          <cell r="B171" t="str">
            <v>潇湘职业学院</v>
          </cell>
        </row>
        <row r="171">
          <cell r="BE171">
            <v>286</v>
          </cell>
          <cell r="BF171">
            <v>182</v>
          </cell>
          <cell r="BG171">
            <v>704.46</v>
          </cell>
          <cell r="BH171">
            <v>21.68</v>
          </cell>
        </row>
        <row r="172">
          <cell r="B172" t="str">
            <v>小计</v>
          </cell>
        </row>
        <row r="172">
          <cell r="BE172">
            <v>287</v>
          </cell>
          <cell r="BF172">
            <v>260</v>
          </cell>
          <cell r="BG172">
            <v>282.34</v>
          </cell>
          <cell r="BH172">
            <v>3.66</v>
          </cell>
        </row>
        <row r="173">
          <cell r="B173" t="str">
            <v>湖南省芷江师范学校</v>
          </cell>
        </row>
        <row r="173">
          <cell r="BE173">
            <v>5</v>
          </cell>
          <cell r="BF173">
            <v>2</v>
          </cell>
          <cell r="BG173">
            <v>8.98</v>
          </cell>
          <cell r="BH173">
            <v>0.3</v>
          </cell>
        </row>
        <row r="174">
          <cell r="B174" t="str">
            <v>怀化职业技术学院</v>
          </cell>
        </row>
        <row r="174">
          <cell r="BE174">
            <v>282</v>
          </cell>
          <cell r="BF174">
            <v>258</v>
          </cell>
          <cell r="BG174">
            <v>273.36</v>
          </cell>
          <cell r="BH174">
            <v>3.36</v>
          </cell>
        </row>
        <row r="175">
          <cell r="B175" t="str">
            <v>小计</v>
          </cell>
        </row>
        <row r="175">
          <cell r="BE175">
            <v>256</v>
          </cell>
          <cell r="BF175">
            <v>208</v>
          </cell>
          <cell r="BG175">
            <v>236.83</v>
          </cell>
          <cell r="BH175">
            <v>22.19</v>
          </cell>
        </row>
        <row r="176">
          <cell r="B176" t="str">
            <v>湘西民族职业技术学院</v>
          </cell>
        </row>
        <row r="176">
          <cell r="BE176">
            <v>256</v>
          </cell>
          <cell r="BF176">
            <v>193</v>
          </cell>
          <cell r="BG176">
            <v>256.1</v>
          </cell>
          <cell r="BH176">
            <v>20.5</v>
          </cell>
        </row>
        <row r="177">
          <cell r="B177" t="str">
            <v>吉首大学师范学院</v>
          </cell>
        </row>
        <row r="177">
          <cell r="BE177">
            <v>0</v>
          </cell>
          <cell r="BF177">
            <v>15</v>
          </cell>
          <cell r="BG177">
            <v>-19.27</v>
          </cell>
          <cell r="BH177">
            <v>1.69</v>
          </cell>
        </row>
      </sheetData>
      <sheetData sheetId="5"/>
      <sheetData sheetId="6"/>
      <sheetData sheetId="7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附件3高中免学费"/>
      <sheetName val="高中免费教科书"/>
      <sheetName val="中央直达资金备案"/>
      <sheetName val="指标文("/>
      <sheetName val="1参阅件"/>
      <sheetName val="2-1奖助学金（教育）"/>
      <sheetName val="3-1免学费（教育）"/>
      <sheetName val="2-2奖助学金（人社）"/>
      <sheetName val="3-2免学费（人社）"/>
      <sheetName val="中央资金来源分配表"/>
      <sheetName val="国奖名额分配"/>
      <sheetName val="2020年助学金+免学费结余情况（教育）"/>
      <sheetName val="补缺口（免学费）"/>
      <sheetName val="补缺口（助学金）"/>
    </sheetNames>
    <sheetDataSet>
      <sheetData sheetId="0"/>
      <sheetData sheetId="1"/>
      <sheetData sheetId="2">
        <row r="2">
          <cell r="D2" t="str">
            <v>国家奖助学金</v>
          </cell>
          <cell r="E2" t="str">
            <v>中职免学费补助资金</v>
          </cell>
        </row>
        <row r="3">
          <cell r="D3">
            <v>31509</v>
          </cell>
          <cell r="E3">
            <v>98531</v>
          </cell>
        </row>
        <row r="4">
          <cell r="D4">
            <v>1478.05</v>
          </cell>
          <cell r="E4">
            <v>5522</v>
          </cell>
        </row>
        <row r="5">
          <cell r="D5">
            <v>606.4</v>
          </cell>
          <cell r="E5">
            <v>2177</v>
          </cell>
        </row>
        <row r="6">
          <cell r="B6" t="str">
            <v>小计</v>
          </cell>
        </row>
        <row r="6">
          <cell r="D6">
            <v>68.2</v>
          </cell>
          <cell r="E6">
            <v>208</v>
          </cell>
        </row>
        <row r="7">
          <cell r="B7" t="str">
            <v>湖南第一师范学院</v>
          </cell>
        </row>
        <row r="7">
          <cell r="D7">
            <v>12.2</v>
          </cell>
          <cell r="E7">
            <v>0</v>
          </cell>
        </row>
        <row r="8">
          <cell r="B8" t="str">
            <v>衡阳师范学院</v>
          </cell>
        </row>
        <row r="8">
          <cell r="D8">
            <v>0</v>
          </cell>
          <cell r="E8">
            <v>0</v>
          </cell>
        </row>
        <row r="9">
          <cell r="B9" t="str">
            <v>长沙师范学院</v>
          </cell>
        </row>
        <row r="9">
          <cell r="D9">
            <v>14.2</v>
          </cell>
          <cell r="E9">
            <v>0</v>
          </cell>
        </row>
        <row r="10">
          <cell r="B10" t="str">
            <v>湖南省广播电视大学（湖南网络工程职业学院）</v>
          </cell>
        </row>
        <row r="10">
          <cell r="D10">
            <v>0</v>
          </cell>
          <cell r="E10">
            <v>0</v>
          </cell>
        </row>
        <row r="11">
          <cell r="B11" t="str">
            <v>湖南环境生物职业技术学院</v>
          </cell>
        </row>
        <row r="11">
          <cell r="D11">
            <v>0</v>
          </cell>
          <cell r="E11">
            <v>0</v>
          </cell>
        </row>
        <row r="12">
          <cell r="B12" t="str">
            <v>湖南医药学院</v>
          </cell>
        </row>
        <row r="12">
          <cell r="D12">
            <v>0</v>
          </cell>
          <cell r="E12">
            <v>0</v>
          </cell>
        </row>
        <row r="13">
          <cell r="B13" t="str">
            <v>湖南科技职业学院</v>
          </cell>
        </row>
        <row r="13">
          <cell r="D13">
            <v>0</v>
          </cell>
          <cell r="E13">
            <v>0</v>
          </cell>
        </row>
        <row r="14">
          <cell r="B14" t="str">
            <v>湖南石油化工职业技术学院</v>
          </cell>
        </row>
        <row r="14">
          <cell r="D14">
            <v>0</v>
          </cell>
          <cell r="E14">
            <v>0</v>
          </cell>
        </row>
        <row r="15">
          <cell r="B15" t="str">
            <v>湖南化工职业技术学院</v>
          </cell>
        </row>
        <row r="15">
          <cell r="D15">
            <v>0</v>
          </cell>
          <cell r="E15">
            <v>0</v>
          </cell>
        </row>
        <row r="16">
          <cell r="B16" t="str">
            <v>湖南工艺美术职业学院</v>
          </cell>
        </row>
        <row r="16">
          <cell r="D16">
            <v>0</v>
          </cell>
          <cell r="E16">
            <v>0</v>
          </cell>
        </row>
        <row r="17">
          <cell r="B17" t="str">
            <v>湖南国防工业职业技术学院(湖南省江南工业学校)</v>
          </cell>
        </row>
        <row r="17">
          <cell r="D17">
            <v>0</v>
          </cell>
          <cell r="E17">
            <v>4</v>
          </cell>
        </row>
        <row r="18">
          <cell r="B18" t="str">
            <v>湖南机电职业技术学院</v>
          </cell>
        </row>
        <row r="18">
          <cell r="D18">
            <v>0</v>
          </cell>
          <cell r="E18">
            <v>0</v>
          </cell>
        </row>
        <row r="19">
          <cell r="B19" t="str">
            <v>湖南文理学院</v>
          </cell>
        </row>
        <row r="19">
          <cell r="D19">
            <v>0</v>
          </cell>
          <cell r="E19">
            <v>0</v>
          </cell>
        </row>
        <row r="20">
          <cell r="B20" t="str">
            <v>湖南城市学院</v>
          </cell>
        </row>
        <row r="20">
          <cell r="D20">
            <v>9.6</v>
          </cell>
          <cell r="E20">
            <v>0</v>
          </cell>
        </row>
        <row r="21">
          <cell r="B21" t="str">
            <v>怀化学院</v>
          </cell>
        </row>
        <row r="21">
          <cell r="D21">
            <v>0</v>
          </cell>
          <cell r="E21">
            <v>0</v>
          </cell>
        </row>
        <row r="22">
          <cell r="B22" t="str">
            <v>湖南中医药高等专科学校</v>
          </cell>
        </row>
        <row r="22">
          <cell r="D22">
            <v>0</v>
          </cell>
          <cell r="E22">
            <v>0</v>
          </cell>
        </row>
        <row r="23">
          <cell r="B23" t="str">
            <v>湖南安全技术职业学院</v>
          </cell>
        </row>
        <row r="23">
          <cell r="D23">
            <v>4</v>
          </cell>
          <cell r="E23">
            <v>50</v>
          </cell>
        </row>
        <row r="24">
          <cell r="B24" t="str">
            <v>湖南水利水电职业技术学院</v>
          </cell>
        </row>
        <row r="24">
          <cell r="D24">
            <v>0</v>
          </cell>
          <cell r="E24">
            <v>0</v>
          </cell>
        </row>
        <row r="25">
          <cell r="B25" t="str">
            <v>湖南生物机电职业技术学院</v>
          </cell>
        </row>
        <row r="25">
          <cell r="D25">
            <v>0</v>
          </cell>
          <cell r="E25">
            <v>0</v>
          </cell>
        </row>
        <row r="26">
          <cell r="B26" t="str">
            <v>湖南现代物流职业技术学院</v>
          </cell>
        </row>
        <row r="26">
          <cell r="D26">
            <v>2</v>
          </cell>
          <cell r="E26">
            <v>11</v>
          </cell>
        </row>
        <row r="27">
          <cell r="B27" t="str">
            <v>湖南理工职业技术学院</v>
          </cell>
        </row>
        <row r="27">
          <cell r="D27">
            <v>0</v>
          </cell>
          <cell r="E27">
            <v>0</v>
          </cell>
        </row>
        <row r="28">
          <cell r="B28" t="str">
            <v>长沙环境保护职业技术学院</v>
          </cell>
        </row>
        <row r="28">
          <cell r="D28">
            <v>0</v>
          </cell>
          <cell r="E28">
            <v>0</v>
          </cell>
        </row>
        <row r="29">
          <cell r="B29" t="str">
            <v>张家界航空工业职业技术学院</v>
          </cell>
        </row>
        <row r="29">
          <cell r="D29">
            <v>13.6</v>
          </cell>
          <cell r="E29">
            <v>107</v>
          </cell>
        </row>
        <row r="30">
          <cell r="B30" t="str">
            <v>湖南劳动人事职业学院</v>
          </cell>
        </row>
        <row r="30">
          <cell r="D30">
            <v>0</v>
          </cell>
          <cell r="E30">
            <v>0</v>
          </cell>
        </row>
        <row r="31">
          <cell r="B31" t="str">
            <v>湖南外贸职业学院</v>
          </cell>
        </row>
        <row r="31">
          <cell r="D31">
            <v>0</v>
          </cell>
          <cell r="E31">
            <v>0</v>
          </cell>
        </row>
        <row r="32">
          <cell r="B32" t="str">
            <v>湖南艺术职业学院</v>
          </cell>
        </row>
        <row r="32">
          <cell r="D32">
            <v>12.6</v>
          </cell>
          <cell r="E32">
            <v>36</v>
          </cell>
        </row>
        <row r="33">
          <cell r="B33" t="str">
            <v>湖南食品药品职业学院</v>
          </cell>
        </row>
        <row r="33">
          <cell r="D33">
            <v>0</v>
          </cell>
          <cell r="E33">
            <v>0</v>
          </cell>
        </row>
        <row r="34">
          <cell r="B34" t="str">
            <v>湖南城建职业技术学院</v>
          </cell>
        </row>
        <row r="34">
          <cell r="D34">
            <v>0</v>
          </cell>
          <cell r="E34">
            <v>0</v>
          </cell>
        </row>
        <row r="35">
          <cell r="B35" t="str">
            <v>小计</v>
          </cell>
        </row>
        <row r="35">
          <cell r="D35">
            <v>109</v>
          </cell>
          <cell r="E35">
            <v>430</v>
          </cell>
        </row>
        <row r="36">
          <cell r="B36" t="str">
            <v>中南工业学校（湖南省工业技师学院）</v>
          </cell>
        </row>
        <row r="36">
          <cell r="D36">
            <v>15.2</v>
          </cell>
          <cell r="E36">
            <v>143</v>
          </cell>
        </row>
        <row r="37">
          <cell r="B37" t="str">
            <v>湖南电气职业技术学院</v>
          </cell>
        </row>
        <row r="37">
          <cell r="D37">
            <v>0</v>
          </cell>
          <cell r="E37">
            <v>0</v>
          </cell>
        </row>
        <row r="38">
          <cell r="B38" t="str">
            <v>湖南省有色金属中等专业学校</v>
          </cell>
        </row>
        <row r="38">
          <cell r="D38">
            <v>93.8</v>
          </cell>
          <cell r="E38">
            <v>287</v>
          </cell>
        </row>
        <row r="39">
          <cell r="B39" t="str">
            <v>湖南有色金属职业技术学院</v>
          </cell>
        </row>
        <row r="39">
          <cell r="D39">
            <v>0</v>
          </cell>
          <cell r="E39">
            <v>0</v>
          </cell>
        </row>
        <row r="40">
          <cell r="B40" t="str">
            <v>湖南体育职业学院</v>
          </cell>
        </row>
        <row r="40">
          <cell r="D40">
            <v>36.6</v>
          </cell>
          <cell r="E40">
            <v>70</v>
          </cell>
        </row>
        <row r="41">
          <cell r="B41" t="str">
            <v>小计</v>
          </cell>
        </row>
        <row r="41">
          <cell r="D41">
            <v>115</v>
          </cell>
          <cell r="E41">
            <v>406</v>
          </cell>
        </row>
        <row r="42">
          <cell r="B42" t="str">
            <v>湖南省工业贸易学校</v>
          </cell>
        </row>
        <row r="42">
          <cell r="D42">
            <v>115</v>
          </cell>
          <cell r="E42">
            <v>406</v>
          </cell>
        </row>
        <row r="43">
          <cell r="B43" t="str">
            <v>湖南司法警官职业学院</v>
          </cell>
        </row>
        <row r="43">
          <cell r="D43">
            <v>0</v>
          </cell>
          <cell r="E43">
            <v>0</v>
          </cell>
        </row>
        <row r="44">
          <cell r="B44" t="str">
            <v>湖南省特教中等专业学校</v>
          </cell>
        </row>
        <row r="44">
          <cell r="D44">
            <v>46.2</v>
          </cell>
          <cell r="E44">
            <v>76</v>
          </cell>
        </row>
        <row r="45">
          <cell r="B45" t="str">
            <v>湖南工程职业技术学院</v>
          </cell>
        </row>
        <row r="45">
          <cell r="D45">
            <v>0</v>
          </cell>
          <cell r="E45">
            <v>0</v>
          </cell>
        </row>
        <row r="46">
          <cell r="B46" t="str">
            <v>湖南省商业职业中等专业学校（湖南省商业技师学院031010）</v>
          </cell>
        </row>
        <row r="46">
          <cell r="D46">
            <v>75.8</v>
          </cell>
          <cell r="E46">
            <v>263</v>
          </cell>
        </row>
        <row r="47">
          <cell r="B47" t="str">
            <v>湖南省交通科技职业中等专业学校</v>
          </cell>
        </row>
        <row r="47">
          <cell r="D47">
            <v>0</v>
          </cell>
          <cell r="E47">
            <v>0</v>
          </cell>
        </row>
        <row r="48">
          <cell r="B48" t="str">
            <v>湖南省经贸职业中专学校(湖南省经济贸易高级技工学校205006）</v>
          </cell>
        </row>
        <row r="48">
          <cell r="D48">
            <v>6.6</v>
          </cell>
          <cell r="E48">
            <v>27</v>
          </cell>
        </row>
        <row r="49">
          <cell r="B49" t="str">
            <v>小计</v>
          </cell>
        </row>
        <row r="49">
          <cell r="D49">
            <v>149</v>
          </cell>
          <cell r="E49">
            <v>697</v>
          </cell>
        </row>
        <row r="50">
          <cell r="B50" t="str">
            <v>核工业卫生学校（999888）</v>
          </cell>
        </row>
        <row r="50">
          <cell r="D50">
            <v>62.4</v>
          </cell>
          <cell r="E50">
            <v>358</v>
          </cell>
        </row>
        <row r="51">
          <cell r="B51" t="str">
            <v>长沙建筑工程学校（999152）</v>
          </cell>
        </row>
        <row r="51">
          <cell r="D51">
            <v>32.2</v>
          </cell>
          <cell r="E51">
            <v>135</v>
          </cell>
        </row>
        <row r="52">
          <cell r="B52" t="str">
            <v>湖南省水利水电建设工程学校（中国水利水电第八工程局有限公司999649）</v>
          </cell>
        </row>
        <row r="52">
          <cell r="D52">
            <v>19.8</v>
          </cell>
          <cell r="E52">
            <v>70</v>
          </cell>
        </row>
        <row r="53">
          <cell r="B53" t="str">
            <v>湖南建设中等职业学校</v>
          </cell>
        </row>
        <row r="53">
          <cell r="D53">
            <v>28.6</v>
          </cell>
          <cell r="E53">
            <v>119</v>
          </cell>
        </row>
        <row r="54">
          <cell r="B54" t="str">
            <v>湘潭钢铁集团有限公司职业中等专业学校（湖南华菱湘潭钢铁有限公司999056）</v>
          </cell>
        </row>
        <row r="54">
          <cell r="D54">
            <v>1</v>
          </cell>
          <cell r="E54">
            <v>5</v>
          </cell>
        </row>
        <row r="55">
          <cell r="B55" t="str">
            <v>湘潭铁路工程学校999145</v>
          </cell>
        </row>
        <row r="55">
          <cell r="D55">
            <v>5</v>
          </cell>
          <cell r="E55">
            <v>10</v>
          </cell>
        </row>
        <row r="56">
          <cell r="B56" t="str">
            <v>小计</v>
          </cell>
        </row>
        <row r="56">
          <cell r="D56">
            <v>871.65</v>
          </cell>
          <cell r="E56">
            <v>3345</v>
          </cell>
        </row>
        <row r="57">
          <cell r="B57" t="str">
            <v>湖南劳动高级技工学校（湖南劳动人事职业学院301006）</v>
          </cell>
        </row>
        <row r="57">
          <cell r="D57">
            <v>0</v>
          </cell>
          <cell r="E57">
            <v>0</v>
          </cell>
        </row>
        <row r="58">
          <cell r="B58" t="str">
            <v>湖南工程高级技工学校（湖南工程职业技术学院203022）</v>
          </cell>
        </row>
        <row r="58">
          <cell r="D58">
            <v>0</v>
          </cell>
          <cell r="E58">
            <v>0</v>
          </cell>
        </row>
        <row r="59">
          <cell r="B59" t="str">
            <v>湖南建筑高级技工学校（364003）</v>
          </cell>
        </row>
        <row r="59">
          <cell r="D59">
            <v>59.05</v>
          </cell>
          <cell r="E59">
            <v>193</v>
          </cell>
        </row>
        <row r="60">
          <cell r="B60" t="str">
            <v>小计</v>
          </cell>
        </row>
        <row r="60">
          <cell r="D60">
            <v>328.93</v>
          </cell>
          <cell r="E60">
            <v>1610</v>
          </cell>
        </row>
        <row r="61">
          <cell r="B61" t="str">
            <v>湖南省工业技师学院（中南工业学校350015）</v>
          </cell>
        </row>
        <row r="61">
          <cell r="D61">
            <v>51.33</v>
          </cell>
          <cell r="E61">
            <v>485</v>
          </cell>
        </row>
        <row r="62">
          <cell r="B62" t="str">
            <v>湖南省汽车技师学院（350016）</v>
          </cell>
        </row>
        <row r="62">
          <cell r="D62">
            <v>152.6</v>
          </cell>
          <cell r="E62">
            <v>296</v>
          </cell>
        </row>
        <row r="63">
          <cell r="B63" t="str">
            <v>湖南省陶瓷技师学院（350017）</v>
          </cell>
        </row>
        <row r="63">
          <cell r="D63">
            <v>67.6</v>
          </cell>
          <cell r="E63">
            <v>591</v>
          </cell>
        </row>
        <row r="64">
          <cell r="B64" t="str">
            <v>湖南兵器工业高级技工学校（350014）</v>
          </cell>
        </row>
        <row r="64">
          <cell r="D64">
            <v>57.4</v>
          </cell>
          <cell r="E64">
            <v>238</v>
          </cell>
        </row>
        <row r="65">
          <cell r="B65" t="str">
            <v>小计</v>
          </cell>
        </row>
        <row r="65">
          <cell r="D65">
            <v>0</v>
          </cell>
          <cell r="E65">
            <v>0</v>
          </cell>
        </row>
        <row r="66">
          <cell r="B66" t="str">
            <v>湖南机电高级技工学校（湖南机电职业技术学院100059）</v>
          </cell>
        </row>
        <row r="66">
          <cell r="D66">
            <v>0</v>
          </cell>
          <cell r="E66">
            <v>0</v>
          </cell>
        </row>
        <row r="67">
          <cell r="B67" t="str">
            <v>湖南网络工程技工学校（湖南广播电视大学100034）</v>
          </cell>
        </row>
        <row r="67">
          <cell r="D67">
            <v>0</v>
          </cell>
          <cell r="E67">
            <v>0</v>
          </cell>
        </row>
        <row r="68">
          <cell r="B68" t="str">
            <v>湖南省医药技工学校（湖南食品药品职业学院047003）</v>
          </cell>
        </row>
        <row r="68">
          <cell r="D68">
            <v>5.74</v>
          </cell>
          <cell r="E68">
            <v>62</v>
          </cell>
        </row>
        <row r="69">
          <cell r="B69" t="str">
            <v>湖南交通高级技工学校（湖南省交通职业技术学院202008）</v>
          </cell>
        </row>
        <row r="69">
          <cell r="D69">
            <v>0</v>
          </cell>
          <cell r="E69">
            <v>14</v>
          </cell>
        </row>
        <row r="70">
          <cell r="B70" t="str">
            <v>湖南省经济贸易高级技工学校（205006）</v>
          </cell>
        </row>
        <row r="70">
          <cell r="D70">
            <v>109.26</v>
          </cell>
          <cell r="E70">
            <v>381</v>
          </cell>
        </row>
        <row r="71">
          <cell r="B71" t="str">
            <v>湖南省商业技师学院（031010）</v>
          </cell>
        </row>
        <row r="71">
          <cell r="D71">
            <v>86.31</v>
          </cell>
          <cell r="E71">
            <v>295</v>
          </cell>
        </row>
        <row r="72">
          <cell r="B72" t="str">
            <v>小计</v>
          </cell>
        </row>
        <row r="72">
          <cell r="D72">
            <v>28.49</v>
          </cell>
          <cell r="E72">
            <v>163</v>
          </cell>
        </row>
        <row r="73">
          <cell r="B73" t="str">
            <v>江麓技工学校</v>
          </cell>
        </row>
        <row r="73">
          <cell r="D73">
            <v>0</v>
          </cell>
          <cell r="E73">
            <v>0</v>
          </cell>
        </row>
        <row r="74">
          <cell r="B74" t="str">
            <v>中钢集团衡阳重机技工学校（中钢集团衡阳重机职工大学）</v>
          </cell>
        </row>
        <row r="74">
          <cell r="D74">
            <v>16.6</v>
          </cell>
          <cell r="E74">
            <v>91</v>
          </cell>
        </row>
        <row r="75">
          <cell r="B75" t="str">
            <v>衡阳工业技工学校（衡阳工业职工大学）</v>
          </cell>
        </row>
        <row r="75">
          <cell r="D75">
            <v>11.89</v>
          </cell>
          <cell r="E75">
            <v>72</v>
          </cell>
        </row>
        <row r="76">
          <cell r="B76" t="str">
            <v>白沙矿务局技工学校</v>
          </cell>
        </row>
        <row r="76">
          <cell r="D76">
            <v>0</v>
          </cell>
          <cell r="E76">
            <v>0</v>
          </cell>
        </row>
        <row r="77">
          <cell r="B77" t="str">
            <v>小计</v>
          </cell>
        </row>
        <row r="77">
          <cell r="D77">
            <v>253.87</v>
          </cell>
          <cell r="E77">
            <v>627</v>
          </cell>
        </row>
        <row r="78">
          <cell r="B78" t="str">
            <v>中国水利水电第八工程局高级技工学校（中国水利水电第八工程局有限公司999649）</v>
          </cell>
        </row>
        <row r="78">
          <cell r="D78">
            <v>111.92</v>
          </cell>
          <cell r="E78">
            <v>276</v>
          </cell>
        </row>
        <row r="79">
          <cell r="B79" t="str">
            <v>湘潭钢铁集团有限公司高级技工学校（湖南华菱湘潭钢铁有限公司999056）</v>
          </cell>
        </row>
        <row r="79">
          <cell r="D79">
            <v>7.31</v>
          </cell>
          <cell r="E79">
            <v>31</v>
          </cell>
        </row>
        <row r="80">
          <cell r="B80" t="str">
            <v>中铁十二局技工学校（湘潭铁路工程学校999145）</v>
          </cell>
        </row>
        <row r="80">
          <cell r="D80">
            <v>30.75</v>
          </cell>
          <cell r="E80">
            <v>115</v>
          </cell>
        </row>
        <row r="81">
          <cell r="B81" t="str">
            <v>涟源钢铁集团有限公司技工学校（湖南华菱涟源钢铁有限公司999310）</v>
          </cell>
        </row>
        <row r="81">
          <cell r="D81">
            <v>75.51</v>
          </cell>
          <cell r="E81">
            <v>125</v>
          </cell>
        </row>
        <row r="82">
          <cell r="B82" t="str">
            <v>中建五局技工学校（长沙建筑工程学校999152）</v>
          </cell>
        </row>
        <row r="82">
          <cell r="D82">
            <v>28.38</v>
          </cell>
          <cell r="E82">
            <v>80</v>
          </cell>
        </row>
        <row r="83">
          <cell r="B83" t="str">
            <v>市州合计</v>
          </cell>
        </row>
        <row r="83">
          <cell r="D83">
            <v>30030.95</v>
          </cell>
          <cell r="E83">
            <v>93009</v>
          </cell>
        </row>
        <row r="84">
          <cell r="B84" t="str">
            <v>长沙市小计</v>
          </cell>
        </row>
        <row r="84">
          <cell r="D84">
            <v>3321.23</v>
          </cell>
          <cell r="E84">
            <v>13186</v>
          </cell>
        </row>
        <row r="85">
          <cell r="B85" t="str">
            <v>长沙市本级及所辖区小计</v>
          </cell>
        </row>
        <row r="85">
          <cell r="D85">
            <v>3098.21</v>
          </cell>
          <cell r="E85">
            <v>11557</v>
          </cell>
        </row>
        <row r="86">
          <cell r="B86" t="str">
            <v>长沙市本级</v>
          </cell>
        </row>
        <row r="86">
          <cell r="D86">
            <v>2915.21</v>
          </cell>
          <cell r="E86">
            <v>10351</v>
          </cell>
        </row>
        <row r="87">
          <cell r="B87" t="str">
            <v>长沙县</v>
          </cell>
        </row>
        <row r="87">
          <cell r="D87">
            <v>88</v>
          </cell>
          <cell r="E87">
            <v>490</v>
          </cell>
        </row>
        <row r="88">
          <cell r="B88" t="str">
            <v>望城区</v>
          </cell>
        </row>
        <row r="88">
          <cell r="D88">
            <v>42</v>
          </cell>
          <cell r="E88">
            <v>366</v>
          </cell>
        </row>
        <row r="89">
          <cell r="B89" t="str">
            <v>岳麓区</v>
          </cell>
        </row>
        <row r="89">
          <cell r="D89">
            <v>53</v>
          </cell>
          <cell r="E89">
            <v>350</v>
          </cell>
        </row>
        <row r="90">
          <cell r="B90" t="str">
            <v>开福区</v>
          </cell>
        </row>
        <row r="90">
          <cell r="D90">
            <v>0</v>
          </cell>
          <cell r="E90">
            <v>0</v>
          </cell>
        </row>
        <row r="91">
          <cell r="B91" t="str">
            <v>雨花区</v>
          </cell>
        </row>
        <row r="91">
          <cell r="D91">
            <v>0</v>
          </cell>
          <cell r="E91">
            <v>0</v>
          </cell>
        </row>
        <row r="92">
          <cell r="B92" t="str">
            <v>浏阳市</v>
          </cell>
        </row>
        <row r="92">
          <cell r="D92">
            <v>175.02</v>
          </cell>
          <cell r="E92">
            <v>1178</v>
          </cell>
        </row>
        <row r="93">
          <cell r="B93" t="str">
            <v>宁乡市</v>
          </cell>
        </row>
        <row r="93">
          <cell r="D93">
            <v>48</v>
          </cell>
          <cell r="E93">
            <v>451</v>
          </cell>
        </row>
        <row r="94">
          <cell r="B94" t="str">
            <v>株洲市小计</v>
          </cell>
        </row>
        <row r="94">
          <cell r="D94">
            <v>1036.59</v>
          </cell>
          <cell r="E94">
            <v>3831</v>
          </cell>
        </row>
        <row r="95">
          <cell r="B95" t="str">
            <v>株洲市本级及所辖区小计</v>
          </cell>
        </row>
        <row r="95">
          <cell r="D95">
            <v>416.39</v>
          </cell>
          <cell r="E95">
            <v>1827</v>
          </cell>
        </row>
        <row r="96">
          <cell r="B96" t="str">
            <v>株洲市本级</v>
          </cell>
        </row>
        <row r="96">
          <cell r="D96">
            <v>416.39</v>
          </cell>
          <cell r="E96">
            <v>1827</v>
          </cell>
        </row>
        <row r="97">
          <cell r="B97" t="str">
            <v>渌口区</v>
          </cell>
        </row>
        <row r="97">
          <cell r="D97">
            <v>82</v>
          </cell>
          <cell r="E97">
            <v>366</v>
          </cell>
        </row>
        <row r="98">
          <cell r="B98" t="str">
            <v>醴陵市</v>
          </cell>
        </row>
        <row r="98">
          <cell r="D98">
            <v>65.6</v>
          </cell>
          <cell r="E98">
            <v>570</v>
          </cell>
        </row>
        <row r="99">
          <cell r="B99" t="str">
            <v>攸县</v>
          </cell>
        </row>
        <row r="99">
          <cell r="D99">
            <v>52</v>
          </cell>
          <cell r="E99">
            <v>489</v>
          </cell>
        </row>
        <row r="100">
          <cell r="B100" t="str">
            <v>茶陵县</v>
          </cell>
        </row>
        <row r="100">
          <cell r="D100">
            <v>364</v>
          </cell>
          <cell r="E100">
            <v>500</v>
          </cell>
        </row>
        <row r="101">
          <cell r="B101" t="str">
            <v>炎陵县</v>
          </cell>
        </row>
        <row r="101">
          <cell r="D101">
            <v>56.6</v>
          </cell>
          <cell r="E101">
            <v>79</v>
          </cell>
        </row>
        <row r="102">
          <cell r="B102" t="str">
            <v>湘潭市小计</v>
          </cell>
        </row>
        <row r="102">
          <cell r="D102">
            <v>582.96</v>
          </cell>
          <cell r="E102">
            <v>2631</v>
          </cell>
        </row>
        <row r="103">
          <cell r="B103" t="str">
            <v>湘潭市本级及所辖区小计</v>
          </cell>
        </row>
        <row r="103">
          <cell r="D103">
            <v>438.16</v>
          </cell>
          <cell r="E103">
            <v>1536</v>
          </cell>
        </row>
        <row r="104">
          <cell r="B104" t="str">
            <v>湘潭市本级</v>
          </cell>
        </row>
        <row r="104">
          <cell r="D104">
            <v>273.16</v>
          </cell>
          <cell r="E104">
            <v>1096</v>
          </cell>
        </row>
        <row r="105">
          <cell r="B105" t="str">
            <v>雨湖区</v>
          </cell>
        </row>
        <row r="105">
          <cell r="D105">
            <v>164</v>
          </cell>
          <cell r="E105">
            <v>429</v>
          </cell>
        </row>
        <row r="106">
          <cell r="B106" t="str">
            <v>岳塘区</v>
          </cell>
        </row>
        <row r="106">
          <cell r="D106">
            <v>1</v>
          </cell>
          <cell r="E106">
            <v>11</v>
          </cell>
        </row>
        <row r="107">
          <cell r="B107" t="str">
            <v>湘潭县</v>
          </cell>
        </row>
        <row r="107">
          <cell r="D107">
            <v>76.2</v>
          </cell>
          <cell r="E107">
            <v>586</v>
          </cell>
        </row>
        <row r="108">
          <cell r="B108" t="str">
            <v>湘乡市</v>
          </cell>
        </row>
        <row r="108">
          <cell r="D108">
            <v>41.4</v>
          </cell>
          <cell r="E108">
            <v>376</v>
          </cell>
        </row>
        <row r="109">
          <cell r="B109" t="str">
            <v>韶山市</v>
          </cell>
        </row>
        <row r="109">
          <cell r="D109">
            <v>27.2</v>
          </cell>
          <cell r="E109">
            <v>133</v>
          </cell>
        </row>
        <row r="110">
          <cell r="B110" t="str">
            <v>衡阳市小计</v>
          </cell>
        </row>
        <row r="110">
          <cell r="D110">
            <v>1303.88</v>
          </cell>
          <cell r="E110">
            <v>8932</v>
          </cell>
        </row>
        <row r="111">
          <cell r="B111" t="str">
            <v>衡阳市本级及所辖区小计</v>
          </cell>
        </row>
        <row r="111">
          <cell r="D111">
            <v>643.18</v>
          </cell>
          <cell r="E111">
            <v>4030</v>
          </cell>
        </row>
        <row r="112">
          <cell r="B112" t="str">
            <v>衡阳市本级</v>
          </cell>
        </row>
        <row r="112">
          <cell r="D112">
            <v>288.18</v>
          </cell>
          <cell r="E112">
            <v>1890</v>
          </cell>
        </row>
        <row r="113">
          <cell r="B113" t="str">
            <v>南岳区</v>
          </cell>
        </row>
        <row r="113">
          <cell r="D113">
            <v>2</v>
          </cell>
          <cell r="E113">
            <v>34</v>
          </cell>
        </row>
        <row r="114">
          <cell r="B114" t="str">
            <v>雁峰区</v>
          </cell>
        </row>
        <row r="114">
          <cell r="D114">
            <v>94</v>
          </cell>
          <cell r="E114">
            <v>578</v>
          </cell>
        </row>
        <row r="115">
          <cell r="B115" t="str">
            <v>石鼓区</v>
          </cell>
        </row>
        <row r="115">
          <cell r="D115">
            <v>36</v>
          </cell>
          <cell r="E115">
            <v>141</v>
          </cell>
        </row>
        <row r="116">
          <cell r="B116" t="str">
            <v>珠晖区</v>
          </cell>
        </row>
        <row r="116">
          <cell r="D116">
            <v>100</v>
          </cell>
          <cell r="E116">
            <v>525</v>
          </cell>
        </row>
        <row r="117">
          <cell r="B117" t="str">
            <v>蒸湘区</v>
          </cell>
        </row>
        <row r="117">
          <cell r="D117">
            <v>123</v>
          </cell>
          <cell r="E117">
            <v>862</v>
          </cell>
        </row>
        <row r="118">
          <cell r="B118" t="str">
            <v>衡南县</v>
          </cell>
        </row>
        <row r="118">
          <cell r="D118">
            <v>102.73</v>
          </cell>
          <cell r="E118">
            <v>949</v>
          </cell>
        </row>
        <row r="119">
          <cell r="B119" t="str">
            <v>衡阳县</v>
          </cell>
        </row>
        <row r="119">
          <cell r="D119">
            <v>89.17</v>
          </cell>
          <cell r="E119">
            <v>818</v>
          </cell>
        </row>
        <row r="120">
          <cell r="B120" t="str">
            <v>衡山县</v>
          </cell>
        </row>
        <row r="120">
          <cell r="D120">
            <v>65</v>
          </cell>
          <cell r="E120">
            <v>594</v>
          </cell>
        </row>
        <row r="121">
          <cell r="B121" t="str">
            <v>衡东县</v>
          </cell>
        </row>
        <row r="121">
          <cell r="D121">
            <v>37.4</v>
          </cell>
          <cell r="E121">
            <v>362</v>
          </cell>
        </row>
        <row r="122">
          <cell r="B122" t="str">
            <v>常宁市</v>
          </cell>
        </row>
        <row r="122">
          <cell r="D122">
            <v>101.8</v>
          </cell>
          <cell r="E122">
            <v>725</v>
          </cell>
        </row>
        <row r="123">
          <cell r="B123" t="str">
            <v>祁东市</v>
          </cell>
        </row>
        <row r="123">
          <cell r="D123">
            <v>166.4</v>
          </cell>
          <cell r="E123">
            <v>616</v>
          </cell>
        </row>
        <row r="124">
          <cell r="B124" t="str">
            <v>耒阳市</v>
          </cell>
        </row>
        <row r="124">
          <cell r="D124">
            <v>98.2</v>
          </cell>
          <cell r="E124">
            <v>838</v>
          </cell>
        </row>
        <row r="125">
          <cell r="B125" t="str">
            <v>邵阳市小计</v>
          </cell>
        </row>
        <row r="125">
          <cell r="D125">
            <v>5547.06</v>
          </cell>
          <cell r="E125">
            <v>10669</v>
          </cell>
        </row>
        <row r="126">
          <cell r="B126" t="str">
            <v>邵阳市本级及所辖区小计</v>
          </cell>
        </row>
        <row r="126">
          <cell r="D126">
            <v>1533.07</v>
          </cell>
          <cell r="E126">
            <v>3494</v>
          </cell>
        </row>
        <row r="127">
          <cell r="B127" t="str">
            <v>邵阳市本级</v>
          </cell>
        </row>
        <row r="127">
          <cell r="D127">
            <v>1533.07</v>
          </cell>
          <cell r="E127">
            <v>3494</v>
          </cell>
        </row>
        <row r="128">
          <cell r="B128" t="str">
            <v>邵东市</v>
          </cell>
        </row>
        <row r="128">
          <cell r="D128">
            <v>136</v>
          </cell>
          <cell r="E128">
            <v>966</v>
          </cell>
        </row>
        <row r="129">
          <cell r="B129" t="str">
            <v>新邵县</v>
          </cell>
        </row>
        <row r="129">
          <cell r="D129">
            <v>400.6</v>
          </cell>
          <cell r="E129">
            <v>680</v>
          </cell>
        </row>
        <row r="130">
          <cell r="B130" t="str">
            <v>隆回县</v>
          </cell>
        </row>
        <row r="130">
          <cell r="D130">
            <v>836.8</v>
          </cell>
          <cell r="E130">
            <v>1396</v>
          </cell>
        </row>
        <row r="131">
          <cell r="B131" t="str">
            <v>武冈市</v>
          </cell>
        </row>
        <row r="131">
          <cell r="D131">
            <v>703.99</v>
          </cell>
          <cell r="E131">
            <v>1171</v>
          </cell>
        </row>
        <row r="132">
          <cell r="B132" t="str">
            <v>洞口县</v>
          </cell>
        </row>
        <row r="132">
          <cell r="D132">
            <v>725.2</v>
          </cell>
          <cell r="E132">
            <v>1166</v>
          </cell>
        </row>
        <row r="133">
          <cell r="B133" t="str">
            <v>新宁县</v>
          </cell>
        </row>
        <row r="133">
          <cell r="D133">
            <v>573.6</v>
          </cell>
          <cell r="E133">
            <v>717</v>
          </cell>
        </row>
        <row r="134">
          <cell r="B134" t="str">
            <v>邵阳县</v>
          </cell>
        </row>
        <row r="134">
          <cell r="D134">
            <v>353</v>
          </cell>
          <cell r="E134">
            <v>662</v>
          </cell>
        </row>
        <row r="135">
          <cell r="B135" t="str">
            <v>城步县</v>
          </cell>
        </row>
        <row r="135">
          <cell r="D135">
            <v>121.6</v>
          </cell>
          <cell r="E135">
            <v>160</v>
          </cell>
        </row>
        <row r="136">
          <cell r="B136" t="str">
            <v>绥宁县</v>
          </cell>
        </row>
        <row r="136">
          <cell r="D136">
            <v>163.2</v>
          </cell>
          <cell r="E136">
            <v>257</v>
          </cell>
        </row>
        <row r="137">
          <cell r="B137" t="str">
            <v>岳阳市小计</v>
          </cell>
        </row>
        <row r="137">
          <cell r="D137">
            <v>1001.66</v>
          </cell>
          <cell r="E137">
            <v>5300</v>
          </cell>
        </row>
        <row r="138">
          <cell r="B138" t="str">
            <v>岳阳市本级及所辖区小计</v>
          </cell>
        </row>
        <row r="138">
          <cell r="D138">
            <v>282.26</v>
          </cell>
          <cell r="E138">
            <v>1968</v>
          </cell>
        </row>
        <row r="139">
          <cell r="B139" t="str">
            <v>岳阳市本级</v>
          </cell>
        </row>
        <row r="139">
          <cell r="D139">
            <v>252.26</v>
          </cell>
          <cell r="E139">
            <v>1763</v>
          </cell>
        </row>
        <row r="140">
          <cell r="B140" t="str">
            <v>君山区</v>
          </cell>
        </row>
        <row r="140">
          <cell r="D140">
            <v>20</v>
          </cell>
          <cell r="E140">
            <v>140</v>
          </cell>
        </row>
        <row r="141">
          <cell r="B141" t="str">
            <v>云溪区</v>
          </cell>
        </row>
        <row r="141">
          <cell r="D141">
            <v>10</v>
          </cell>
          <cell r="E141">
            <v>65</v>
          </cell>
        </row>
        <row r="142">
          <cell r="B142" t="str">
            <v>汨罗市</v>
          </cell>
        </row>
        <row r="142">
          <cell r="D142">
            <v>128.4</v>
          </cell>
          <cell r="E142">
            <v>670</v>
          </cell>
        </row>
        <row r="143">
          <cell r="B143" t="str">
            <v>平江县</v>
          </cell>
        </row>
        <row r="143">
          <cell r="D143">
            <v>295.8</v>
          </cell>
          <cell r="E143">
            <v>885</v>
          </cell>
        </row>
        <row r="144">
          <cell r="B144" t="str">
            <v>湘阴县</v>
          </cell>
        </row>
        <row r="144">
          <cell r="D144">
            <v>51.6</v>
          </cell>
          <cell r="E144">
            <v>516</v>
          </cell>
        </row>
        <row r="145">
          <cell r="B145" t="str">
            <v>临湘市</v>
          </cell>
        </row>
        <row r="145">
          <cell r="D145">
            <v>66.4</v>
          </cell>
          <cell r="E145">
            <v>318</v>
          </cell>
        </row>
        <row r="146">
          <cell r="B146" t="str">
            <v>华容县</v>
          </cell>
        </row>
        <row r="146">
          <cell r="D146">
            <v>49</v>
          </cell>
          <cell r="E146">
            <v>448</v>
          </cell>
        </row>
        <row r="147">
          <cell r="B147" t="str">
            <v>岳阳县</v>
          </cell>
        </row>
        <row r="147">
          <cell r="D147">
            <v>128.2</v>
          </cell>
          <cell r="E147">
            <v>495</v>
          </cell>
        </row>
        <row r="148">
          <cell r="B148" t="str">
            <v>常德市小计</v>
          </cell>
        </row>
        <row r="148">
          <cell r="D148">
            <v>1296.66</v>
          </cell>
          <cell r="E148">
            <v>6376</v>
          </cell>
        </row>
        <row r="149">
          <cell r="B149" t="str">
            <v>常德市本级及所辖区小计</v>
          </cell>
        </row>
        <row r="149">
          <cell r="D149">
            <v>427.45</v>
          </cell>
          <cell r="E149">
            <v>2331</v>
          </cell>
        </row>
        <row r="150">
          <cell r="B150" t="str">
            <v>常德市本级</v>
          </cell>
        </row>
        <row r="150">
          <cell r="D150">
            <v>427.45</v>
          </cell>
          <cell r="E150">
            <v>2331</v>
          </cell>
        </row>
        <row r="151">
          <cell r="B151" t="str">
            <v>鼎城区</v>
          </cell>
        </row>
        <row r="151">
          <cell r="D151">
            <v>0</v>
          </cell>
          <cell r="E151">
            <v>0</v>
          </cell>
        </row>
        <row r="152">
          <cell r="B152" t="str">
            <v>津市市</v>
          </cell>
        </row>
        <row r="152">
          <cell r="D152">
            <v>17</v>
          </cell>
          <cell r="E152">
            <v>153</v>
          </cell>
        </row>
        <row r="153">
          <cell r="B153" t="str">
            <v>安乡县</v>
          </cell>
        </row>
        <row r="153">
          <cell r="D153">
            <v>39.4</v>
          </cell>
          <cell r="E153">
            <v>322</v>
          </cell>
        </row>
        <row r="154">
          <cell r="B154" t="str">
            <v>汉寿县</v>
          </cell>
        </row>
        <row r="154">
          <cell r="D154">
            <v>54.6</v>
          </cell>
          <cell r="E154">
            <v>553</v>
          </cell>
        </row>
        <row r="155">
          <cell r="B155" t="str">
            <v>澧县</v>
          </cell>
        </row>
        <row r="155">
          <cell r="D155">
            <v>172.4</v>
          </cell>
          <cell r="E155">
            <v>1100</v>
          </cell>
        </row>
        <row r="156">
          <cell r="B156" t="str">
            <v>临澧县</v>
          </cell>
        </row>
        <row r="156">
          <cell r="D156">
            <v>25.8</v>
          </cell>
          <cell r="E156">
            <v>262</v>
          </cell>
        </row>
        <row r="157">
          <cell r="B157" t="str">
            <v>桃源县</v>
          </cell>
        </row>
        <row r="157">
          <cell r="D157">
            <v>157.21</v>
          </cell>
          <cell r="E157">
            <v>1055</v>
          </cell>
        </row>
        <row r="158">
          <cell r="B158" t="str">
            <v>石门县</v>
          </cell>
        </row>
        <row r="158">
          <cell r="D158">
            <v>402.8</v>
          </cell>
          <cell r="E158">
            <v>600</v>
          </cell>
        </row>
        <row r="159">
          <cell r="B159" t="str">
            <v>张家界市小计</v>
          </cell>
        </row>
        <row r="159">
          <cell r="D159">
            <v>1404.27</v>
          </cell>
          <cell r="E159">
            <v>2400</v>
          </cell>
        </row>
        <row r="160">
          <cell r="B160" t="str">
            <v>张家界市本级及所辖区小计</v>
          </cell>
        </row>
        <row r="160">
          <cell r="D160">
            <v>1030.27</v>
          </cell>
          <cell r="E160">
            <v>1112</v>
          </cell>
        </row>
        <row r="161">
          <cell r="B161" t="str">
            <v>张家界市本级</v>
          </cell>
        </row>
        <row r="161">
          <cell r="D161">
            <v>472.52</v>
          </cell>
          <cell r="E161">
            <v>331</v>
          </cell>
        </row>
        <row r="162">
          <cell r="B162" t="str">
            <v>永定区</v>
          </cell>
        </row>
        <row r="162">
          <cell r="D162">
            <v>94.75</v>
          </cell>
          <cell r="E162">
            <v>644</v>
          </cell>
        </row>
        <row r="163">
          <cell r="B163" t="str">
            <v>武陵源区</v>
          </cell>
        </row>
        <row r="163">
          <cell r="D163">
            <v>463</v>
          </cell>
          <cell r="E163">
            <v>137</v>
          </cell>
        </row>
        <row r="164">
          <cell r="B164" t="str">
            <v>慈利县</v>
          </cell>
        </row>
        <row r="164">
          <cell r="D164">
            <v>371.6</v>
          </cell>
          <cell r="E164">
            <v>732</v>
          </cell>
        </row>
        <row r="165">
          <cell r="B165" t="str">
            <v>桑植县</v>
          </cell>
        </row>
        <row r="165">
          <cell r="D165">
            <v>2.4</v>
          </cell>
          <cell r="E165">
            <v>556</v>
          </cell>
        </row>
        <row r="166">
          <cell r="B166" t="str">
            <v>益阳市小计</v>
          </cell>
        </row>
        <row r="166">
          <cell r="D166">
            <v>1411.86</v>
          </cell>
          <cell r="E166">
            <v>4741</v>
          </cell>
        </row>
        <row r="167">
          <cell r="B167" t="str">
            <v>益阳市本级及所辖区小计</v>
          </cell>
        </row>
        <row r="167">
          <cell r="D167">
            <v>457.71</v>
          </cell>
          <cell r="E167">
            <v>2039</v>
          </cell>
        </row>
        <row r="168">
          <cell r="B168" t="str">
            <v>益阳市本级</v>
          </cell>
        </row>
        <row r="168">
          <cell r="D168">
            <v>182.71</v>
          </cell>
          <cell r="E168">
            <v>801</v>
          </cell>
        </row>
        <row r="169">
          <cell r="B169" t="str">
            <v>资阳区</v>
          </cell>
        </row>
        <row r="169">
          <cell r="D169">
            <v>39</v>
          </cell>
          <cell r="E169">
            <v>237</v>
          </cell>
        </row>
        <row r="170">
          <cell r="B170" t="str">
            <v>赫山区</v>
          </cell>
        </row>
        <row r="170">
          <cell r="D170">
            <v>236</v>
          </cell>
          <cell r="E170">
            <v>1001</v>
          </cell>
        </row>
        <row r="171">
          <cell r="B171" t="str">
            <v>沅江市</v>
          </cell>
        </row>
        <row r="171">
          <cell r="D171">
            <v>141.5</v>
          </cell>
          <cell r="E171">
            <v>571</v>
          </cell>
        </row>
        <row r="172">
          <cell r="B172" t="str">
            <v>南县</v>
          </cell>
        </row>
        <row r="172">
          <cell r="D172">
            <v>61.6</v>
          </cell>
          <cell r="E172">
            <v>587</v>
          </cell>
        </row>
        <row r="173">
          <cell r="B173" t="str">
            <v>桃江县</v>
          </cell>
        </row>
        <row r="173">
          <cell r="D173">
            <v>70.6</v>
          </cell>
          <cell r="E173">
            <v>556</v>
          </cell>
        </row>
        <row r="174">
          <cell r="B174" t="str">
            <v>安化县</v>
          </cell>
        </row>
        <row r="174">
          <cell r="D174">
            <v>680.45</v>
          </cell>
          <cell r="E174">
            <v>988</v>
          </cell>
        </row>
        <row r="175">
          <cell r="B175" t="str">
            <v>永州市小计</v>
          </cell>
        </row>
        <row r="175">
          <cell r="D175">
            <v>1893.15</v>
          </cell>
          <cell r="E175">
            <v>11621</v>
          </cell>
        </row>
        <row r="176">
          <cell r="B176" t="str">
            <v>永州市本级及所辖区小计</v>
          </cell>
        </row>
        <row r="176">
          <cell r="D176">
            <v>489.95</v>
          </cell>
          <cell r="E176">
            <v>3384</v>
          </cell>
        </row>
        <row r="177">
          <cell r="B177" t="str">
            <v>永州市本级</v>
          </cell>
        </row>
        <row r="177">
          <cell r="D177">
            <v>111.95</v>
          </cell>
          <cell r="E177">
            <v>646</v>
          </cell>
        </row>
        <row r="178">
          <cell r="B178" t="str">
            <v>零陵区</v>
          </cell>
        </row>
        <row r="178">
          <cell r="D178">
            <v>200</v>
          </cell>
          <cell r="E178">
            <v>1300</v>
          </cell>
        </row>
        <row r="179">
          <cell r="B179" t="str">
            <v>冷水滩区</v>
          </cell>
        </row>
        <row r="179">
          <cell r="D179">
            <v>178</v>
          </cell>
          <cell r="E179">
            <v>1438</v>
          </cell>
        </row>
        <row r="180">
          <cell r="B180" t="str">
            <v>东安县</v>
          </cell>
        </row>
        <row r="180">
          <cell r="D180">
            <v>60</v>
          </cell>
          <cell r="E180">
            <v>476</v>
          </cell>
        </row>
        <row r="181">
          <cell r="B181" t="str">
            <v>道县</v>
          </cell>
        </row>
        <row r="181">
          <cell r="D181">
            <v>145</v>
          </cell>
          <cell r="E181">
            <v>936</v>
          </cell>
        </row>
        <row r="182">
          <cell r="B182" t="str">
            <v>宁远县</v>
          </cell>
        </row>
        <row r="182">
          <cell r="D182">
            <v>218.6</v>
          </cell>
          <cell r="E182">
            <v>1244</v>
          </cell>
        </row>
        <row r="183">
          <cell r="B183" t="str">
            <v>江永县</v>
          </cell>
        </row>
        <row r="183">
          <cell r="D183">
            <v>131.8</v>
          </cell>
          <cell r="E183">
            <v>509</v>
          </cell>
        </row>
        <row r="184">
          <cell r="B184" t="str">
            <v>江华县</v>
          </cell>
        </row>
        <row r="184">
          <cell r="D184">
            <v>197.4</v>
          </cell>
          <cell r="E184">
            <v>995</v>
          </cell>
        </row>
        <row r="185">
          <cell r="B185" t="str">
            <v>蓝山县</v>
          </cell>
        </row>
        <row r="185">
          <cell r="D185">
            <v>125.4</v>
          </cell>
          <cell r="E185">
            <v>996</v>
          </cell>
        </row>
        <row r="186">
          <cell r="B186" t="str">
            <v>新田县</v>
          </cell>
        </row>
        <row r="186">
          <cell r="D186">
            <v>171.2</v>
          </cell>
          <cell r="E186">
            <v>838</v>
          </cell>
        </row>
        <row r="187">
          <cell r="B187" t="str">
            <v>双牌县</v>
          </cell>
        </row>
        <row r="187">
          <cell r="D187">
            <v>49.2</v>
          </cell>
          <cell r="E187">
            <v>203</v>
          </cell>
        </row>
        <row r="188">
          <cell r="B188" t="str">
            <v>祁阳县</v>
          </cell>
        </row>
        <row r="188">
          <cell r="D188">
            <v>304.6</v>
          </cell>
          <cell r="E188">
            <v>2040</v>
          </cell>
        </row>
        <row r="189">
          <cell r="B189" t="str">
            <v>郴州市小计</v>
          </cell>
        </row>
        <row r="189">
          <cell r="D189">
            <v>2051.59</v>
          </cell>
          <cell r="E189">
            <v>6758</v>
          </cell>
        </row>
        <row r="190">
          <cell r="B190" t="str">
            <v>郴州市本级及所辖区小计</v>
          </cell>
        </row>
        <row r="190">
          <cell r="D190">
            <v>489.59</v>
          </cell>
          <cell r="E190">
            <v>2764</v>
          </cell>
        </row>
        <row r="191">
          <cell r="B191" t="str">
            <v>郴州市本级</v>
          </cell>
        </row>
        <row r="191">
          <cell r="D191">
            <v>287.59</v>
          </cell>
          <cell r="E191">
            <v>1315</v>
          </cell>
        </row>
        <row r="192">
          <cell r="B192" t="str">
            <v>北湖区</v>
          </cell>
        </row>
        <row r="192">
          <cell r="D192">
            <v>105</v>
          </cell>
          <cell r="E192">
            <v>732</v>
          </cell>
        </row>
        <row r="193">
          <cell r="B193" t="str">
            <v>苏仙区</v>
          </cell>
        </row>
        <row r="193">
          <cell r="D193">
            <v>97</v>
          </cell>
          <cell r="E193">
            <v>717</v>
          </cell>
        </row>
        <row r="194">
          <cell r="B194" t="str">
            <v>资兴市</v>
          </cell>
        </row>
        <row r="194">
          <cell r="D194">
            <v>46.4</v>
          </cell>
          <cell r="E194">
            <v>292</v>
          </cell>
        </row>
        <row r="195">
          <cell r="B195" t="str">
            <v>桂阳县</v>
          </cell>
        </row>
        <row r="195">
          <cell r="D195">
            <v>77.4</v>
          </cell>
          <cell r="E195">
            <v>662</v>
          </cell>
        </row>
        <row r="196">
          <cell r="B196" t="str">
            <v>永兴县</v>
          </cell>
        </row>
        <row r="196">
          <cell r="D196">
            <v>61.4</v>
          </cell>
          <cell r="E196">
            <v>458</v>
          </cell>
        </row>
        <row r="197">
          <cell r="B197" t="str">
            <v>宜章县</v>
          </cell>
        </row>
        <row r="197">
          <cell r="D197">
            <v>406.2</v>
          </cell>
          <cell r="E197">
            <v>647</v>
          </cell>
        </row>
        <row r="198">
          <cell r="B198" t="str">
            <v>嘉禾县</v>
          </cell>
        </row>
        <row r="198">
          <cell r="D198">
            <v>54.4</v>
          </cell>
          <cell r="E198">
            <v>340</v>
          </cell>
        </row>
        <row r="199">
          <cell r="B199" t="str">
            <v>临武县</v>
          </cell>
        </row>
        <row r="199">
          <cell r="D199">
            <v>38.4</v>
          </cell>
          <cell r="E199">
            <v>282</v>
          </cell>
        </row>
        <row r="200">
          <cell r="B200" t="str">
            <v>汝城县</v>
          </cell>
        </row>
        <row r="200">
          <cell r="D200">
            <v>396</v>
          </cell>
          <cell r="E200">
            <v>581</v>
          </cell>
        </row>
        <row r="201">
          <cell r="B201" t="str">
            <v>桂东县</v>
          </cell>
        </row>
        <row r="201">
          <cell r="D201">
            <v>160.8</v>
          </cell>
          <cell r="E201">
            <v>246</v>
          </cell>
        </row>
        <row r="202">
          <cell r="B202" t="str">
            <v>安仁县</v>
          </cell>
        </row>
        <row r="202">
          <cell r="D202">
            <v>321</v>
          </cell>
          <cell r="E202">
            <v>486</v>
          </cell>
        </row>
        <row r="203">
          <cell r="B203" t="str">
            <v>娄底市小计</v>
          </cell>
        </row>
        <row r="203">
          <cell r="D203">
            <v>2878.01</v>
          </cell>
          <cell r="E203">
            <v>5963</v>
          </cell>
        </row>
        <row r="204">
          <cell r="B204" t="str">
            <v>娄底市本级及所辖区小计</v>
          </cell>
        </row>
        <row r="204">
          <cell r="D204">
            <v>899.01</v>
          </cell>
          <cell r="E204">
            <v>2219</v>
          </cell>
        </row>
        <row r="205">
          <cell r="B205" t="str">
            <v>娄底市本级</v>
          </cell>
        </row>
        <row r="205">
          <cell r="D205">
            <v>899.01</v>
          </cell>
          <cell r="E205">
            <v>2219</v>
          </cell>
        </row>
        <row r="206">
          <cell r="B206" t="str">
            <v>涟源市</v>
          </cell>
        </row>
        <row r="206">
          <cell r="D206">
            <v>387.8</v>
          </cell>
          <cell r="E206">
            <v>623</v>
          </cell>
        </row>
        <row r="207">
          <cell r="B207" t="str">
            <v>冷水江市</v>
          </cell>
        </row>
        <row r="207">
          <cell r="D207">
            <v>555.6</v>
          </cell>
          <cell r="E207">
            <v>1122</v>
          </cell>
        </row>
        <row r="208">
          <cell r="B208" t="str">
            <v>双峰县</v>
          </cell>
        </row>
        <row r="208">
          <cell r="D208">
            <v>111.4</v>
          </cell>
          <cell r="E208">
            <v>626</v>
          </cell>
        </row>
        <row r="209">
          <cell r="B209" t="str">
            <v>新化县</v>
          </cell>
        </row>
        <row r="209">
          <cell r="D209">
            <v>924.2</v>
          </cell>
          <cell r="E209">
            <v>1373</v>
          </cell>
        </row>
        <row r="210">
          <cell r="B210" t="str">
            <v>怀化市小计</v>
          </cell>
        </row>
        <row r="210">
          <cell r="D210">
            <v>3985.64</v>
          </cell>
          <cell r="E210">
            <v>6826</v>
          </cell>
        </row>
        <row r="211">
          <cell r="B211" t="str">
            <v>怀化市本级及所辖区小计</v>
          </cell>
        </row>
        <row r="211">
          <cell r="D211">
            <v>875.24</v>
          </cell>
          <cell r="E211">
            <v>1646</v>
          </cell>
        </row>
        <row r="212">
          <cell r="B212" t="str">
            <v>怀化市本级</v>
          </cell>
        </row>
        <row r="212">
          <cell r="D212">
            <v>758.24</v>
          </cell>
          <cell r="E212">
            <v>1387</v>
          </cell>
        </row>
        <row r="213">
          <cell r="B213" t="str">
            <v>鹤城区</v>
          </cell>
        </row>
        <row r="213">
          <cell r="D213">
            <v>117</v>
          </cell>
          <cell r="E213">
            <v>259</v>
          </cell>
        </row>
        <row r="214">
          <cell r="B214" t="str">
            <v>沅陵县</v>
          </cell>
        </row>
        <row r="214">
          <cell r="D214">
            <v>371.4</v>
          </cell>
          <cell r="E214">
            <v>598</v>
          </cell>
        </row>
        <row r="215">
          <cell r="B215" t="str">
            <v>辰溪县</v>
          </cell>
        </row>
        <row r="215">
          <cell r="D215">
            <v>191.8</v>
          </cell>
          <cell r="E215">
            <v>287</v>
          </cell>
        </row>
        <row r="216">
          <cell r="B216" t="str">
            <v>溆浦县</v>
          </cell>
        </row>
        <row r="216">
          <cell r="D216">
            <v>604.6</v>
          </cell>
          <cell r="E216">
            <v>917</v>
          </cell>
        </row>
        <row r="217">
          <cell r="B217" t="str">
            <v>麻阳县</v>
          </cell>
        </row>
        <row r="217">
          <cell r="D217">
            <v>262.2</v>
          </cell>
          <cell r="E217">
            <v>398</v>
          </cell>
        </row>
        <row r="218">
          <cell r="B218" t="str">
            <v>新晃县</v>
          </cell>
        </row>
        <row r="218">
          <cell r="D218">
            <v>141.6</v>
          </cell>
          <cell r="E218">
            <v>219</v>
          </cell>
        </row>
        <row r="219">
          <cell r="B219" t="str">
            <v>芷江县</v>
          </cell>
        </row>
        <row r="219">
          <cell r="D219">
            <v>537.4</v>
          </cell>
          <cell r="E219">
            <v>997</v>
          </cell>
        </row>
        <row r="220">
          <cell r="B220" t="str">
            <v>中方县</v>
          </cell>
        </row>
        <row r="220">
          <cell r="D220">
            <v>77.6</v>
          </cell>
          <cell r="E220">
            <v>137</v>
          </cell>
        </row>
        <row r="221">
          <cell r="B221" t="str">
            <v>洪江市</v>
          </cell>
        </row>
        <row r="221">
          <cell r="D221">
            <v>75.8</v>
          </cell>
          <cell r="E221">
            <v>316</v>
          </cell>
        </row>
        <row r="222">
          <cell r="B222" t="str">
            <v>洪江区</v>
          </cell>
        </row>
        <row r="222">
          <cell r="D222">
            <v>7.6</v>
          </cell>
          <cell r="E222">
            <v>32</v>
          </cell>
        </row>
        <row r="223">
          <cell r="B223" t="str">
            <v>会同县</v>
          </cell>
        </row>
        <row r="223">
          <cell r="D223">
            <v>323.8</v>
          </cell>
          <cell r="E223">
            <v>505</v>
          </cell>
        </row>
        <row r="224">
          <cell r="B224" t="str">
            <v>靖州县</v>
          </cell>
        </row>
        <row r="224">
          <cell r="D224">
            <v>367</v>
          </cell>
          <cell r="E224">
            <v>559</v>
          </cell>
        </row>
        <row r="225">
          <cell r="B225" t="str">
            <v>通道县</v>
          </cell>
        </row>
        <row r="225">
          <cell r="D225">
            <v>149.6</v>
          </cell>
          <cell r="E225">
            <v>215</v>
          </cell>
        </row>
        <row r="226">
          <cell r="B226" t="str">
            <v>湘西州小计</v>
          </cell>
        </row>
        <row r="226">
          <cell r="D226">
            <v>2316.39</v>
          </cell>
          <cell r="E226">
            <v>3775</v>
          </cell>
        </row>
        <row r="227">
          <cell r="B227" t="str">
            <v>湘西州本级</v>
          </cell>
        </row>
        <row r="227">
          <cell r="D227">
            <v>407.09</v>
          </cell>
          <cell r="E227">
            <v>720</v>
          </cell>
        </row>
        <row r="228">
          <cell r="B228" t="str">
            <v>吉首市</v>
          </cell>
        </row>
        <row r="228">
          <cell r="D228">
            <v>250</v>
          </cell>
          <cell r="E228">
            <v>519</v>
          </cell>
        </row>
        <row r="229">
          <cell r="B229" t="str">
            <v>泸溪县</v>
          </cell>
        </row>
        <row r="229">
          <cell r="D229">
            <v>242.4</v>
          </cell>
          <cell r="E229">
            <v>397</v>
          </cell>
        </row>
        <row r="230">
          <cell r="B230" t="str">
            <v>凤凰县</v>
          </cell>
        </row>
        <row r="230">
          <cell r="D230">
            <v>198.8</v>
          </cell>
          <cell r="E230">
            <v>323</v>
          </cell>
        </row>
        <row r="231">
          <cell r="B231" t="str">
            <v>花垣县</v>
          </cell>
        </row>
        <row r="231">
          <cell r="D231">
            <v>184.2</v>
          </cell>
          <cell r="E231">
            <v>286</v>
          </cell>
        </row>
        <row r="232">
          <cell r="B232" t="str">
            <v>保靖县</v>
          </cell>
        </row>
        <row r="232">
          <cell r="D232">
            <v>179.8</v>
          </cell>
          <cell r="E232">
            <v>245</v>
          </cell>
        </row>
        <row r="233">
          <cell r="B233" t="str">
            <v>永顺县</v>
          </cell>
        </row>
        <row r="233">
          <cell r="D233">
            <v>288.4</v>
          </cell>
          <cell r="E233">
            <v>426</v>
          </cell>
        </row>
        <row r="234">
          <cell r="B234" t="str">
            <v>古丈县</v>
          </cell>
        </row>
        <row r="234">
          <cell r="D234">
            <v>56.6</v>
          </cell>
          <cell r="E234">
            <v>73</v>
          </cell>
        </row>
        <row r="235">
          <cell r="B235" t="str">
            <v>龙山县</v>
          </cell>
        </row>
        <row r="235">
          <cell r="D235">
            <v>509.1</v>
          </cell>
          <cell r="E235">
            <v>786</v>
          </cell>
        </row>
      </sheetData>
      <sheetData sheetId="3"/>
      <sheetData sheetId="4">
        <row r="1">
          <cell r="C1">
            <v>1056</v>
          </cell>
          <cell r="D1">
            <v>240950</v>
          </cell>
          <cell r="E1">
            <v>764549</v>
          </cell>
        </row>
        <row r="5">
          <cell r="C5" t="str">
            <v>资助人数（人）</v>
          </cell>
        </row>
        <row r="6">
          <cell r="C6" t="str">
            <v>奖学金</v>
          </cell>
          <cell r="D6" t="str">
            <v>助学金</v>
          </cell>
          <cell r="E6" t="str">
            <v>免学费</v>
          </cell>
        </row>
        <row r="8">
          <cell r="C8">
            <v>1056</v>
          </cell>
          <cell r="D8">
            <v>240950</v>
          </cell>
          <cell r="E8">
            <v>764549</v>
          </cell>
        </row>
        <row r="9">
          <cell r="C9">
            <v>79</v>
          </cell>
          <cell r="D9">
            <v>12621</v>
          </cell>
          <cell r="E9">
            <v>47736</v>
          </cell>
        </row>
        <row r="10">
          <cell r="C10">
            <v>34</v>
          </cell>
          <cell r="D10">
            <v>5112</v>
          </cell>
          <cell r="E10">
            <v>18227</v>
          </cell>
        </row>
        <row r="11">
          <cell r="B11" t="str">
            <v>小计</v>
          </cell>
          <cell r="C11">
            <v>7</v>
          </cell>
          <cell r="D11">
            <v>557</v>
          </cell>
          <cell r="E11">
            <v>1734</v>
          </cell>
        </row>
        <row r="12">
          <cell r="B12" t="str">
            <v>湖南第一师范学院</v>
          </cell>
          <cell r="C12">
            <v>2</v>
          </cell>
          <cell r="D12">
            <v>97</v>
          </cell>
          <cell r="E12">
            <v>0</v>
          </cell>
        </row>
        <row r="13">
          <cell r="B13" t="str">
            <v>衡阳师范学院</v>
          </cell>
          <cell r="C13">
            <v>0</v>
          </cell>
          <cell r="D13">
            <v>0</v>
          </cell>
          <cell r="E13">
            <v>0</v>
          </cell>
        </row>
        <row r="14">
          <cell r="B14" t="str">
            <v>长沙师范学院</v>
          </cell>
          <cell r="C14">
            <v>2</v>
          </cell>
          <cell r="D14">
            <v>113</v>
          </cell>
          <cell r="E14">
            <v>0</v>
          </cell>
        </row>
        <row r="15">
          <cell r="B15" t="str">
            <v>湖南省广播电视大学（湖南网络工程职业学院）</v>
          </cell>
          <cell r="C15">
            <v>0</v>
          </cell>
          <cell r="D15">
            <v>0</v>
          </cell>
          <cell r="E15">
            <v>0</v>
          </cell>
        </row>
        <row r="16">
          <cell r="B16" t="str">
            <v>湖南环境生物职业技术学院</v>
          </cell>
          <cell r="C16">
            <v>0</v>
          </cell>
          <cell r="D16">
            <v>0</v>
          </cell>
          <cell r="E16">
            <v>0</v>
          </cell>
        </row>
        <row r="17">
          <cell r="B17" t="str">
            <v>湖南医药学院</v>
          </cell>
          <cell r="C17">
            <v>0</v>
          </cell>
          <cell r="D17">
            <v>0</v>
          </cell>
          <cell r="E17">
            <v>0</v>
          </cell>
        </row>
        <row r="18">
          <cell r="B18" t="str">
            <v>湖南科技职业学院</v>
          </cell>
          <cell r="C18">
            <v>0</v>
          </cell>
          <cell r="D18">
            <v>0</v>
          </cell>
          <cell r="E18">
            <v>0</v>
          </cell>
        </row>
        <row r="19">
          <cell r="B19" t="str">
            <v>湖南石油化工职业技术学院</v>
          </cell>
          <cell r="C19">
            <v>0</v>
          </cell>
          <cell r="D19">
            <v>0</v>
          </cell>
          <cell r="E19">
            <v>0</v>
          </cell>
        </row>
        <row r="20">
          <cell r="B20" t="str">
            <v>湖南化工职业技术学院</v>
          </cell>
          <cell r="C20">
            <v>0</v>
          </cell>
          <cell r="D20">
            <v>0</v>
          </cell>
          <cell r="E20">
            <v>0</v>
          </cell>
        </row>
        <row r="21">
          <cell r="B21" t="str">
            <v>湖南工艺美术职业学院</v>
          </cell>
          <cell r="C21">
            <v>0</v>
          </cell>
          <cell r="D21">
            <v>0</v>
          </cell>
          <cell r="E21">
            <v>0</v>
          </cell>
        </row>
        <row r="22">
          <cell r="B22" t="str">
            <v>湖南国防工业职业技术学院(湖南省江南工业学校)</v>
          </cell>
          <cell r="C22">
            <v>0</v>
          </cell>
          <cell r="D22">
            <v>0</v>
          </cell>
          <cell r="E22">
            <v>34</v>
          </cell>
        </row>
        <row r="23">
          <cell r="B23" t="str">
            <v>湖南机电职业技术学院</v>
          </cell>
          <cell r="C23">
            <v>0</v>
          </cell>
          <cell r="D23">
            <v>0</v>
          </cell>
          <cell r="E23">
            <v>0</v>
          </cell>
        </row>
        <row r="24">
          <cell r="B24" t="str">
            <v>湖南文理学院</v>
          </cell>
          <cell r="C24">
            <v>0</v>
          </cell>
          <cell r="D24">
            <v>0</v>
          </cell>
          <cell r="E24">
            <v>0</v>
          </cell>
        </row>
        <row r="25">
          <cell r="B25" t="str">
            <v>湖南城市学院</v>
          </cell>
          <cell r="C25">
            <v>1</v>
          </cell>
          <cell r="D25">
            <v>79</v>
          </cell>
          <cell r="E25">
            <v>0</v>
          </cell>
        </row>
        <row r="26">
          <cell r="B26" t="str">
            <v>邵阳学院</v>
          </cell>
          <cell r="C26">
            <v>0</v>
          </cell>
          <cell r="D26">
            <v>0</v>
          </cell>
          <cell r="E26">
            <v>0</v>
          </cell>
        </row>
        <row r="27">
          <cell r="B27" t="str">
            <v>怀化学院</v>
          </cell>
          <cell r="C27">
            <v>0</v>
          </cell>
          <cell r="D27">
            <v>0</v>
          </cell>
          <cell r="E27">
            <v>0</v>
          </cell>
        </row>
        <row r="28">
          <cell r="B28" t="str">
            <v>湖南中医药高等专科学校</v>
          </cell>
          <cell r="C28">
            <v>0</v>
          </cell>
          <cell r="D28">
            <v>0</v>
          </cell>
          <cell r="E28">
            <v>0</v>
          </cell>
        </row>
        <row r="29">
          <cell r="B29" t="str">
            <v>湖南安全技术职业学院</v>
          </cell>
          <cell r="C29">
            <v>0</v>
          </cell>
          <cell r="D29">
            <v>33</v>
          </cell>
          <cell r="E29">
            <v>417</v>
          </cell>
        </row>
        <row r="30">
          <cell r="B30" t="str">
            <v>湖南水利水电职业技术学院</v>
          </cell>
          <cell r="C30">
            <v>0</v>
          </cell>
          <cell r="D30">
            <v>0</v>
          </cell>
          <cell r="E30">
            <v>0</v>
          </cell>
        </row>
        <row r="31">
          <cell r="B31" t="str">
            <v>湖南生物机电职业技术学院</v>
          </cell>
          <cell r="C31">
            <v>0</v>
          </cell>
          <cell r="D31">
            <v>0</v>
          </cell>
          <cell r="E31">
            <v>0</v>
          </cell>
        </row>
        <row r="32">
          <cell r="B32" t="str">
            <v>湖南现代物流职业技术学院</v>
          </cell>
          <cell r="C32">
            <v>0</v>
          </cell>
          <cell r="D32">
            <v>16</v>
          </cell>
          <cell r="E32">
            <v>89</v>
          </cell>
        </row>
        <row r="33">
          <cell r="B33" t="str">
            <v>湖南理工职业技术学院</v>
          </cell>
          <cell r="C33">
            <v>0</v>
          </cell>
          <cell r="D33">
            <v>0</v>
          </cell>
          <cell r="E33">
            <v>0</v>
          </cell>
        </row>
        <row r="34">
          <cell r="B34" t="str">
            <v>长沙环境保护职业技术学院</v>
          </cell>
          <cell r="C34">
            <v>0</v>
          </cell>
          <cell r="D34">
            <v>0</v>
          </cell>
          <cell r="E34">
            <v>0</v>
          </cell>
        </row>
        <row r="35">
          <cell r="B35" t="str">
            <v>张家界航空工业职业技术学院</v>
          </cell>
          <cell r="C35">
            <v>1</v>
          </cell>
          <cell r="D35">
            <v>115</v>
          </cell>
          <cell r="E35">
            <v>892</v>
          </cell>
        </row>
        <row r="36">
          <cell r="B36" t="str">
            <v>湖南劳动人事职业学院</v>
          </cell>
          <cell r="C36">
            <v>0</v>
          </cell>
          <cell r="D36">
            <v>0</v>
          </cell>
          <cell r="E36">
            <v>0</v>
          </cell>
        </row>
        <row r="37">
          <cell r="B37" t="str">
            <v>湖南外贸职业学院</v>
          </cell>
          <cell r="C37">
            <v>0</v>
          </cell>
          <cell r="D37">
            <v>0</v>
          </cell>
          <cell r="E37">
            <v>0</v>
          </cell>
        </row>
        <row r="38">
          <cell r="B38" t="str">
            <v>湖南艺术职业学院</v>
          </cell>
          <cell r="C38">
            <v>1</v>
          </cell>
          <cell r="D38">
            <v>104</v>
          </cell>
          <cell r="E38">
            <v>302</v>
          </cell>
        </row>
        <row r="39">
          <cell r="B39" t="str">
            <v>湖南食品药品职业学院</v>
          </cell>
          <cell r="C39">
            <v>0</v>
          </cell>
          <cell r="D39">
            <v>0</v>
          </cell>
          <cell r="E39">
            <v>0</v>
          </cell>
        </row>
        <row r="40">
          <cell r="B40" t="str">
            <v>湖南城建职业技术学院</v>
          </cell>
          <cell r="C40">
            <v>0</v>
          </cell>
          <cell r="D40">
            <v>0</v>
          </cell>
          <cell r="E40">
            <v>0</v>
          </cell>
        </row>
        <row r="41">
          <cell r="B41" t="str">
            <v>小计</v>
          </cell>
          <cell r="C41">
            <v>5</v>
          </cell>
          <cell r="D41">
            <v>925</v>
          </cell>
          <cell r="E41">
            <v>3600</v>
          </cell>
        </row>
        <row r="42">
          <cell r="B42" t="str">
            <v>中南工业学校（湖南省工业技师学院）</v>
          </cell>
          <cell r="C42">
            <v>2</v>
          </cell>
          <cell r="D42">
            <v>125</v>
          </cell>
          <cell r="E42">
            <v>1200</v>
          </cell>
        </row>
        <row r="43">
          <cell r="B43" t="str">
            <v>湖南电气职业技术学院</v>
          </cell>
          <cell r="C43">
            <v>0</v>
          </cell>
          <cell r="D43">
            <v>0</v>
          </cell>
          <cell r="E43">
            <v>0</v>
          </cell>
        </row>
        <row r="44">
          <cell r="B44" t="str">
            <v>湖南省有色金属中等专业学校</v>
          </cell>
          <cell r="C44">
            <v>3</v>
          </cell>
          <cell r="D44">
            <v>800</v>
          </cell>
          <cell r="E44">
            <v>2400</v>
          </cell>
        </row>
        <row r="45">
          <cell r="B45" t="str">
            <v>湖南有色金属职业技术学院</v>
          </cell>
          <cell r="C45">
            <v>0</v>
          </cell>
          <cell r="D45">
            <v>0</v>
          </cell>
          <cell r="E45">
            <v>0</v>
          </cell>
        </row>
        <row r="46">
          <cell r="B46" t="str">
            <v>湖南体育职业学院</v>
          </cell>
          <cell r="C46">
            <v>1</v>
          </cell>
          <cell r="D46">
            <v>318</v>
          </cell>
          <cell r="E46">
            <v>585</v>
          </cell>
        </row>
        <row r="47">
          <cell r="B47" t="str">
            <v>湖南省工业贸易学校</v>
          </cell>
          <cell r="C47">
            <v>5</v>
          </cell>
          <cell r="D47">
            <v>980</v>
          </cell>
          <cell r="E47">
            <v>3400</v>
          </cell>
        </row>
        <row r="48">
          <cell r="B48" t="str">
            <v>湖南司法警官职业学院</v>
          </cell>
          <cell r="C48">
            <v>0</v>
          </cell>
          <cell r="D48">
            <v>0</v>
          </cell>
          <cell r="E48">
            <v>0</v>
          </cell>
        </row>
        <row r="49">
          <cell r="B49" t="str">
            <v>湖南省特教中等专业学校</v>
          </cell>
          <cell r="C49">
            <v>2</v>
          </cell>
          <cell r="D49">
            <v>390</v>
          </cell>
          <cell r="E49">
            <v>640</v>
          </cell>
        </row>
        <row r="50">
          <cell r="B50" t="str">
            <v>湖南工程职业技术学院</v>
          </cell>
          <cell r="C50">
            <v>0</v>
          </cell>
          <cell r="D50">
            <v>0</v>
          </cell>
          <cell r="E50">
            <v>0</v>
          </cell>
        </row>
        <row r="51">
          <cell r="B51" t="str">
            <v>湖南省商业职业中等专业学校（湖南省商业技师学院031010）</v>
          </cell>
          <cell r="C51">
            <v>3</v>
          </cell>
          <cell r="D51">
            <v>650</v>
          </cell>
          <cell r="E51">
            <v>2200</v>
          </cell>
        </row>
        <row r="52">
          <cell r="B52" t="str">
            <v>湖南省交通科技职业中等专业学校</v>
          </cell>
          <cell r="C52">
            <v>0</v>
          </cell>
          <cell r="D52">
            <v>0</v>
          </cell>
          <cell r="E52">
            <v>0</v>
          </cell>
        </row>
        <row r="53">
          <cell r="B53" t="str">
            <v>湖南省经贸职业中专学校(湖南省经济贸易高级技工学校205006）</v>
          </cell>
          <cell r="C53">
            <v>1</v>
          </cell>
          <cell r="D53">
            <v>50</v>
          </cell>
          <cell r="E53">
            <v>225</v>
          </cell>
        </row>
        <row r="54">
          <cell r="B54" t="str">
            <v>小计</v>
          </cell>
          <cell r="C54">
            <v>10</v>
          </cell>
          <cell r="D54">
            <v>1242</v>
          </cell>
          <cell r="E54">
            <v>5843</v>
          </cell>
        </row>
        <row r="55">
          <cell r="B55" t="str">
            <v>核工业卫生学校（999888）</v>
          </cell>
          <cell r="C55">
            <v>4</v>
          </cell>
          <cell r="D55">
            <v>525</v>
          </cell>
          <cell r="E55">
            <v>3000</v>
          </cell>
        </row>
        <row r="56">
          <cell r="B56" t="str">
            <v>长沙建筑工程学校（999152）</v>
          </cell>
          <cell r="C56">
            <v>2</v>
          </cell>
          <cell r="D56">
            <v>272</v>
          </cell>
          <cell r="E56">
            <v>1133</v>
          </cell>
        </row>
        <row r="57">
          <cell r="B57" t="str">
            <v>湖南省水利水电建设工程学校（中国水利水电第八工程局有限公司999649）</v>
          </cell>
          <cell r="C57">
            <v>3</v>
          </cell>
          <cell r="D57">
            <v>153</v>
          </cell>
          <cell r="E57">
            <v>588</v>
          </cell>
        </row>
        <row r="58">
          <cell r="B58" t="str">
            <v>湖南建设中等职业学校</v>
          </cell>
          <cell r="C58">
            <v>1</v>
          </cell>
          <cell r="D58">
            <v>241</v>
          </cell>
          <cell r="E58">
            <v>996</v>
          </cell>
        </row>
        <row r="59">
          <cell r="B59" t="str">
            <v>湘潭钢铁集团有限公司职业中等专业学校（湖南华菱湘潭钢铁有限公司999056）</v>
          </cell>
          <cell r="C59">
            <v>0</v>
          </cell>
          <cell r="D59">
            <v>10</v>
          </cell>
          <cell r="E59">
            <v>40</v>
          </cell>
        </row>
        <row r="60">
          <cell r="B60" t="str">
            <v>湘潭铁路工程学校999145</v>
          </cell>
          <cell r="C60">
            <v>0</v>
          </cell>
          <cell r="D60">
            <v>41</v>
          </cell>
          <cell r="E60">
            <v>86</v>
          </cell>
        </row>
        <row r="61">
          <cell r="B61" t="str">
            <v>小计</v>
          </cell>
          <cell r="C61">
            <v>45</v>
          </cell>
          <cell r="D61">
            <v>7509</v>
          </cell>
          <cell r="E61">
            <v>29509</v>
          </cell>
        </row>
        <row r="62">
          <cell r="B62" t="str">
            <v>湖南劳动高级技工学校（湖南劳动人事职业学院301006）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湖南工程高级技工学校（湖南工程职业技术学院203022）</v>
          </cell>
          <cell r="C63">
            <v>0</v>
          </cell>
          <cell r="D63">
            <v>0</v>
          </cell>
          <cell r="E63">
            <v>0</v>
          </cell>
        </row>
        <row r="64">
          <cell r="B64" t="str">
            <v>湖南建筑高级技工学校（364003）</v>
          </cell>
          <cell r="C64">
            <v>3</v>
          </cell>
          <cell r="D64">
            <v>509</v>
          </cell>
          <cell r="E64">
            <v>1700</v>
          </cell>
        </row>
        <row r="65">
          <cell r="B65" t="str">
            <v>小计</v>
          </cell>
          <cell r="C65">
            <v>22</v>
          </cell>
          <cell r="D65">
            <v>2807</v>
          </cell>
          <cell r="E65">
            <v>14203</v>
          </cell>
        </row>
        <row r="66">
          <cell r="B66" t="str">
            <v>湖南省工业技师学院（中南工业学校350022）</v>
          </cell>
          <cell r="C66">
            <v>4</v>
          </cell>
          <cell r="D66">
            <v>435</v>
          </cell>
          <cell r="E66">
            <v>4280</v>
          </cell>
        </row>
        <row r="67">
          <cell r="B67" t="str">
            <v>湖南省汽车技师学院（350024）</v>
          </cell>
          <cell r="C67">
            <v>8</v>
          </cell>
          <cell r="D67">
            <v>1314</v>
          </cell>
          <cell r="E67">
            <v>2613</v>
          </cell>
        </row>
        <row r="68">
          <cell r="B68" t="str">
            <v>湖南省陶瓷技师学院（350026）</v>
          </cell>
          <cell r="C68">
            <v>6</v>
          </cell>
          <cell r="D68">
            <v>569</v>
          </cell>
          <cell r="E68">
            <v>5213</v>
          </cell>
        </row>
        <row r="69">
          <cell r="B69" t="str">
            <v>湖南兵器工业高级技工学校（350017）</v>
          </cell>
          <cell r="C69">
            <v>4</v>
          </cell>
          <cell r="D69">
            <v>489</v>
          </cell>
          <cell r="E69">
            <v>2097</v>
          </cell>
        </row>
        <row r="70">
          <cell r="B70" t="str">
            <v>小计</v>
          </cell>
          <cell r="C70">
            <v>0</v>
          </cell>
          <cell r="D70">
            <v>0</v>
          </cell>
          <cell r="E70">
            <v>0</v>
          </cell>
        </row>
        <row r="71">
          <cell r="B71" t="str">
            <v>湖南机电高级技工学校（湖南机电职业技术学院100059）</v>
          </cell>
          <cell r="C71">
            <v>0</v>
          </cell>
          <cell r="D71">
            <v>0</v>
          </cell>
          <cell r="E71">
            <v>0</v>
          </cell>
        </row>
        <row r="72">
          <cell r="B72" t="str">
            <v>湖南网络工程技工学校（湖南广播电视大学100034）</v>
          </cell>
          <cell r="C72">
            <v>0</v>
          </cell>
          <cell r="D72">
            <v>0</v>
          </cell>
          <cell r="E72">
            <v>0</v>
          </cell>
        </row>
        <row r="73">
          <cell r="B73" t="str">
            <v>湖南省医药技工学校（湖南食品药品职业学院047003）</v>
          </cell>
          <cell r="C73">
            <v>0</v>
          </cell>
          <cell r="D73">
            <v>51</v>
          </cell>
          <cell r="E73">
            <v>549</v>
          </cell>
        </row>
        <row r="74">
          <cell r="B74" t="str">
            <v>湖南交通高级技工学校（湖南省交通职业技术学院202008）</v>
          </cell>
          <cell r="C74">
            <v>0</v>
          </cell>
          <cell r="D74">
            <v>0</v>
          </cell>
          <cell r="E74">
            <v>127</v>
          </cell>
        </row>
        <row r="75">
          <cell r="B75" t="str">
            <v>湖南省经济贸易高级技工学校（205006）</v>
          </cell>
          <cell r="C75">
            <v>4</v>
          </cell>
          <cell r="D75">
            <v>950</v>
          </cell>
          <cell r="E75">
            <v>3360</v>
          </cell>
        </row>
        <row r="76">
          <cell r="B76" t="str">
            <v>湖南省商业技师学院（031010）</v>
          </cell>
          <cell r="C76">
            <v>7</v>
          </cell>
          <cell r="D76">
            <v>730</v>
          </cell>
          <cell r="E76">
            <v>2602</v>
          </cell>
        </row>
        <row r="77">
          <cell r="B77" t="str">
            <v>小计</v>
          </cell>
          <cell r="C77">
            <v>3</v>
          </cell>
          <cell r="D77">
            <v>237</v>
          </cell>
          <cell r="E77">
            <v>1432</v>
          </cell>
        </row>
        <row r="78">
          <cell r="B78" t="str">
            <v>江麓技工学校</v>
          </cell>
          <cell r="C78">
            <v>0</v>
          </cell>
          <cell r="D78">
            <v>0</v>
          </cell>
          <cell r="E78">
            <v>0</v>
          </cell>
        </row>
        <row r="79">
          <cell r="B79" t="str">
            <v>中钢集团衡阳重机技工学校（中钢集团衡阳重机职工大学）</v>
          </cell>
          <cell r="C79">
            <v>1</v>
          </cell>
          <cell r="D79">
            <v>142</v>
          </cell>
          <cell r="E79">
            <v>801</v>
          </cell>
        </row>
        <row r="80">
          <cell r="B80" t="str">
            <v>衡阳工业技工学校（衡阳工业职工大学）</v>
          </cell>
          <cell r="C80">
            <v>2</v>
          </cell>
          <cell r="D80">
            <v>95</v>
          </cell>
          <cell r="E80">
            <v>631</v>
          </cell>
        </row>
        <row r="81">
          <cell r="B81" t="str">
            <v>白沙矿务局技工学校</v>
          </cell>
          <cell r="C81">
            <v>0</v>
          </cell>
          <cell r="D81">
            <v>0</v>
          </cell>
          <cell r="E81">
            <v>0</v>
          </cell>
        </row>
        <row r="82">
          <cell r="B82" t="str">
            <v>小计</v>
          </cell>
          <cell r="C82">
            <v>6</v>
          </cell>
          <cell r="D82">
            <v>2225</v>
          </cell>
          <cell r="E82">
            <v>5535</v>
          </cell>
        </row>
        <row r="83">
          <cell r="B83" t="str">
            <v>中国水利水电第八工程局高级技工学校（中国水利水电第八工程局有限公司999649）</v>
          </cell>
          <cell r="C83">
            <v>3</v>
          </cell>
          <cell r="D83">
            <v>979</v>
          </cell>
          <cell r="E83">
            <v>2437</v>
          </cell>
        </row>
        <row r="84">
          <cell r="B84" t="str">
            <v>湘潭钢铁集团有限公司高级技工学校（湖南华菱湘潭钢铁有限公司999056）</v>
          </cell>
          <cell r="C84">
            <v>0</v>
          </cell>
          <cell r="D84">
            <v>65</v>
          </cell>
          <cell r="E84">
            <v>275</v>
          </cell>
        </row>
        <row r="85">
          <cell r="B85" t="str">
            <v>中铁十二局技工学校（湘潭铁路工程学校999145）</v>
          </cell>
          <cell r="C85">
            <v>1</v>
          </cell>
          <cell r="D85">
            <v>268</v>
          </cell>
          <cell r="E85">
            <v>1019</v>
          </cell>
        </row>
        <row r="86">
          <cell r="B86" t="str">
            <v>涟源钢铁集团有限公司技工学校（湖南华菱涟源钢铁有限公司999310）</v>
          </cell>
          <cell r="C86">
            <v>1</v>
          </cell>
          <cell r="D86">
            <v>666</v>
          </cell>
          <cell r="E86">
            <v>1101</v>
          </cell>
        </row>
        <row r="87">
          <cell r="B87" t="str">
            <v>中建五局技工学校（长沙建筑工程学校999152）</v>
          </cell>
          <cell r="C87">
            <v>1</v>
          </cell>
          <cell r="D87">
            <v>247</v>
          </cell>
          <cell r="E87">
            <v>703</v>
          </cell>
        </row>
        <row r="88">
          <cell r="B88" t="str">
            <v>市州合计</v>
          </cell>
          <cell r="C88">
            <v>977</v>
          </cell>
          <cell r="D88">
            <v>228329</v>
          </cell>
          <cell r="E88">
            <v>716813</v>
          </cell>
        </row>
        <row r="89">
          <cell r="B89" t="str">
            <v>长沙市小计</v>
          </cell>
          <cell r="C89">
            <v>157</v>
          </cell>
          <cell r="D89">
            <v>28386</v>
          </cell>
          <cell r="E89">
            <v>111970</v>
          </cell>
        </row>
        <row r="90">
          <cell r="B90" t="str">
            <v>长沙市本级及所辖区小计</v>
          </cell>
          <cell r="C90">
            <v>138</v>
          </cell>
          <cell r="D90">
            <v>26534</v>
          </cell>
          <cell r="E90">
            <v>98223</v>
          </cell>
        </row>
        <row r="91">
          <cell r="B91" t="str">
            <v>长沙市本级</v>
          </cell>
          <cell r="C91">
            <v>138</v>
          </cell>
          <cell r="D91">
            <v>24936</v>
          </cell>
          <cell r="E91">
            <v>88127</v>
          </cell>
        </row>
        <row r="92">
          <cell r="B92" t="str">
            <v>长沙县</v>
          </cell>
          <cell r="C92">
            <v>0</v>
          </cell>
          <cell r="D92">
            <v>771</v>
          </cell>
          <cell r="E92">
            <v>4105</v>
          </cell>
        </row>
        <row r="93">
          <cell r="B93" t="str">
            <v>望城区</v>
          </cell>
          <cell r="C93">
            <v>0</v>
          </cell>
          <cell r="D93">
            <v>368</v>
          </cell>
          <cell r="E93">
            <v>3060</v>
          </cell>
        </row>
        <row r="94">
          <cell r="B94" t="str">
            <v>岳麓区</v>
          </cell>
          <cell r="C94">
            <v>0</v>
          </cell>
          <cell r="D94">
            <v>459</v>
          </cell>
          <cell r="E94">
            <v>2931</v>
          </cell>
        </row>
        <row r="95">
          <cell r="B95" t="str">
            <v>开福区</v>
          </cell>
          <cell r="C95">
            <v>0</v>
          </cell>
          <cell r="D95">
            <v>0</v>
          </cell>
          <cell r="E95">
            <v>0</v>
          </cell>
        </row>
        <row r="96">
          <cell r="B96" t="str">
            <v>雨花区</v>
          </cell>
          <cell r="C96">
            <v>0</v>
          </cell>
          <cell r="D96">
            <v>0</v>
          </cell>
          <cell r="E96">
            <v>0</v>
          </cell>
        </row>
        <row r="97">
          <cell r="B97" t="str">
            <v>浏阳市</v>
          </cell>
          <cell r="C97">
            <v>14</v>
          </cell>
          <cell r="D97">
            <v>1460</v>
          </cell>
          <cell r="E97">
            <v>9972</v>
          </cell>
        </row>
        <row r="98">
          <cell r="B98" t="str">
            <v>宁乡市</v>
          </cell>
          <cell r="C98">
            <v>5</v>
          </cell>
          <cell r="D98">
            <v>392</v>
          </cell>
          <cell r="E98">
            <v>3775</v>
          </cell>
        </row>
        <row r="99">
          <cell r="B99" t="str">
            <v>株洲市小计</v>
          </cell>
          <cell r="C99">
            <v>47</v>
          </cell>
          <cell r="D99">
            <v>7925</v>
          </cell>
          <cell r="E99">
            <v>31184</v>
          </cell>
        </row>
        <row r="100">
          <cell r="B100" t="str">
            <v>株洲市本级及所辖区小计</v>
          </cell>
          <cell r="C100">
            <v>25</v>
          </cell>
          <cell r="D100">
            <v>3532</v>
          </cell>
          <cell r="E100">
            <v>15626</v>
          </cell>
        </row>
        <row r="101">
          <cell r="B101" t="str">
            <v>株洲市本级</v>
          </cell>
          <cell r="C101">
            <v>25</v>
          </cell>
          <cell r="D101">
            <v>3532</v>
          </cell>
          <cell r="E101">
            <v>15626</v>
          </cell>
        </row>
        <row r="102">
          <cell r="B102" t="str">
            <v>渌口区</v>
          </cell>
          <cell r="C102">
            <v>5</v>
          </cell>
          <cell r="D102">
            <v>692</v>
          </cell>
          <cell r="E102">
            <v>3060</v>
          </cell>
        </row>
        <row r="103">
          <cell r="B103" t="str">
            <v>醴陵市</v>
          </cell>
          <cell r="C103">
            <v>6</v>
          </cell>
          <cell r="D103">
            <v>538</v>
          </cell>
          <cell r="E103">
            <v>4773</v>
          </cell>
        </row>
        <row r="104">
          <cell r="B104" t="str">
            <v>攸县</v>
          </cell>
          <cell r="C104">
            <v>5</v>
          </cell>
          <cell r="D104">
            <v>430</v>
          </cell>
          <cell r="E104">
            <v>4089</v>
          </cell>
        </row>
        <row r="105">
          <cell r="B105" t="str">
            <v>茶陵县</v>
          </cell>
          <cell r="C105">
            <v>5</v>
          </cell>
          <cell r="D105">
            <v>2368</v>
          </cell>
          <cell r="E105">
            <v>3139</v>
          </cell>
        </row>
        <row r="106">
          <cell r="B106" t="str">
            <v>炎陵县</v>
          </cell>
          <cell r="C106">
            <v>1</v>
          </cell>
          <cell r="D106">
            <v>365</v>
          </cell>
          <cell r="E106">
            <v>497</v>
          </cell>
        </row>
        <row r="107">
          <cell r="B107" t="str">
            <v>湘潭市小计</v>
          </cell>
          <cell r="C107">
            <v>35</v>
          </cell>
          <cell r="D107">
            <v>4881</v>
          </cell>
          <cell r="E107">
            <v>21905</v>
          </cell>
        </row>
        <row r="108">
          <cell r="B108" t="str">
            <v>湘潭市本级及所辖区小计</v>
          </cell>
          <cell r="C108">
            <v>22</v>
          </cell>
          <cell r="D108">
            <v>3733</v>
          </cell>
          <cell r="E108">
            <v>13022</v>
          </cell>
        </row>
        <row r="109">
          <cell r="B109" t="str">
            <v>湘潭市本级</v>
          </cell>
          <cell r="C109">
            <v>22</v>
          </cell>
          <cell r="D109">
            <v>2292</v>
          </cell>
          <cell r="E109">
            <v>9342</v>
          </cell>
        </row>
        <row r="110">
          <cell r="B110" t="str">
            <v>雨湖区</v>
          </cell>
          <cell r="C110">
            <v>0</v>
          </cell>
          <cell r="D110">
            <v>1435</v>
          </cell>
          <cell r="E110">
            <v>3589</v>
          </cell>
        </row>
        <row r="111">
          <cell r="B111" t="str">
            <v>岳塘区</v>
          </cell>
          <cell r="C111">
            <v>0</v>
          </cell>
          <cell r="D111">
            <v>6</v>
          </cell>
          <cell r="E111">
            <v>91</v>
          </cell>
        </row>
        <row r="112">
          <cell r="B112" t="str">
            <v>湘潭县</v>
          </cell>
          <cell r="C112">
            <v>7</v>
          </cell>
          <cell r="D112">
            <v>633</v>
          </cell>
          <cell r="E112">
            <v>4905</v>
          </cell>
        </row>
        <row r="113">
          <cell r="B113" t="str">
            <v>湘乡市</v>
          </cell>
          <cell r="C113">
            <v>4</v>
          </cell>
          <cell r="D113">
            <v>345</v>
          </cell>
          <cell r="E113">
            <v>3146</v>
          </cell>
        </row>
        <row r="114">
          <cell r="B114" t="str">
            <v>韶山市</v>
          </cell>
          <cell r="C114">
            <v>2</v>
          </cell>
          <cell r="D114">
            <v>170</v>
          </cell>
          <cell r="E114">
            <v>832</v>
          </cell>
        </row>
        <row r="115">
          <cell r="B115" t="str">
            <v>衡阳市小计</v>
          </cell>
          <cell r="C115">
            <v>81</v>
          </cell>
          <cell r="D115">
            <v>10311</v>
          </cell>
          <cell r="E115">
            <v>71237</v>
          </cell>
        </row>
        <row r="116">
          <cell r="B116" t="str">
            <v>衡阳市本级及所辖区小计</v>
          </cell>
          <cell r="C116">
            <v>35</v>
          </cell>
          <cell r="D116">
            <v>5470</v>
          </cell>
          <cell r="E116">
            <v>34311</v>
          </cell>
        </row>
        <row r="117">
          <cell r="B117" t="str">
            <v>衡阳市本级</v>
          </cell>
          <cell r="C117">
            <v>35</v>
          </cell>
          <cell r="D117">
            <v>2364</v>
          </cell>
          <cell r="E117">
            <v>16395</v>
          </cell>
        </row>
        <row r="118">
          <cell r="B118" t="str">
            <v>南岳区</v>
          </cell>
          <cell r="C118">
            <v>0</v>
          </cell>
          <cell r="D118">
            <v>20</v>
          </cell>
          <cell r="E118">
            <v>281</v>
          </cell>
        </row>
        <row r="119">
          <cell r="B119" t="str">
            <v>雁峰区</v>
          </cell>
          <cell r="C119">
            <v>0</v>
          </cell>
          <cell r="D119">
            <v>823</v>
          </cell>
          <cell r="E119">
            <v>4839</v>
          </cell>
        </row>
        <row r="120">
          <cell r="B120" t="str">
            <v>石鼓区</v>
          </cell>
          <cell r="C120">
            <v>0</v>
          </cell>
          <cell r="D120">
            <v>314</v>
          </cell>
          <cell r="E120">
            <v>1180</v>
          </cell>
        </row>
        <row r="121">
          <cell r="B121" t="str">
            <v>珠晖区</v>
          </cell>
          <cell r="C121">
            <v>0</v>
          </cell>
          <cell r="D121">
            <v>874</v>
          </cell>
          <cell r="E121">
            <v>4398</v>
          </cell>
        </row>
        <row r="122">
          <cell r="B122" t="str">
            <v>蒸湘区</v>
          </cell>
          <cell r="C122">
            <v>0</v>
          </cell>
          <cell r="D122">
            <v>1075</v>
          </cell>
          <cell r="E122">
            <v>7218</v>
          </cell>
        </row>
        <row r="123">
          <cell r="B123" t="str">
            <v>衡南县</v>
          </cell>
          <cell r="C123">
            <v>10</v>
          </cell>
          <cell r="D123">
            <v>850</v>
          </cell>
          <cell r="E123">
            <v>8028</v>
          </cell>
        </row>
        <row r="124">
          <cell r="B124" t="str">
            <v>衡阳县</v>
          </cell>
          <cell r="C124">
            <v>8</v>
          </cell>
          <cell r="D124">
            <v>738</v>
          </cell>
          <cell r="E124">
            <v>6948</v>
          </cell>
        </row>
        <row r="125">
          <cell r="B125" t="str">
            <v>衡山县</v>
          </cell>
          <cell r="C125">
            <v>5</v>
          </cell>
          <cell r="D125">
            <v>406</v>
          </cell>
          <cell r="E125">
            <v>3728</v>
          </cell>
        </row>
        <row r="126">
          <cell r="B126" t="str">
            <v>衡东县</v>
          </cell>
          <cell r="C126">
            <v>4</v>
          </cell>
          <cell r="D126">
            <v>307</v>
          </cell>
          <cell r="E126">
            <v>3027</v>
          </cell>
        </row>
        <row r="127">
          <cell r="B127" t="str">
            <v>常宁市</v>
          </cell>
          <cell r="C127">
            <v>8</v>
          </cell>
          <cell r="D127">
            <v>851</v>
          </cell>
          <cell r="E127">
            <v>6067</v>
          </cell>
        </row>
        <row r="128">
          <cell r="B128" t="str">
            <v>祁东市</v>
          </cell>
          <cell r="C128">
            <v>4</v>
          </cell>
          <cell r="D128">
            <v>1074</v>
          </cell>
          <cell r="E128">
            <v>3868</v>
          </cell>
        </row>
        <row r="129">
          <cell r="B129" t="str">
            <v>耒阳市</v>
          </cell>
          <cell r="C129">
            <v>7</v>
          </cell>
          <cell r="D129">
            <v>615</v>
          </cell>
          <cell r="E129">
            <v>5260</v>
          </cell>
        </row>
        <row r="130">
          <cell r="B130" t="str">
            <v>邵阳市小计</v>
          </cell>
          <cell r="C130">
            <v>106</v>
          </cell>
          <cell r="D130">
            <v>42699</v>
          </cell>
          <cell r="E130">
            <v>81589</v>
          </cell>
        </row>
        <row r="131">
          <cell r="B131" t="str">
            <v>邵阳市本级及所辖区小计</v>
          </cell>
          <cell r="C131">
            <v>38</v>
          </cell>
          <cell r="D131">
            <v>13255</v>
          </cell>
          <cell r="E131">
            <v>29575</v>
          </cell>
        </row>
        <row r="132">
          <cell r="B132" t="str">
            <v>邵阳市本级</v>
          </cell>
          <cell r="C132">
            <v>38</v>
          </cell>
          <cell r="D132">
            <v>13255</v>
          </cell>
          <cell r="E132">
            <v>29575</v>
          </cell>
        </row>
        <row r="133">
          <cell r="B133" t="str">
            <v>邵东市</v>
          </cell>
          <cell r="C133">
            <v>10</v>
          </cell>
          <cell r="D133">
            <v>1133</v>
          </cell>
          <cell r="E133">
            <v>8087</v>
          </cell>
        </row>
        <row r="134">
          <cell r="B134" t="str">
            <v>新邵县</v>
          </cell>
          <cell r="C134">
            <v>6</v>
          </cell>
          <cell r="D134">
            <v>2605</v>
          </cell>
          <cell r="E134">
            <v>4269</v>
          </cell>
        </row>
        <row r="135">
          <cell r="B135" t="str">
            <v>隆回县</v>
          </cell>
          <cell r="C135">
            <v>13</v>
          </cell>
          <cell r="D135">
            <v>5438</v>
          </cell>
          <cell r="E135">
            <v>8764</v>
          </cell>
        </row>
        <row r="136">
          <cell r="B136" t="str">
            <v>武冈市</v>
          </cell>
          <cell r="C136">
            <v>13</v>
          </cell>
          <cell r="D136">
            <v>6098</v>
          </cell>
          <cell r="E136">
            <v>9862</v>
          </cell>
        </row>
        <row r="137">
          <cell r="B137" t="str">
            <v>洞口县</v>
          </cell>
          <cell r="C137">
            <v>12</v>
          </cell>
          <cell r="D137">
            <v>6280</v>
          </cell>
          <cell r="E137">
            <v>9759</v>
          </cell>
        </row>
        <row r="138">
          <cell r="B138" t="str">
            <v>新宁县</v>
          </cell>
          <cell r="C138">
            <v>6</v>
          </cell>
          <cell r="D138">
            <v>3740</v>
          </cell>
          <cell r="E138">
            <v>4501</v>
          </cell>
        </row>
        <row r="139">
          <cell r="B139" t="str">
            <v>邵阳县</v>
          </cell>
          <cell r="C139">
            <v>5</v>
          </cell>
          <cell r="D139">
            <v>2296</v>
          </cell>
          <cell r="E139">
            <v>4154</v>
          </cell>
        </row>
        <row r="140">
          <cell r="B140" t="str">
            <v>城步县</v>
          </cell>
          <cell r="C140">
            <v>1</v>
          </cell>
          <cell r="D140">
            <v>795</v>
          </cell>
          <cell r="E140">
            <v>1005</v>
          </cell>
        </row>
        <row r="141">
          <cell r="B141" t="str">
            <v>绥宁县</v>
          </cell>
          <cell r="C141">
            <v>2</v>
          </cell>
          <cell r="D141">
            <v>1059</v>
          </cell>
          <cell r="E141">
            <v>1613</v>
          </cell>
        </row>
        <row r="142">
          <cell r="B142" t="str">
            <v>岳阳市小计</v>
          </cell>
          <cell r="C142">
            <v>64</v>
          </cell>
          <cell r="D142">
            <v>7783</v>
          </cell>
          <cell r="E142">
            <v>42682</v>
          </cell>
        </row>
        <row r="143">
          <cell r="B143" t="str">
            <v>岳阳市本级及所辖区小计</v>
          </cell>
          <cell r="C143">
            <v>25</v>
          </cell>
          <cell r="D143">
            <v>2340</v>
          </cell>
          <cell r="E143">
            <v>16655</v>
          </cell>
        </row>
        <row r="144">
          <cell r="B144" t="str">
            <v>岳阳市本级</v>
          </cell>
          <cell r="C144">
            <v>25</v>
          </cell>
          <cell r="D144">
            <v>2080</v>
          </cell>
          <cell r="E144">
            <v>14943</v>
          </cell>
        </row>
        <row r="145">
          <cell r="B145" t="str">
            <v>君山区</v>
          </cell>
          <cell r="C145">
            <v>0</v>
          </cell>
          <cell r="D145">
            <v>174</v>
          </cell>
          <cell r="E145">
            <v>1170</v>
          </cell>
        </row>
        <row r="146">
          <cell r="B146" t="str">
            <v>云溪区</v>
          </cell>
          <cell r="C146">
            <v>0</v>
          </cell>
          <cell r="D146">
            <v>86</v>
          </cell>
          <cell r="E146">
            <v>542</v>
          </cell>
        </row>
        <row r="147">
          <cell r="B147" t="str">
            <v>汨罗市</v>
          </cell>
          <cell r="C147">
            <v>9</v>
          </cell>
          <cell r="D147">
            <v>1072</v>
          </cell>
          <cell r="E147">
            <v>5609</v>
          </cell>
        </row>
        <row r="148">
          <cell r="B148" t="str">
            <v>平江县</v>
          </cell>
          <cell r="C148">
            <v>8</v>
          </cell>
          <cell r="D148">
            <v>1911</v>
          </cell>
          <cell r="E148">
            <v>5555</v>
          </cell>
        </row>
        <row r="149">
          <cell r="B149" t="str">
            <v>湘阴县</v>
          </cell>
          <cell r="C149">
            <v>6</v>
          </cell>
          <cell r="D149">
            <v>416</v>
          </cell>
          <cell r="E149">
            <v>4317</v>
          </cell>
        </row>
        <row r="150">
          <cell r="B150" t="str">
            <v>临湘市</v>
          </cell>
          <cell r="C150">
            <v>4</v>
          </cell>
          <cell r="D150">
            <v>560</v>
          </cell>
          <cell r="E150">
            <v>2659</v>
          </cell>
        </row>
        <row r="151">
          <cell r="B151" t="str">
            <v>华容县</v>
          </cell>
          <cell r="C151">
            <v>5</v>
          </cell>
          <cell r="D151">
            <v>400</v>
          </cell>
          <cell r="E151">
            <v>3748</v>
          </cell>
        </row>
        <row r="152">
          <cell r="B152" t="str">
            <v>岳阳县</v>
          </cell>
          <cell r="C152">
            <v>7</v>
          </cell>
          <cell r="D152">
            <v>1084</v>
          </cell>
          <cell r="E152">
            <v>4139</v>
          </cell>
        </row>
        <row r="153">
          <cell r="B153" t="str">
            <v>常德市小计</v>
          </cell>
          <cell r="C153">
            <v>70</v>
          </cell>
          <cell r="D153">
            <v>10583</v>
          </cell>
          <cell r="E153">
            <v>51095</v>
          </cell>
        </row>
        <row r="154">
          <cell r="B154" t="str">
            <v>常德市本级及所辖区小计</v>
          </cell>
          <cell r="C154">
            <v>26</v>
          </cell>
          <cell r="D154">
            <v>3611</v>
          </cell>
          <cell r="E154">
            <v>19679</v>
          </cell>
        </row>
        <row r="155">
          <cell r="B155" t="str">
            <v>常德市本级</v>
          </cell>
          <cell r="C155">
            <v>26</v>
          </cell>
          <cell r="D155">
            <v>3611</v>
          </cell>
          <cell r="E155">
            <v>19679</v>
          </cell>
        </row>
        <row r="156">
          <cell r="B156" t="str">
            <v>鼎城区</v>
          </cell>
          <cell r="C156">
            <v>0</v>
          </cell>
          <cell r="D156">
            <v>0</v>
          </cell>
          <cell r="E156">
            <v>0</v>
          </cell>
        </row>
        <row r="157">
          <cell r="B157" t="str">
            <v>津市市</v>
          </cell>
          <cell r="C157">
            <v>2</v>
          </cell>
          <cell r="D157">
            <v>103</v>
          </cell>
          <cell r="E157">
            <v>968</v>
          </cell>
        </row>
        <row r="158">
          <cell r="B158" t="str">
            <v>安乡县</v>
          </cell>
          <cell r="C158">
            <v>4</v>
          </cell>
          <cell r="D158">
            <v>327</v>
          </cell>
          <cell r="E158">
            <v>2696</v>
          </cell>
        </row>
        <row r="159">
          <cell r="B159" t="str">
            <v>汉寿县</v>
          </cell>
          <cell r="C159">
            <v>6</v>
          </cell>
          <cell r="D159">
            <v>442</v>
          </cell>
          <cell r="E159">
            <v>4630</v>
          </cell>
        </row>
        <row r="160">
          <cell r="B160" t="str">
            <v>澧县</v>
          </cell>
          <cell r="C160">
            <v>9</v>
          </cell>
          <cell r="D160">
            <v>1097</v>
          </cell>
          <cell r="E160">
            <v>6989</v>
          </cell>
        </row>
        <row r="161">
          <cell r="B161" t="str">
            <v>临澧县</v>
          </cell>
          <cell r="C161">
            <v>3</v>
          </cell>
          <cell r="D161">
            <v>210</v>
          </cell>
          <cell r="E161">
            <v>2190</v>
          </cell>
        </row>
        <row r="162">
          <cell r="B162" t="str">
            <v>桃源县</v>
          </cell>
          <cell r="C162">
            <v>12</v>
          </cell>
          <cell r="D162">
            <v>1312</v>
          </cell>
          <cell r="E162">
            <v>8924</v>
          </cell>
        </row>
        <row r="163">
          <cell r="B163" t="str">
            <v>石门县</v>
          </cell>
          <cell r="C163">
            <v>8</v>
          </cell>
          <cell r="D163">
            <v>3481</v>
          </cell>
          <cell r="E163">
            <v>5019</v>
          </cell>
        </row>
        <row r="164">
          <cell r="B164" t="str">
            <v>张家界市小计</v>
          </cell>
          <cell r="C164">
            <v>19</v>
          </cell>
          <cell r="D164">
            <v>10174</v>
          </cell>
          <cell r="E164">
            <v>15916</v>
          </cell>
        </row>
        <row r="165">
          <cell r="B165" t="str">
            <v>张家界市本级及所辖区小计</v>
          </cell>
          <cell r="C165">
            <v>9</v>
          </cell>
          <cell r="D165">
            <v>7764</v>
          </cell>
          <cell r="E165">
            <v>7833</v>
          </cell>
        </row>
        <row r="166">
          <cell r="B166" t="str">
            <v>张家界市本级</v>
          </cell>
          <cell r="C166">
            <v>9</v>
          </cell>
          <cell r="D166">
            <v>4107</v>
          </cell>
          <cell r="E166">
            <v>2924</v>
          </cell>
        </row>
        <row r="167">
          <cell r="B167" t="str">
            <v>永定区</v>
          </cell>
          <cell r="C167">
            <v>0</v>
          </cell>
          <cell r="D167">
            <v>623</v>
          </cell>
          <cell r="E167">
            <v>4047</v>
          </cell>
        </row>
        <row r="168">
          <cell r="B168" t="str">
            <v>武陵源区</v>
          </cell>
          <cell r="C168">
            <v>0</v>
          </cell>
          <cell r="D168">
            <v>3034</v>
          </cell>
          <cell r="E168">
            <v>862</v>
          </cell>
        </row>
        <row r="169">
          <cell r="B169" t="str">
            <v>慈利县</v>
          </cell>
          <cell r="C169">
            <v>6</v>
          </cell>
          <cell r="D169">
            <v>2410</v>
          </cell>
          <cell r="E169">
            <v>4592</v>
          </cell>
        </row>
        <row r="170">
          <cell r="B170" t="str">
            <v>桑植县</v>
          </cell>
          <cell r="C170">
            <v>4</v>
          </cell>
          <cell r="D170">
            <v>0</v>
          </cell>
          <cell r="E170">
            <v>3491</v>
          </cell>
        </row>
        <row r="171">
          <cell r="B171" t="str">
            <v>益阳市小计</v>
          </cell>
          <cell r="C171">
            <v>48</v>
          </cell>
          <cell r="D171">
            <v>10203</v>
          </cell>
          <cell r="E171">
            <v>35332</v>
          </cell>
        </row>
        <row r="172">
          <cell r="B172" t="str">
            <v>益阳市本级及所辖区小计</v>
          </cell>
          <cell r="C172">
            <v>21</v>
          </cell>
          <cell r="D172">
            <v>3904</v>
          </cell>
          <cell r="E172">
            <v>17200</v>
          </cell>
        </row>
        <row r="173">
          <cell r="B173" t="str">
            <v>益阳市本级</v>
          </cell>
          <cell r="C173">
            <v>21</v>
          </cell>
          <cell r="D173">
            <v>1501</v>
          </cell>
          <cell r="E173">
            <v>6838</v>
          </cell>
        </row>
        <row r="174">
          <cell r="B174" t="str">
            <v>资阳区</v>
          </cell>
          <cell r="C174">
            <v>0</v>
          </cell>
          <cell r="D174">
            <v>337</v>
          </cell>
          <cell r="E174">
            <v>1985</v>
          </cell>
        </row>
        <row r="175">
          <cell r="B175" t="str">
            <v>赫山区</v>
          </cell>
          <cell r="C175">
            <v>0</v>
          </cell>
          <cell r="D175">
            <v>2066</v>
          </cell>
          <cell r="E175">
            <v>8377</v>
          </cell>
        </row>
        <row r="176">
          <cell r="B176" t="str">
            <v>沅江市</v>
          </cell>
          <cell r="C176">
            <v>5</v>
          </cell>
          <cell r="D176">
            <v>907</v>
          </cell>
          <cell r="E176">
            <v>3589</v>
          </cell>
        </row>
        <row r="177">
          <cell r="B177" t="str">
            <v>南县</v>
          </cell>
          <cell r="C177">
            <v>6</v>
          </cell>
          <cell r="D177">
            <v>382</v>
          </cell>
          <cell r="E177">
            <v>3682</v>
          </cell>
        </row>
        <row r="178">
          <cell r="B178" t="str">
            <v>桃江县</v>
          </cell>
          <cell r="C178">
            <v>6</v>
          </cell>
          <cell r="D178">
            <v>586</v>
          </cell>
          <cell r="E178">
            <v>4653</v>
          </cell>
        </row>
        <row r="179">
          <cell r="B179" t="str">
            <v>安化县</v>
          </cell>
          <cell r="C179">
            <v>10</v>
          </cell>
          <cell r="D179">
            <v>4424</v>
          </cell>
          <cell r="E179">
            <v>6208</v>
          </cell>
        </row>
        <row r="180">
          <cell r="B180" t="str">
            <v>永州市小计</v>
          </cell>
          <cell r="C180">
            <v>116</v>
          </cell>
          <cell r="D180">
            <v>13490</v>
          </cell>
          <cell r="E180">
            <v>83355</v>
          </cell>
        </row>
        <row r="181">
          <cell r="B181" t="str">
            <v>永州市本级及所辖区小计</v>
          </cell>
          <cell r="C181">
            <v>39</v>
          </cell>
          <cell r="D181">
            <v>4098</v>
          </cell>
          <cell r="E181">
            <v>28581</v>
          </cell>
        </row>
        <row r="182">
          <cell r="B182" t="str">
            <v>永州市本级</v>
          </cell>
          <cell r="C182">
            <v>39</v>
          </cell>
          <cell r="D182">
            <v>787</v>
          </cell>
          <cell r="E182">
            <v>5662</v>
          </cell>
        </row>
        <row r="183">
          <cell r="B183" t="str">
            <v>零陵区</v>
          </cell>
          <cell r="C183">
            <v>0</v>
          </cell>
          <cell r="D183">
            <v>1752</v>
          </cell>
          <cell r="E183">
            <v>10883</v>
          </cell>
        </row>
        <row r="184">
          <cell r="B184" t="str">
            <v>冷水滩区</v>
          </cell>
          <cell r="C184">
            <v>0</v>
          </cell>
          <cell r="D184">
            <v>1559</v>
          </cell>
          <cell r="E184">
            <v>12036</v>
          </cell>
        </row>
        <row r="185">
          <cell r="B185" t="str">
            <v>东安县</v>
          </cell>
          <cell r="C185">
            <v>5</v>
          </cell>
          <cell r="D185">
            <v>497</v>
          </cell>
          <cell r="E185">
            <v>3981</v>
          </cell>
        </row>
        <row r="186">
          <cell r="B186" t="str">
            <v>道县</v>
          </cell>
          <cell r="C186">
            <v>13</v>
          </cell>
          <cell r="D186">
            <v>1162</v>
          </cell>
          <cell r="E186">
            <v>7499</v>
          </cell>
        </row>
        <row r="187">
          <cell r="B187" t="str">
            <v>宁远县</v>
          </cell>
          <cell r="C187">
            <v>11</v>
          </cell>
          <cell r="D187">
            <v>1389</v>
          </cell>
          <cell r="E187">
            <v>7812</v>
          </cell>
        </row>
        <row r="188">
          <cell r="B188" t="str">
            <v>江永县</v>
          </cell>
          <cell r="C188">
            <v>3</v>
          </cell>
          <cell r="D188">
            <v>852</v>
          </cell>
          <cell r="E188">
            <v>3195</v>
          </cell>
        </row>
        <row r="189">
          <cell r="B189" t="str">
            <v>江华县</v>
          </cell>
          <cell r="C189">
            <v>9</v>
          </cell>
          <cell r="D189">
            <v>1259</v>
          </cell>
          <cell r="E189">
            <v>6244</v>
          </cell>
        </row>
        <row r="190">
          <cell r="B190" t="str">
            <v>蓝山县</v>
          </cell>
          <cell r="C190">
            <v>9</v>
          </cell>
          <cell r="D190">
            <v>788</v>
          </cell>
          <cell r="E190">
            <v>6251</v>
          </cell>
        </row>
        <row r="191">
          <cell r="B191" t="str">
            <v>新田县</v>
          </cell>
          <cell r="C191">
            <v>9</v>
          </cell>
          <cell r="D191">
            <v>1090</v>
          </cell>
          <cell r="E191">
            <v>5293</v>
          </cell>
        </row>
        <row r="192">
          <cell r="B192" t="str">
            <v>双牌县</v>
          </cell>
          <cell r="C192">
            <v>2</v>
          </cell>
          <cell r="D192">
            <v>420</v>
          </cell>
          <cell r="E192">
            <v>1695</v>
          </cell>
        </row>
        <row r="193">
          <cell r="B193" t="str">
            <v>祁阳县</v>
          </cell>
          <cell r="C193">
            <v>16</v>
          </cell>
          <cell r="D193">
            <v>1935</v>
          </cell>
          <cell r="E193">
            <v>12804</v>
          </cell>
        </row>
        <row r="194">
          <cell r="B194" t="str">
            <v>郴州市小计</v>
          </cell>
          <cell r="C194">
            <v>78</v>
          </cell>
          <cell r="D194">
            <v>15506</v>
          </cell>
          <cell r="E194">
            <v>53125</v>
          </cell>
        </row>
        <row r="195">
          <cell r="B195" t="str">
            <v>郴州市本级及所辖区小计</v>
          </cell>
          <cell r="C195">
            <v>33</v>
          </cell>
          <cell r="D195">
            <v>4123</v>
          </cell>
          <cell r="E195">
            <v>23406</v>
          </cell>
        </row>
        <row r="196">
          <cell r="B196" t="str">
            <v>郴州市本级</v>
          </cell>
          <cell r="C196">
            <v>33</v>
          </cell>
          <cell r="D196">
            <v>2358</v>
          </cell>
          <cell r="E196">
            <v>11273</v>
          </cell>
        </row>
        <row r="197">
          <cell r="B197" t="str">
            <v>北湖区</v>
          </cell>
          <cell r="C197">
            <v>0</v>
          </cell>
          <cell r="D197">
            <v>915</v>
          </cell>
          <cell r="E197">
            <v>6128</v>
          </cell>
        </row>
        <row r="198">
          <cell r="B198" t="str">
            <v>苏仙区</v>
          </cell>
          <cell r="C198">
            <v>0</v>
          </cell>
          <cell r="D198">
            <v>850</v>
          </cell>
          <cell r="E198">
            <v>6005</v>
          </cell>
        </row>
        <row r="199">
          <cell r="B199" t="str">
            <v>资兴市</v>
          </cell>
          <cell r="C199">
            <v>4</v>
          </cell>
          <cell r="D199">
            <v>386</v>
          </cell>
          <cell r="E199">
            <v>2441</v>
          </cell>
        </row>
        <row r="200">
          <cell r="B200" t="str">
            <v>桂阳县</v>
          </cell>
          <cell r="C200">
            <v>9</v>
          </cell>
          <cell r="D200">
            <v>628</v>
          </cell>
          <cell r="E200">
            <v>5541</v>
          </cell>
        </row>
        <row r="201">
          <cell r="B201" t="str">
            <v>永兴县</v>
          </cell>
          <cell r="C201">
            <v>4</v>
          </cell>
          <cell r="D201">
            <v>387</v>
          </cell>
          <cell r="E201">
            <v>2874</v>
          </cell>
        </row>
        <row r="202">
          <cell r="B202" t="str">
            <v>宜章县</v>
          </cell>
          <cell r="C202">
            <v>7</v>
          </cell>
          <cell r="D202">
            <v>3514</v>
          </cell>
          <cell r="E202">
            <v>5415</v>
          </cell>
        </row>
        <row r="203">
          <cell r="B203" t="str">
            <v>嘉禾县</v>
          </cell>
          <cell r="C203">
            <v>4</v>
          </cell>
          <cell r="D203">
            <v>454</v>
          </cell>
          <cell r="E203">
            <v>2849</v>
          </cell>
        </row>
        <row r="204">
          <cell r="B204" t="str">
            <v>临武县</v>
          </cell>
          <cell r="C204">
            <v>4</v>
          </cell>
          <cell r="D204">
            <v>312</v>
          </cell>
          <cell r="E204">
            <v>2361</v>
          </cell>
        </row>
        <row r="205">
          <cell r="B205" t="str">
            <v>汝城县</v>
          </cell>
          <cell r="C205">
            <v>5</v>
          </cell>
          <cell r="D205">
            <v>2574</v>
          </cell>
          <cell r="E205">
            <v>3645</v>
          </cell>
        </row>
        <row r="206">
          <cell r="B206" t="str">
            <v>桂东县</v>
          </cell>
          <cell r="C206">
            <v>3</v>
          </cell>
          <cell r="D206">
            <v>1044</v>
          </cell>
          <cell r="E206">
            <v>1542</v>
          </cell>
        </row>
        <row r="207">
          <cell r="B207" t="str">
            <v>安仁县</v>
          </cell>
          <cell r="C207">
            <v>5</v>
          </cell>
          <cell r="D207">
            <v>2084</v>
          </cell>
          <cell r="E207">
            <v>3051</v>
          </cell>
        </row>
        <row r="208">
          <cell r="B208" t="str">
            <v>娄底市小计</v>
          </cell>
          <cell r="C208">
            <v>58</v>
          </cell>
          <cell r="D208">
            <v>21474</v>
          </cell>
          <cell r="E208">
            <v>43764</v>
          </cell>
        </row>
        <row r="209">
          <cell r="B209" t="str">
            <v>娄底市本级及所辖区小计</v>
          </cell>
          <cell r="C209">
            <v>25</v>
          </cell>
          <cell r="D209">
            <v>7758</v>
          </cell>
          <cell r="E209">
            <v>18778</v>
          </cell>
        </row>
        <row r="210">
          <cell r="B210" t="str">
            <v>娄底市本级</v>
          </cell>
          <cell r="C210">
            <v>25</v>
          </cell>
          <cell r="D210">
            <v>7758</v>
          </cell>
          <cell r="E210">
            <v>18778</v>
          </cell>
        </row>
        <row r="211">
          <cell r="B211" t="str">
            <v>涟源市</v>
          </cell>
          <cell r="C211">
            <v>8</v>
          </cell>
          <cell r="D211">
            <v>3346</v>
          </cell>
          <cell r="E211">
            <v>5214</v>
          </cell>
        </row>
        <row r="212">
          <cell r="B212" t="str">
            <v>冷水江市</v>
          </cell>
          <cell r="C212">
            <v>9</v>
          </cell>
          <cell r="D212">
            <v>3643</v>
          </cell>
          <cell r="E212">
            <v>7227</v>
          </cell>
        </row>
        <row r="213">
          <cell r="B213" t="str">
            <v>双峰县</v>
          </cell>
          <cell r="C213">
            <v>4</v>
          </cell>
          <cell r="D213">
            <v>717</v>
          </cell>
          <cell r="E213">
            <v>3929</v>
          </cell>
        </row>
        <row r="214">
          <cell r="B214" t="str">
            <v>新化县</v>
          </cell>
          <cell r="C214">
            <v>12</v>
          </cell>
          <cell r="D214">
            <v>6010</v>
          </cell>
          <cell r="E214">
            <v>8616</v>
          </cell>
        </row>
        <row r="215">
          <cell r="B215" t="str">
            <v>怀化市小计</v>
          </cell>
          <cell r="C215">
            <v>63</v>
          </cell>
          <cell r="D215">
            <v>29852</v>
          </cell>
          <cell r="E215">
            <v>49895</v>
          </cell>
        </row>
        <row r="216">
          <cell r="B216" t="str">
            <v>怀化市本级及所辖区小计</v>
          </cell>
          <cell r="C216">
            <v>19</v>
          </cell>
          <cell r="D216">
            <v>7565</v>
          </cell>
          <cell r="E216">
            <v>13838</v>
          </cell>
        </row>
        <row r="217">
          <cell r="B217" t="str">
            <v>怀化市本级</v>
          </cell>
          <cell r="C217">
            <v>19</v>
          </cell>
          <cell r="D217">
            <v>6543</v>
          </cell>
          <cell r="E217">
            <v>11669</v>
          </cell>
        </row>
        <row r="218">
          <cell r="B218" t="str">
            <v>鹤城区</v>
          </cell>
          <cell r="C218">
            <v>0</v>
          </cell>
          <cell r="D218">
            <v>1022</v>
          </cell>
          <cell r="E218">
            <v>2169</v>
          </cell>
        </row>
        <row r="219">
          <cell r="B219" t="str">
            <v>沅陵县</v>
          </cell>
          <cell r="C219">
            <v>4</v>
          </cell>
          <cell r="D219">
            <v>2422</v>
          </cell>
          <cell r="E219">
            <v>3755</v>
          </cell>
        </row>
        <row r="220">
          <cell r="B220" t="str">
            <v>辰溪县</v>
          </cell>
          <cell r="C220">
            <v>3</v>
          </cell>
          <cell r="D220">
            <v>1660</v>
          </cell>
          <cell r="E220">
            <v>2402</v>
          </cell>
        </row>
        <row r="221">
          <cell r="B221" t="str">
            <v>溆浦县</v>
          </cell>
          <cell r="C221">
            <v>11</v>
          </cell>
          <cell r="D221">
            <v>5232</v>
          </cell>
          <cell r="E221">
            <v>7679</v>
          </cell>
        </row>
        <row r="222">
          <cell r="B222" t="str">
            <v>麻阳县</v>
          </cell>
          <cell r="C222">
            <v>2</v>
          </cell>
          <cell r="D222">
            <v>1709</v>
          </cell>
          <cell r="E222">
            <v>2499</v>
          </cell>
        </row>
        <row r="223">
          <cell r="B223" t="str">
            <v>新晃县</v>
          </cell>
          <cell r="C223">
            <v>1</v>
          </cell>
          <cell r="D223">
            <v>926</v>
          </cell>
          <cell r="E223">
            <v>1377</v>
          </cell>
        </row>
        <row r="224">
          <cell r="B224" t="str">
            <v>芷江县</v>
          </cell>
          <cell r="C224">
            <v>9</v>
          </cell>
          <cell r="D224">
            <v>3485</v>
          </cell>
          <cell r="E224">
            <v>6257</v>
          </cell>
        </row>
        <row r="225">
          <cell r="B225" t="str">
            <v>中方县</v>
          </cell>
          <cell r="C225">
            <v>1</v>
          </cell>
          <cell r="D225">
            <v>674</v>
          </cell>
          <cell r="E225">
            <v>1149</v>
          </cell>
        </row>
        <row r="226">
          <cell r="B226" t="str">
            <v>洪江市</v>
          </cell>
          <cell r="C226">
            <v>3</v>
          </cell>
          <cell r="D226">
            <v>646</v>
          </cell>
          <cell r="E226">
            <v>2646</v>
          </cell>
        </row>
        <row r="227">
          <cell r="B227" t="str">
            <v>洪江区</v>
          </cell>
          <cell r="C227">
            <v>1</v>
          </cell>
          <cell r="D227">
            <v>60</v>
          </cell>
          <cell r="E227">
            <v>266</v>
          </cell>
        </row>
        <row r="228">
          <cell r="B228" t="str">
            <v>会同县</v>
          </cell>
          <cell r="C228">
            <v>3</v>
          </cell>
          <cell r="D228">
            <v>2108</v>
          </cell>
          <cell r="E228">
            <v>3167</v>
          </cell>
        </row>
        <row r="229">
          <cell r="B229" t="str">
            <v>靖州县</v>
          </cell>
          <cell r="C229">
            <v>5</v>
          </cell>
          <cell r="D229">
            <v>2387</v>
          </cell>
          <cell r="E229">
            <v>3512</v>
          </cell>
        </row>
        <row r="230">
          <cell r="B230" t="str">
            <v>通道县</v>
          </cell>
          <cell r="C230">
            <v>1</v>
          </cell>
          <cell r="D230">
            <v>978</v>
          </cell>
          <cell r="E230">
            <v>1348</v>
          </cell>
        </row>
        <row r="231">
          <cell r="B231" t="str">
            <v>湘西州小计</v>
          </cell>
          <cell r="C231">
            <v>35</v>
          </cell>
          <cell r="D231">
            <v>15062</v>
          </cell>
          <cell r="E231">
            <v>23764</v>
          </cell>
        </row>
        <row r="232">
          <cell r="B232" t="str">
            <v>湘西州本级</v>
          </cell>
          <cell r="C232">
            <v>6</v>
          </cell>
          <cell r="D232">
            <v>2651</v>
          </cell>
          <cell r="E232">
            <v>4545</v>
          </cell>
        </row>
        <row r="233">
          <cell r="B233" t="str">
            <v>吉首市</v>
          </cell>
          <cell r="C233">
            <v>5</v>
          </cell>
          <cell r="D233">
            <v>1620</v>
          </cell>
          <cell r="E233">
            <v>3255</v>
          </cell>
        </row>
        <row r="234">
          <cell r="B234" t="str">
            <v>泸溪县</v>
          </cell>
          <cell r="C234">
            <v>4</v>
          </cell>
          <cell r="D234">
            <v>1573</v>
          </cell>
          <cell r="E234">
            <v>2493</v>
          </cell>
        </row>
        <row r="235">
          <cell r="B235" t="str">
            <v>凤凰县</v>
          </cell>
          <cell r="C235">
            <v>3</v>
          </cell>
          <cell r="D235">
            <v>1289</v>
          </cell>
          <cell r="E235">
            <v>2025</v>
          </cell>
        </row>
        <row r="236">
          <cell r="B236" t="str">
            <v>花垣县</v>
          </cell>
          <cell r="C236">
            <v>2</v>
          </cell>
          <cell r="D236">
            <v>1202</v>
          </cell>
          <cell r="E236">
            <v>1794</v>
          </cell>
        </row>
        <row r="237">
          <cell r="B237" t="str">
            <v>保靖县</v>
          </cell>
          <cell r="C237">
            <v>3</v>
          </cell>
          <cell r="D237">
            <v>1164</v>
          </cell>
          <cell r="E237">
            <v>1536</v>
          </cell>
        </row>
        <row r="238">
          <cell r="B238" t="str">
            <v>永顺县</v>
          </cell>
          <cell r="C238">
            <v>4</v>
          </cell>
          <cell r="D238">
            <v>1876</v>
          </cell>
          <cell r="E238">
            <v>2676</v>
          </cell>
        </row>
        <row r="239">
          <cell r="B239" t="str">
            <v>古丈县</v>
          </cell>
          <cell r="C239">
            <v>1</v>
          </cell>
          <cell r="D239">
            <v>368</v>
          </cell>
          <cell r="E239">
            <v>459</v>
          </cell>
        </row>
        <row r="240">
          <cell r="B240" t="str">
            <v>龙山县</v>
          </cell>
          <cell r="C240">
            <v>7</v>
          </cell>
          <cell r="D240">
            <v>3319</v>
          </cell>
          <cell r="E240">
            <v>4981</v>
          </cell>
        </row>
        <row r="242">
          <cell r="C242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全年分配总表"/>
      <sheetName val="汇总"/>
      <sheetName val="助学金"/>
      <sheetName val="免学杂费"/>
      <sheetName val="免费教科书"/>
      <sheetName val="在校生数"/>
      <sheetName val="市县提前下达"/>
      <sheetName val="省本级提前下达"/>
    </sheetNames>
    <sheetDataSet>
      <sheetData sheetId="0"/>
      <sheetData sheetId="1">
        <row r="3">
          <cell r="C3" t="str">
            <v>县市区/单位</v>
          </cell>
          <cell r="D3" t="str">
            <v>助学金</v>
          </cell>
        </row>
        <row r="3">
          <cell r="G3" t="str">
            <v>免学杂费</v>
          </cell>
        </row>
        <row r="4">
          <cell r="D4" t="str">
            <v>全年合计</v>
          </cell>
        </row>
        <row r="4">
          <cell r="G4" t="str">
            <v>全年合计</v>
          </cell>
        </row>
        <row r="6">
          <cell r="C6" t="str">
            <v>合计</v>
          </cell>
          <cell r="D6">
            <v>37006</v>
          </cell>
        </row>
        <row r="6">
          <cell r="G6">
            <v>14068</v>
          </cell>
        </row>
        <row r="7">
          <cell r="C7" t="str">
            <v>湖南师大附中</v>
          </cell>
          <cell r="D7">
            <v>12</v>
          </cell>
        </row>
        <row r="7">
          <cell r="G7">
            <v>2</v>
          </cell>
        </row>
        <row r="8">
          <cell r="C8" t="str">
            <v>教育厅系统财务：国防科大附中</v>
          </cell>
          <cell r="D8">
            <v>2</v>
          </cell>
        </row>
        <row r="8">
          <cell r="G8">
            <v>1</v>
          </cell>
        </row>
        <row r="9">
          <cell r="C9" t="str">
            <v>长沙市一中</v>
          </cell>
          <cell r="D9">
            <v>11</v>
          </cell>
        </row>
        <row r="9">
          <cell r="G9">
            <v>1.41</v>
          </cell>
        </row>
        <row r="10">
          <cell r="C10" t="str">
            <v>长沙市本级</v>
          </cell>
          <cell r="D10">
            <v>381.58</v>
          </cell>
        </row>
        <row r="10">
          <cell r="G10">
            <v>92.76</v>
          </cell>
        </row>
        <row r="11">
          <cell r="C11" t="str">
            <v>芙蓉区</v>
          </cell>
          <cell r="D11">
            <v>-0.35</v>
          </cell>
        </row>
        <row r="11">
          <cell r="G11">
            <v>0</v>
          </cell>
        </row>
        <row r="12">
          <cell r="C12" t="str">
            <v>天心区</v>
          </cell>
          <cell r="D12">
            <v>28.99</v>
          </cell>
        </row>
        <row r="12">
          <cell r="G12">
            <v>2.75</v>
          </cell>
        </row>
        <row r="13">
          <cell r="C13" t="str">
            <v>岳麓区</v>
          </cell>
          <cell r="D13">
            <v>10.95</v>
          </cell>
        </row>
        <row r="13">
          <cell r="G13">
            <v>4.63</v>
          </cell>
        </row>
        <row r="14">
          <cell r="C14" t="str">
            <v>开福区</v>
          </cell>
          <cell r="D14">
            <v>17.28</v>
          </cell>
        </row>
        <row r="14">
          <cell r="G14">
            <v>1.97</v>
          </cell>
        </row>
        <row r="15">
          <cell r="C15" t="str">
            <v>雨花区</v>
          </cell>
          <cell r="D15">
            <v>7.63</v>
          </cell>
        </row>
        <row r="15">
          <cell r="G15">
            <v>2.16</v>
          </cell>
        </row>
        <row r="16">
          <cell r="C16" t="str">
            <v>望城区</v>
          </cell>
          <cell r="D16">
            <v>76.88</v>
          </cell>
        </row>
        <row r="16">
          <cell r="G16">
            <v>26.14</v>
          </cell>
        </row>
        <row r="17">
          <cell r="C17" t="str">
            <v>长沙县</v>
          </cell>
          <cell r="D17">
            <v>168.36</v>
          </cell>
        </row>
        <row r="17">
          <cell r="G17">
            <v>43.63</v>
          </cell>
        </row>
        <row r="18">
          <cell r="C18" t="str">
            <v>宁乡市</v>
          </cell>
          <cell r="D18">
            <v>222.3</v>
          </cell>
        </row>
        <row r="18">
          <cell r="G18">
            <v>113.95</v>
          </cell>
        </row>
        <row r="19">
          <cell r="C19" t="str">
            <v>浏阳市</v>
          </cell>
          <cell r="D19">
            <v>556.37</v>
          </cell>
        </row>
        <row r="19">
          <cell r="G19">
            <v>138.56</v>
          </cell>
        </row>
        <row r="20">
          <cell r="C20" t="str">
            <v>株洲市本级</v>
          </cell>
          <cell r="D20">
            <v>258.63</v>
          </cell>
        </row>
        <row r="20">
          <cell r="G20">
            <v>39.94</v>
          </cell>
        </row>
        <row r="21">
          <cell r="C21" t="str">
            <v>渌口区</v>
          </cell>
          <cell r="D21">
            <v>91.23</v>
          </cell>
        </row>
        <row r="21">
          <cell r="G21">
            <v>23.71</v>
          </cell>
        </row>
        <row r="22">
          <cell r="C22" t="str">
            <v>攸县</v>
          </cell>
          <cell r="D22">
            <v>226.75</v>
          </cell>
        </row>
        <row r="22">
          <cell r="G22">
            <v>58.05</v>
          </cell>
        </row>
        <row r="23">
          <cell r="C23" t="str">
            <v>茶陵县</v>
          </cell>
          <cell r="D23">
            <v>474.06</v>
          </cell>
        </row>
        <row r="23">
          <cell r="G23">
            <v>145.96</v>
          </cell>
        </row>
        <row r="24">
          <cell r="C24" t="str">
            <v>炎陵县</v>
          </cell>
          <cell r="D24">
            <v>135.84</v>
          </cell>
        </row>
        <row r="24">
          <cell r="G24">
            <v>53.42</v>
          </cell>
        </row>
        <row r="25">
          <cell r="C25" t="str">
            <v>醴陵市</v>
          </cell>
          <cell r="D25">
            <v>249.14</v>
          </cell>
        </row>
        <row r="25">
          <cell r="G25">
            <v>78.32</v>
          </cell>
        </row>
        <row r="26">
          <cell r="C26" t="str">
            <v>湘潭市本级</v>
          </cell>
          <cell r="D26">
            <v>211.82</v>
          </cell>
        </row>
        <row r="26">
          <cell r="G26">
            <v>31.71</v>
          </cell>
        </row>
        <row r="27">
          <cell r="C27" t="str">
            <v>岳塘区</v>
          </cell>
          <cell r="D27">
            <v>6.17</v>
          </cell>
        </row>
        <row r="27">
          <cell r="G27">
            <v>1.09</v>
          </cell>
        </row>
        <row r="28">
          <cell r="C28" t="str">
            <v>雨湖区</v>
          </cell>
          <cell r="D28">
            <v>-3.87</v>
          </cell>
        </row>
        <row r="28">
          <cell r="G28">
            <v>0</v>
          </cell>
        </row>
        <row r="29">
          <cell r="C29" t="str">
            <v>湘潭县</v>
          </cell>
          <cell r="D29">
            <v>271.99</v>
          </cell>
        </row>
        <row r="29">
          <cell r="G29">
            <v>60.14</v>
          </cell>
        </row>
        <row r="30">
          <cell r="C30" t="str">
            <v>湘乡市</v>
          </cell>
          <cell r="D30">
            <v>239.63</v>
          </cell>
        </row>
        <row r="30">
          <cell r="G30">
            <v>74.12</v>
          </cell>
        </row>
        <row r="31">
          <cell r="C31" t="str">
            <v>韶山市</v>
          </cell>
          <cell r="D31">
            <v>18.53</v>
          </cell>
        </row>
        <row r="31">
          <cell r="G31">
            <v>8.84</v>
          </cell>
        </row>
        <row r="32">
          <cell r="C32" t="str">
            <v>衡阳市本级</v>
          </cell>
          <cell r="D32">
            <v>565.79</v>
          </cell>
        </row>
        <row r="32">
          <cell r="G32">
            <v>51.54</v>
          </cell>
        </row>
        <row r="33">
          <cell r="C33" t="str">
            <v>雁峰区</v>
          </cell>
          <cell r="D33">
            <v>5.34</v>
          </cell>
        </row>
        <row r="33">
          <cell r="G33">
            <v>0</v>
          </cell>
        </row>
        <row r="34">
          <cell r="C34" t="str">
            <v>蒸湘区</v>
          </cell>
          <cell r="D34">
            <v>88.59</v>
          </cell>
        </row>
        <row r="34">
          <cell r="G34">
            <v>20.04</v>
          </cell>
        </row>
        <row r="35">
          <cell r="C35" t="str">
            <v>南岳区</v>
          </cell>
          <cell r="D35">
            <v>18.14</v>
          </cell>
        </row>
        <row r="35">
          <cell r="G35">
            <v>4.81</v>
          </cell>
        </row>
        <row r="36">
          <cell r="C36" t="str">
            <v>衡阳县</v>
          </cell>
          <cell r="D36">
            <v>301.12</v>
          </cell>
        </row>
        <row r="36">
          <cell r="G36">
            <v>94.36</v>
          </cell>
        </row>
        <row r="37">
          <cell r="C37" t="str">
            <v>衡南县</v>
          </cell>
          <cell r="D37">
            <v>425.24</v>
          </cell>
        </row>
        <row r="37">
          <cell r="G37">
            <v>122.73</v>
          </cell>
        </row>
        <row r="38">
          <cell r="C38" t="str">
            <v>衡山县</v>
          </cell>
          <cell r="D38">
            <v>153.47</v>
          </cell>
        </row>
        <row r="38">
          <cell r="G38">
            <v>37.89</v>
          </cell>
        </row>
        <row r="39">
          <cell r="C39" t="str">
            <v>衡东县</v>
          </cell>
          <cell r="D39">
            <v>246.67</v>
          </cell>
        </row>
        <row r="39">
          <cell r="G39">
            <v>61.47</v>
          </cell>
        </row>
        <row r="40">
          <cell r="C40" t="str">
            <v>祁东县</v>
          </cell>
          <cell r="D40">
            <v>956.88</v>
          </cell>
        </row>
        <row r="40">
          <cell r="G40">
            <v>210.06</v>
          </cell>
        </row>
        <row r="41">
          <cell r="C41" t="str">
            <v>耒阳市</v>
          </cell>
          <cell r="D41">
            <v>833.04</v>
          </cell>
        </row>
        <row r="41">
          <cell r="G41">
            <v>174.42</v>
          </cell>
        </row>
        <row r="42">
          <cell r="C42" t="str">
            <v>常宁市</v>
          </cell>
          <cell r="D42">
            <v>358.6</v>
          </cell>
        </row>
        <row r="42">
          <cell r="G42">
            <v>123.82</v>
          </cell>
        </row>
        <row r="43">
          <cell r="C43" t="str">
            <v>邵阳市本级</v>
          </cell>
          <cell r="D43">
            <v>390.42</v>
          </cell>
        </row>
        <row r="43">
          <cell r="G43">
            <v>142.12</v>
          </cell>
        </row>
        <row r="44">
          <cell r="C44" t="str">
            <v>双清区</v>
          </cell>
          <cell r="D44">
            <v>10.38</v>
          </cell>
        </row>
        <row r="44">
          <cell r="G44">
            <v>2.75</v>
          </cell>
        </row>
        <row r="45">
          <cell r="C45" t="str">
            <v>大祥区</v>
          </cell>
          <cell r="D45">
            <v>0</v>
          </cell>
        </row>
        <row r="45">
          <cell r="G45">
            <v>0</v>
          </cell>
        </row>
        <row r="46">
          <cell r="C46" t="str">
            <v>邵东市</v>
          </cell>
          <cell r="D46">
            <v>445.01</v>
          </cell>
        </row>
        <row r="46">
          <cell r="G46">
            <v>158.87</v>
          </cell>
        </row>
        <row r="47">
          <cell r="C47" t="str">
            <v>新邵县</v>
          </cell>
          <cell r="D47">
            <v>685</v>
          </cell>
        </row>
        <row r="47">
          <cell r="G47">
            <v>303.38</v>
          </cell>
        </row>
        <row r="48">
          <cell r="C48" t="str">
            <v>邵阳县</v>
          </cell>
          <cell r="D48">
            <v>699.49</v>
          </cell>
        </row>
        <row r="48">
          <cell r="G48">
            <v>287.76</v>
          </cell>
        </row>
        <row r="49">
          <cell r="C49" t="str">
            <v>隆回县</v>
          </cell>
          <cell r="D49">
            <v>1348.85</v>
          </cell>
        </row>
        <row r="49">
          <cell r="G49">
            <v>525.66</v>
          </cell>
        </row>
        <row r="50">
          <cell r="C50" t="str">
            <v>洞口县</v>
          </cell>
          <cell r="D50">
            <v>622.91</v>
          </cell>
        </row>
        <row r="50">
          <cell r="G50">
            <v>227.47</v>
          </cell>
        </row>
        <row r="51">
          <cell r="C51" t="str">
            <v>绥宁县</v>
          </cell>
          <cell r="D51">
            <v>256.77</v>
          </cell>
        </row>
        <row r="51">
          <cell r="G51">
            <v>153.82</v>
          </cell>
        </row>
        <row r="52">
          <cell r="C52" t="str">
            <v>新宁县</v>
          </cell>
          <cell r="D52">
            <v>531.39</v>
          </cell>
        </row>
        <row r="52">
          <cell r="G52">
            <v>346.39</v>
          </cell>
        </row>
        <row r="53">
          <cell r="C53" t="str">
            <v>城步县</v>
          </cell>
          <cell r="D53">
            <v>156.27</v>
          </cell>
        </row>
        <row r="53">
          <cell r="G53">
            <v>96.43</v>
          </cell>
        </row>
        <row r="54">
          <cell r="C54" t="str">
            <v>武冈市</v>
          </cell>
          <cell r="D54">
            <v>618.93</v>
          </cell>
        </row>
        <row r="54">
          <cell r="G54">
            <v>202.92</v>
          </cell>
        </row>
        <row r="55">
          <cell r="C55" t="str">
            <v>岳阳市本级</v>
          </cell>
          <cell r="D55">
            <v>203.26</v>
          </cell>
        </row>
        <row r="55">
          <cell r="G55">
            <v>24.1</v>
          </cell>
        </row>
        <row r="56">
          <cell r="C56" t="str">
            <v>屈原管理区</v>
          </cell>
          <cell r="D56">
            <v>11.91</v>
          </cell>
        </row>
        <row r="56">
          <cell r="G56">
            <v>4.52</v>
          </cell>
        </row>
        <row r="57">
          <cell r="C57" t="str">
            <v>岳阳楼区</v>
          </cell>
          <cell r="D57">
            <v>130.06</v>
          </cell>
        </row>
        <row r="57">
          <cell r="G57">
            <v>15.53</v>
          </cell>
        </row>
        <row r="58">
          <cell r="C58" t="str">
            <v>云溪区</v>
          </cell>
          <cell r="D58">
            <v>42.01</v>
          </cell>
        </row>
        <row r="58">
          <cell r="G58">
            <v>8.65</v>
          </cell>
        </row>
        <row r="59">
          <cell r="C59" t="str">
            <v>君山区</v>
          </cell>
          <cell r="D59">
            <v>56.7</v>
          </cell>
        </row>
        <row r="59">
          <cell r="G59">
            <v>9.63</v>
          </cell>
        </row>
        <row r="60">
          <cell r="C60" t="str">
            <v>岳阳县</v>
          </cell>
          <cell r="D60">
            <v>175.72</v>
          </cell>
        </row>
        <row r="60">
          <cell r="G60">
            <v>55.69</v>
          </cell>
        </row>
        <row r="61">
          <cell r="C61" t="str">
            <v>华容县</v>
          </cell>
          <cell r="D61">
            <v>150.45</v>
          </cell>
        </row>
        <row r="61">
          <cell r="G61">
            <v>37.88</v>
          </cell>
        </row>
        <row r="62">
          <cell r="C62" t="str">
            <v>湘阴县</v>
          </cell>
          <cell r="D62">
            <v>180.7</v>
          </cell>
        </row>
        <row r="62">
          <cell r="G62">
            <v>73.77</v>
          </cell>
        </row>
        <row r="63">
          <cell r="C63" t="str">
            <v>平江县</v>
          </cell>
          <cell r="D63">
            <v>912.13</v>
          </cell>
        </row>
        <row r="63">
          <cell r="G63">
            <v>302.44</v>
          </cell>
        </row>
        <row r="64">
          <cell r="C64" t="str">
            <v>汨罗市</v>
          </cell>
          <cell r="D64">
            <v>195.15</v>
          </cell>
        </row>
        <row r="64">
          <cell r="G64">
            <v>52.52</v>
          </cell>
        </row>
        <row r="65">
          <cell r="C65" t="str">
            <v>临湘市</v>
          </cell>
          <cell r="D65">
            <v>220.36</v>
          </cell>
        </row>
        <row r="65">
          <cell r="G65">
            <v>35.2</v>
          </cell>
        </row>
        <row r="66">
          <cell r="C66" t="str">
            <v>常德市本级</v>
          </cell>
          <cell r="D66">
            <v>113.76</v>
          </cell>
        </row>
        <row r="66">
          <cell r="G66">
            <v>18.92</v>
          </cell>
        </row>
        <row r="67">
          <cell r="C67" t="str">
            <v>常德市经济开发区</v>
          </cell>
          <cell r="D67">
            <v>13.22</v>
          </cell>
        </row>
        <row r="67">
          <cell r="G67">
            <v>0</v>
          </cell>
        </row>
        <row r="68">
          <cell r="C68" t="str">
            <v>武陵区</v>
          </cell>
          <cell r="D68">
            <v>0.880000000000001</v>
          </cell>
        </row>
        <row r="68">
          <cell r="G68">
            <v>1.28</v>
          </cell>
        </row>
        <row r="69">
          <cell r="C69" t="str">
            <v>鼎城区</v>
          </cell>
          <cell r="D69">
            <v>129.25</v>
          </cell>
        </row>
        <row r="69">
          <cell r="G69">
            <v>50.19</v>
          </cell>
        </row>
        <row r="70">
          <cell r="C70" t="str">
            <v>桃花源管理区</v>
          </cell>
          <cell r="D70">
            <v>22.02</v>
          </cell>
        </row>
        <row r="70">
          <cell r="G70">
            <v>13.27</v>
          </cell>
        </row>
        <row r="71">
          <cell r="C71" t="str">
            <v>西湖管理区</v>
          </cell>
          <cell r="D71">
            <v>15.53</v>
          </cell>
        </row>
        <row r="71">
          <cell r="G71">
            <v>8.06</v>
          </cell>
        </row>
        <row r="72">
          <cell r="C72" t="str">
            <v>西洞庭管理区</v>
          </cell>
          <cell r="D72">
            <v>21.9</v>
          </cell>
        </row>
        <row r="72">
          <cell r="G72">
            <v>9.34</v>
          </cell>
        </row>
        <row r="73">
          <cell r="C73" t="str">
            <v>安乡县</v>
          </cell>
          <cell r="D73">
            <v>100.69</v>
          </cell>
        </row>
        <row r="73">
          <cell r="G73">
            <v>52.18</v>
          </cell>
        </row>
        <row r="74">
          <cell r="C74" t="str">
            <v>汉寿县</v>
          </cell>
          <cell r="D74">
            <v>199.04</v>
          </cell>
        </row>
        <row r="74">
          <cell r="G74">
            <v>73.19</v>
          </cell>
        </row>
        <row r="75">
          <cell r="C75" t="str">
            <v>澧县</v>
          </cell>
          <cell r="D75">
            <v>278.67</v>
          </cell>
        </row>
        <row r="75">
          <cell r="G75">
            <v>99.38</v>
          </cell>
        </row>
        <row r="76">
          <cell r="C76" t="str">
            <v>临澧县</v>
          </cell>
          <cell r="D76">
            <v>118.77</v>
          </cell>
        </row>
        <row r="76">
          <cell r="G76">
            <v>51.03</v>
          </cell>
        </row>
        <row r="77">
          <cell r="C77" t="str">
            <v>桃源县</v>
          </cell>
          <cell r="D77">
            <v>206.51</v>
          </cell>
        </row>
        <row r="77">
          <cell r="G77">
            <v>86.45</v>
          </cell>
        </row>
        <row r="78">
          <cell r="C78" t="str">
            <v>石门县</v>
          </cell>
          <cell r="D78">
            <v>339.51</v>
          </cell>
        </row>
        <row r="78">
          <cell r="G78">
            <v>113.5</v>
          </cell>
        </row>
        <row r="79">
          <cell r="C79" t="str">
            <v>津市市</v>
          </cell>
          <cell r="D79">
            <v>53.01</v>
          </cell>
        </row>
        <row r="79">
          <cell r="G79">
            <v>19.82</v>
          </cell>
        </row>
        <row r="80">
          <cell r="C80" t="str">
            <v>张家界市本级</v>
          </cell>
          <cell r="D80">
            <v>-24.27</v>
          </cell>
        </row>
        <row r="80">
          <cell r="G80">
            <v>0</v>
          </cell>
        </row>
        <row r="81">
          <cell r="C81" t="str">
            <v>永定区</v>
          </cell>
          <cell r="D81">
            <v>521.93</v>
          </cell>
        </row>
        <row r="81">
          <cell r="G81">
            <v>148.44</v>
          </cell>
        </row>
        <row r="82">
          <cell r="C82" t="str">
            <v>武陵源区</v>
          </cell>
          <cell r="D82">
            <v>53.65</v>
          </cell>
        </row>
        <row r="82">
          <cell r="G82">
            <v>9.04</v>
          </cell>
        </row>
        <row r="83">
          <cell r="C83" t="str">
            <v>慈利县</v>
          </cell>
          <cell r="D83">
            <v>464.45</v>
          </cell>
        </row>
        <row r="83">
          <cell r="G83">
            <v>195.82</v>
          </cell>
        </row>
        <row r="84">
          <cell r="C84" t="str">
            <v>桑植县</v>
          </cell>
          <cell r="D84">
            <v>367.29</v>
          </cell>
        </row>
        <row r="84">
          <cell r="G84">
            <v>248.06</v>
          </cell>
        </row>
        <row r="85">
          <cell r="C85" t="str">
            <v>益阳市本级</v>
          </cell>
          <cell r="D85">
            <v>68.35</v>
          </cell>
        </row>
        <row r="85">
          <cell r="G85">
            <v>9.14</v>
          </cell>
        </row>
        <row r="86">
          <cell r="C86" t="str">
            <v>资阳区</v>
          </cell>
          <cell r="D86">
            <v>124.41</v>
          </cell>
        </row>
        <row r="86">
          <cell r="G86">
            <v>48.64</v>
          </cell>
        </row>
        <row r="87">
          <cell r="C87" t="str">
            <v>赫山区</v>
          </cell>
          <cell r="D87">
            <v>250.18</v>
          </cell>
        </row>
        <row r="87">
          <cell r="G87">
            <v>68.27</v>
          </cell>
        </row>
        <row r="88">
          <cell r="C88" t="str">
            <v>大通湖管理区</v>
          </cell>
          <cell r="D88">
            <v>27.11</v>
          </cell>
        </row>
        <row r="88">
          <cell r="G88">
            <v>17.17</v>
          </cell>
        </row>
        <row r="89">
          <cell r="C89" t="str">
            <v>南县</v>
          </cell>
          <cell r="D89">
            <v>137.14</v>
          </cell>
        </row>
        <row r="89">
          <cell r="G89">
            <v>45.53</v>
          </cell>
        </row>
        <row r="90">
          <cell r="C90" t="str">
            <v>桃江县</v>
          </cell>
          <cell r="D90">
            <v>235.97</v>
          </cell>
        </row>
        <row r="90">
          <cell r="G90">
            <v>67.82</v>
          </cell>
        </row>
        <row r="91">
          <cell r="C91" t="str">
            <v>安化县</v>
          </cell>
          <cell r="D91">
            <v>630.45</v>
          </cell>
        </row>
        <row r="91">
          <cell r="G91">
            <v>292.31</v>
          </cell>
        </row>
        <row r="92">
          <cell r="C92" t="str">
            <v>沅江市</v>
          </cell>
          <cell r="D92">
            <v>196.7</v>
          </cell>
        </row>
        <row r="92">
          <cell r="G92">
            <v>55.85</v>
          </cell>
        </row>
        <row r="93">
          <cell r="C93" t="str">
            <v>郴州市本级</v>
          </cell>
          <cell r="D93">
            <v>162.82</v>
          </cell>
        </row>
        <row r="93">
          <cell r="G93">
            <v>23.83</v>
          </cell>
        </row>
        <row r="94">
          <cell r="C94" t="str">
            <v>北湖区</v>
          </cell>
          <cell r="D94">
            <v>156.92</v>
          </cell>
        </row>
        <row r="94">
          <cell r="G94">
            <v>19.06</v>
          </cell>
        </row>
        <row r="95">
          <cell r="C95" t="str">
            <v>苏仙区</v>
          </cell>
          <cell r="D95">
            <v>175.58</v>
          </cell>
        </row>
        <row r="95">
          <cell r="G95">
            <v>26.6</v>
          </cell>
        </row>
        <row r="96">
          <cell r="C96" t="str">
            <v>桂阳县</v>
          </cell>
          <cell r="D96">
            <v>288.94</v>
          </cell>
        </row>
        <row r="96">
          <cell r="G96">
            <v>79.37</v>
          </cell>
        </row>
        <row r="97">
          <cell r="C97" t="str">
            <v>宜章县</v>
          </cell>
          <cell r="D97">
            <v>477.64</v>
          </cell>
        </row>
        <row r="97">
          <cell r="G97">
            <v>190.81</v>
          </cell>
        </row>
        <row r="98">
          <cell r="C98" t="str">
            <v>永兴县</v>
          </cell>
          <cell r="D98">
            <v>358.07</v>
          </cell>
        </row>
        <row r="98">
          <cell r="G98">
            <v>96.11</v>
          </cell>
        </row>
        <row r="99">
          <cell r="C99" t="str">
            <v>嘉禾县</v>
          </cell>
          <cell r="D99">
            <v>191.6</v>
          </cell>
        </row>
        <row r="99">
          <cell r="G99">
            <v>57.47</v>
          </cell>
        </row>
        <row r="100">
          <cell r="C100" t="str">
            <v>临武县</v>
          </cell>
          <cell r="D100">
            <v>182.23</v>
          </cell>
        </row>
        <row r="100">
          <cell r="G100">
            <v>72.49</v>
          </cell>
        </row>
        <row r="101">
          <cell r="C101" t="str">
            <v>汝城县</v>
          </cell>
          <cell r="D101">
            <v>462.48</v>
          </cell>
        </row>
        <row r="101">
          <cell r="G101">
            <v>220.97</v>
          </cell>
        </row>
        <row r="102">
          <cell r="C102" t="str">
            <v>桂东县</v>
          </cell>
          <cell r="D102">
            <v>181.74</v>
          </cell>
        </row>
        <row r="102">
          <cell r="G102">
            <v>143.14</v>
          </cell>
        </row>
        <row r="103">
          <cell r="C103" t="str">
            <v>安仁县</v>
          </cell>
          <cell r="D103">
            <v>471.43</v>
          </cell>
        </row>
        <row r="103">
          <cell r="G103">
            <v>206.09</v>
          </cell>
        </row>
        <row r="104">
          <cell r="C104" t="str">
            <v>资兴市</v>
          </cell>
          <cell r="D104">
            <v>101.75</v>
          </cell>
        </row>
        <row r="104">
          <cell r="G104">
            <v>36.87</v>
          </cell>
        </row>
        <row r="105">
          <cell r="C105" t="str">
            <v>永州市本级</v>
          </cell>
          <cell r="D105">
            <v>175.74</v>
          </cell>
        </row>
        <row r="105">
          <cell r="G105">
            <v>71.73</v>
          </cell>
        </row>
        <row r="106">
          <cell r="C106" t="str">
            <v>零陵区</v>
          </cell>
          <cell r="D106">
            <v>136.86</v>
          </cell>
        </row>
        <row r="106">
          <cell r="G106">
            <v>60.63</v>
          </cell>
        </row>
        <row r="107">
          <cell r="C107" t="str">
            <v>冷水滩区</v>
          </cell>
          <cell r="D107">
            <v>182.28</v>
          </cell>
        </row>
        <row r="107">
          <cell r="G107">
            <v>56.8</v>
          </cell>
        </row>
        <row r="108">
          <cell r="C108" t="str">
            <v>祁阳市</v>
          </cell>
          <cell r="D108">
            <v>432.35</v>
          </cell>
        </row>
        <row r="108">
          <cell r="G108">
            <v>207.51</v>
          </cell>
        </row>
        <row r="109">
          <cell r="C109" t="str">
            <v>东安县</v>
          </cell>
          <cell r="D109">
            <v>211.63</v>
          </cell>
        </row>
        <row r="109">
          <cell r="G109">
            <v>104.58</v>
          </cell>
        </row>
        <row r="110">
          <cell r="C110" t="str">
            <v>双牌县</v>
          </cell>
          <cell r="D110">
            <v>114.29</v>
          </cell>
        </row>
        <row r="110">
          <cell r="G110">
            <v>62.89</v>
          </cell>
        </row>
        <row r="111">
          <cell r="C111" t="str">
            <v>道县</v>
          </cell>
          <cell r="D111">
            <v>337.21</v>
          </cell>
        </row>
        <row r="111">
          <cell r="G111">
            <v>131.85</v>
          </cell>
        </row>
        <row r="112">
          <cell r="C112" t="str">
            <v>江永县</v>
          </cell>
          <cell r="D112">
            <v>263.62</v>
          </cell>
        </row>
        <row r="112">
          <cell r="G112">
            <v>134.85</v>
          </cell>
        </row>
        <row r="113">
          <cell r="C113" t="str">
            <v>宁远县</v>
          </cell>
          <cell r="D113">
            <v>924.96</v>
          </cell>
        </row>
        <row r="113">
          <cell r="G113">
            <v>320.08</v>
          </cell>
        </row>
        <row r="114">
          <cell r="C114" t="str">
            <v>蓝山县</v>
          </cell>
          <cell r="D114">
            <v>152.26</v>
          </cell>
        </row>
        <row r="114">
          <cell r="G114">
            <v>72.55</v>
          </cell>
        </row>
        <row r="115">
          <cell r="C115" t="str">
            <v>新田县</v>
          </cell>
          <cell r="D115">
            <v>316.69</v>
          </cell>
        </row>
        <row r="115">
          <cell r="G115">
            <v>184.74</v>
          </cell>
        </row>
        <row r="116">
          <cell r="C116" t="str">
            <v>江华县</v>
          </cell>
          <cell r="D116">
            <v>383.19</v>
          </cell>
        </row>
        <row r="116">
          <cell r="G116">
            <v>260.02</v>
          </cell>
        </row>
        <row r="117">
          <cell r="C117" t="str">
            <v>怀化市本级</v>
          </cell>
          <cell r="D117">
            <v>556.85</v>
          </cell>
        </row>
        <row r="117">
          <cell r="G117">
            <v>93.5</v>
          </cell>
        </row>
        <row r="118">
          <cell r="C118" t="str">
            <v>鹤城区</v>
          </cell>
          <cell r="D118">
            <v>172.76</v>
          </cell>
        </row>
        <row r="118">
          <cell r="G118">
            <v>44.03</v>
          </cell>
        </row>
        <row r="119">
          <cell r="C119" t="str">
            <v>中方县</v>
          </cell>
          <cell r="D119">
            <v>169.52</v>
          </cell>
        </row>
        <row r="119">
          <cell r="G119">
            <v>55.82</v>
          </cell>
        </row>
        <row r="120">
          <cell r="C120" t="str">
            <v>沅陵县</v>
          </cell>
          <cell r="D120">
            <v>374.96</v>
          </cell>
        </row>
        <row r="120">
          <cell r="G120">
            <v>250.22</v>
          </cell>
        </row>
        <row r="121">
          <cell r="C121" t="str">
            <v>辰溪县</v>
          </cell>
          <cell r="D121">
            <v>260.21</v>
          </cell>
        </row>
        <row r="121">
          <cell r="G121">
            <v>98.56</v>
          </cell>
        </row>
        <row r="122">
          <cell r="C122" t="str">
            <v>溆浦县</v>
          </cell>
          <cell r="D122">
            <v>535.94</v>
          </cell>
        </row>
        <row r="122">
          <cell r="G122">
            <v>209.85</v>
          </cell>
        </row>
        <row r="123">
          <cell r="C123" t="str">
            <v>会同县</v>
          </cell>
          <cell r="D123">
            <v>211.97</v>
          </cell>
        </row>
        <row r="123">
          <cell r="G123">
            <v>128.67</v>
          </cell>
        </row>
        <row r="124">
          <cell r="C124" t="str">
            <v>麻阳县</v>
          </cell>
          <cell r="D124">
            <v>250.12</v>
          </cell>
        </row>
        <row r="124">
          <cell r="G124">
            <v>143.99</v>
          </cell>
        </row>
        <row r="125">
          <cell r="C125" t="str">
            <v>新晃县</v>
          </cell>
          <cell r="D125">
            <v>264</v>
          </cell>
        </row>
        <row r="125">
          <cell r="G125">
            <v>117.53</v>
          </cell>
        </row>
        <row r="126">
          <cell r="C126" t="str">
            <v>芷江县</v>
          </cell>
          <cell r="D126">
            <v>239.01</v>
          </cell>
        </row>
        <row r="126">
          <cell r="G126">
            <v>78.61</v>
          </cell>
        </row>
        <row r="127">
          <cell r="C127" t="str">
            <v>靖州县</v>
          </cell>
          <cell r="D127">
            <v>170.09</v>
          </cell>
        </row>
        <row r="127">
          <cell r="G127">
            <v>81.89</v>
          </cell>
        </row>
        <row r="128">
          <cell r="C128" t="str">
            <v>通道县</v>
          </cell>
          <cell r="D128">
            <v>210.17</v>
          </cell>
        </row>
        <row r="128">
          <cell r="G128">
            <v>113.33</v>
          </cell>
        </row>
        <row r="129">
          <cell r="C129" t="str">
            <v>洪江市</v>
          </cell>
          <cell r="D129">
            <v>132.73</v>
          </cell>
        </row>
        <row r="129">
          <cell r="G129">
            <v>75.15</v>
          </cell>
        </row>
        <row r="130">
          <cell r="C130" t="str">
            <v>洪江区</v>
          </cell>
          <cell r="D130">
            <v>21.05</v>
          </cell>
        </row>
        <row r="130">
          <cell r="G130">
            <v>8.45</v>
          </cell>
        </row>
        <row r="131">
          <cell r="C131" t="str">
            <v>娄底市本级</v>
          </cell>
          <cell r="D131">
            <v>101.92</v>
          </cell>
        </row>
        <row r="131">
          <cell r="G131">
            <v>41.05</v>
          </cell>
        </row>
        <row r="132">
          <cell r="C132" t="str">
            <v>娄底市经济技术开发区</v>
          </cell>
          <cell r="D132">
            <v>25.19</v>
          </cell>
        </row>
        <row r="132">
          <cell r="G132">
            <v>8.16</v>
          </cell>
        </row>
        <row r="133">
          <cell r="C133" t="str">
            <v>娄星区</v>
          </cell>
          <cell r="D133">
            <v>179.31</v>
          </cell>
        </row>
        <row r="133">
          <cell r="G133">
            <v>45.71</v>
          </cell>
        </row>
        <row r="134">
          <cell r="C134" t="str">
            <v>双峰县</v>
          </cell>
          <cell r="D134">
            <v>889.17</v>
          </cell>
        </row>
        <row r="134">
          <cell r="G134">
            <v>241.41</v>
          </cell>
        </row>
        <row r="135">
          <cell r="C135" t="str">
            <v>新化县</v>
          </cell>
          <cell r="D135">
            <v>1352.1</v>
          </cell>
        </row>
        <row r="135">
          <cell r="G135">
            <v>485.08</v>
          </cell>
        </row>
        <row r="136">
          <cell r="C136" t="str">
            <v>冷水江市</v>
          </cell>
          <cell r="D136">
            <v>403.3</v>
          </cell>
        </row>
        <row r="136">
          <cell r="G136">
            <v>49.92</v>
          </cell>
        </row>
        <row r="137">
          <cell r="C137" t="str">
            <v>涟源市</v>
          </cell>
          <cell r="D137">
            <v>580.72</v>
          </cell>
        </row>
        <row r="137">
          <cell r="G137">
            <v>300.18</v>
          </cell>
        </row>
        <row r="138">
          <cell r="C138" t="str">
            <v>湘西州本级</v>
          </cell>
          <cell r="D138">
            <v>282.99</v>
          </cell>
        </row>
        <row r="138">
          <cell r="G138">
            <v>177.6</v>
          </cell>
        </row>
        <row r="139">
          <cell r="C139" t="str">
            <v>吉首市</v>
          </cell>
          <cell r="D139">
            <v>305.36</v>
          </cell>
        </row>
        <row r="139">
          <cell r="G139">
            <v>155.65</v>
          </cell>
        </row>
        <row r="140">
          <cell r="C140" t="str">
            <v>泸溪县</v>
          </cell>
          <cell r="D140">
            <v>235.61</v>
          </cell>
        </row>
        <row r="140">
          <cell r="G140">
            <v>149.5</v>
          </cell>
        </row>
        <row r="141">
          <cell r="C141" t="str">
            <v>凤凰县</v>
          </cell>
          <cell r="D141">
            <v>345.36</v>
          </cell>
        </row>
        <row r="141">
          <cell r="G141">
            <v>209.11</v>
          </cell>
        </row>
        <row r="142">
          <cell r="C142" t="str">
            <v>花垣县</v>
          </cell>
          <cell r="D142">
            <v>285.66</v>
          </cell>
        </row>
        <row r="142">
          <cell r="G142">
            <v>209.01</v>
          </cell>
        </row>
        <row r="143">
          <cell r="C143" t="str">
            <v>保靖县</v>
          </cell>
          <cell r="D143">
            <v>310.31</v>
          </cell>
        </row>
        <row r="143">
          <cell r="G143">
            <v>195.88</v>
          </cell>
        </row>
        <row r="144">
          <cell r="C144" t="str">
            <v>古丈县</v>
          </cell>
          <cell r="D144">
            <v>115.46</v>
          </cell>
        </row>
        <row r="144">
          <cell r="G144">
            <v>67.21</v>
          </cell>
        </row>
        <row r="145">
          <cell r="C145" t="str">
            <v>永顺县</v>
          </cell>
          <cell r="D145">
            <v>448.46</v>
          </cell>
        </row>
        <row r="145">
          <cell r="G145">
            <v>330.14</v>
          </cell>
        </row>
        <row r="146">
          <cell r="C146" t="str">
            <v>龙山县</v>
          </cell>
          <cell r="D146">
            <v>395.64</v>
          </cell>
        </row>
        <row r="146">
          <cell r="G146">
            <v>284.15</v>
          </cell>
        </row>
      </sheetData>
      <sheetData sheetId="2">
        <row r="3">
          <cell r="C3" t="str">
            <v>单位</v>
          </cell>
        </row>
        <row r="3">
          <cell r="F3" t="str">
            <v>资助人数测算数</v>
          </cell>
        </row>
        <row r="5">
          <cell r="F5" t="str">
            <v>合计</v>
          </cell>
        </row>
        <row r="7">
          <cell r="C7" t="str">
            <v>核定资金</v>
          </cell>
        </row>
        <row r="8">
          <cell r="C8" t="str">
            <v>合计</v>
          </cell>
        </row>
        <row r="8">
          <cell r="F8">
            <v>285757</v>
          </cell>
        </row>
        <row r="9">
          <cell r="C9" t="str">
            <v>湖南师大附中</v>
          </cell>
        </row>
        <row r="9">
          <cell r="F9">
            <v>83</v>
          </cell>
        </row>
        <row r="10">
          <cell r="C10" t="str">
            <v>教育厅系统财务：国防科大附中</v>
          </cell>
        </row>
        <row r="10">
          <cell r="F10">
            <v>15</v>
          </cell>
        </row>
        <row r="11">
          <cell r="C11" t="str">
            <v>长沙市一中</v>
          </cell>
        </row>
        <row r="11">
          <cell r="F11">
            <v>67</v>
          </cell>
        </row>
        <row r="12">
          <cell r="C12" t="str">
            <v>长沙市本级</v>
          </cell>
        </row>
        <row r="12">
          <cell r="F12">
            <v>3198</v>
          </cell>
        </row>
        <row r="13">
          <cell r="C13" t="str">
            <v>芙蓉区</v>
          </cell>
        </row>
        <row r="13">
          <cell r="F13">
            <v>0</v>
          </cell>
        </row>
        <row r="14">
          <cell r="C14" t="str">
            <v>天心区</v>
          </cell>
        </row>
        <row r="14">
          <cell r="F14">
            <v>257</v>
          </cell>
        </row>
        <row r="15">
          <cell r="C15" t="str">
            <v>岳麓区</v>
          </cell>
        </row>
        <row r="15">
          <cell r="F15">
            <v>115</v>
          </cell>
        </row>
        <row r="16">
          <cell r="C16" t="str">
            <v>开福区</v>
          </cell>
        </row>
        <row r="16">
          <cell r="F16">
            <v>156</v>
          </cell>
        </row>
        <row r="17">
          <cell r="C17" t="str">
            <v>雨花区</v>
          </cell>
        </row>
        <row r="17">
          <cell r="F17">
            <v>71</v>
          </cell>
        </row>
        <row r="18">
          <cell r="C18" t="str">
            <v>望城区</v>
          </cell>
        </row>
        <row r="18">
          <cell r="F18">
            <v>681</v>
          </cell>
        </row>
        <row r="19">
          <cell r="C19" t="str">
            <v>长沙县</v>
          </cell>
        </row>
        <row r="19">
          <cell r="F19">
            <v>1819</v>
          </cell>
        </row>
        <row r="20">
          <cell r="C20" t="str">
            <v>宁乡市</v>
          </cell>
        </row>
        <row r="20">
          <cell r="F20">
            <v>2125</v>
          </cell>
        </row>
        <row r="21">
          <cell r="C21" t="str">
            <v>浏阳市</v>
          </cell>
        </row>
        <row r="21">
          <cell r="F21">
            <v>4709</v>
          </cell>
        </row>
        <row r="22">
          <cell r="C22" t="str">
            <v>株洲市本级</v>
          </cell>
        </row>
        <row r="22">
          <cell r="F22">
            <v>4197</v>
          </cell>
        </row>
        <row r="23">
          <cell r="C23" t="str">
            <v>渌口区</v>
          </cell>
        </row>
        <row r="23">
          <cell r="F23">
            <v>803</v>
          </cell>
        </row>
        <row r="24">
          <cell r="C24" t="str">
            <v>攸县</v>
          </cell>
        </row>
        <row r="24">
          <cell r="F24">
            <v>2122</v>
          </cell>
        </row>
        <row r="25">
          <cell r="C25" t="str">
            <v>茶陵县</v>
          </cell>
        </row>
        <row r="25">
          <cell r="F25">
            <v>3346</v>
          </cell>
        </row>
        <row r="26">
          <cell r="C26" t="str">
            <v>炎陵县</v>
          </cell>
        </row>
        <row r="26">
          <cell r="F26">
            <v>867</v>
          </cell>
        </row>
        <row r="27">
          <cell r="C27" t="str">
            <v>醴陵市</v>
          </cell>
        </row>
        <row r="27">
          <cell r="F27">
            <v>2374</v>
          </cell>
        </row>
        <row r="28">
          <cell r="C28" t="str">
            <v>湘潭市本级</v>
          </cell>
        </row>
        <row r="28">
          <cell r="F28">
            <v>1825</v>
          </cell>
        </row>
        <row r="29">
          <cell r="C29" t="str">
            <v>岳塘区</v>
          </cell>
        </row>
        <row r="29">
          <cell r="F29">
            <v>144</v>
          </cell>
        </row>
        <row r="30">
          <cell r="C30" t="str">
            <v>雨湖区</v>
          </cell>
        </row>
        <row r="30">
          <cell r="F30">
            <v>0</v>
          </cell>
        </row>
        <row r="31">
          <cell r="C31" t="str">
            <v>湘潭县</v>
          </cell>
        </row>
        <row r="31">
          <cell r="F31">
            <v>2479</v>
          </cell>
        </row>
        <row r="32">
          <cell r="C32" t="str">
            <v>湘乡市</v>
          </cell>
        </row>
        <row r="32">
          <cell r="F32">
            <v>1994</v>
          </cell>
        </row>
        <row r="33">
          <cell r="C33" t="str">
            <v>韶山市</v>
          </cell>
        </row>
        <row r="33">
          <cell r="F33">
            <v>134</v>
          </cell>
        </row>
        <row r="34">
          <cell r="C34" t="str">
            <v>衡阳市本级</v>
          </cell>
        </row>
        <row r="34">
          <cell r="F34">
            <v>4561</v>
          </cell>
        </row>
        <row r="35">
          <cell r="C35" t="str">
            <v>雁峰区</v>
          </cell>
        </row>
        <row r="35">
          <cell r="F35">
            <v>66</v>
          </cell>
        </row>
        <row r="36">
          <cell r="C36" t="str">
            <v>蒸湘区</v>
          </cell>
        </row>
        <row r="36">
          <cell r="F36">
            <v>713</v>
          </cell>
        </row>
        <row r="37">
          <cell r="C37" t="str">
            <v>南岳区</v>
          </cell>
        </row>
        <row r="37">
          <cell r="F37">
            <v>153</v>
          </cell>
        </row>
        <row r="38">
          <cell r="C38" t="str">
            <v>衡阳县</v>
          </cell>
        </row>
        <row r="38">
          <cell r="F38">
            <v>2546</v>
          </cell>
        </row>
        <row r="39">
          <cell r="C39" t="str">
            <v>衡南县</v>
          </cell>
        </row>
        <row r="39">
          <cell r="F39">
            <v>3750</v>
          </cell>
        </row>
        <row r="40">
          <cell r="C40" t="str">
            <v>衡山县</v>
          </cell>
        </row>
        <row r="40">
          <cell r="F40">
            <v>1134</v>
          </cell>
        </row>
        <row r="41">
          <cell r="C41" t="str">
            <v>衡东县</v>
          </cell>
        </row>
        <row r="41">
          <cell r="F41">
            <v>2077</v>
          </cell>
        </row>
        <row r="42">
          <cell r="C42" t="str">
            <v>祁东县</v>
          </cell>
        </row>
        <row r="42">
          <cell r="F42">
            <v>6299</v>
          </cell>
        </row>
        <row r="43">
          <cell r="C43" t="str">
            <v>耒阳市</v>
          </cell>
        </row>
        <row r="43">
          <cell r="F43">
            <v>5526</v>
          </cell>
        </row>
        <row r="44">
          <cell r="C44" t="str">
            <v>常宁市</v>
          </cell>
        </row>
        <row r="44">
          <cell r="F44">
            <v>3275</v>
          </cell>
        </row>
        <row r="45">
          <cell r="C45" t="str">
            <v>邵阳市本级</v>
          </cell>
        </row>
        <row r="45">
          <cell r="F45">
            <v>3460</v>
          </cell>
        </row>
        <row r="46">
          <cell r="C46" t="str">
            <v>双清区</v>
          </cell>
        </row>
        <row r="46">
          <cell r="F46">
            <v>103</v>
          </cell>
        </row>
        <row r="47">
          <cell r="C47" t="str">
            <v>大祥区</v>
          </cell>
        </row>
        <row r="47">
          <cell r="F47">
            <v>0</v>
          </cell>
        </row>
        <row r="48">
          <cell r="C48" t="str">
            <v>邵东市</v>
          </cell>
        </row>
        <row r="48">
          <cell r="F48">
            <v>3942</v>
          </cell>
        </row>
        <row r="49">
          <cell r="C49" t="str">
            <v>新邵县</v>
          </cell>
        </row>
        <row r="49">
          <cell r="F49">
            <v>4731</v>
          </cell>
        </row>
        <row r="50">
          <cell r="C50" t="str">
            <v>邵阳县</v>
          </cell>
        </row>
        <row r="50">
          <cell r="F50">
            <v>4475</v>
          </cell>
        </row>
        <row r="51">
          <cell r="C51" t="str">
            <v>隆回县</v>
          </cell>
        </row>
        <row r="51">
          <cell r="F51">
            <v>8425</v>
          </cell>
        </row>
        <row r="52">
          <cell r="C52" t="str">
            <v>洞口县</v>
          </cell>
        </row>
        <row r="52">
          <cell r="F52">
            <v>5217</v>
          </cell>
        </row>
        <row r="53">
          <cell r="C53" t="str">
            <v>绥宁县</v>
          </cell>
        </row>
        <row r="53">
          <cell r="F53">
            <v>1796</v>
          </cell>
        </row>
        <row r="54">
          <cell r="C54" t="str">
            <v>新宁县</v>
          </cell>
        </row>
        <row r="54">
          <cell r="F54">
            <v>3947</v>
          </cell>
        </row>
        <row r="55">
          <cell r="C55" t="str">
            <v>城步县</v>
          </cell>
        </row>
        <row r="55">
          <cell r="F55">
            <v>1191</v>
          </cell>
        </row>
        <row r="56">
          <cell r="C56" t="str">
            <v>武冈市</v>
          </cell>
        </row>
        <row r="56">
          <cell r="F56">
            <v>5580</v>
          </cell>
        </row>
        <row r="57">
          <cell r="C57" t="str">
            <v>岳阳市本级</v>
          </cell>
        </row>
        <row r="57">
          <cell r="F57">
            <v>2224</v>
          </cell>
        </row>
        <row r="58">
          <cell r="C58" t="str">
            <v>屈原管理区</v>
          </cell>
        </row>
        <row r="58">
          <cell r="F58">
            <v>110</v>
          </cell>
        </row>
        <row r="59">
          <cell r="C59" t="str">
            <v>岳阳楼区</v>
          </cell>
        </row>
        <row r="59">
          <cell r="F59">
            <v>1055</v>
          </cell>
        </row>
        <row r="60">
          <cell r="C60" t="str">
            <v>云溪区</v>
          </cell>
        </row>
        <row r="60">
          <cell r="F60">
            <v>341</v>
          </cell>
        </row>
        <row r="61">
          <cell r="C61" t="str">
            <v>君山区</v>
          </cell>
        </row>
        <row r="61">
          <cell r="F61">
            <v>477</v>
          </cell>
        </row>
        <row r="62">
          <cell r="C62" t="str">
            <v>岳阳县</v>
          </cell>
        </row>
        <row r="62">
          <cell r="F62">
            <v>1605</v>
          </cell>
        </row>
        <row r="63">
          <cell r="C63" t="str">
            <v>华容县</v>
          </cell>
        </row>
        <row r="63">
          <cell r="F63">
            <v>1184</v>
          </cell>
        </row>
        <row r="64">
          <cell r="C64" t="str">
            <v>湘阴县</v>
          </cell>
        </row>
        <row r="64">
          <cell r="F64">
            <v>1718</v>
          </cell>
        </row>
        <row r="65">
          <cell r="C65" t="str">
            <v>平江县</v>
          </cell>
        </row>
        <row r="65">
          <cell r="F65">
            <v>5792</v>
          </cell>
        </row>
        <row r="66">
          <cell r="C66" t="str">
            <v>汨罗市</v>
          </cell>
        </row>
        <row r="66">
          <cell r="F66">
            <v>1601</v>
          </cell>
        </row>
        <row r="67">
          <cell r="C67" t="str">
            <v>临湘市</v>
          </cell>
        </row>
        <row r="67">
          <cell r="F67">
            <v>1334</v>
          </cell>
        </row>
        <row r="68">
          <cell r="C68" t="str">
            <v>常德市本级</v>
          </cell>
        </row>
        <row r="68">
          <cell r="F68">
            <v>1827</v>
          </cell>
        </row>
        <row r="69">
          <cell r="C69" t="str">
            <v>常德市经济开发区</v>
          </cell>
        </row>
        <row r="69">
          <cell r="F69">
            <v>145</v>
          </cell>
        </row>
        <row r="70">
          <cell r="C70" t="str">
            <v>武陵区</v>
          </cell>
        </row>
        <row r="70">
          <cell r="F70">
            <v>68</v>
          </cell>
        </row>
        <row r="71">
          <cell r="C71" t="str">
            <v>鼎城区</v>
          </cell>
        </row>
        <row r="71">
          <cell r="F71">
            <v>1184</v>
          </cell>
        </row>
        <row r="72">
          <cell r="C72" t="str">
            <v>桃花源管理区</v>
          </cell>
        </row>
        <row r="72">
          <cell r="F72">
            <v>176</v>
          </cell>
        </row>
        <row r="73">
          <cell r="C73" t="str">
            <v>西湖管理区</v>
          </cell>
        </row>
        <row r="73">
          <cell r="F73">
            <v>148</v>
          </cell>
        </row>
        <row r="74">
          <cell r="C74" t="str">
            <v>西洞庭管理区</v>
          </cell>
        </row>
        <row r="74">
          <cell r="F74">
            <v>175</v>
          </cell>
        </row>
        <row r="75">
          <cell r="C75" t="str">
            <v>安乡县</v>
          </cell>
        </row>
        <row r="75">
          <cell r="F75">
            <v>851</v>
          </cell>
        </row>
        <row r="76">
          <cell r="C76" t="str">
            <v>汉寿县</v>
          </cell>
        </row>
        <row r="76">
          <cell r="F76">
            <v>1657</v>
          </cell>
        </row>
        <row r="77">
          <cell r="C77" t="str">
            <v>澧县</v>
          </cell>
        </row>
        <row r="77">
          <cell r="F77">
            <v>1879</v>
          </cell>
        </row>
        <row r="78">
          <cell r="C78" t="str">
            <v>临澧县</v>
          </cell>
        </row>
        <row r="78">
          <cell r="F78">
            <v>1023</v>
          </cell>
        </row>
        <row r="79">
          <cell r="C79" t="str">
            <v>桃源县</v>
          </cell>
        </row>
        <row r="79">
          <cell r="F79">
            <v>1853</v>
          </cell>
        </row>
        <row r="80">
          <cell r="C80" t="str">
            <v>石门县</v>
          </cell>
        </row>
        <row r="80">
          <cell r="F80">
            <v>2891</v>
          </cell>
        </row>
        <row r="81">
          <cell r="C81" t="str">
            <v>津市市</v>
          </cell>
        </row>
        <row r="81">
          <cell r="F81">
            <v>343</v>
          </cell>
        </row>
        <row r="82">
          <cell r="C82" t="str">
            <v>张家界市本级</v>
          </cell>
        </row>
        <row r="82">
          <cell r="F82">
            <v>0</v>
          </cell>
        </row>
        <row r="83">
          <cell r="C83" t="str">
            <v>永定区</v>
          </cell>
        </row>
        <row r="83">
          <cell r="F83">
            <v>3212</v>
          </cell>
        </row>
        <row r="84">
          <cell r="C84" t="str">
            <v>武陵源区</v>
          </cell>
        </row>
        <row r="84">
          <cell r="F84">
            <v>314</v>
          </cell>
        </row>
        <row r="85">
          <cell r="C85" t="str">
            <v>慈利县</v>
          </cell>
        </row>
        <row r="85">
          <cell r="F85">
            <v>3167</v>
          </cell>
        </row>
        <row r="86">
          <cell r="C86" t="str">
            <v>桑植县</v>
          </cell>
        </row>
        <row r="86">
          <cell r="F86">
            <v>2687</v>
          </cell>
        </row>
        <row r="87">
          <cell r="C87" t="str">
            <v>益阳市本级</v>
          </cell>
        </row>
        <row r="87">
          <cell r="F87">
            <v>645</v>
          </cell>
        </row>
        <row r="88">
          <cell r="C88" t="str">
            <v>资阳区</v>
          </cell>
        </row>
        <row r="88">
          <cell r="F88">
            <v>1108</v>
          </cell>
        </row>
        <row r="89">
          <cell r="C89" t="str">
            <v>赫山区</v>
          </cell>
        </row>
        <row r="89">
          <cell r="F89">
            <v>2496</v>
          </cell>
        </row>
        <row r="90">
          <cell r="C90" t="str">
            <v>大通湖管理区</v>
          </cell>
        </row>
        <row r="90">
          <cell r="F90">
            <v>160</v>
          </cell>
        </row>
        <row r="91">
          <cell r="C91" t="str">
            <v>南县</v>
          </cell>
        </row>
        <row r="91">
          <cell r="F91">
            <v>962</v>
          </cell>
        </row>
        <row r="92">
          <cell r="C92" t="str">
            <v>桃江县</v>
          </cell>
        </row>
        <row r="92">
          <cell r="F92">
            <v>1984</v>
          </cell>
        </row>
        <row r="93">
          <cell r="C93" t="str">
            <v>安化县</v>
          </cell>
        </row>
        <row r="93">
          <cell r="F93">
            <v>3855</v>
          </cell>
        </row>
        <row r="94">
          <cell r="C94" t="str">
            <v>沅江市</v>
          </cell>
        </row>
        <row r="94">
          <cell r="F94">
            <v>1244</v>
          </cell>
        </row>
        <row r="95">
          <cell r="C95" t="str">
            <v>郴州市本级</v>
          </cell>
        </row>
        <row r="95">
          <cell r="F95">
            <v>1453</v>
          </cell>
        </row>
        <row r="96">
          <cell r="C96" t="str">
            <v>北湖区</v>
          </cell>
        </row>
        <row r="96">
          <cell r="F96">
            <v>1684</v>
          </cell>
        </row>
        <row r="97">
          <cell r="C97" t="str">
            <v>苏仙区</v>
          </cell>
        </row>
        <row r="97">
          <cell r="F97">
            <v>1757</v>
          </cell>
        </row>
        <row r="98">
          <cell r="C98" t="str">
            <v>桂阳县</v>
          </cell>
        </row>
        <row r="98">
          <cell r="F98">
            <v>3004</v>
          </cell>
        </row>
        <row r="99">
          <cell r="C99" t="str">
            <v>宜章县</v>
          </cell>
        </row>
        <row r="99">
          <cell r="F99">
            <v>4708</v>
          </cell>
        </row>
        <row r="100">
          <cell r="C100" t="str">
            <v>永兴县</v>
          </cell>
        </row>
        <row r="100">
          <cell r="F100">
            <v>2315</v>
          </cell>
        </row>
        <row r="101">
          <cell r="C101" t="str">
            <v>嘉禾县</v>
          </cell>
        </row>
        <row r="101">
          <cell r="F101">
            <v>1638</v>
          </cell>
        </row>
        <row r="102">
          <cell r="C102" t="str">
            <v>临武县</v>
          </cell>
        </row>
        <row r="102">
          <cell r="F102">
            <v>1603</v>
          </cell>
        </row>
        <row r="103">
          <cell r="C103" t="str">
            <v>汝城县</v>
          </cell>
        </row>
        <row r="103">
          <cell r="F103">
            <v>3357</v>
          </cell>
        </row>
        <row r="104">
          <cell r="C104" t="str">
            <v>桂东县</v>
          </cell>
        </row>
        <row r="104">
          <cell r="F104">
            <v>1070</v>
          </cell>
        </row>
        <row r="105">
          <cell r="C105" t="str">
            <v>安仁县</v>
          </cell>
        </row>
        <row r="105">
          <cell r="F105">
            <v>2925</v>
          </cell>
        </row>
        <row r="106">
          <cell r="C106" t="str">
            <v>资兴市</v>
          </cell>
        </row>
        <row r="106">
          <cell r="F106">
            <v>813</v>
          </cell>
        </row>
        <row r="107">
          <cell r="C107" t="str">
            <v>永州市本级</v>
          </cell>
        </row>
        <row r="107">
          <cell r="F107">
            <v>1526</v>
          </cell>
        </row>
        <row r="108">
          <cell r="C108" t="str">
            <v>零陵区</v>
          </cell>
        </row>
        <row r="108">
          <cell r="F108">
            <v>1352</v>
          </cell>
        </row>
        <row r="109">
          <cell r="C109" t="str">
            <v>冷水滩区</v>
          </cell>
        </row>
        <row r="109">
          <cell r="F109">
            <v>1988</v>
          </cell>
        </row>
        <row r="110">
          <cell r="C110" t="str">
            <v>祁阳市</v>
          </cell>
        </row>
        <row r="110">
          <cell r="F110">
            <v>2761</v>
          </cell>
        </row>
        <row r="111">
          <cell r="C111" t="str">
            <v>东安县</v>
          </cell>
        </row>
        <row r="111">
          <cell r="F111">
            <v>1741</v>
          </cell>
        </row>
        <row r="112">
          <cell r="C112" t="str">
            <v>双牌县</v>
          </cell>
        </row>
        <row r="112">
          <cell r="F112">
            <v>900</v>
          </cell>
        </row>
        <row r="113">
          <cell r="C113" t="str">
            <v>道县</v>
          </cell>
        </row>
        <row r="113">
          <cell r="F113">
            <v>2691</v>
          </cell>
        </row>
        <row r="114">
          <cell r="C114" t="str">
            <v>江永县</v>
          </cell>
        </row>
        <row r="114">
          <cell r="F114">
            <v>1558</v>
          </cell>
        </row>
        <row r="115">
          <cell r="C115" t="str">
            <v>宁远县</v>
          </cell>
        </row>
        <row r="115">
          <cell r="F115">
            <v>5812</v>
          </cell>
        </row>
        <row r="116">
          <cell r="C116" t="str">
            <v>蓝山县</v>
          </cell>
        </row>
        <row r="116">
          <cell r="F116">
            <v>1020</v>
          </cell>
        </row>
        <row r="117">
          <cell r="C117" t="str">
            <v>新田县</v>
          </cell>
        </row>
        <row r="117">
          <cell r="F117">
            <v>2612</v>
          </cell>
        </row>
        <row r="118">
          <cell r="C118" t="str">
            <v>江华县</v>
          </cell>
        </row>
        <row r="118">
          <cell r="F118">
            <v>2972</v>
          </cell>
        </row>
        <row r="119">
          <cell r="C119" t="str">
            <v>怀化市本级</v>
          </cell>
        </row>
        <row r="119">
          <cell r="F119">
            <v>4963</v>
          </cell>
        </row>
        <row r="120">
          <cell r="C120" t="str">
            <v>鹤城区</v>
          </cell>
        </row>
        <row r="120">
          <cell r="F120">
            <v>1573</v>
          </cell>
        </row>
        <row r="121">
          <cell r="C121" t="str">
            <v>中方县</v>
          </cell>
        </row>
        <row r="121">
          <cell r="F121">
            <v>1411</v>
          </cell>
        </row>
        <row r="122">
          <cell r="C122" t="str">
            <v>沅陵县</v>
          </cell>
        </row>
        <row r="122">
          <cell r="F122">
            <v>2950</v>
          </cell>
        </row>
        <row r="123">
          <cell r="C123" t="str">
            <v>辰溪县</v>
          </cell>
        </row>
        <row r="123">
          <cell r="F123">
            <v>2184</v>
          </cell>
        </row>
        <row r="124">
          <cell r="C124" t="str">
            <v>溆浦县</v>
          </cell>
        </row>
        <row r="124">
          <cell r="F124">
            <v>4647</v>
          </cell>
        </row>
        <row r="125">
          <cell r="C125" t="str">
            <v>会同县</v>
          </cell>
        </row>
        <row r="125">
          <cell r="F125">
            <v>1617</v>
          </cell>
        </row>
        <row r="126">
          <cell r="C126" t="str">
            <v>麻阳县</v>
          </cell>
        </row>
        <row r="126">
          <cell r="F126">
            <v>1942</v>
          </cell>
        </row>
        <row r="127">
          <cell r="C127" t="str">
            <v>新晃县</v>
          </cell>
        </row>
        <row r="127">
          <cell r="F127">
            <v>1651</v>
          </cell>
        </row>
        <row r="128">
          <cell r="C128" t="str">
            <v>芷江县</v>
          </cell>
        </row>
        <row r="128">
          <cell r="F128">
            <v>1544</v>
          </cell>
        </row>
        <row r="129">
          <cell r="C129" t="str">
            <v>靖州县</v>
          </cell>
        </row>
        <row r="129">
          <cell r="F129">
            <v>1193</v>
          </cell>
        </row>
        <row r="130">
          <cell r="C130" t="str">
            <v>通道县</v>
          </cell>
        </row>
        <row r="130">
          <cell r="F130">
            <v>1334</v>
          </cell>
        </row>
        <row r="131">
          <cell r="C131" t="str">
            <v>洪江市</v>
          </cell>
        </row>
        <row r="131">
          <cell r="F131">
            <v>1753</v>
          </cell>
        </row>
        <row r="132">
          <cell r="C132" t="str">
            <v>洪江区</v>
          </cell>
        </row>
        <row r="132">
          <cell r="F132">
            <v>278</v>
          </cell>
        </row>
        <row r="133">
          <cell r="C133" t="str">
            <v>娄底市本级</v>
          </cell>
        </row>
        <row r="133">
          <cell r="F133">
            <v>997</v>
          </cell>
        </row>
        <row r="134">
          <cell r="C134" t="str">
            <v>娄底市经济技术开发区</v>
          </cell>
        </row>
        <row r="134">
          <cell r="F134">
            <v>211</v>
          </cell>
        </row>
        <row r="135">
          <cell r="C135" t="str">
            <v>娄星区</v>
          </cell>
        </row>
        <row r="135">
          <cell r="F135">
            <v>2024</v>
          </cell>
        </row>
        <row r="136">
          <cell r="C136" t="str">
            <v>双峰县</v>
          </cell>
        </row>
        <row r="136">
          <cell r="F136">
            <v>6066</v>
          </cell>
        </row>
        <row r="137">
          <cell r="C137" t="str">
            <v>新化县</v>
          </cell>
        </row>
        <row r="137">
          <cell r="F137">
            <v>9265</v>
          </cell>
        </row>
        <row r="138">
          <cell r="C138" t="str">
            <v>冷水江市</v>
          </cell>
        </row>
        <row r="138">
          <cell r="F138">
            <v>2598</v>
          </cell>
        </row>
        <row r="139">
          <cell r="C139" t="str">
            <v>涟源市</v>
          </cell>
        </row>
        <row r="139">
          <cell r="F139">
            <v>5342</v>
          </cell>
        </row>
        <row r="140">
          <cell r="C140" t="str">
            <v>湘西州本级</v>
          </cell>
        </row>
        <row r="140">
          <cell r="F140">
            <v>1551</v>
          </cell>
        </row>
        <row r="141">
          <cell r="C141" t="str">
            <v>吉首市</v>
          </cell>
        </row>
        <row r="141">
          <cell r="F141">
            <v>2392</v>
          </cell>
        </row>
        <row r="142">
          <cell r="C142" t="str">
            <v>泸溪县</v>
          </cell>
        </row>
        <row r="142">
          <cell r="F142">
            <v>1583</v>
          </cell>
        </row>
        <row r="143">
          <cell r="C143" t="str">
            <v>凤凰县</v>
          </cell>
        </row>
        <row r="143">
          <cell r="F143">
            <v>2155</v>
          </cell>
        </row>
        <row r="144">
          <cell r="C144" t="str">
            <v>花垣县</v>
          </cell>
        </row>
        <row r="144">
          <cell r="F144">
            <v>1811</v>
          </cell>
        </row>
        <row r="145">
          <cell r="C145" t="str">
            <v>保靖县</v>
          </cell>
        </row>
        <row r="145">
          <cell r="F145">
            <v>1495</v>
          </cell>
        </row>
        <row r="146">
          <cell r="C146" t="str">
            <v>古丈县</v>
          </cell>
        </row>
        <row r="146">
          <cell r="F146">
            <v>570</v>
          </cell>
        </row>
        <row r="147">
          <cell r="C147" t="str">
            <v>永顺县</v>
          </cell>
        </row>
        <row r="147">
          <cell r="F147">
            <v>2352</v>
          </cell>
        </row>
        <row r="148">
          <cell r="C148" t="str">
            <v>龙山县</v>
          </cell>
        </row>
        <row r="148">
          <cell r="F148">
            <v>3002</v>
          </cell>
        </row>
      </sheetData>
      <sheetData sheetId="3">
        <row r="3">
          <cell r="C3" t="str">
            <v>单位</v>
          </cell>
          <cell r="D3" t="str">
            <v>2023年秋免学杂费人数(人）</v>
          </cell>
        </row>
        <row r="4">
          <cell r="D4" t="str">
            <v>总人数</v>
          </cell>
        </row>
        <row r="6">
          <cell r="C6" t="str">
            <v>核定资金</v>
          </cell>
        </row>
        <row r="7">
          <cell r="C7" t="str">
            <v>合计</v>
          </cell>
          <cell r="D7">
            <v>112343</v>
          </cell>
        </row>
        <row r="8">
          <cell r="C8" t="str">
            <v>湖南师大附中</v>
          </cell>
          <cell r="D8">
            <v>18</v>
          </cell>
        </row>
        <row r="9">
          <cell r="C9" t="str">
            <v>教育厅系统财务：国防科大附中</v>
          </cell>
          <cell r="D9">
            <v>7</v>
          </cell>
        </row>
        <row r="10">
          <cell r="C10" t="str">
            <v>长沙市一中</v>
          </cell>
          <cell r="D10">
            <v>10</v>
          </cell>
        </row>
        <row r="11">
          <cell r="C11" t="str">
            <v>长沙市本级</v>
          </cell>
          <cell r="D11">
            <v>873</v>
          </cell>
        </row>
        <row r="12">
          <cell r="C12" t="str">
            <v>芙蓉区</v>
          </cell>
          <cell r="D12">
            <v>0</v>
          </cell>
        </row>
        <row r="13">
          <cell r="C13" t="str">
            <v>天心区</v>
          </cell>
          <cell r="D13">
            <v>28</v>
          </cell>
        </row>
        <row r="14">
          <cell r="C14" t="str">
            <v>岳麓区</v>
          </cell>
          <cell r="D14">
            <v>45</v>
          </cell>
        </row>
        <row r="15">
          <cell r="C15" t="str">
            <v>开福区</v>
          </cell>
          <cell r="D15">
            <v>20</v>
          </cell>
        </row>
        <row r="16">
          <cell r="C16" t="str">
            <v>雨花区</v>
          </cell>
          <cell r="D16">
            <v>22</v>
          </cell>
        </row>
        <row r="17">
          <cell r="C17" t="str">
            <v>望城区</v>
          </cell>
          <cell r="D17">
            <v>245</v>
          </cell>
        </row>
        <row r="18">
          <cell r="C18" t="str">
            <v>长沙县</v>
          </cell>
          <cell r="D18">
            <v>413</v>
          </cell>
        </row>
        <row r="19">
          <cell r="C19" t="str">
            <v>宁乡市</v>
          </cell>
          <cell r="D19">
            <v>1060</v>
          </cell>
        </row>
        <row r="20">
          <cell r="C20" t="str">
            <v>浏阳市</v>
          </cell>
          <cell r="D20">
            <v>1329</v>
          </cell>
        </row>
        <row r="21">
          <cell r="C21" t="str">
            <v>株洲市本级</v>
          </cell>
          <cell r="D21">
            <v>357</v>
          </cell>
        </row>
        <row r="22">
          <cell r="C22" t="str">
            <v>渌口区</v>
          </cell>
          <cell r="D22">
            <v>225</v>
          </cell>
        </row>
        <row r="23">
          <cell r="C23" t="str">
            <v>攸县</v>
          </cell>
          <cell r="D23">
            <v>563</v>
          </cell>
        </row>
        <row r="24">
          <cell r="C24" t="str">
            <v>茶陵县</v>
          </cell>
          <cell r="D24">
            <v>1036</v>
          </cell>
        </row>
        <row r="25">
          <cell r="C25" t="str">
            <v>炎陵县</v>
          </cell>
          <cell r="D25">
            <v>347</v>
          </cell>
        </row>
        <row r="26">
          <cell r="C26" t="str">
            <v>醴陵市</v>
          </cell>
          <cell r="D26">
            <v>700</v>
          </cell>
        </row>
        <row r="27">
          <cell r="C27" t="str">
            <v>湘潭市本级</v>
          </cell>
          <cell r="D27">
            <v>281</v>
          </cell>
        </row>
        <row r="28">
          <cell r="C28" t="str">
            <v>岳塘区</v>
          </cell>
          <cell r="D28">
            <v>11</v>
          </cell>
        </row>
        <row r="29">
          <cell r="C29" t="str">
            <v>雨湖区</v>
          </cell>
          <cell r="D29">
            <v>0</v>
          </cell>
        </row>
        <row r="30">
          <cell r="C30" t="str">
            <v>湘潭县</v>
          </cell>
          <cell r="D30">
            <v>561</v>
          </cell>
        </row>
        <row r="31">
          <cell r="C31" t="str">
            <v>湘乡市</v>
          </cell>
          <cell r="D31">
            <v>672</v>
          </cell>
        </row>
        <row r="32">
          <cell r="C32" t="str">
            <v>韶山市</v>
          </cell>
          <cell r="D32">
            <v>54</v>
          </cell>
        </row>
        <row r="33">
          <cell r="C33" t="str">
            <v>衡阳市本级</v>
          </cell>
          <cell r="D33">
            <v>502</v>
          </cell>
        </row>
        <row r="34">
          <cell r="C34" t="str">
            <v>雁峰区</v>
          </cell>
          <cell r="D34">
            <v>0</v>
          </cell>
        </row>
        <row r="35">
          <cell r="C35" t="str">
            <v>蒸湘区</v>
          </cell>
          <cell r="D35">
            <v>204</v>
          </cell>
        </row>
        <row r="36">
          <cell r="C36" t="str">
            <v>南岳区</v>
          </cell>
          <cell r="D36">
            <v>49</v>
          </cell>
        </row>
        <row r="37">
          <cell r="C37" t="str">
            <v>衡阳县</v>
          </cell>
          <cell r="D37">
            <v>920</v>
          </cell>
        </row>
        <row r="38">
          <cell r="C38" t="str">
            <v>衡南县</v>
          </cell>
          <cell r="D38">
            <v>1209</v>
          </cell>
        </row>
        <row r="39">
          <cell r="C39" t="str">
            <v>衡山县</v>
          </cell>
          <cell r="D39">
            <v>273</v>
          </cell>
        </row>
        <row r="40">
          <cell r="C40" t="str">
            <v>衡东县</v>
          </cell>
          <cell r="D40">
            <v>569</v>
          </cell>
        </row>
        <row r="41">
          <cell r="C41" t="str">
            <v>祁东县</v>
          </cell>
          <cell r="D41">
            <v>1485</v>
          </cell>
        </row>
        <row r="42">
          <cell r="C42" t="str">
            <v>耒阳市</v>
          </cell>
          <cell r="D42">
            <v>1233</v>
          </cell>
        </row>
        <row r="43">
          <cell r="C43" t="str">
            <v>常宁市</v>
          </cell>
          <cell r="D43">
            <v>1201</v>
          </cell>
        </row>
        <row r="44">
          <cell r="C44" t="str">
            <v>邵阳市本级</v>
          </cell>
          <cell r="D44">
            <v>1394</v>
          </cell>
        </row>
        <row r="45">
          <cell r="C45" t="str">
            <v>双清区</v>
          </cell>
          <cell r="D45">
            <v>28</v>
          </cell>
        </row>
        <row r="46">
          <cell r="C46" t="str">
            <v>大祥区</v>
          </cell>
          <cell r="D46">
            <v>0</v>
          </cell>
        </row>
        <row r="47">
          <cell r="C47" t="str">
            <v>邵东市</v>
          </cell>
          <cell r="D47">
            <v>1501</v>
          </cell>
        </row>
        <row r="48">
          <cell r="C48" t="str">
            <v>新邵县</v>
          </cell>
          <cell r="D48">
            <v>2100</v>
          </cell>
        </row>
        <row r="49">
          <cell r="C49" t="str">
            <v>邵阳县</v>
          </cell>
          <cell r="D49">
            <v>2071</v>
          </cell>
        </row>
        <row r="50">
          <cell r="C50" t="str">
            <v>隆回县</v>
          </cell>
          <cell r="D50">
            <v>3710</v>
          </cell>
        </row>
        <row r="51">
          <cell r="C51" t="str">
            <v>洞口县</v>
          </cell>
          <cell r="D51">
            <v>2141</v>
          </cell>
        </row>
        <row r="52">
          <cell r="C52" t="str">
            <v>绥宁县</v>
          </cell>
          <cell r="D52">
            <v>1053</v>
          </cell>
        </row>
        <row r="53">
          <cell r="C53" t="str">
            <v>新宁县</v>
          </cell>
          <cell r="D53">
            <v>2493</v>
          </cell>
        </row>
        <row r="54">
          <cell r="C54" t="str">
            <v>城步县</v>
          </cell>
          <cell r="D54">
            <v>736</v>
          </cell>
        </row>
        <row r="55">
          <cell r="C55" t="str">
            <v>武冈市</v>
          </cell>
          <cell r="D55">
            <v>1885</v>
          </cell>
        </row>
        <row r="56">
          <cell r="C56" t="str">
            <v>岳阳市本级</v>
          </cell>
          <cell r="D56">
            <v>220</v>
          </cell>
        </row>
        <row r="57">
          <cell r="C57" t="str">
            <v>屈原管理区</v>
          </cell>
          <cell r="D57">
            <v>46</v>
          </cell>
        </row>
        <row r="58">
          <cell r="C58" t="str">
            <v>岳阳楼区</v>
          </cell>
          <cell r="D58">
            <v>158</v>
          </cell>
        </row>
        <row r="59">
          <cell r="C59" t="str">
            <v>云溪区</v>
          </cell>
          <cell r="D59">
            <v>88</v>
          </cell>
        </row>
        <row r="60">
          <cell r="C60" t="str">
            <v>君山区</v>
          </cell>
          <cell r="D60">
            <v>98</v>
          </cell>
        </row>
        <row r="61">
          <cell r="C61" t="str">
            <v>岳阳县</v>
          </cell>
          <cell r="D61">
            <v>532</v>
          </cell>
        </row>
        <row r="62">
          <cell r="C62" t="str">
            <v>华容县</v>
          </cell>
          <cell r="D62">
            <v>360</v>
          </cell>
        </row>
        <row r="63">
          <cell r="C63" t="str">
            <v>湘阴县</v>
          </cell>
          <cell r="D63">
            <v>708</v>
          </cell>
        </row>
        <row r="64">
          <cell r="C64" t="str">
            <v>平江县</v>
          </cell>
          <cell r="D64">
            <v>2236</v>
          </cell>
        </row>
        <row r="65">
          <cell r="C65" t="str">
            <v>汨罗市</v>
          </cell>
          <cell r="D65">
            <v>433</v>
          </cell>
        </row>
        <row r="66">
          <cell r="C66" t="str">
            <v>临湘市</v>
          </cell>
          <cell r="D66">
            <v>326</v>
          </cell>
        </row>
        <row r="67">
          <cell r="C67" t="str">
            <v>常德市本级</v>
          </cell>
          <cell r="D67">
            <v>173</v>
          </cell>
        </row>
        <row r="68">
          <cell r="C68" t="str">
            <v>常德市经济开发区</v>
          </cell>
          <cell r="D68">
            <v>0</v>
          </cell>
        </row>
        <row r="69">
          <cell r="C69" t="str">
            <v>武陵区</v>
          </cell>
          <cell r="D69">
            <v>13</v>
          </cell>
        </row>
        <row r="70">
          <cell r="C70" t="str">
            <v>鼎城区</v>
          </cell>
          <cell r="D70">
            <v>473</v>
          </cell>
        </row>
        <row r="71">
          <cell r="C71" t="str">
            <v>桃花源管理区</v>
          </cell>
          <cell r="D71">
            <v>135</v>
          </cell>
        </row>
        <row r="72">
          <cell r="C72" t="str">
            <v>西湖管理区</v>
          </cell>
          <cell r="D72">
            <v>82</v>
          </cell>
        </row>
        <row r="73">
          <cell r="C73" t="str">
            <v>西洞庭管理区</v>
          </cell>
          <cell r="D73">
            <v>95</v>
          </cell>
        </row>
        <row r="74">
          <cell r="C74" t="str">
            <v>安乡县</v>
          </cell>
          <cell r="D74">
            <v>487</v>
          </cell>
        </row>
        <row r="75">
          <cell r="C75" t="str">
            <v>汉寿县</v>
          </cell>
          <cell r="D75">
            <v>685</v>
          </cell>
        </row>
        <row r="76">
          <cell r="C76" t="str">
            <v>澧县</v>
          </cell>
          <cell r="D76">
            <v>707</v>
          </cell>
        </row>
        <row r="77">
          <cell r="C77" t="str">
            <v>临澧县</v>
          </cell>
          <cell r="D77">
            <v>458</v>
          </cell>
        </row>
        <row r="78">
          <cell r="C78" t="str">
            <v>桃源县</v>
          </cell>
          <cell r="D78">
            <v>820</v>
          </cell>
        </row>
        <row r="79">
          <cell r="C79" t="str">
            <v>石门县</v>
          </cell>
          <cell r="D79">
            <v>1080</v>
          </cell>
        </row>
        <row r="80">
          <cell r="C80" t="str">
            <v>津市市</v>
          </cell>
          <cell r="D80">
            <v>134</v>
          </cell>
        </row>
        <row r="81">
          <cell r="C81" t="str">
            <v>张家界市本级</v>
          </cell>
          <cell r="D81">
            <v>0</v>
          </cell>
        </row>
        <row r="82">
          <cell r="C82" t="str">
            <v>永定区</v>
          </cell>
          <cell r="D82">
            <v>1064</v>
          </cell>
        </row>
        <row r="83">
          <cell r="C83" t="str">
            <v>武陵源区</v>
          </cell>
          <cell r="D83">
            <v>69</v>
          </cell>
        </row>
        <row r="84">
          <cell r="C84" t="str">
            <v>慈利县</v>
          </cell>
          <cell r="D84">
            <v>1427</v>
          </cell>
        </row>
        <row r="85">
          <cell r="C85" t="str">
            <v>桑植县</v>
          </cell>
          <cell r="D85">
            <v>1789</v>
          </cell>
        </row>
        <row r="86">
          <cell r="C86" t="str">
            <v>益阳市本级</v>
          </cell>
          <cell r="D86">
            <v>79</v>
          </cell>
        </row>
        <row r="87">
          <cell r="C87" t="str">
            <v>大通湖管理区</v>
          </cell>
          <cell r="D87">
            <v>131</v>
          </cell>
        </row>
        <row r="88">
          <cell r="C88" t="str">
            <v>资阳区</v>
          </cell>
          <cell r="D88">
            <v>460</v>
          </cell>
        </row>
        <row r="89">
          <cell r="C89" t="str">
            <v>赫山区</v>
          </cell>
          <cell r="D89">
            <v>664</v>
          </cell>
        </row>
        <row r="90">
          <cell r="C90" t="str">
            <v>南县</v>
          </cell>
          <cell r="D90">
            <v>314</v>
          </cell>
        </row>
        <row r="91">
          <cell r="C91" t="str">
            <v>桃江县</v>
          </cell>
          <cell r="D91">
            <v>660</v>
          </cell>
        </row>
        <row r="92">
          <cell r="C92" t="str">
            <v>安化县</v>
          </cell>
          <cell r="D92">
            <v>2013</v>
          </cell>
        </row>
        <row r="93">
          <cell r="C93" t="str">
            <v>沅江市</v>
          </cell>
          <cell r="D93">
            <v>369</v>
          </cell>
        </row>
        <row r="94">
          <cell r="C94" t="str">
            <v>郴州市本级</v>
          </cell>
          <cell r="D94">
            <v>230</v>
          </cell>
        </row>
        <row r="95">
          <cell r="C95" t="str">
            <v>北湖区</v>
          </cell>
          <cell r="D95">
            <v>194</v>
          </cell>
        </row>
        <row r="96">
          <cell r="C96" t="str">
            <v>苏仙区</v>
          </cell>
          <cell r="D96">
            <v>249</v>
          </cell>
        </row>
        <row r="97">
          <cell r="C97" t="str">
            <v>桂阳县</v>
          </cell>
          <cell r="D97">
            <v>737</v>
          </cell>
        </row>
        <row r="98">
          <cell r="C98" t="str">
            <v>宜章县</v>
          </cell>
          <cell r="D98">
            <v>1853</v>
          </cell>
        </row>
        <row r="99">
          <cell r="C99" t="str">
            <v>永兴县</v>
          </cell>
          <cell r="D99">
            <v>681</v>
          </cell>
        </row>
        <row r="100">
          <cell r="C100" t="str">
            <v>嘉禾县</v>
          </cell>
          <cell r="D100">
            <v>539</v>
          </cell>
        </row>
        <row r="101">
          <cell r="C101" t="str">
            <v>临武县</v>
          </cell>
          <cell r="D101">
            <v>668</v>
          </cell>
        </row>
        <row r="102">
          <cell r="C102" t="str">
            <v>汝城县</v>
          </cell>
          <cell r="D102">
            <v>1575</v>
          </cell>
        </row>
        <row r="103">
          <cell r="C103" t="str">
            <v>桂东县</v>
          </cell>
          <cell r="D103">
            <v>929</v>
          </cell>
        </row>
        <row r="104">
          <cell r="C104" t="str">
            <v>安仁县</v>
          </cell>
          <cell r="D104">
            <v>1442</v>
          </cell>
        </row>
        <row r="105">
          <cell r="C105" t="str">
            <v>资兴市</v>
          </cell>
          <cell r="D105">
            <v>335</v>
          </cell>
        </row>
        <row r="106">
          <cell r="C106" t="str">
            <v>永州市本级</v>
          </cell>
          <cell r="D106">
            <v>584</v>
          </cell>
        </row>
        <row r="107">
          <cell r="C107" t="str">
            <v>零陵区</v>
          </cell>
          <cell r="D107">
            <v>617</v>
          </cell>
        </row>
        <row r="108">
          <cell r="C108" t="str">
            <v>冷水滩区</v>
          </cell>
          <cell r="D108">
            <v>578</v>
          </cell>
        </row>
        <row r="109">
          <cell r="C109" t="str">
            <v>祁阳市</v>
          </cell>
          <cell r="D109">
            <v>1500</v>
          </cell>
        </row>
        <row r="110">
          <cell r="C110" t="str">
            <v>东安县</v>
          </cell>
          <cell r="D110">
            <v>983</v>
          </cell>
        </row>
        <row r="111">
          <cell r="C111" t="str">
            <v>双牌县</v>
          </cell>
          <cell r="D111">
            <v>527</v>
          </cell>
        </row>
        <row r="112">
          <cell r="C112" t="str">
            <v>道县</v>
          </cell>
          <cell r="D112">
            <v>1273</v>
          </cell>
        </row>
        <row r="113">
          <cell r="C113" t="str">
            <v>江永县</v>
          </cell>
          <cell r="D113">
            <v>911</v>
          </cell>
        </row>
        <row r="114">
          <cell r="C114" t="str">
            <v>宁远县</v>
          </cell>
          <cell r="D114">
            <v>2253</v>
          </cell>
        </row>
        <row r="115">
          <cell r="C115" t="str">
            <v>蓝山县</v>
          </cell>
          <cell r="D115">
            <v>492</v>
          </cell>
        </row>
        <row r="116">
          <cell r="C116" t="str">
            <v>新田县</v>
          </cell>
          <cell r="D116">
            <v>1289</v>
          </cell>
        </row>
        <row r="117">
          <cell r="C117" t="str">
            <v>江华县</v>
          </cell>
          <cell r="D117">
            <v>1777</v>
          </cell>
        </row>
        <row r="118">
          <cell r="C118" t="str">
            <v>怀化市本级</v>
          </cell>
          <cell r="D118">
            <v>911</v>
          </cell>
        </row>
        <row r="119">
          <cell r="C119" t="str">
            <v>鹤城区</v>
          </cell>
          <cell r="D119">
            <v>417</v>
          </cell>
        </row>
        <row r="120">
          <cell r="C120" t="str">
            <v>中方县</v>
          </cell>
          <cell r="D120">
            <v>568</v>
          </cell>
        </row>
        <row r="121">
          <cell r="C121" t="str">
            <v>沅陵县</v>
          </cell>
          <cell r="D121">
            <v>1752</v>
          </cell>
        </row>
        <row r="122">
          <cell r="C122" t="str">
            <v>辰溪县</v>
          </cell>
          <cell r="D122">
            <v>1003</v>
          </cell>
        </row>
        <row r="123">
          <cell r="C123" t="str">
            <v>溆浦县</v>
          </cell>
          <cell r="D123">
            <v>2024</v>
          </cell>
        </row>
        <row r="124">
          <cell r="C124" t="str">
            <v>会同县</v>
          </cell>
          <cell r="D124">
            <v>982</v>
          </cell>
        </row>
        <row r="125">
          <cell r="C125" t="str">
            <v>麻阳县</v>
          </cell>
          <cell r="D125">
            <v>1099</v>
          </cell>
        </row>
        <row r="126">
          <cell r="C126" t="str">
            <v>新晃县</v>
          </cell>
          <cell r="D126">
            <v>897</v>
          </cell>
        </row>
        <row r="127">
          <cell r="C127" t="str">
            <v>芷江县</v>
          </cell>
          <cell r="D127">
            <v>600</v>
          </cell>
        </row>
        <row r="128">
          <cell r="C128" t="str">
            <v>靖州县</v>
          </cell>
          <cell r="D128">
            <v>625</v>
          </cell>
        </row>
        <row r="129">
          <cell r="C129" t="str">
            <v>通道县</v>
          </cell>
          <cell r="D129">
            <v>865</v>
          </cell>
        </row>
        <row r="130">
          <cell r="C130" t="str">
            <v>洪江市</v>
          </cell>
          <cell r="D130">
            <v>717</v>
          </cell>
        </row>
        <row r="131">
          <cell r="C131" t="str">
            <v>洪江区</v>
          </cell>
          <cell r="D131">
            <v>86</v>
          </cell>
        </row>
        <row r="132">
          <cell r="C132" t="str">
            <v>娄底市本级</v>
          </cell>
          <cell r="D132">
            <v>373</v>
          </cell>
        </row>
        <row r="133">
          <cell r="C133" t="str">
            <v>娄底市经济技术开发区</v>
          </cell>
          <cell r="D133">
            <v>83</v>
          </cell>
        </row>
        <row r="134">
          <cell r="C134" t="str">
            <v>娄星区</v>
          </cell>
          <cell r="D134">
            <v>436</v>
          </cell>
        </row>
        <row r="135">
          <cell r="C135" t="str">
            <v>双峰县</v>
          </cell>
          <cell r="D135">
            <v>1769</v>
          </cell>
        </row>
        <row r="136">
          <cell r="C136" t="str">
            <v>新化县</v>
          </cell>
          <cell r="D136">
            <v>3613</v>
          </cell>
        </row>
        <row r="137">
          <cell r="C137" t="str">
            <v>冷水江市</v>
          </cell>
          <cell r="D137">
            <v>381</v>
          </cell>
        </row>
        <row r="138">
          <cell r="C138" t="str">
            <v>涟源市</v>
          </cell>
          <cell r="D138">
            <v>2934</v>
          </cell>
        </row>
        <row r="139">
          <cell r="C139" t="str">
            <v>湘西州本级</v>
          </cell>
          <cell r="D139">
            <v>1213</v>
          </cell>
        </row>
        <row r="140">
          <cell r="C140" t="str">
            <v>吉首市</v>
          </cell>
          <cell r="D140">
            <v>1094</v>
          </cell>
        </row>
        <row r="141">
          <cell r="C141" t="str">
            <v>泸溪县</v>
          </cell>
          <cell r="D141">
            <v>1141</v>
          </cell>
        </row>
        <row r="142">
          <cell r="C142" t="str">
            <v>凤凰县</v>
          </cell>
          <cell r="D142">
            <v>1596</v>
          </cell>
        </row>
        <row r="143">
          <cell r="C143" t="str">
            <v>花垣县</v>
          </cell>
          <cell r="D143">
            <v>1431</v>
          </cell>
        </row>
        <row r="144">
          <cell r="C144" t="str">
            <v>保靖县</v>
          </cell>
          <cell r="D144">
            <v>1495</v>
          </cell>
        </row>
        <row r="145">
          <cell r="C145" t="str">
            <v>古丈县</v>
          </cell>
          <cell r="D145">
            <v>513</v>
          </cell>
        </row>
        <row r="146">
          <cell r="C146" t="str">
            <v>永顺县</v>
          </cell>
          <cell r="D146">
            <v>2308</v>
          </cell>
        </row>
        <row r="147">
          <cell r="C147" t="str">
            <v>龙山县</v>
          </cell>
          <cell r="D147">
            <v>1981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学前"/>
      <sheetName val="MWNANSSQ"/>
      <sheetName val="Financ. Overview"/>
      <sheetName val="Toolbox"/>
      <sheetName val="本专科生奖助学金"/>
      <sheetName val="eqpmad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  <sheetName val="SW-TEO"/>
      <sheetName val="PKx"/>
      <sheetName val="本专科生奖助学金"/>
      <sheetName val="Financ. Overview"/>
      <sheetName val="Toolbo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  <sheetName val="eqpmad2"/>
      <sheetName val="Main"/>
      <sheetName val="MWNANSSQ"/>
      <sheetName val="SW-TEO"/>
      <sheetName val="PK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20141230"/>
      <sheetName val="20141030"/>
      <sheetName val="2014925"/>
      <sheetName val="20140831"/>
      <sheetName val="20140731"/>
      <sheetName val="20140531"/>
      <sheetName val="20140430"/>
      <sheetName val="20131218"/>
      <sheetName val="截止20131210"/>
      <sheetName val="截止20131205"/>
      <sheetName val="截止20131031日加付食堂餐费后及追加分配后(2)"/>
      <sheetName val="2013预算"/>
      <sheetName val="截止20131031日新控制数发生额 "/>
      <sheetName val="Sheet1"/>
      <sheetName val="截止20130930日新控制数发生额  "/>
      <sheetName val="截止20130831日新控制数发生额    "/>
      <sheetName val="截止20130731日新控制数发生额    (2)"/>
      <sheetName val="截止20130731日新控制数发生额   "/>
      <sheetName val="截止20130630日新控制数发生额  "/>
      <sheetName val="截止20130531日新控制数发生额 "/>
      <sheetName val="截止20130408日新控制数发生额 (3)"/>
      <sheetName val="截止20130428日新控制数发生额 "/>
      <sheetName val="截止20130331日新控制数发生额"/>
      <sheetName val="截止20130331"/>
      <sheetName val="截止20130228"/>
      <sheetName val="截止20130218实际发生额"/>
      <sheetName val="10-12年厉行节约分处室发生额 (4)"/>
      <sheetName val="10-12年厉行节约分处室发生额 (3)"/>
      <sheetName val="2010未剔除新增项目数 (2)"/>
      <sheetName val="截止20111231不剔除2011年新增项目     (2)"/>
      <sheetName val="1206新计算20121230实际发生额"/>
      <sheetName val="1206新计算与20121130实际发生额比较   "/>
      <sheetName val="追20121130实际发生额   "/>
      <sheetName val="追20121031剔除新增项目实际发生额   (4)"/>
      <sheetName val="追20121104实际发生额   (3)"/>
      <sheetName val="追20121031实际发生额   (2)"/>
      <sheetName val="追20121031实际发生额  "/>
      <sheetName val="20121011实际发生额 "/>
      <sheetName val="2012930实际发生额"/>
      <sheetName val="20120831实际发生额"/>
      <sheetName val="20120731实际发生额 "/>
      <sheetName val="20120630实际发生额"/>
      <sheetName val="20120531实际发生修改"/>
      <sheetName val="20120531实际发生"/>
      <sheetName val="截止20111231不剔除2011年新增项目    "/>
      <sheetName val="截止20111231剔除2011年新增项目审计用 (2)"/>
      <sheetName val="2010-2011非税收入三项费用统计表"/>
      <sheetName val="截止20111231剔除2011年新增项目审计用"/>
      <sheetName val="截止20111231剔除2011年新增项目审计用1"/>
      <sheetName val="截止20111231剔除2011年新增项目   "/>
      <sheetName val="截止20111223剔除2011年新增项目  "/>
      <sheetName val="截止20111205剔除2011年新增项目 "/>
      <sheetName val="截止20111031剔除2011年新增项目"/>
      <sheetName val="截止20110929剔除最新新增"/>
      <sheetName val="截止20110902剔除新增   (3)"/>
      <sheetName val="截止2011802剔除新增   (2)"/>
      <sheetName val="截止2011630剔除新增  "/>
      <sheetName val="截止5.31日超支处室发生额"/>
      <sheetName val="最终07-10年厉行节约分处室发生额 剔除新增项目 "/>
      <sheetName val="截止2011531剔除新增 "/>
      <sheetName val="截止2011517剔除新增"/>
      <sheetName val="截止2011517"/>
      <sheetName val="07-10年厉行节约分处室发生额 未剔除新增项目"/>
      <sheetName val="2010未剔除新增项目数"/>
      <sheetName val="2010年全年"/>
      <sheetName val="20101213"/>
      <sheetName val="20101109"/>
      <sheetName val="20101018"/>
      <sheetName val="截止20101008"/>
      <sheetName val="截止201008010"/>
      <sheetName val="截止20100707"/>
      <sheetName val="截止20100618"/>
      <sheetName val="截止20100603"/>
      <sheetName val="截至20100511"/>
      <sheetName val="截至20100421"/>
      <sheetName val="截至2010年4月6日"/>
      <sheetName val="07-09年厉行节约分处室发生额 (2)"/>
      <sheetName val="实际支出"/>
      <sheetName val="09年10月上报数据"/>
      <sheetName val="0910月账面数据"/>
      <sheetName val="控制表0905月"/>
      <sheetName val="基础数据"/>
      <sheetName val="07-09年厉行节约分处室发生额"/>
      <sheetName val="MWNANSSQ"/>
      <sheetName val="PJYSJLQH"/>
      <sheetName val="KXMNRTJB"/>
      <sheetName val="SYWSLKSE"/>
      <sheetName val="MVTSTQRY"/>
      <sheetName val="TVZKASRQ"/>
      <sheetName val="PQSYPOXR"/>
      <sheetName val="NDNYTNMQ"/>
      <sheetName val="NAAILKPN"/>
      <sheetName val="PVOTYPMP"/>
      <sheetName val="HWMRITPW"/>
      <sheetName val="P1012001"/>
      <sheetName val="PKx"/>
      <sheetName val="Main"/>
      <sheetName val="eqpmad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  <sheetName val="Open"/>
    </sheet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Toolbox"/>
      <sheetName val="Open"/>
      <sheetName val="eqpmad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BT131"/>
  <sheetViews>
    <sheetView tabSelected="1" zoomScale="85" zoomScaleNormal="85" workbookViewId="0">
      <pane ySplit="8" topLeftCell="A9" activePane="bottomLeft" state="frozen"/>
      <selection/>
      <selection pane="bottomLeft" activeCell="A2" sqref="A2:BT2"/>
    </sheetView>
  </sheetViews>
  <sheetFormatPr defaultColWidth="9" defaultRowHeight="13.5"/>
  <cols>
    <col min="1" max="1" width="17.75" style="4" customWidth="true"/>
    <col min="2" max="2" width="9.375" style="4" customWidth="true"/>
    <col min="3" max="6" width="8" style="4" customWidth="true"/>
    <col min="7" max="8" width="10.25" style="4" customWidth="true"/>
    <col min="9" max="9" width="8.75" style="4" customWidth="true"/>
    <col min="10" max="11" width="8" style="4" customWidth="true"/>
    <col min="12" max="12" width="9.625" style="4" customWidth="true"/>
    <col min="13" max="13" width="9.375" style="4" customWidth="true"/>
    <col min="14" max="14" width="8.625" style="4" customWidth="true"/>
    <col min="15" max="15" width="11.5083333333333" style="4" customWidth="true"/>
    <col min="16" max="16" width="9.125" style="4" customWidth="true"/>
    <col min="17" max="17" width="7.75" style="4" customWidth="true"/>
    <col min="18" max="18" width="7.75" style="5" customWidth="true"/>
    <col min="19" max="19" width="7.75" style="6" customWidth="true"/>
    <col min="20" max="20" width="7.75" style="4" customWidth="true"/>
    <col min="21" max="21" width="7.75" style="5" customWidth="true"/>
    <col min="22" max="22" width="7.75" style="6" customWidth="true"/>
    <col min="23" max="23" width="7.75" style="4" customWidth="true"/>
    <col min="24" max="24" width="7.75" style="5" customWidth="true"/>
    <col min="25" max="28" width="7.75" style="4" customWidth="true"/>
    <col min="29" max="29" width="17.125" style="4" hidden="true" customWidth="true"/>
    <col min="30" max="32" width="11.5083333333333" style="4" hidden="true" customWidth="true"/>
    <col min="33" max="33" width="19.5083333333333" style="7" hidden="true" customWidth="true"/>
    <col min="34" max="34" width="8" style="4" hidden="true" customWidth="true"/>
    <col min="35" max="45" width="11.5083333333333" style="4" hidden="true" customWidth="true"/>
    <col min="46" max="46" width="8.625" style="4" hidden="true" customWidth="true"/>
    <col min="47" max="47" width="11" style="4" hidden="true" customWidth="true"/>
    <col min="48" max="48" width="12.25" style="4" hidden="true" customWidth="true"/>
    <col min="49" max="56" width="12" style="4" hidden="true" customWidth="true"/>
    <col min="57" max="58" width="8" style="4" hidden="true" customWidth="true"/>
    <col min="59" max="59" width="12" style="4" hidden="true" customWidth="true"/>
    <col min="60" max="60" width="8" style="4" hidden="true" customWidth="true"/>
    <col min="61" max="72" width="10.25" style="4" hidden="true" customWidth="true"/>
    <col min="73" max="16384" width="9" style="4"/>
  </cols>
  <sheetData>
    <row r="1" spans="1:1">
      <c r="A1" s="4" t="s">
        <v>0</v>
      </c>
    </row>
    <row r="2" s="1" customFormat="true" ht="27" spans="1:7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</row>
    <row r="3" s="2" customFormat="true" ht="14.25" spans="1:72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29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</row>
    <row r="4" s="3" customFormat="true" spans="1:72">
      <c r="A4" s="11" t="s">
        <v>2</v>
      </c>
      <c r="B4" s="11" t="s">
        <v>3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 t="s">
        <v>4</v>
      </c>
    </row>
    <row r="5" s="3" customFormat="true" spans="1:72">
      <c r="A5" s="11"/>
      <c r="B5" s="11" t="s">
        <v>5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 t="s">
        <v>6</v>
      </c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 t="s">
        <v>7</v>
      </c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 t="s">
        <v>8</v>
      </c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</row>
    <row r="6" s="3" customFormat="true" ht="22.5" spans="1:72">
      <c r="A6" s="11"/>
      <c r="B6" s="11" t="s">
        <v>9</v>
      </c>
      <c r="C6" s="11"/>
      <c r="D6" s="11"/>
      <c r="E6" s="11" t="s">
        <v>10</v>
      </c>
      <c r="F6" s="11"/>
      <c r="G6" s="11"/>
      <c r="H6" s="11" t="s">
        <v>11</v>
      </c>
      <c r="I6" s="11"/>
      <c r="J6" s="11"/>
      <c r="K6" s="11" t="s">
        <v>12</v>
      </c>
      <c r="L6" s="11"/>
      <c r="M6" s="11" t="s">
        <v>13</v>
      </c>
      <c r="N6" s="11"/>
      <c r="O6" s="11" t="s">
        <v>14</v>
      </c>
      <c r="P6" s="20" t="s">
        <v>15</v>
      </c>
      <c r="Q6" s="20"/>
      <c r="R6" s="20"/>
      <c r="S6" s="23" t="s">
        <v>16</v>
      </c>
      <c r="T6" s="20"/>
      <c r="U6" s="20"/>
      <c r="V6" s="23" t="s">
        <v>17</v>
      </c>
      <c r="W6" s="20"/>
      <c r="X6" s="20"/>
      <c r="Y6" s="20" t="s">
        <v>18</v>
      </c>
      <c r="Z6" s="20"/>
      <c r="AA6" s="20" t="s">
        <v>19</v>
      </c>
      <c r="AB6" s="20"/>
      <c r="AC6" s="11" t="s">
        <v>9</v>
      </c>
      <c r="AD6" s="11"/>
      <c r="AE6" s="11" t="s">
        <v>10</v>
      </c>
      <c r="AF6" s="11"/>
      <c r="AG6" s="11" t="s">
        <v>11</v>
      </c>
      <c r="AH6" s="11"/>
      <c r="AI6" s="11" t="s">
        <v>13</v>
      </c>
      <c r="AJ6" s="20" t="s">
        <v>15</v>
      </c>
      <c r="AK6" s="20"/>
      <c r="AL6" s="20" t="s">
        <v>16</v>
      </c>
      <c r="AM6" s="20"/>
      <c r="AN6" s="20" t="s">
        <v>17</v>
      </c>
      <c r="AO6" s="30"/>
      <c r="AP6" s="20" t="s">
        <v>18</v>
      </c>
      <c r="AQ6" s="20"/>
      <c r="AR6" s="20" t="s">
        <v>19</v>
      </c>
      <c r="AS6" s="11" t="s">
        <v>9</v>
      </c>
      <c r="AT6" s="11" t="s">
        <v>10</v>
      </c>
      <c r="AU6" s="11" t="s">
        <v>11</v>
      </c>
      <c r="AV6" s="11" t="s">
        <v>13</v>
      </c>
      <c r="AW6" s="11"/>
      <c r="AX6" s="20" t="s">
        <v>15</v>
      </c>
      <c r="AY6" s="20" t="s">
        <v>16</v>
      </c>
      <c r="AZ6" s="20" t="s">
        <v>17</v>
      </c>
      <c r="BA6" s="20"/>
      <c r="BB6" s="20" t="s">
        <v>18</v>
      </c>
      <c r="BC6" s="20" t="s">
        <v>19</v>
      </c>
      <c r="BD6" s="11" t="s">
        <v>9</v>
      </c>
      <c r="BE6" s="11"/>
      <c r="BF6" s="11" t="s">
        <v>10</v>
      </c>
      <c r="BG6" s="11"/>
      <c r="BH6" s="11" t="s">
        <v>11</v>
      </c>
      <c r="BI6" s="11" t="s">
        <v>13</v>
      </c>
      <c r="BJ6" s="11"/>
      <c r="BK6" s="20" t="s">
        <v>15</v>
      </c>
      <c r="BL6" s="20"/>
      <c r="BM6" s="20" t="s">
        <v>16</v>
      </c>
      <c r="BN6" s="20" t="s">
        <v>17</v>
      </c>
      <c r="BO6" s="20"/>
      <c r="BP6" s="20" t="s">
        <v>18</v>
      </c>
      <c r="BQ6" s="20"/>
      <c r="BR6" s="20" t="s">
        <v>19</v>
      </c>
      <c r="BS6" s="20"/>
      <c r="BT6" s="11"/>
    </row>
    <row r="7" s="3" customFormat="true" ht="56.25" spans="1:72">
      <c r="A7" s="11"/>
      <c r="B7" s="11" t="s">
        <v>20</v>
      </c>
      <c r="C7" s="11" t="s">
        <v>21</v>
      </c>
      <c r="D7" s="11" t="s">
        <v>22</v>
      </c>
      <c r="E7" s="11" t="s">
        <v>20</v>
      </c>
      <c r="F7" s="11" t="s">
        <v>21</v>
      </c>
      <c r="G7" s="11" t="s">
        <v>22</v>
      </c>
      <c r="H7" s="11" t="s">
        <v>20</v>
      </c>
      <c r="I7" s="11" t="s">
        <v>21</v>
      </c>
      <c r="J7" s="11" t="s">
        <v>22</v>
      </c>
      <c r="K7" s="11" t="s">
        <v>20</v>
      </c>
      <c r="L7" s="11" t="s">
        <v>21</v>
      </c>
      <c r="M7" s="11" t="s">
        <v>20</v>
      </c>
      <c r="N7" s="11" t="s">
        <v>21</v>
      </c>
      <c r="O7" s="11" t="s">
        <v>23</v>
      </c>
      <c r="P7" s="20" t="s">
        <v>20</v>
      </c>
      <c r="Q7" s="20" t="s">
        <v>21</v>
      </c>
      <c r="R7" s="24" t="s">
        <v>22</v>
      </c>
      <c r="S7" s="25" t="s">
        <v>20</v>
      </c>
      <c r="T7" s="20" t="s">
        <v>21</v>
      </c>
      <c r="U7" s="24" t="s">
        <v>22</v>
      </c>
      <c r="V7" s="25" t="s">
        <v>20</v>
      </c>
      <c r="W7" s="20" t="s">
        <v>21</v>
      </c>
      <c r="X7" s="24" t="s">
        <v>22</v>
      </c>
      <c r="Y7" s="20" t="s">
        <v>24</v>
      </c>
      <c r="Z7" s="20" t="s">
        <v>25</v>
      </c>
      <c r="AA7" s="20" t="s">
        <v>24</v>
      </c>
      <c r="AB7" s="20" t="s">
        <v>25</v>
      </c>
      <c r="AC7" s="11" t="s">
        <v>26</v>
      </c>
      <c r="AD7" s="11" t="s">
        <v>27</v>
      </c>
      <c r="AE7" s="11" t="s">
        <v>26</v>
      </c>
      <c r="AF7" s="11" t="s">
        <v>27</v>
      </c>
      <c r="AG7" s="11" t="s">
        <v>26</v>
      </c>
      <c r="AH7" s="11" t="s">
        <v>28</v>
      </c>
      <c r="AI7" s="11" t="s">
        <v>29</v>
      </c>
      <c r="AJ7" s="20" t="s">
        <v>26</v>
      </c>
      <c r="AK7" s="20" t="s">
        <v>27</v>
      </c>
      <c r="AL7" s="20" t="s">
        <v>26</v>
      </c>
      <c r="AM7" s="20" t="s">
        <v>28</v>
      </c>
      <c r="AN7" s="20" t="s">
        <v>30</v>
      </c>
      <c r="AO7" s="30" t="s">
        <v>31</v>
      </c>
      <c r="AP7" s="20" t="s">
        <v>26</v>
      </c>
      <c r="AQ7" s="20" t="s">
        <v>32</v>
      </c>
      <c r="AR7" s="20" t="s">
        <v>33</v>
      </c>
      <c r="AS7" s="11" t="s">
        <v>34</v>
      </c>
      <c r="AT7" s="11" t="s">
        <v>34</v>
      </c>
      <c r="AU7" s="11" t="s">
        <v>34</v>
      </c>
      <c r="AV7" s="11" t="s">
        <v>35</v>
      </c>
      <c r="AW7" s="11" t="s">
        <v>36</v>
      </c>
      <c r="AX7" s="20" t="s">
        <v>34</v>
      </c>
      <c r="AY7" s="20" t="s">
        <v>34</v>
      </c>
      <c r="AZ7" s="20" t="s">
        <v>37</v>
      </c>
      <c r="BA7" s="20" t="s">
        <v>38</v>
      </c>
      <c r="BB7" s="20" t="s">
        <v>34</v>
      </c>
      <c r="BC7" s="20" t="s">
        <v>39</v>
      </c>
      <c r="BD7" s="11" t="s">
        <v>40</v>
      </c>
      <c r="BE7" s="11" t="s">
        <v>41</v>
      </c>
      <c r="BF7" s="11" t="s">
        <v>40</v>
      </c>
      <c r="BG7" s="11" t="s">
        <v>41</v>
      </c>
      <c r="BH7" s="11" t="s">
        <v>42</v>
      </c>
      <c r="BI7" s="11" t="s">
        <v>40</v>
      </c>
      <c r="BJ7" s="11" t="s">
        <v>43</v>
      </c>
      <c r="BK7" s="20" t="s">
        <v>40</v>
      </c>
      <c r="BL7" s="20" t="s">
        <v>41</v>
      </c>
      <c r="BM7" s="20" t="s">
        <v>42</v>
      </c>
      <c r="BN7" s="20" t="s">
        <v>44</v>
      </c>
      <c r="BO7" s="20" t="s">
        <v>45</v>
      </c>
      <c r="BP7" s="20" t="s">
        <v>40</v>
      </c>
      <c r="BQ7" s="20" t="s">
        <v>46</v>
      </c>
      <c r="BR7" s="20" t="s">
        <v>40</v>
      </c>
      <c r="BS7" s="20" t="s">
        <v>46</v>
      </c>
      <c r="BT7" s="11"/>
    </row>
    <row r="8" s="2" customFormat="true" ht="45" spans="1:72">
      <c r="A8" s="12" t="s">
        <v>47</v>
      </c>
      <c r="B8" s="13">
        <f>ROUND((SUM(B9:B131)),2)</f>
        <v>2322</v>
      </c>
      <c r="C8" s="13">
        <f t="shared" ref="C8:AB8" si="0">ROUND((SUM(C9:C131)),2)</f>
        <v>3802.6</v>
      </c>
      <c r="D8" s="13"/>
      <c r="E8" s="13">
        <f t="shared" si="0"/>
        <v>38063</v>
      </c>
      <c r="F8" s="13">
        <f t="shared" si="0"/>
        <v>19031.5</v>
      </c>
      <c r="G8" s="13"/>
      <c r="H8" s="13">
        <f t="shared" si="0"/>
        <v>650380</v>
      </c>
      <c r="I8" s="13">
        <f t="shared" si="0"/>
        <v>77554.89</v>
      </c>
      <c r="J8" s="13"/>
      <c r="K8" s="13">
        <f t="shared" si="0"/>
        <v>19331</v>
      </c>
      <c r="L8" s="13">
        <f t="shared" si="0"/>
        <v>2113.7</v>
      </c>
      <c r="M8" s="13">
        <f t="shared" si="0"/>
        <v>16123</v>
      </c>
      <c r="N8" s="21">
        <f t="shared" si="0"/>
        <v>25609.17</v>
      </c>
      <c r="O8" s="13"/>
      <c r="P8" s="13">
        <f t="shared" si="0"/>
        <v>79</v>
      </c>
      <c r="Q8" s="13">
        <f t="shared" si="0"/>
        <v>47.4</v>
      </c>
      <c r="R8" s="13"/>
      <c r="S8" s="13">
        <f t="shared" si="0"/>
        <v>12621</v>
      </c>
      <c r="T8" s="13">
        <f t="shared" si="0"/>
        <v>1430.65</v>
      </c>
      <c r="U8" s="13"/>
      <c r="V8" s="13">
        <f t="shared" si="0"/>
        <v>47736</v>
      </c>
      <c r="W8" s="13">
        <f t="shared" si="0"/>
        <v>5522</v>
      </c>
      <c r="X8" s="13"/>
      <c r="Y8" s="13">
        <f t="shared" si="0"/>
        <v>165</v>
      </c>
      <c r="Z8" s="13">
        <f t="shared" si="0"/>
        <v>25</v>
      </c>
      <c r="AA8" s="13">
        <f t="shared" si="0"/>
        <v>35</v>
      </c>
      <c r="AB8" s="13">
        <f t="shared" si="0"/>
        <v>4.41</v>
      </c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 t="s">
        <v>48</v>
      </c>
      <c r="AQ8" s="17" t="s">
        <v>49</v>
      </c>
      <c r="AR8" s="17" t="s">
        <v>50</v>
      </c>
      <c r="AS8" s="17"/>
      <c r="AT8" s="17"/>
      <c r="AU8" s="17"/>
      <c r="AV8" s="17"/>
      <c r="AW8" s="17"/>
      <c r="AX8" s="17"/>
      <c r="AY8" s="17"/>
      <c r="AZ8" s="17"/>
      <c r="BA8" s="17"/>
      <c r="BB8" s="17" t="s">
        <v>49</v>
      </c>
      <c r="BC8" s="17" t="s">
        <v>49</v>
      </c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 t="s">
        <v>49</v>
      </c>
      <c r="BQ8" s="17" t="s">
        <v>51</v>
      </c>
      <c r="BR8" s="17" t="s">
        <v>49</v>
      </c>
      <c r="BS8" s="17" t="s">
        <v>51</v>
      </c>
      <c r="BT8" s="17"/>
    </row>
    <row r="9" s="2" customFormat="true" ht="45" spans="1:72">
      <c r="A9" s="14" t="s">
        <v>52</v>
      </c>
      <c r="B9" s="15">
        <f t="array" ref="B9">_xlfn._xlws.FILTER([22]附件4本专科!$D$1:$D$65536,[22]附件4本专科!$B$1:$B$65536=A9,0)+_xlfn._xlws.FILTER([22]附件3研究生!$D$1:$D$65536,[22]附件3研究生!$B$1:$B$65536=A9,0)</f>
        <v>0</v>
      </c>
      <c r="C9" s="16">
        <f t="array" ref="C9">ROUND((B9*0.8+_xlfn._xlws.FILTER([22]附件3研究生!$G$1:$G$65536,[22]附件3研究生!$B$1:$B$65536=A9,0)),2)</f>
        <v>0</v>
      </c>
      <c r="D9" s="17"/>
      <c r="E9" s="17">
        <f t="array" ref="E9">_xlfn._xlws.FILTER([22]附件4本专科!$F$1:$F$65536,[22]附件4本专科!$B$1:$B$65536=A9,0)</f>
        <v>0</v>
      </c>
      <c r="F9" s="17">
        <f>ROUND((E9*0.5),2)</f>
        <v>0</v>
      </c>
      <c r="G9" s="17"/>
      <c r="H9" s="16">
        <f t="array" ref="H9">_xlfn._xlws.FILTER([22]附件4本专科!$X$1:$X$65536,[22]附件4本专科!$B$1:$B$65536=A9,0)+_xlfn._xlws.FILTER([22]附件3研究生!$AD$1:$AD$65536,[22]附件3研究生!$B$1:$B$65536=A9,0)</f>
        <v>76</v>
      </c>
      <c r="I9" s="16">
        <f t="array" ref="I9">ROUND((_xlfn._xlws.FILTER([22]附件4本专科!$Q$1:$Q$65536,[22]附件4本专科!$B$1:$B$65536=A9,0)+_xlfn._xlws.FILTER([22]附件3研究生!$O$1:$O$65536,[22]附件3研究生!$B$1:$B$65536=A9,0)),2)</f>
        <v>14.22</v>
      </c>
      <c r="J9" s="17"/>
      <c r="K9" s="17">
        <f t="array" ref="K9">_xlfn._xlws.FILTER([22]附件5服兵役资助!$BF$1:$BF$65536,[22]附件5服兵役资助!$B$1:$B$65536=A9,0)</f>
        <v>0</v>
      </c>
      <c r="L9" s="17">
        <f t="array" ref="L9">ROUND((_xlfn._xlws.FILTER([22]附件5服兵役资助!$BH$1:$BH$65536,[22]附件5服兵役资助!$B$1:$B$65536=A9,0)),2)</f>
        <v>0</v>
      </c>
      <c r="M9" s="17">
        <f t="array" ref="M9">_xlfn._xlws.FILTER([22]附件5服兵役资助!$BE$1:$BE$65536,[22]附件5服兵役资助!$B$1:$B$65536=A9,0)</f>
        <v>0</v>
      </c>
      <c r="N9" s="17">
        <f t="array" ref="N9">_xlfn._xlws.FILTER([22]附件5服兵役资助!$BG$1:$BG$65536,[22]附件5服兵役资助!$B$1:$B$65536=A9,0)</f>
        <v>0</v>
      </c>
      <c r="O9" s="17"/>
      <c r="P9" s="22">
        <f t="array" ref="P9">_xlfn._xlws.FILTER('[23]1参阅件'!$C$1:$C$65536,'[23]1参阅件'!$B$1:$B$65536=A9,0)</f>
        <v>0</v>
      </c>
      <c r="Q9" s="17">
        <f>ROUND((P9*0.6),2)</f>
        <v>0</v>
      </c>
      <c r="R9" s="26"/>
      <c r="S9" s="27">
        <f t="array" ref="S9">_xlfn._xlws.FILTER('[23]1参阅件'!$D$1:$D$65536,'[23]1参阅件'!$B$1:$B$65536=A9,0)</f>
        <v>0</v>
      </c>
      <c r="T9" s="17">
        <f t="array" ref="T9">ROUND((_xlfn._xlws.FILTER([23]中央直达资金备案!$D$1:$D$65536,[23]中央直达资金备案!$B$1:$B$65536=A9,0)-Q9),2)</f>
        <v>0</v>
      </c>
      <c r="U9" s="26"/>
      <c r="V9" s="27">
        <f t="array" ref="V9">_xlfn._xlws.FILTER('[23]1参阅件'!$E$1:$E$65536,'[23]1参阅件'!$B$1:$B$65536=A9,0)</f>
        <v>0</v>
      </c>
      <c r="W9" s="17">
        <f t="array" ref="W9">ROUND((_xlfn._xlws.FILTER([23]中央直达资金备案!$E$1:$E$65536,[23]中央直达资金备案!$B$1:$B$65536=A9,0)),2)</f>
        <v>0</v>
      </c>
      <c r="X9" s="26"/>
      <c r="Y9" s="17"/>
      <c r="Z9" s="17"/>
      <c r="AA9" s="17"/>
      <c r="AB9" s="17"/>
      <c r="AC9" s="18" t="s">
        <v>53</v>
      </c>
      <c r="AD9" s="17" t="s">
        <v>49</v>
      </c>
      <c r="AE9" s="18" t="s">
        <v>54</v>
      </c>
      <c r="AF9" s="17" t="s">
        <v>49</v>
      </c>
      <c r="AG9" s="18" t="s">
        <v>55</v>
      </c>
      <c r="AH9" s="17" t="s">
        <v>49</v>
      </c>
      <c r="AI9" s="17" t="s">
        <v>49</v>
      </c>
      <c r="AJ9" s="17"/>
      <c r="AK9" s="17"/>
      <c r="AL9" s="17"/>
      <c r="AM9" s="17"/>
      <c r="AN9" s="17"/>
      <c r="AO9" s="17"/>
      <c r="AP9" s="17"/>
      <c r="AQ9" s="17"/>
      <c r="AR9" s="17"/>
      <c r="AS9" s="17" t="s">
        <v>49</v>
      </c>
      <c r="AT9" s="17" t="s">
        <v>49</v>
      </c>
      <c r="AU9" s="17" t="s">
        <v>49</v>
      </c>
      <c r="AV9" s="17" t="s">
        <v>49</v>
      </c>
      <c r="AW9" s="17" t="s">
        <v>51</v>
      </c>
      <c r="AX9" s="17"/>
      <c r="AY9" s="17"/>
      <c r="AZ9" s="17"/>
      <c r="BA9" s="17"/>
      <c r="BB9" s="17"/>
      <c r="BC9" s="17"/>
      <c r="BD9" s="17" t="s">
        <v>49</v>
      </c>
      <c r="BE9" s="17" t="s">
        <v>49</v>
      </c>
      <c r="BF9" s="17" t="s">
        <v>49</v>
      </c>
      <c r="BG9" s="17" t="s">
        <v>49</v>
      </c>
      <c r="BH9" s="17" t="s">
        <v>49</v>
      </c>
      <c r="BI9" s="17" t="s">
        <v>49</v>
      </c>
      <c r="BJ9" s="17" t="s">
        <v>49</v>
      </c>
      <c r="BK9" s="17"/>
      <c r="BL9" s="17"/>
      <c r="BM9" s="17"/>
      <c r="BN9" s="17"/>
      <c r="BO9" s="17"/>
      <c r="BP9" s="17"/>
      <c r="BQ9" s="17"/>
      <c r="BR9" s="17"/>
      <c r="BS9" s="17"/>
      <c r="BT9" s="17"/>
    </row>
    <row r="10" s="2" customFormat="true" ht="45" spans="1:72">
      <c r="A10" s="14" t="s">
        <v>56</v>
      </c>
      <c r="B10" s="15">
        <f t="array" ref="B10">_xlfn._xlws.FILTER([22]附件4本专科!$D$1:$D$65536,[22]附件4本专科!$B$1:$B$65536=A10,0)+_xlfn._xlws.FILTER([22]附件3研究生!$D$1:$D$65536,[22]附件3研究生!$B$1:$B$65536=A10,0)</f>
        <v>0</v>
      </c>
      <c r="C10" s="16">
        <f t="array" ref="C10">ROUND((B10*0.8+_xlfn._xlws.FILTER([22]附件3研究生!$G$1:$G$65536,[22]附件3研究生!$B$1:$B$65536=A10,0)),2)</f>
        <v>0</v>
      </c>
      <c r="D10" s="17"/>
      <c r="E10" s="17">
        <f t="array" ref="E10">_xlfn._xlws.FILTER([22]附件4本专科!$F$1:$F$65536,[22]附件4本专科!$B$1:$B$65536=A10,0)</f>
        <v>0</v>
      </c>
      <c r="F10" s="17">
        <f t="shared" ref="F10:F41" si="1">ROUND((E10*0.5),2)</f>
        <v>0</v>
      </c>
      <c r="G10" s="17"/>
      <c r="H10" s="16">
        <f t="array" ref="H10">_xlfn._xlws.FILTER([22]附件4本专科!$X$1:$X$65536,[22]附件4本专科!$B$1:$B$65536=A10,0)+_xlfn._xlws.FILTER([22]附件3研究生!$AD$1:$AD$65536,[22]附件3研究生!$B$1:$B$65536=A10,0)</f>
        <v>46</v>
      </c>
      <c r="I10" s="16">
        <f t="array" ref="I10">ROUND((_xlfn._xlws.FILTER([22]附件4本专科!$Q$1:$Q$65536,[22]附件4本专科!$B$1:$B$65536=A10,0)+_xlfn._xlws.FILTER([22]附件3研究生!$O$1:$O$65536,[22]附件3研究生!$B$1:$B$65536=A10,0)),2)</f>
        <v>8.61</v>
      </c>
      <c r="J10" s="17"/>
      <c r="K10" s="17">
        <f t="array" ref="K10">_xlfn._xlws.FILTER([22]附件5服兵役资助!$BF$1:$BF$65536,[22]附件5服兵役资助!$B$1:$B$65536=A10,0)</f>
        <v>0</v>
      </c>
      <c r="L10" s="17">
        <f t="array" ref="L10">ROUND((_xlfn._xlws.FILTER([22]附件5服兵役资助!$BH$1:$BH$65536,[22]附件5服兵役资助!$B$1:$B$65536=A10,0)),2)</f>
        <v>0</v>
      </c>
      <c r="M10" s="17">
        <f t="array" ref="M10">_xlfn._xlws.FILTER([22]附件5服兵役资助!$BE$1:$BE$65536,[22]附件5服兵役资助!$B$1:$B$65536=A10,0)</f>
        <v>0</v>
      </c>
      <c r="N10" s="17">
        <f t="array" ref="N10">_xlfn._xlws.FILTER([22]附件5服兵役资助!$BG$1:$BG$65536,[22]附件5服兵役资助!$B$1:$B$65536=A10,0)</f>
        <v>0</v>
      </c>
      <c r="O10" s="17"/>
      <c r="P10" s="22">
        <f t="array" ref="P10">_xlfn._xlws.FILTER('[23]1参阅件'!$C$1:$C$65536,'[23]1参阅件'!$B$1:$B$65536=A10,0)</f>
        <v>0</v>
      </c>
      <c r="Q10" s="17">
        <f t="shared" ref="Q10:Q41" si="2">ROUND((P10*0.6),2)</f>
        <v>0</v>
      </c>
      <c r="R10" s="26"/>
      <c r="S10" s="27">
        <f t="array" ref="S10">_xlfn._xlws.FILTER('[23]1参阅件'!$D$1:$D$65536,'[23]1参阅件'!$B$1:$B$65536=A10,0)</f>
        <v>0</v>
      </c>
      <c r="T10" s="17">
        <f t="array" ref="T10">ROUND((_xlfn._xlws.FILTER([23]中央直达资金备案!$D$1:$D$65536,[23]中央直达资金备案!$B$1:$B$65536=A10,0)-Q10),2)</f>
        <v>0</v>
      </c>
      <c r="U10" s="26"/>
      <c r="V10" s="27">
        <f t="array" ref="V10">_xlfn._xlws.FILTER('[23]1参阅件'!$E$1:$E$65536,'[23]1参阅件'!$B$1:$B$65536=A10,0)</f>
        <v>0</v>
      </c>
      <c r="W10" s="17">
        <f t="array" ref="W10">ROUND((_xlfn._xlws.FILTER([23]中央直达资金备案!$E$1:$E$65536,[23]中央直达资金备案!$B$1:$B$65536=A10,0)),2)</f>
        <v>0</v>
      </c>
      <c r="X10" s="26"/>
      <c r="Y10" s="17"/>
      <c r="Z10" s="17"/>
      <c r="AA10" s="17"/>
      <c r="AB10" s="17"/>
      <c r="AC10" s="18" t="s">
        <v>53</v>
      </c>
      <c r="AD10" s="17" t="s">
        <v>49</v>
      </c>
      <c r="AE10" s="18" t="s">
        <v>54</v>
      </c>
      <c r="AF10" s="17" t="s">
        <v>49</v>
      </c>
      <c r="AG10" s="18" t="s">
        <v>55</v>
      </c>
      <c r="AH10" s="17" t="s">
        <v>49</v>
      </c>
      <c r="AI10" s="17" t="s">
        <v>49</v>
      </c>
      <c r="AJ10" s="17"/>
      <c r="AK10" s="17"/>
      <c r="AL10" s="17"/>
      <c r="AM10" s="17"/>
      <c r="AN10" s="17"/>
      <c r="AO10" s="17"/>
      <c r="AP10" s="17"/>
      <c r="AQ10" s="17"/>
      <c r="AR10" s="17"/>
      <c r="AS10" s="17" t="s">
        <v>49</v>
      </c>
      <c r="AT10" s="17" t="s">
        <v>49</v>
      </c>
      <c r="AU10" s="17" t="s">
        <v>49</v>
      </c>
      <c r="AV10" s="17" t="s">
        <v>49</v>
      </c>
      <c r="AW10" s="17" t="s">
        <v>51</v>
      </c>
      <c r="AX10" s="17"/>
      <c r="AY10" s="17"/>
      <c r="AZ10" s="17"/>
      <c r="BA10" s="17"/>
      <c r="BB10" s="17"/>
      <c r="BC10" s="17"/>
      <c r="BD10" s="17" t="s">
        <v>49</v>
      </c>
      <c r="BE10" s="17" t="s">
        <v>49</v>
      </c>
      <c r="BF10" s="17" t="s">
        <v>49</v>
      </c>
      <c r="BG10" s="17" t="s">
        <v>49</v>
      </c>
      <c r="BH10" s="17" t="s">
        <v>49</v>
      </c>
      <c r="BI10" s="17" t="s">
        <v>49</v>
      </c>
      <c r="BJ10" s="17" t="s">
        <v>49</v>
      </c>
      <c r="BK10" s="17"/>
      <c r="BL10" s="17"/>
      <c r="BM10" s="17"/>
      <c r="BN10" s="17"/>
      <c r="BO10" s="17"/>
      <c r="BP10" s="17"/>
      <c r="BQ10" s="17"/>
      <c r="BR10" s="17"/>
      <c r="BS10" s="17"/>
      <c r="BT10" s="17"/>
    </row>
    <row r="11" s="2" customFormat="true" ht="45" spans="1:72">
      <c r="A11" s="14" t="s">
        <v>57</v>
      </c>
      <c r="B11" s="15">
        <f t="array" ref="B11">_xlfn._xlws.FILTER([22]附件4本专科!$D$1:$D$65536,[22]附件4本专科!$B$1:$B$65536=A11,0)+_xlfn._xlws.FILTER([22]附件3研究生!$D$1:$D$65536,[22]附件3研究生!$B$1:$B$65536=A11,0)</f>
        <v>174</v>
      </c>
      <c r="C11" s="16">
        <f t="array" ref="C11">ROUND((B11*0.8+_xlfn._xlws.FILTER([22]附件3研究生!$G$1:$G$65536,[22]附件3研究生!$B$1:$B$65536=A11,0)),2)</f>
        <v>434.2</v>
      </c>
      <c r="D11" s="17"/>
      <c r="E11" s="17">
        <f t="array" ref="E11">_xlfn._xlws.FILTER([22]附件4本专科!$F$1:$F$65536,[22]附件4本专科!$B$1:$B$65536=A11,0)</f>
        <v>927</v>
      </c>
      <c r="F11" s="17">
        <f t="shared" si="1"/>
        <v>463.5</v>
      </c>
      <c r="G11" s="17"/>
      <c r="H11" s="16">
        <f t="array" ref="H11">_xlfn._xlws.FILTER([22]附件4本专科!$X$1:$X$65536,[22]附件4本专科!$B$1:$B$65536=A11,0)+_xlfn._xlws.FILTER([22]附件3研究生!$AD$1:$AD$65536,[22]附件3研究生!$B$1:$B$65536=A11,0)</f>
        <v>30862</v>
      </c>
      <c r="I11" s="16">
        <f t="array" ref="I11">ROUND((_xlfn._xlws.FILTER([22]附件4本专科!$Q$1:$Q$65536,[22]附件4本专科!$B$1:$B$65536=A11,0)+_xlfn._xlws.FILTER([22]附件3研究生!$O$1:$O$65536,[22]附件3研究生!$B$1:$B$65536=A11,0)),2)</f>
        <v>5139.56</v>
      </c>
      <c r="J11" s="17"/>
      <c r="K11" s="17">
        <f t="array" ref="K11">_xlfn._xlws.FILTER([22]附件5服兵役资助!$BF$1:$BF$65536,[22]附件5服兵役资助!$B$1:$B$65536=A11,0)</f>
        <v>87</v>
      </c>
      <c r="L11" s="17">
        <f t="array" ref="L11">ROUND((_xlfn._xlws.FILTER([22]附件5服兵役资助!$BH$1:$BH$65536,[22]附件5服兵役资助!$B$1:$B$65536=A11,0)),2)</f>
        <v>9.2</v>
      </c>
      <c r="M11" s="17">
        <f t="array" ref="M11">_xlfn._xlws.FILTER([22]附件5服兵役资助!$BE$1:$BE$65536,[22]附件5服兵役资助!$B$1:$B$65536=A11,0)</f>
        <v>84</v>
      </c>
      <c r="N11" s="17">
        <f t="array" ref="N11">_xlfn._xlws.FILTER([22]附件5服兵役资助!$BG$1:$BG$65536,[22]附件5服兵役资助!$B$1:$B$65536=A11,0)</f>
        <v>98.37</v>
      </c>
      <c r="O11" s="17"/>
      <c r="P11" s="22">
        <f t="array" ref="P11">_xlfn._xlws.FILTER('[23]1参阅件'!$C$1:$C$65536,'[23]1参阅件'!$B$1:$B$65536=A11,0)</f>
        <v>0</v>
      </c>
      <c r="Q11" s="17">
        <f t="shared" si="2"/>
        <v>0</v>
      </c>
      <c r="R11" s="26"/>
      <c r="S11" s="27">
        <f t="array" ref="S11">_xlfn._xlws.FILTER('[23]1参阅件'!$D$1:$D$65536,'[23]1参阅件'!$B$1:$B$65536=A11,0)</f>
        <v>0</v>
      </c>
      <c r="T11" s="17">
        <f t="array" ref="T11">ROUND((_xlfn._xlws.FILTER([23]中央直达资金备案!$D$1:$D$65536,[23]中央直达资金备案!$B$1:$B$65536=A11,0)-Q11),2)</f>
        <v>0</v>
      </c>
      <c r="U11" s="26"/>
      <c r="V11" s="27">
        <f t="array" ref="V11">_xlfn._xlws.FILTER('[23]1参阅件'!$E$1:$E$65536,'[23]1参阅件'!$B$1:$B$65536=A11,0)</f>
        <v>0</v>
      </c>
      <c r="W11" s="17">
        <f t="array" ref="W11">ROUND((_xlfn._xlws.FILTER([23]中央直达资金备案!$E$1:$E$65536,[23]中央直达资金备案!$B$1:$B$65536=A11,0)),2)</f>
        <v>0</v>
      </c>
      <c r="X11" s="26"/>
      <c r="Y11" s="17"/>
      <c r="Z11" s="17"/>
      <c r="AA11" s="17"/>
      <c r="AB11" s="17"/>
      <c r="AC11" s="18" t="s">
        <v>53</v>
      </c>
      <c r="AD11" s="17" t="s">
        <v>49</v>
      </c>
      <c r="AE11" s="18" t="s">
        <v>54</v>
      </c>
      <c r="AF11" s="17" t="s">
        <v>49</v>
      </c>
      <c r="AG11" s="18" t="s">
        <v>55</v>
      </c>
      <c r="AH11" s="17" t="s">
        <v>49</v>
      </c>
      <c r="AI11" s="17" t="s">
        <v>49</v>
      </c>
      <c r="AJ11" s="17"/>
      <c r="AK11" s="17"/>
      <c r="AL11" s="17"/>
      <c r="AM11" s="17"/>
      <c r="AN11" s="17"/>
      <c r="AO11" s="17"/>
      <c r="AP11" s="17"/>
      <c r="AQ11" s="17"/>
      <c r="AR11" s="17"/>
      <c r="AS11" s="17" t="s">
        <v>49</v>
      </c>
      <c r="AT11" s="17" t="s">
        <v>49</v>
      </c>
      <c r="AU11" s="17" t="s">
        <v>49</v>
      </c>
      <c r="AV11" s="17" t="s">
        <v>49</v>
      </c>
      <c r="AW11" s="17" t="s">
        <v>51</v>
      </c>
      <c r="AX11" s="17"/>
      <c r="AY11" s="17"/>
      <c r="AZ11" s="17"/>
      <c r="BA11" s="17"/>
      <c r="BB11" s="17"/>
      <c r="BC11" s="17"/>
      <c r="BD11" s="17" t="s">
        <v>49</v>
      </c>
      <c r="BE11" s="17" t="s">
        <v>49</v>
      </c>
      <c r="BF11" s="17" t="s">
        <v>49</v>
      </c>
      <c r="BG11" s="17" t="s">
        <v>49</v>
      </c>
      <c r="BH11" s="17" t="s">
        <v>49</v>
      </c>
      <c r="BI11" s="17" t="s">
        <v>49</v>
      </c>
      <c r="BJ11" s="17" t="s">
        <v>49</v>
      </c>
      <c r="BK11" s="17"/>
      <c r="BL11" s="17"/>
      <c r="BM11" s="17"/>
      <c r="BN11" s="17"/>
      <c r="BO11" s="17"/>
      <c r="BP11" s="17"/>
      <c r="BQ11" s="17"/>
      <c r="BR11" s="17"/>
      <c r="BS11" s="17"/>
      <c r="BT11" s="17"/>
    </row>
    <row r="12" s="2" customFormat="true" ht="45" spans="1:72">
      <c r="A12" s="18" t="s">
        <v>58</v>
      </c>
      <c r="B12" s="13">
        <f t="array" ref="B12">_xlfn._xlws.FILTER([22]附件4本专科!$D$1:$D$65536,[22]附件4本专科!$B$1:$B$65536=A12,0)</f>
        <v>5</v>
      </c>
      <c r="C12" s="17">
        <f t="shared" ref="C10:C41" si="3">ROUND((B12*0.8),2)</f>
        <v>4</v>
      </c>
      <c r="D12" s="17"/>
      <c r="E12" s="17">
        <f t="array" ref="E12">_xlfn._xlws.FILTER([22]附件4本专科!$F$1:$F$65536,[22]附件4本专科!$B$1:$B$65536=A12,0)</f>
        <v>135</v>
      </c>
      <c r="F12" s="17">
        <f t="shared" si="1"/>
        <v>67.5</v>
      </c>
      <c r="G12" s="17"/>
      <c r="H12" s="17">
        <f t="array" ref="H12">_xlfn._xlws.FILTER([22]附件4本专科!$X$1:$X$65536,[22]附件4本专科!$B$1:$B$65536=A12,0)</f>
        <v>1968</v>
      </c>
      <c r="I12" s="17">
        <f t="array" ref="I12">ROUND((_xlfn._xlws.FILTER([22]附件4本专科!$Q$1:$Q$65536,[22]附件4本专科!$B$1:$B$65536=A12,0)),2)</f>
        <v>182.46</v>
      </c>
      <c r="J12" s="17"/>
      <c r="K12" s="17">
        <f t="array" ref="K12">_xlfn._xlws.FILTER([22]附件5服兵役资助!$BF$1:$BF$65536,[22]附件5服兵役资助!$B$1:$B$65536=A12,0)</f>
        <v>73</v>
      </c>
      <c r="L12" s="17">
        <f t="array" ref="L12">ROUND((_xlfn._xlws.FILTER([22]附件5服兵役资助!$BH$1:$BH$65536,[22]附件5服兵役资助!$B$1:$B$65536=A12,0)),2)</f>
        <v>9.31</v>
      </c>
      <c r="M12" s="17">
        <f t="array" ref="M12">_xlfn._xlws.FILTER([22]附件5服兵役资助!$BE$1:$BE$65536,[22]附件5服兵役资助!$B$1:$B$65536=A12,0)</f>
        <v>54</v>
      </c>
      <c r="N12" s="17">
        <f t="array" ref="N12">_xlfn._xlws.FILTER([22]附件5服兵役资助!$BG$1:$BG$65536,[22]附件5服兵役资助!$B$1:$B$65536=A12,0)</f>
        <v>174.93</v>
      </c>
      <c r="O12" s="17"/>
      <c r="P12" s="22">
        <f t="array" ref="P12">_xlfn._xlws.FILTER('[23]1参阅件'!$C$1:$C$65536,'[23]1参阅件'!$B$1:$B$65536=A12,0)</f>
        <v>0</v>
      </c>
      <c r="Q12" s="17">
        <f t="shared" si="2"/>
        <v>0</v>
      </c>
      <c r="R12" s="26"/>
      <c r="S12" s="27">
        <f t="array" ref="S12">_xlfn._xlws.FILTER('[23]1参阅件'!$D$1:$D$65536,'[23]1参阅件'!$B$1:$B$65536=A12,0)</f>
        <v>0</v>
      </c>
      <c r="T12" s="17">
        <f t="array" ref="T12">ROUND((_xlfn._xlws.FILTER([23]中央直达资金备案!$D$1:$D$65536,[23]中央直达资金备案!$B$1:$B$65536=A12,0)-Q12),2)</f>
        <v>0</v>
      </c>
      <c r="U12" s="26"/>
      <c r="V12" s="27">
        <f t="array" ref="V12">_xlfn._xlws.FILTER('[23]1参阅件'!$E$1:$E$65536,'[23]1参阅件'!$B$1:$B$65536=A12,0)</f>
        <v>0</v>
      </c>
      <c r="W12" s="17">
        <f t="array" ref="W12">ROUND((_xlfn._xlws.FILTER([23]中央直达资金备案!$E$1:$E$65536,[23]中央直达资金备案!$B$1:$B$65536=A12,0)),2)</f>
        <v>0</v>
      </c>
      <c r="X12" s="26"/>
      <c r="Y12" s="17"/>
      <c r="Z12" s="17"/>
      <c r="AA12" s="17"/>
      <c r="AB12" s="17"/>
      <c r="AC12" s="18" t="s">
        <v>53</v>
      </c>
      <c r="AD12" s="17" t="s">
        <v>49</v>
      </c>
      <c r="AE12" s="18" t="s">
        <v>54</v>
      </c>
      <c r="AF12" s="17" t="s">
        <v>49</v>
      </c>
      <c r="AG12" s="18" t="s">
        <v>55</v>
      </c>
      <c r="AH12" s="17" t="s">
        <v>49</v>
      </c>
      <c r="AI12" s="17" t="s">
        <v>49</v>
      </c>
      <c r="AJ12" s="17"/>
      <c r="AK12" s="17"/>
      <c r="AL12" s="17"/>
      <c r="AM12" s="17"/>
      <c r="AN12" s="17"/>
      <c r="AO12" s="17"/>
      <c r="AP12" s="17"/>
      <c r="AQ12" s="17"/>
      <c r="AR12" s="17"/>
      <c r="AS12" s="17" t="s">
        <v>49</v>
      </c>
      <c r="AT12" s="17" t="s">
        <v>49</v>
      </c>
      <c r="AU12" s="17" t="s">
        <v>49</v>
      </c>
      <c r="AV12" s="17" t="s">
        <v>49</v>
      </c>
      <c r="AW12" s="17" t="s">
        <v>51</v>
      </c>
      <c r="AX12" s="17"/>
      <c r="AY12" s="17"/>
      <c r="AZ12" s="17"/>
      <c r="BA12" s="17"/>
      <c r="BB12" s="17"/>
      <c r="BC12" s="17"/>
      <c r="BD12" s="17" t="s">
        <v>49</v>
      </c>
      <c r="BE12" s="17" t="s">
        <v>49</v>
      </c>
      <c r="BF12" s="17" t="s">
        <v>49</v>
      </c>
      <c r="BG12" s="17" t="s">
        <v>49</v>
      </c>
      <c r="BH12" s="17" t="s">
        <v>49</v>
      </c>
      <c r="BI12" s="17" t="s">
        <v>49</v>
      </c>
      <c r="BJ12" s="17" t="s">
        <v>49</v>
      </c>
      <c r="BK12" s="17"/>
      <c r="BL12" s="17"/>
      <c r="BM12" s="17"/>
      <c r="BN12" s="17"/>
      <c r="BO12" s="17"/>
      <c r="BP12" s="17"/>
      <c r="BQ12" s="17"/>
      <c r="BR12" s="17"/>
      <c r="BS12" s="17"/>
      <c r="BT12" s="17"/>
    </row>
    <row r="13" ht="45" spans="1:72">
      <c r="A13" s="14" t="s">
        <v>59</v>
      </c>
      <c r="B13" s="15">
        <f t="array" ref="B13">_xlfn._xlws.FILTER([22]附件4本专科!$D$1:$D$65536,[22]附件4本专科!$B$1:$B$65536=A13,0)+_xlfn._xlws.FILTER([22]附件3研究生!$D$1:$D$65536,[22]附件3研究生!$B$1:$B$65536=A13,0)</f>
        <v>66</v>
      </c>
      <c r="C13" s="16">
        <f t="array" ref="C13">ROUND((B13*0.8+_xlfn._xlws.FILTER([22]附件3研究生!$G$1:$G$65536,[22]附件3研究生!$B$1:$B$65536=A13,0)),2)</f>
        <v>119.8</v>
      </c>
      <c r="D13" s="17"/>
      <c r="E13" s="17">
        <f t="array" ref="E13">_xlfn._xlws.FILTER([22]附件4本专科!$F$1:$F$65536,[22]附件4本专科!$B$1:$B$65536=A13,0)</f>
        <v>829</v>
      </c>
      <c r="F13" s="17">
        <f t="shared" si="1"/>
        <v>414.5</v>
      </c>
      <c r="G13" s="17"/>
      <c r="H13" s="16">
        <f t="array" ref="H13">_xlfn._xlws.FILTER([22]附件4本专科!$X$1:$X$65536,[22]附件4本专科!$B$1:$B$65536=A13,0)+_xlfn._xlws.FILTER([22]附件3研究生!$AD$1:$AD$65536,[22]附件3研究生!$B$1:$B$65536=A13,0)</f>
        <v>15108</v>
      </c>
      <c r="I13" s="16">
        <f t="array" ref="I13">ROUND((_xlfn._xlws.FILTER([22]附件4本专科!$Q$1:$Q$65536,[22]附件4本专科!$B$1:$B$65536=A13,0)+_xlfn._xlws.FILTER([22]附件3研究生!$O$1:$O$65536,[22]附件3研究生!$B$1:$B$65536=A13,0)),2)</f>
        <v>2041.97</v>
      </c>
      <c r="J13" s="17"/>
      <c r="K13" s="17">
        <f t="array" ref="K13">_xlfn._xlws.FILTER([22]附件5服兵役资助!$BF$1:$BF$65536,[22]附件5服兵役资助!$B$1:$B$65536=A13,0)</f>
        <v>448</v>
      </c>
      <c r="L13" s="17">
        <f t="array" ref="L13">ROUND((_xlfn._xlws.FILTER([22]附件5服兵役资助!$BH$1:$BH$65536,[22]附件5服兵役资助!$B$1:$B$65536=A13,0)),2)</f>
        <v>60.09</v>
      </c>
      <c r="M13" s="17">
        <f t="array" ref="M13">_xlfn._xlws.FILTER([22]附件5服兵役资助!$BE$1:$BE$65536,[22]附件5服兵役资助!$B$1:$B$65536=A13,0)</f>
        <v>178</v>
      </c>
      <c r="N13" s="17">
        <f t="array" ref="N13">_xlfn._xlws.FILTER([22]附件5服兵役资助!$BG$1:$BG$65536,[22]附件5服兵役资助!$B$1:$B$65536=A13,0)</f>
        <v>254.21</v>
      </c>
      <c r="O13" s="17"/>
      <c r="P13" s="22">
        <f t="array" ref="P13">_xlfn._xlws.FILTER('[23]1参阅件'!$C$1:$C$65536,'[23]1参阅件'!$B$1:$B$65536=A13,0)</f>
        <v>0</v>
      </c>
      <c r="Q13" s="17">
        <f t="shared" si="2"/>
        <v>0</v>
      </c>
      <c r="R13" s="26"/>
      <c r="S13" s="27">
        <f t="array" ref="S13">_xlfn._xlws.FILTER('[23]1参阅件'!$D$1:$D$65536,'[23]1参阅件'!$B$1:$B$65536=A13,0)</f>
        <v>0</v>
      </c>
      <c r="T13" s="17">
        <f t="array" ref="T13">ROUND((_xlfn._xlws.FILTER([23]中央直达资金备案!$D$1:$D$65536,[23]中央直达资金备案!$B$1:$B$65536=A13,0)-Q13),2)</f>
        <v>0</v>
      </c>
      <c r="U13" s="26"/>
      <c r="V13" s="27">
        <f t="array" ref="V13">_xlfn._xlws.FILTER('[23]1参阅件'!$E$1:$E$65536,'[23]1参阅件'!$B$1:$B$65536=A13,0)</f>
        <v>0</v>
      </c>
      <c r="W13" s="17">
        <f t="array" ref="W13">ROUND((_xlfn._xlws.FILTER([23]中央直达资金备案!$E$1:$E$65536,[23]中央直达资金备案!$B$1:$B$65536=A13,0)),2)</f>
        <v>0</v>
      </c>
      <c r="X13" s="26"/>
      <c r="Y13" s="28"/>
      <c r="Z13" s="28"/>
      <c r="AA13" s="28"/>
      <c r="AB13" s="28"/>
      <c r="AC13" s="18" t="s">
        <v>53</v>
      </c>
      <c r="AD13" s="17" t="s">
        <v>49</v>
      </c>
      <c r="AE13" s="18" t="s">
        <v>54</v>
      </c>
      <c r="AF13" s="17" t="s">
        <v>49</v>
      </c>
      <c r="AG13" s="18" t="s">
        <v>55</v>
      </c>
      <c r="AH13" s="17" t="s">
        <v>49</v>
      </c>
      <c r="AI13" s="17" t="s">
        <v>49</v>
      </c>
      <c r="AJ13" s="17"/>
      <c r="AK13" s="17"/>
      <c r="AL13" s="17"/>
      <c r="AM13" s="17"/>
      <c r="AN13" s="17"/>
      <c r="AO13" s="17"/>
      <c r="AP13" s="17"/>
      <c r="AQ13" s="17"/>
      <c r="AR13" s="17"/>
      <c r="AS13" s="17" t="s">
        <v>49</v>
      </c>
      <c r="AT13" s="17" t="s">
        <v>49</v>
      </c>
      <c r="AU13" s="17" t="s">
        <v>49</v>
      </c>
      <c r="AV13" s="17" t="s">
        <v>49</v>
      </c>
      <c r="AW13" s="17" t="s">
        <v>51</v>
      </c>
      <c r="AX13" s="17"/>
      <c r="AY13" s="17"/>
      <c r="AZ13" s="17"/>
      <c r="BA13" s="17"/>
      <c r="BB13" s="17"/>
      <c r="BC13" s="17"/>
      <c r="BD13" s="17" t="s">
        <v>49</v>
      </c>
      <c r="BE13" s="17" t="s">
        <v>49</v>
      </c>
      <c r="BF13" s="17" t="s">
        <v>49</v>
      </c>
      <c r="BG13" s="17" t="s">
        <v>49</v>
      </c>
      <c r="BH13" s="17" t="s">
        <v>49</v>
      </c>
      <c r="BI13" s="17" t="s">
        <v>49</v>
      </c>
      <c r="BJ13" s="17" t="s">
        <v>49</v>
      </c>
      <c r="BK13" s="17"/>
      <c r="BL13" s="17"/>
      <c r="BM13" s="17"/>
      <c r="BN13" s="17"/>
      <c r="BO13" s="17"/>
      <c r="BP13" s="17"/>
      <c r="BQ13" s="17"/>
      <c r="BR13" s="17"/>
      <c r="BS13" s="17"/>
      <c r="BT13" s="28"/>
    </row>
    <row r="14" ht="45" spans="1:72">
      <c r="A14" s="18" t="s">
        <v>60</v>
      </c>
      <c r="B14" s="13">
        <f t="array" ref="B14">_xlfn._xlws.FILTER([22]附件4本专科!$D$1:$D$65536,[22]附件4本专科!$B$1:$B$65536=A14,0)</f>
        <v>18</v>
      </c>
      <c r="C14" s="17">
        <f t="shared" si="3"/>
        <v>14.4</v>
      </c>
      <c r="D14" s="17"/>
      <c r="E14" s="17">
        <f t="array" ref="E14">_xlfn._xlws.FILTER([22]附件4本专科!$F$1:$F$65536,[22]附件4本专科!$B$1:$B$65536=A14,0)</f>
        <v>458</v>
      </c>
      <c r="F14" s="17">
        <f t="shared" si="1"/>
        <v>229</v>
      </c>
      <c r="G14" s="17"/>
      <c r="H14" s="17">
        <f t="array" ref="H14">_xlfn._xlws.FILTER([22]附件4本专科!$X$1:$X$65536,[22]附件4本专科!$B$1:$B$65536=A14,0)</f>
        <v>5732</v>
      </c>
      <c r="I14" s="17">
        <f t="array" ref="I14">ROUND((_xlfn._xlws.FILTER([22]附件4本专科!$Q$1:$Q$65536,[22]附件4本专科!$B$1:$B$65536=A14,0)),2)</f>
        <v>579.68</v>
      </c>
      <c r="J14" s="17"/>
      <c r="K14" s="17">
        <f t="array" ref="K14">_xlfn._xlws.FILTER([22]附件5服兵役资助!$BF$1:$BF$65536,[22]附件5服兵役资助!$B$1:$B$65536=A14,0)</f>
        <v>306</v>
      </c>
      <c r="L14" s="17">
        <f t="array" ref="L14">ROUND((_xlfn._xlws.FILTER([22]附件5服兵役资助!$BH$1:$BH$65536,[22]附件5服兵役资助!$B$1:$B$65536=A14,0)),2)</f>
        <v>46.03</v>
      </c>
      <c r="M14" s="17">
        <f t="array" ref="M14">_xlfn._xlws.FILTER([22]附件5服兵役资助!$BE$1:$BE$65536,[22]附件5服兵役资助!$B$1:$B$65536=A14,0)</f>
        <v>63</v>
      </c>
      <c r="N14" s="17">
        <f t="array" ref="N14">_xlfn._xlws.FILTER([22]附件5服兵役资助!$BG$1:$BG$65536,[22]附件5服兵役资助!$B$1:$B$65536=A14,0)</f>
        <v>303.47</v>
      </c>
      <c r="O14" s="17"/>
      <c r="P14" s="22">
        <f t="array" ref="P14">_xlfn._xlws.FILTER('[23]1参阅件'!$C$1:$C$65536,'[23]1参阅件'!$B$1:$B$65536=A14,0)</f>
        <v>0</v>
      </c>
      <c r="Q14" s="17">
        <f t="shared" si="2"/>
        <v>0</v>
      </c>
      <c r="R14" s="26"/>
      <c r="S14" s="27">
        <f t="array" ref="S14">_xlfn._xlws.FILTER('[23]1参阅件'!$D$1:$D$65536,'[23]1参阅件'!$B$1:$B$65536=A14,0)</f>
        <v>0</v>
      </c>
      <c r="T14" s="17">
        <f t="array" ref="T14">ROUND((_xlfn._xlws.FILTER([23]中央直达资金备案!$D$1:$D$65536,[23]中央直达资金备案!$B$1:$B$65536=A14,0)-Q14),2)</f>
        <v>0</v>
      </c>
      <c r="U14" s="26"/>
      <c r="V14" s="27">
        <f t="array" ref="V14">_xlfn._xlws.FILTER('[23]1参阅件'!$E$1:$E$65536,'[23]1参阅件'!$B$1:$B$65536=A14,0)</f>
        <v>0</v>
      </c>
      <c r="W14" s="17">
        <f t="array" ref="W14">ROUND((_xlfn._xlws.FILTER([23]中央直达资金备案!$E$1:$E$65536,[23]中央直达资金备案!$B$1:$B$65536=A14,0)),2)</f>
        <v>0</v>
      </c>
      <c r="X14" s="26"/>
      <c r="Y14" s="28"/>
      <c r="Z14" s="28"/>
      <c r="AA14" s="28"/>
      <c r="AB14" s="28"/>
      <c r="AC14" s="18" t="s">
        <v>53</v>
      </c>
      <c r="AD14" s="17" t="s">
        <v>49</v>
      </c>
      <c r="AE14" s="18" t="s">
        <v>54</v>
      </c>
      <c r="AF14" s="17" t="s">
        <v>49</v>
      </c>
      <c r="AG14" s="18" t="s">
        <v>55</v>
      </c>
      <c r="AH14" s="17" t="s">
        <v>49</v>
      </c>
      <c r="AI14" s="17" t="s">
        <v>49</v>
      </c>
      <c r="AJ14" s="17"/>
      <c r="AK14" s="17"/>
      <c r="AL14" s="17"/>
      <c r="AM14" s="17"/>
      <c r="AN14" s="17"/>
      <c r="AO14" s="17"/>
      <c r="AP14" s="17"/>
      <c r="AQ14" s="17"/>
      <c r="AR14" s="17"/>
      <c r="AS14" s="17" t="s">
        <v>49</v>
      </c>
      <c r="AT14" s="17" t="s">
        <v>49</v>
      </c>
      <c r="AU14" s="17" t="s">
        <v>49</v>
      </c>
      <c r="AV14" s="17" t="s">
        <v>49</v>
      </c>
      <c r="AW14" s="17" t="s">
        <v>51</v>
      </c>
      <c r="AX14" s="17"/>
      <c r="AY14" s="17"/>
      <c r="AZ14" s="17"/>
      <c r="BA14" s="17"/>
      <c r="BB14" s="17"/>
      <c r="BC14" s="17"/>
      <c r="BD14" s="17" t="s">
        <v>49</v>
      </c>
      <c r="BE14" s="17" t="s">
        <v>49</v>
      </c>
      <c r="BF14" s="17" t="s">
        <v>49</v>
      </c>
      <c r="BG14" s="17" t="s">
        <v>49</v>
      </c>
      <c r="BH14" s="17" t="s">
        <v>49</v>
      </c>
      <c r="BI14" s="17" t="s">
        <v>49</v>
      </c>
      <c r="BJ14" s="17" t="s">
        <v>49</v>
      </c>
      <c r="BK14" s="17"/>
      <c r="BL14" s="17"/>
      <c r="BM14" s="17"/>
      <c r="BN14" s="17"/>
      <c r="BO14" s="17"/>
      <c r="BP14" s="17"/>
      <c r="BQ14" s="17"/>
      <c r="BR14" s="17"/>
      <c r="BS14" s="17"/>
      <c r="BT14" s="28"/>
    </row>
    <row r="15" ht="45" spans="1:72">
      <c r="A15" s="14" t="s">
        <v>61</v>
      </c>
      <c r="B15" s="15">
        <f t="array" ref="B15">_xlfn._xlws.FILTER([22]附件4本专科!$D$1:$D$65536,[22]附件4本专科!$B$1:$B$65536=A15,0)+_xlfn._xlws.FILTER([22]附件3研究生!$D$1:$D$65536,[22]附件3研究生!$B$1:$B$65536=A15,0)</f>
        <v>116</v>
      </c>
      <c r="C15" s="16">
        <f t="array" ref="C15">ROUND((B15*0.8+_xlfn._xlws.FILTER([22]附件3研究生!$G$1:$G$65536,[22]附件3研究生!$B$1:$B$65536=A15,0)),2)</f>
        <v>238.8</v>
      </c>
      <c r="D15" s="17"/>
      <c r="E15" s="17">
        <f t="array" ref="E15">_xlfn._xlws.FILTER([22]附件4本专科!$F$1:$F$65536,[22]附件4本专科!$B$1:$B$65536=A15,0)</f>
        <v>1155</v>
      </c>
      <c r="F15" s="17">
        <f t="shared" si="1"/>
        <v>577.5</v>
      </c>
      <c r="G15" s="17"/>
      <c r="H15" s="16">
        <f t="array" ref="H15">_xlfn._xlws.FILTER([22]附件4本专科!$X$1:$X$65536,[22]附件4本专科!$B$1:$B$65536=A15,0)+_xlfn._xlws.FILTER([22]附件3研究生!$AD$1:$AD$65536,[22]附件3研究生!$B$1:$B$65536=A15,0)</f>
        <v>24368</v>
      </c>
      <c r="I15" s="16">
        <f t="array" ref="I15">ROUND((_xlfn._xlws.FILTER([22]附件4本专科!$Q$1:$Q$65536,[22]附件4本专科!$B$1:$B$65536=A15,0)+_xlfn._xlws.FILTER([22]附件3研究生!$O$1:$O$65536,[22]附件3研究生!$B$1:$B$65536=A15,0)),2)</f>
        <v>3390.61</v>
      </c>
      <c r="J15" s="17"/>
      <c r="K15" s="17">
        <f t="array" ref="K15">_xlfn._xlws.FILTER([22]附件5服兵役资助!$BF$1:$BF$65536,[22]附件5服兵役资助!$B$1:$B$65536=A15,0)</f>
        <v>220</v>
      </c>
      <c r="L15" s="17">
        <f t="array" ref="L15">ROUND((_xlfn._xlws.FILTER([22]附件5服兵役资助!$BH$1:$BH$65536,[22]附件5服兵役资助!$B$1:$B$65536=A15,0)),2)</f>
        <v>27.62</v>
      </c>
      <c r="M15" s="17">
        <f t="array" ref="M15">_xlfn._xlws.FILTER([22]附件5服兵役资助!$BE$1:$BE$65536,[22]附件5服兵役资助!$B$1:$B$65536=A15,0)</f>
        <v>175</v>
      </c>
      <c r="N15" s="17">
        <f t="array" ref="N15">_xlfn._xlws.FILTER([22]附件5服兵役资助!$BG$1:$BG$65536,[22]附件5服兵役资助!$B$1:$B$65536=A15,0)</f>
        <v>216.31</v>
      </c>
      <c r="O15" s="17"/>
      <c r="P15" s="22">
        <f t="array" ref="P15">_xlfn._xlws.FILTER('[23]1参阅件'!$C$1:$C$65536,'[23]1参阅件'!$B$1:$B$65536=A15,0)</f>
        <v>0</v>
      </c>
      <c r="Q15" s="17">
        <f t="shared" si="2"/>
        <v>0</v>
      </c>
      <c r="R15" s="26"/>
      <c r="S15" s="27">
        <f t="array" ref="S15">_xlfn._xlws.FILTER('[23]1参阅件'!$D$1:$D$65536,'[23]1参阅件'!$B$1:$B$65536=A15,0)</f>
        <v>0</v>
      </c>
      <c r="T15" s="17">
        <f t="array" ref="T15">ROUND((_xlfn._xlws.FILTER([23]中央直达资金备案!$D$1:$D$65536,[23]中央直达资金备案!$B$1:$B$65536=A15,0)-Q15),2)</f>
        <v>0</v>
      </c>
      <c r="U15" s="26"/>
      <c r="V15" s="27">
        <f t="array" ref="V15">_xlfn._xlws.FILTER('[23]1参阅件'!$E$1:$E$65536,'[23]1参阅件'!$B$1:$B$65536=A15,0)</f>
        <v>0</v>
      </c>
      <c r="W15" s="17">
        <f t="array" ref="W15">ROUND((_xlfn._xlws.FILTER([23]中央直达资金备案!$E$1:$E$65536,[23]中央直达资金备案!$B$1:$B$65536=A15,0)),2)</f>
        <v>0</v>
      </c>
      <c r="X15" s="26"/>
      <c r="Y15" s="28"/>
      <c r="Z15" s="28"/>
      <c r="AA15" s="28"/>
      <c r="AB15" s="28"/>
      <c r="AC15" s="18" t="s">
        <v>53</v>
      </c>
      <c r="AD15" s="17" t="s">
        <v>49</v>
      </c>
      <c r="AE15" s="18" t="s">
        <v>54</v>
      </c>
      <c r="AF15" s="17" t="s">
        <v>49</v>
      </c>
      <c r="AG15" s="18" t="s">
        <v>55</v>
      </c>
      <c r="AH15" s="17" t="s">
        <v>49</v>
      </c>
      <c r="AI15" s="17" t="s">
        <v>49</v>
      </c>
      <c r="AJ15" s="17"/>
      <c r="AK15" s="17"/>
      <c r="AL15" s="17"/>
      <c r="AM15" s="17"/>
      <c r="AN15" s="17"/>
      <c r="AO15" s="17"/>
      <c r="AP15" s="17"/>
      <c r="AQ15" s="17"/>
      <c r="AR15" s="17"/>
      <c r="AS15" s="17" t="s">
        <v>49</v>
      </c>
      <c r="AT15" s="17" t="s">
        <v>49</v>
      </c>
      <c r="AU15" s="17" t="s">
        <v>49</v>
      </c>
      <c r="AV15" s="17" t="s">
        <v>49</v>
      </c>
      <c r="AW15" s="17" t="s">
        <v>51</v>
      </c>
      <c r="AX15" s="17"/>
      <c r="AY15" s="17"/>
      <c r="AZ15" s="17"/>
      <c r="BA15" s="17"/>
      <c r="BB15" s="17"/>
      <c r="BC15" s="17"/>
      <c r="BD15" s="17" t="s">
        <v>49</v>
      </c>
      <c r="BE15" s="17" t="s">
        <v>49</v>
      </c>
      <c r="BF15" s="17" t="s">
        <v>49</v>
      </c>
      <c r="BG15" s="17" t="s">
        <v>49</v>
      </c>
      <c r="BH15" s="17" t="s">
        <v>49</v>
      </c>
      <c r="BI15" s="17" t="s">
        <v>49</v>
      </c>
      <c r="BJ15" s="17" t="s">
        <v>49</v>
      </c>
      <c r="BK15" s="17"/>
      <c r="BL15" s="17"/>
      <c r="BM15" s="17"/>
      <c r="BN15" s="17"/>
      <c r="BO15" s="17"/>
      <c r="BP15" s="17"/>
      <c r="BQ15" s="17"/>
      <c r="BR15" s="17"/>
      <c r="BS15" s="17"/>
      <c r="BT15" s="28"/>
    </row>
    <row r="16" ht="45" spans="1:72">
      <c r="A16" s="18" t="s">
        <v>62</v>
      </c>
      <c r="B16" s="13">
        <f t="array" ref="B16">_xlfn._xlws.FILTER([22]附件4本专科!$D$1:$D$65536,[22]附件4本专科!$B$1:$B$65536=A16,0)</f>
        <v>6</v>
      </c>
      <c r="C16" s="17">
        <f t="shared" si="3"/>
        <v>4.8</v>
      </c>
      <c r="D16" s="17"/>
      <c r="E16" s="17">
        <f t="array" ref="E16">_xlfn._xlws.FILTER([22]附件4本专科!$F$1:$F$65536,[22]附件4本专科!$B$1:$B$65536=A16,0)</f>
        <v>155</v>
      </c>
      <c r="F16" s="17">
        <f t="shared" si="1"/>
        <v>77.5</v>
      </c>
      <c r="G16" s="17"/>
      <c r="H16" s="17">
        <f t="array" ref="H16">_xlfn._xlws.FILTER([22]附件4本专科!$X$1:$X$65536,[22]附件4本专科!$B$1:$B$65536=A16,0)</f>
        <v>2215</v>
      </c>
      <c r="I16" s="17">
        <f t="array" ref="I16">ROUND((_xlfn._xlws.FILTER([22]附件4本专科!$Q$1:$Q$65536,[22]附件4本专科!$B$1:$B$65536=A16,0)),2)</f>
        <v>207.28</v>
      </c>
      <c r="J16" s="17"/>
      <c r="K16" s="17">
        <f t="array" ref="K16">_xlfn._xlws.FILTER([22]附件5服兵役资助!$BF$1:$BF$65536,[22]附件5服兵役资助!$B$1:$B$65536=A16,0)</f>
        <v>120</v>
      </c>
      <c r="L16" s="17">
        <f t="array" ref="L16">ROUND((_xlfn._xlws.FILTER([22]附件5服兵役资助!$BH$1:$BH$65536,[22]附件5服兵役资助!$B$1:$B$65536=A16,0)),2)</f>
        <v>15.15</v>
      </c>
      <c r="M16" s="17">
        <f t="array" ref="M16">_xlfn._xlws.FILTER([22]附件5服兵役资助!$BE$1:$BE$65536,[22]附件5服兵役资助!$B$1:$B$65536=A16,0)</f>
        <v>73</v>
      </c>
      <c r="N16" s="17">
        <f t="array" ref="N16">_xlfn._xlws.FILTER([22]附件5服兵役资助!$BG$1:$BG$65536,[22]附件5服兵役资助!$B$1:$B$65536=A16,0)</f>
        <v>201.07</v>
      </c>
      <c r="O16" s="17"/>
      <c r="P16" s="22">
        <f t="array" ref="P16">_xlfn._xlws.FILTER('[23]1参阅件'!$C$1:$C$65536,'[23]1参阅件'!$B$1:$B$65536=A16,0)</f>
        <v>0</v>
      </c>
      <c r="Q16" s="17">
        <f t="shared" si="2"/>
        <v>0</v>
      </c>
      <c r="R16" s="26"/>
      <c r="S16" s="27">
        <f t="array" ref="S16">_xlfn._xlws.FILTER('[23]1参阅件'!$D$1:$D$65536,'[23]1参阅件'!$B$1:$B$65536=A16,0)</f>
        <v>0</v>
      </c>
      <c r="T16" s="17">
        <f t="array" ref="T16">ROUND((_xlfn._xlws.FILTER([23]中央直达资金备案!$D$1:$D$65536,[23]中央直达资金备案!$B$1:$B$65536=A16,0)-Q16),2)</f>
        <v>0</v>
      </c>
      <c r="U16" s="26"/>
      <c r="V16" s="27">
        <f t="array" ref="V16">_xlfn._xlws.FILTER('[23]1参阅件'!$E$1:$E$65536,'[23]1参阅件'!$B$1:$B$65536=A16,0)</f>
        <v>0</v>
      </c>
      <c r="W16" s="17">
        <f t="array" ref="W16">ROUND((_xlfn._xlws.FILTER([23]中央直达资金备案!$E$1:$E$65536,[23]中央直达资金备案!$B$1:$B$65536=A16,0)),2)</f>
        <v>0</v>
      </c>
      <c r="X16" s="26"/>
      <c r="Y16" s="28"/>
      <c r="Z16" s="28"/>
      <c r="AA16" s="28"/>
      <c r="AB16" s="28"/>
      <c r="AC16" s="18" t="s">
        <v>53</v>
      </c>
      <c r="AD16" s="17" t="s">
        <v>49</v>
      </c>
      <c r="AE16" s="18" t="s">
        <v>54</v>
      </c>
      <c r="AF16" s="17" t="s">
        <v>49</v>
      </c>
      <c r="AG16" s="18" t="s">
        <v>55</v>
      </c>
      <c r="AH16" s="17" t="s">
        <v>49</v>
      </c>
      <c r="AI16" s="17" t="s">
        <v>49</v>
      </c>
      <c r="AJ16" s="17"/>
      <c r="AK16" s="17"/>
      <c r="AL16" s="17"/>
      <c r="AM16" s="17"/>
      <c r="AN16" s="17"/>
      <c r="AO16" s="17"/>
      <c r="AP16" s="17"/>
      <c r="AQ16" s="17"/>
      <c r="AR16" s="17"/>
      <c r="AS16" s="17" t="s">
        <v>49</v>
      </c>
      <c r="AT16" s="17" t="s">
        <v>49</v>
      </c>
      <c r="AU16" s="17" t="s">
        <v>49</v>
      </c>
      <c r="AV16" s="17" t="s">
        <v>49</v>
      </c>
      <c r="AW16" s="17" t="s">
        <v>51</v>
      </c>
      <c r="AX16" s="17"/>
      <c r="AY16" s="17"/>
      <c r="AZ16" s="17"/>
      <c r="BA16" s="17"/>
      <c r="BB16" s="17"/>
      <c r="BC16" s="17"/>
      <c r="BD16" s="17" t="s">
        <v>49</v>
      </c>
      <c r="BE16" s="17" t="s">
        <v>49</v>
      </c>
      <c r="BF16" s="17" t="s">
        <v>49</v>
      </c>
      <c r="BG16" s="17" t="s">
        <v>49</v>
      </c>
      <c r="BH16" s="17" t="s">
        <v>49</v>
      </c>
      <c r="BI16" s="17" t="s">
        <v>49</v>
      </c>
      <c r="BJ16" s="17" t="s">
        <v>49</v>
      </c>
      <c r="BK16" s="17"/>
      <c r="BL16" s="17"/>
      <c r="BM16" s="17"/>
      <c r="BN16" s="17"/>
      <c r="BO16" s="17"/>
      <c r="BP16" s="17"/>
      <c r="BQ16" s="17"/>
      <c r="BR16" s="17"/>
      <c r="BS16" s="17"/>
      <c r="BT16" s="28"/>
    </row>
    <row r="17" ht="45" spans="1:72">
      <c r="A17" s="14" t="s">
        <v>63</v>
      </c>
      <c r="B17" s="15">
        <f t="array" ref="B17">_xlfn._xlws.FILTER([22]附件4本专科!$D$1:$D$65536,[22]附件4本专科!$B$1:$B$65536=A17,0)+_xlfn._xlws.FILTER([22]附件3研究生!$D$1:$D$65536,[22]附件3研究生!$B$1:$B$65536=A17,0)</f>
        <v>148</v>
      </c>
      <c r="C17" s="16">
        <f t="array" ref="C17">ROUND((B17*0.8+_xlfn._xlws.FILTER([22]附件3研究生!$G$1:$G$65536,[22]附件3研究生!$B$1:$B$65536=A17,0)),2)</f>
        <v>342.4</v>
      </c>
      <c r="D17" s="17"/>
      <c r="E17" s="17">
        <f t="array" ref="E17">_xlfn._xlws.FILTER([22]附件4本专科!$F$1:$F$65536,[22]附件4本专科!$B$1:$B$65536=A17,0)</f>
        <v>1045</v>
      </c>
      <c r="F17" s="17">
        <f t="shared" si="1"/>
        <v>522.5</v>
      </c>
      <c r="G17" s="17"/>
      <c r="H17" s="16">
        <f t="array" ref="H17">_xlfn._xlws.FILTER([22]附件4本专科!$X$1:$X$65536,[22]附件4本专科!$B$1:$B$65536=A17,0)+_xlfn._xlws.FILTER([22]附件3研究生!$AD$1:$AD$65536,[22]附件3研究生!$B$1:$B$65536=A17,0)</f>
        <v>28049</v>
      </c>
      <c r="I17" s="16">
        <f t="array" ref="I17">ROUND((_xlfn._xlws.FILTER([22]附件4本专科!$Q$1:$Q$65536,[22]附件4本专科!$B$1:$B$65536=A17,0)+_xlfn._xlws.FILTER([22]附件3研究生!$O$1:$O$65536,[22]附件3研究生!$B$1:$B$65536=A17,0)),2)</f>
        <v>4297.75</v>
      </c>
      <c r="J17" s="17"/>
      <c r="K17" s="17">
        <f t="array" ref="K17">_xlfn._xlws.FILTER([22]附件5服兵役资助!$BF$1:$BF$65536,[22]附件5服兵役资助!$B$1:$B$65536=A17,0)</f>
        <v>141</v>
      </c>
      <c r="L17" s="17">
        <f t="array" ref="L17">ROUND((_xlfn._xlws.FILTER([22]附件5服兵役资助!$BH$1:$BH$65536,[22]附件5服兵役资助!$B$1:$B$65536=A17,0)),2)</f>
        <v>13.56</v>
      </c>
      <c r="M17" s="17">
        <f t="array" ref="M17">_xlfn._xlws.FILTER([22]附件5服兵役资助!$BE$1:$BE$65536,[22]附件5服兵役资助!$B$1:$B$65536=A17,0)</f>
        <v>107</v>
      </c>
      <c r="N17" s="17">
        <f t="array" ref="N17">_xlfn._xlws.FILTER([22]附件5服兵役资助!$BG$1:$BG$65536,[22]附件5服兵役资助!$B$1:$B$65536=A17,0)</f>
        <v>110.78</v>
      </c>
      <c r="O17" s="17"/>
      <c r="P17" s="22">
        <f t="array" ref="P17">_xlfn._xlws.FILTER('[23]1参阅件'!$C$1:$C$65536,'[23]1参阅件'!$B$1:$B$65536=A17,0)</f>
        <v>0</v>
      </c>
      <c r="Q17" s="17">
        <f t="shared" si="2"/>
        <v>0</v>
      </c>
      <c r="R17" s="26"/>
      <c r="S17" s="27">
        <f t="array" ref="S17">_xlfn._xlws.FILTER('[23]1参阅件'!$D$1:$D$65536,'[23]1参阅件'!$B$1:$B$65536=A17,0)</f>
        <v>0</v>
      </c>
      <c r="T17" s="17">
        <f t="array" ref="T17">ROUND((_xlfn._xlws.FILTER([23]中央直达资金备案!$D$1:$D$65536,[23]中央直达资金备案!$B$1:$B$65536=A17,0)-Q17),2)</f>
        <v>0</v>
      </c>
      <c r="U17" s="26"/>
      <c r="V17" s="27">
        <f t="array" ref="V17">_xlfn._xlws.FILTER('[23]1参阅件'!$E$1:$E$65536,'[23]1参阅件'!$B$1:$B$65536=A17,0)</f>
        <v>0</v>
      </c>
      <c r="W17" s="17">
        <f t="array" ref="W17">ROUND((_xlfn._xlws.FILTER([23]中央直达资金备案!$E$1:$E$65536,[23]中央直达资金备案!$B$1:$B$65536=A17,0)),2)</f>
        <v>0</v>
      </c>
      <c r="X17" s="26"/>
      <c r="Y17" s="28"/>
      <c r="Z17" s="28"/>
      <c r="AA17" s="28"/>
      <c r="AB17" s="28"/>
      <c r="AC17" s="18" t="s">
        <v>53</v>
      </c>
      <c r="AD17" s="17" t="s">
        <v>49</v>
      </c>
      <c r="AE17" s="18" t="s">
        <v>54</v>
      </c>
      <c r="AF17" s="17" t="s">
        <v>49</v>
      </c>
      <c r="AG17" s="18" t="s">
        <v>55</v>
      </c>
      <c r="AH17" s="17" t="s">
        <v>49</v>
      </c>
      <c r="AI17" s="17" t="s">
        <v>49</v>
      </c>
      <c r="AJ17" s="17"/>
      <c r="AK17" s="17"/>
      <c r="AL17" s="17"/>
      <c r="AM17" s="17"/>
      <c r="AN17" s="17"/>
      <c r="AO17" s="17"/>
      <c r="AP17" s="17"/>
      <c r="AQ17" s="17"/>
      <c r="AR17" s="17"/>
      <c r="AS17" s="17" t="s">
        <v>49</v>
      </c>
      <c r="AT17" s="17" t="s">
        <v>49</v>
      </c>
      <c r="AU17" s="17" t="s">
        <v>49</v>
      </c>
      <c r="AV17" s="17" t="s">
        <v>49</v>
      </c>
      <c r="AW17" s="17" t="s">
        <v>51</v>
      </c>
      <c r="AX17" s="17"/>
      <c r="AY17" s="17"/>
      <c r="AZ17" s="17"/>
      <c r="BA17" s="17"/>
      <c r="BB17" s="17"/>
      <c r="BC17" s="17"/>
      <c r="BD17" s="17" t="s">
        <v>49</v>
      </c>
      <c r="BE17" s="17" t="s">
        <v>49</v>
      </c>
      <c r="BF17" s="17" t="s">
        <v>49</v>
      </c>
      <c r="BG17" s="17" t="s">
        <v>49</v>
      </c>
      <c r="BH17" s="17" t="s">
        <v>49</v>
      </c>
      <c r="BI17" s="17" t="s">
        <v>49</v>
      </c>
      <c r="BJ17" s="17" t="s">
        <v>49</v>
      </c>
      <c r="BK17" s="17"/>
      <c r="BL17" s="17"/>
      <c r="BM17" s="17"/>
      <c r="BN17" s="17"/>
      <c r="BO17" s="17"/>
      <c r="BP17" s="17"/>
      <c r="BQ17" s="17"/>
      <c r="BR17" s="17"/>
      <c r="BS17" s="17"/>
      <c r="BT17" s="28"/>
    </row>
    <row r="18" ht="45" spans="1:72">
      <c r="A18" s="18" t="s">
        <v>64</v>
      </c>
      <c r="B18" s="13">
        <f t="array" ref="B18">_xlfn._xlws.FILTER([22]附件4本专科!$D$1:$D$65536,[22]附件4本专科!$B$1:$B$65536=A18,0)</f>
        <v>9</v>
      </c>
      <c r="C18" s="17">
        <f t="shared" si="3"/>
        <v>7.2</v>
      </c>
      <c r="D18" s="17"/>
      <c r="E18" s="17">
        <f t="array" ref="E18">_xlfn._xlws.FILTER([22]附件4本专科!$F$1:$F$65536,[22]附件4本专科!$B$1:$B$65536=A18,0)</f>
        <v>215</v>
      </c>
      <c r="F18" s="17">
        <f t="shared" si="1"/>
        <v>107.5</v>
      </c>
      <c r="G18" s="17"/>
      <c r="H18" s="17">
        <f t="array" ref="H18">_xlfn._xlws.FILTER([22]附件4本专科!$X$1:$X$65536,[22]附件4本专科!$B$1:$B$65536=A18,0)</f>
        <v>2956</v>
      </c>
      <c r="I18" s="17">
        <f t="array" ref="I18">ROUND((_xlfn._xlws.FILTER([22]附件4本专科!$Q$1:$Q$65536,[22]附件4本专科!$B$1:$B$65536=A18,0)),2)</f>
        <v>271.79</v>
      </c>
      <c r="J18" s="17"/>
      <c r="K18" s="17">
        <f t="array" ref="K18">_xlfn._xlws.FILTER([22]附件5服兵役资助!$BF$1:$BF$65536,[22]附件5服兵役资助!$B$1:$B$65536=A18,0)</f>
        <v>134</v>
      </c>
      <c r="L18" s="17">
        <f t="array" ref="L18">ROUND((_xlfn._xlws.FILTER([22]附件5服兵役资助!$BH$1:$BH$65536,[22]附件5服兵役资助!$B$1:$B$65536=A18,0)),2)</f>
        <v>13.87</v>
      </c>
      <c r="M18" s="17">
        <f t="array" ref="M18">_xlfn._xlws.FILTER([22]附件5服兵役资助!$BE$1:$BE$65536,[22]附件5服兵役资助!$B$1:$B$65536=A18,0)</f>
        <v>108</v>
      </c>
      <c r="N18" s="17">
        <f t="array" ref="N18">_xlfn._xlws.FILTER([22]附件5服兵役资助!$BG$1:$BG$65536,[22]附件5服兵役资助!$B$1:$B$65536=A18,0)</f>
        <v>330.88</v>
      </c>
      <c r="O18" s="17"/>
      <c r="P18" s="22">
        <f t="array" ref="P18">_xlfn._xlws.FILTER('[23]1参阅件'!$C$1:$C$65536,'[23]1参阅件'!$B$1:$B$65536=A18,0)</f>
        <v>0</v>
      </c>
      <c r="Q18" s="17">
        <f t="shared" si="2"/>
        <v>0</v>
      </c>
      <c r="R18" s="26"/>
      <c r="S18" s="27">
        <f t="array" ref="S18">_xlfn._xlws.FILTER('[23]1参阅件'!$D$1:$D$65536,'[23]1参阅件'!$B$1:$B$65536=A18,0)</f>
        <v>0</v>
      </c>
      <c r="T18" s="17">
        <f t="array" ref="T18">ROUND((_xlfn._xlws.FILTER([23]中央直达资金备案!$D$1:$D$65536,[23]中央直达资金备案!$B$1:$B$65536=A18,0)-Q18),2)</f>
        <v>0</v>
      </c>
      <c r="U18" s="26"/>
      <c r="V18" s="27">
        <f t="array" ref="V18">_xlfn._xlws.FILTER('[23]1参阅件'!$E$1:$E$65536,'[23]1参阅件'!$B$1:$B$65536=A18,0)</f>
        <v>0</v>
      </c>
      <c r="W18" s="17">
        <f t="array" ref="W18">ROUND((_xlfn._xlws.FILTER([23]中央直达资金备案!$E$1:$E$65536,[23]中央直达资金备案!$B$1:$B$65536=A18,0)),2)</f>
        <v>0</v>
      </c>
      <c r="X18" s="26"/>
      <c r="Y18" s="28"/>
      <c r="Z18" s="28"/>
      <c r="AA18" s="28"/>
      <c r="AB18" s="28"/>
      <c r="AC18" s="18" t="s">
        <v>53</v>
      </c>
      <c r="AD18" s="17" t="s">
        <v>49</v>
      </c>
      <c r="AE18" s="18" t="s">
        <v>54</v>
      </c>
      <c r="AF18" s="17" t="s">
        <v>49</v>
      </c>
      <c r="AG18" s="18" t="s">
        <v>55</v>
      </c>
      <c r="AH18" s="17" t="s">
        <v>49</v>
      </c>
      <c r="AI18" s="17" t="s">
        <v>49</v>
      </c>
      <c r="AJ18" s="17"/>
      <c r="AK18" s="17"/>
      <c r="AL18" s="17"/>
      <c r="AM18" s="17"/>
      <c r="AN18" s="17"/>
      <c r="AO18" s="17"/>
      <c r="AP18" s="17"/>
      <c r="AQ18" s="17"/>
      <c r="AR18" s="17"/>
      <c r="AS18" s="17" t="s">
        <v>49</v>
      </c>
      <c r="AT18" s="17" t="s">
        <v>49</v>
      </c>
      <c r="AU18" s="17" t="s">
        <v>49</v>
      </c>
      <c r="AV18" s="17" t="s">
        <v>49</v>
      </c>
      <c r="AW18" s="17" t="s">
        <v>51</v>
      </c>
      <c r="AX18" s="17"/>
      <c r="AY18" s="17"/>
      <c r="AZ18" s="17"/>
      <c r="BA18" s="17"/>
      <c r="BB18" s="17"/>
      <c r="BC18" s="17"/>
      <c r="BD18" s="17" t="s">
        <v>49</v>
      </c>
      <c r="BE18" s="17" t="s">
        <v>49</v>
      </c>
      <c r="BF18" s="17" t="s">
        <v>49</v>
      </c>
      <c r="BG18" s="17" t="s">
        <v>49</v>
      </c>
      <c r="BH18" s="17" t="s">
        <v>49</v>
      </c>
      <c r="BI18" s="17" t="s">
        <v>49</v>
      </c>
      <c r="BJ18" s="17" t="s">
        <v>49</v>
      </c>
      <c r="BK18" s="17"/>
      <c r="BL18" s="17"/>
      <c r="BM18" s="17"/>
      <c r="BN18" s="17"/>
      <c r="BO18" s="17"/>
      <c r="BP18" s="17"/>
      <c r="BQ18" s="17"/>
      <c r="BR18" s="17"/>
      <c r="BS18" s="17"/>
      <c r="BT18" s="28"/>
    </row>
    <row r="19" ht="45" spans="1:72">
      <c r="A19" s="14" t="s">
        <v>65</v>
      </c>
      <c r="B19" s="15">
        <f t="array" ref="B19">_xlfn._xlws.FILTER([22]附件4本专科!$D$1:$D$65536,[22]附件4本专科!$B$1:$B$65536=A19,0)+_xlfn._xlws.FILTER([22]附件3研究生!$D$1:$D$65536,[22]附件3研究生!$B$1:$B$65536=A19,0)</f>
        <v>131</v>
      </c>
      <c r="C19" s="16">
        <f t="array" ref="C19">ROUND((B19*0.8+_xlfn._xlws.FILTER([22]附件3研究生!$G$1:$G$65536,[22]附件3研究生!$B$1:$B$65536=A19,0)),2)</f>
        <v>295.8</v>
      </c>
      <c r="D19" s="17"/>
      <c r="E19" s="17">
        <f t="array" ref="E19">_xlfn._xlws.FILTER([22]附件4本专科!$F$1:$F$65536,[22]附件4本专科!$B$1:$B$65536=A19,0)</f>
        <v>1087</v>
      </c>
      <c r="F19" s="17">
        <f t="shared" si="1"/>
        <v>543.5</v>
      </c>
      <c r="G19" s="17"/>
      <c r="H19" s="16">
        <f t="array" ref="H19">_xlfn._xlws.FILTER([22]附件4本专科!$X$1:$X$65536,[22]附件4本专科!$B$1:$B$65536=A19,0)+_xlfn._xlws.FILTER([22]附件3研究生!$AD$1:$AD$65536,[22]附件3研究生!$B$1:$B$65536=A19,0)</f>
        <v>26315</v>
      </c>
      <c r="I19" s="16">
        <f t="array" ref="I19">ROUND((_xlfn._xlws.FILTER([22]附件4本专科!$Q$1:$Q$65536,[22]附件4本专科!$B$1:$B$65536=A19,0)+_xlfn._xlws.FILTER([22]附件3研究生!$O$1:$O$65536,[22]附件3研究生!$B$1:$B$65536=A19,0)),2)</f>
        <v>3916.52</v>
      </c>
      <c r="J19" s="17"/>
      <c r="K19" s="17">
        <f t="array" ref="K19">_xlfn._xlws.FILTER([22]附件5服兵役资助!$BF$1:$BF$65536,[22]附件5服兵役资助!$B$1:$B$65536=A19,0)</f>
        <v>230</v>
      </c>
      <c r="L19" s="17">
        <f t="array" ref="L19">ROUND((_xlfn._xlws.FILTER([22]附件5服兵役资助!$BH$1:$BH$65536,[22]附件5服兵役资助!$B$1:$B$65536=A19,0)),2)</f>
        <v>28.51</v>
      </c>
      <c r="M19" s="17">
        <f t="array" ref="M19">_xlfn._xlws.FILTER([22]附件5服兵役资助!$BE$1:$BE$65536,[22]附件5服兵役资助!$B$1:$B$65536=A19,0)</f>
        <v>122</v>
      </c>
      <c r="N19" s="17">
        <f t="array" ref="N19">_xlfn._xlws.FILTER([22]附件5服兵役资助!$BG$1:$BG$65536,[22]附件5服兵役资助!$B$1:$B$65536=A19,0)</f>
        <v>55.56</v>
      </c>
      <c r="O19" s="17"/>
      <c r="P19" s="22">
        <f t="array" ref="P19">_xlfn._xlws.FILTER('[23]1参阅件'!$C$1:$C$65536,'[23]1参阅件'!$B$1:$B$65536=A19,0)</f>
        <v>0</v>
      </c>
      <c r="Q19" s="17">
        <f t="shared" si="2"/>
        <v>0</v>
      </c>
      <c r="R19" s="26"/>
      <c r="S19" s="27">
        <f t="array" ref="S19">_xlfn._xlws.FILTER('[23]1参阅件'!$D$1:$D$65536,'[23]1参阅件'!$B$1:$B$65536=A19,0)</f>
        <v>0</v>
      </c>
      <c r="T19" s="17">
        <f t="array" ref="T19">ROUND((_xlfn._xlws.FILTER([23]中央直达资金备案!$D$1:$D$65536,[23]中央直达资金备案!$B$1:$B$65536=A19,0)-Q19),2)</f>
        <v>0</v>
      </c>
      <c r="U19" s="26"/>
      <c r="V19" s="27">
        <f t="array" ref="V19">_xlfn._xlws.FILTER('[23]1参阅件'!$E$1:$E$65536,'[23]1参阅件'!$B$1:$B$65536=A19,0)</f>
        <v>0</v>
      </c>
      <c r="W19" s="17">
        <f t="array" ref="W19">ROUND((_xlfn._xlws.FILTER([23]中央直达资金备案!$E$1:$E$65536,[23]中央直达资金备案!$B$1:$B$65536=A19,0)),2)</f>
        <v>0</v>
      </c>
      <c r="X19" s="26"/>
      <c r="Y19" s="28"/>
      <c r="Z19" s="28"/>
      <c r="AA19" s="28"/>
      <c r="AB19" s="28"/>
      <c r="AC19" s="18" t="s">
        <v>53</v>
      </c>
      <c r="AD19" s="17" t="s">
        <v>49</v>
      </c>
      <c r="AE19" s="18" t="s">
        <v>54</v>
      </c>
      <c r="AF19" s="17" t="s">
        <v>49</v>
      </c>
      <c r="AG19" s="18" t="s">
        <v>55</v>
      </c>
      <c r="AH19" s="17" t="s">
        <v>49</v>
      </c>
      <c r="AI19" s="17" t="s">
        <v>49</v>
      </c>
      <c r="AJ19" s="17"/>
      <c r="AK19" s="17"/>
      <c r="AL19" s="17"/>
      <c r="AM19" s="17"/>
      <c r="AN19" s="17"/>
      <c r="AO19" s="17"/>
      <c r="AP19" s="17"/>
      <c r="AQ19" s="17"/>
      <c r="AR19" s="17"/>
      <c r="AS19" s="17" t="s">
        <v>49</v>
      </c>
      <c r="AT19" s="17" t="s">
        <v>49</v>
      </c>
      <c r="AU19" s="17" t="s">
        <v>49</v>
      </c>
      <c r="AV19" s="17" t="s">
        <v>49</v>
      </c>
      <c r="AW19" s="17" t="s">
        <v>51</v>
      </c>
      <c r="AX19" s="17"/>
      <c r="AY19" s="17"/>
      <c r="AZ19" s="17"/>
      <c r="BA19" s="17"/>
      <c r="BB19" s="17"/>
      <c r="BC19" s="17"/>
      <c r="BD19" s="17" t="s">
        <v>49</v>
      </c>
      <c r="BE19" s="17" t="s">
        <v>49</v>
      </c>
      <c r="BF19" s="17" t="s">
        <v>49</v>
      </c>
      <c r="BG19" s="17" t="s">
        <v>49</v>
      </c>
      <c r="BH19" s="17" t="s">
        <v>49</v>
      </c>
      <c r="BI19" s="17" t="s">
        <v>49</v>
      </c>
      <c r="BJ19" s="17" t="s">
        <v>49</v>
      </c>
      <c r="BK19" s="17"/>
      <c r="BL19" s="17"/>
      <c r="BM19" s="17"/>
      <c r="BN19" s="17"/>
      <c r="BO19" s="17"/>
      <c r="BP19" s="17"/>
      <c r="BQ19" s="17"/>
      <c r="BR19" s="17"/>
      <c r="BS19" s="17"/>
      <c r="BT19" s="28"/>
    </row>
    <row r="20" ht="45" spans="1:72">
      <c r="A20" s="18" t="s">
        <v>66</v>
      </c>
      <c r="B20" s="13">
        <f t="array" ref="B20">_xlfn._xlws.FILTER([22]附件4本专科!$D$1:$D$65536,[22]附件4本专科!$B$1:$B$65536=A20,0)</f>
        <v>6</v>
      </c>
      <c r="C20" s="17">
        <f t="shared" si="3"/>
        <v>4.8</v>
      </c>
      <c r="D20" s="17"/>
      <c r="E20" s="17">
        <f t="array" ref="E20">_xlfn._xlws.FILTER([22]附件4本专科!$F$1:$F$65536,[22]附件4本专科!$B$1:$B$65536=A20,0)</f>
        <v>148</v>
      </c>
      <c r="F20" s="17">
        <f t="shared" si="1"/>
        <v>74</v>
      </c>
      <c r="G20" s="17"/>
      <c r="H20" s="17">
        <f t="array" ref="H20">_xlfn._xlws.FILTER([22]附件4本专科!$X$1:$X$65536,[22]附件4本专科!$B$1:$B$65536=A20,0)</f>
        <v>2127</v>
      </c>
      <c r="I20" s="17">
        <f t="array" ref="I20">ROUND((_xlfn._xlws.FILTER([22]附件4本专科!$Q$1:$Q$65536,[22]附件4本专科!$B$1:$B$65536=A20,0)),2)</f>
        <v>198.23</v>
      </c>
      <c r="J20" s="17"/>
      <c r="K20" s="17">
        <f t="array" ref="K20">_xlfn._xlws.FILTER([22]附件5服兵役资助!$BF$1:$BF$65536,[22]附件5服兵役资助!$B$1:$B$65536=A20,0)</f>
        <v>91</v>
      </c>
      <c r="L20" s="17">
        <f t="array" ref="L20">ROUND((_xlfn._xlws.FILTER([22]附件5服兵役资助!$BH$1:$BH$65536,[22]附件5服兵役资助!$B$1:$B$65536=A20,0)),2)</f>
        <v>11.78</v>
      </c>
      <c r="M20" s="17">
        <f t="array" ref="M20">_xlfn._xlws.FILTER([22]附件5服兵役资助!$BE$1:$BE$65536,[22]附件5服兵役资助!$B$1:$B$65536=A20,0)</f>
        <v>53</v>
      </c>
      <c r="N20" s="17">
        <f t="array" ref="N20">_xlfn._xlws.FILTER([22]附件5服兵役资助!$BG$1:$BG$65536,[22]附件5服兵役资助!$B$1:$B$65536=A20,0)</f>
        <v>123.31</v>
      </c>
      <c r="O20" s="17"/>
      <c r="P20" s="22">
        <f t="array" ref="P20">_xlfn._xlws.FILTER('[23]1参阅件'!$C$1:$C$65536,'[23]1参阅件'!$B$1:$B$65536=A20,0)</f>
        <v>0</v>
      </c>
      <c r="Q20" s="17">
        <f t="shared" si="2"/>
        <v>0</v>
      </c>
      <c r="R20" s="26"/>
      <c r="S20" s="27">
        <f t="array" ref="S20">_xlfn._xlws.FILTER('[23]1参阅件'!$D$1:$D$65536,'[23]1参阅件'!$B$1:$B$65536=A20,0)</f>
        <v>0</v>
      </c>
      <c r="T20" s="17">
        <f t="array" ref="T20">ROUND((_xlfn._xlws.FILTER([23]中央直达资金备案!$D$1:$D$65536,[23]中央直达资金备案!$B$1:$B$65536=A20,0)-Q20),2)</f>
        <v>0</v>
      </c>
      <c r="U20" s="26"/>
      <c r="V20" s="27">
        <f t="array" ref="V20">_xlfn._xlws.FILTER('[23]1参阅件'!$E$1:$E$65536,'[23]1参阅件'!$B$1:$B$65536=A20,0)</f>
        <v>0</v>
      </c>
      <c r="W20" s="17">
        <f t="array" ref="W20">ROUND((_xlfn._xlws.FILTER([23]中央直达资金备案!$E$1:$E$65536,[23]中央直达资金备案!$B$1:$B$65536=A20,0)),2)</f>
        <v>0</v>
      </c>
      <c r="X20" s="26"/>
      <c r="Y20" s="28"/>
      <c r="Z20" s="28"/>
      <c r="AA20" s="28"/>
      <c r="AB20" s="28"/>
      <c r="AC20" s="18" t="s">
        <v>53</v>
      </c>
      <c r="AD20" s="17" t="s">
        <v>49</v>
      </c>
      <c r="AE20" s="18" t="s">
        <v>54</v>
      </c>
      <c r="AF20" s="17" t="s">
        <v>49</v>
      </c>
      <c r="AG20" s="18" t="s">
        <v>55</v>
      </c>
      <c r="AH20" s="17" t="s">
        <v>49</v>
      </c>
      <c r="AI20" s="17" t="s">
        <v>49</v>
      </c>
      <c r="AJ20" s="17"/>
      <c r="AK20" s="17"/>
      <c r="AL20" s="17"/>
      <c r="AM20" s="17"/>
      <c r="AN20" s="17"/>
      <c r="AO20" s="17"/>
      <c r="AP20" s="17"/>
      <c r="AQ20" s="17"/>
      <c r="AR20" s="17"/>
      <c r="AS20" s="17" t="s">
        <v>49</v>
      </c>
      <c r="AT20" s="17" t="s">
        <v>49</v>
      </c>
      <c r="AU20" s="17" t="s">
        <v>49</v>
      </c>
      <c r="AV20" s="17" t="s">
        <v>49</v>
      </c>
      <c r="AW20" s="17" t="s">
        <v>51</v>
      </c>
      <c r="AX20" s="17"/>
      <c r="AY20" s="17"/>
      <c r="AZ20" s="17"/>
      <c r="BA20" s="17"/>
      <c r="BB20" s="17"/>
      <c r="BC20" s="17"/>
      <c r="BD20" s="17" t="s">
        <v>49</v>
      </c>
      <c r="BE20" s="17" t="s">
        <v>49</v>
      </c>
      <c r="BF20" s="17" t="s">
        <v>49</v>
      </c>
      <c r="BG20" s="17" t="s">
        <v>49</v>
      </c>
      <c r="BH20" s="17" t="s">
        <v>49</v>
      </c>
      <c r="BI20" s="17" t="s">
        <v>49</v>
      </c>
      <c r="BJ20" s="17" t="s">
        <v>49</v>
      </c>
      <c r="BK20" s="17"/>
      <c r="BL20" s="17"/>
      <c r="BM20" s="17"/>
      <c r="BN20" s="17"/>
      <c r="BO20" s="17"/>
      <c r="BP20" s="17"/>
      <c r="BQ20" s="17"/>
      <c r="BR20" s="17"/>
      <c r="BS20" s="17"/>
      <c r="BT20" s="28"/>
    </row>
    <row r="21" ht="45" spans="1:72">
      <c r="A21" s="14" t="s">
        <v>67</v>
      </c>
      <c r="B21" s="15">
        <f t="array" ref="B21">_xlfn._xlws.FILTER([22]附件4本专科!$D$1:$D$65536,[22]附件4本专科!$B$1:$B$65536=A21,0)+_xlfn._xlws.FILTER([22]附件3研究生!$D$1:$D$65536,[22]附件3研究生!$B$1:$B$65536=A21,0)</f>
        <v>109</v>
      </c>
      <c r="C21" s="16">
        <f t="array" ref="C21">ROUND((B21*0.8+_xlfn._xlws.FILTER([22]附件3研究生!$G$1:$G$65536,[22]附件3研究生!$B$1:$B$65536=A21,0)),2)</f>
        <v>234.2</v>
      </c>
      <c r="D21" s="17"/>
      <c r="E21" s="17">
        <f t="array" ref="E21">_xlfn._xlws.FILTER([22]附件4本专科!$F$1:$F$65536,[22]附件4本专科!$B$1:$B$65536=A21,0)</f>
        <v>1019</v>
      </c>
      <c r="F21" s="17">
        <f t="shared" si="1"/>
        <v>509.5</v>
      </c>
      <c r="G21" s="17"/>
      <c r="H21" s="16">
        <f t="array" ref="H21">_xlfn._xlws.FILTER([22]附件4本专科!$X$1:$X$65536,[22]附件4本专科!$B$1:$B$65536=A21,0)+_xlfn._xlws.FILTER([22]附件3研究生!$AD$1:$AD$65536,[22]附件3研究生!$B$1:$B$65536=A21,0)</f>
        <v>23482</v>
      </c>
      <c r="I21" s="16">
        <f t="array" ref="I21">ROUND((_xlfn._xlws.FILTER([22]附件4本专科!$Q$1:$Q$65536,[22]附件4本专科!$B$1:$B$65536=A21,0)+_xlfn._xlws.FILTER([22]附件3研究生!$O$1:$O$65536,[22]附件3研究生!$B$1:$B$65536=A21,0)),2)</f>
        <v>3343.82</v>
      </c>
      <c r="J21" s="17"/>
      <c r="K21" s="17">
        <f t="array" ref="K21">_xlfn._xlws.FILTER([22]附件5服兵役资助!$BF$1:$BF$65536,[22]附件5服兵役资助!$B$1:$B$65536=A21,0)</f>
        <v>194</v>
      </c>
      <c r="L21" s="17">
        <f t="array" ref="L21">ROUND((_xlfn._xlws.FILTER([22]附件5服兵役资助!$BH$1:$BH$65536,[22]附件5服兵役资助!$B$1:$B$65536=A21,0)),2)</f>
        <v>21.19</v>
      </c>
      <c r="M21" s="17">
        <f t="array" ref="M21">_xlfn._xlws.FILTER([22]附件5服兵役资助!$BE$1:$BE$65536,[22]附件5服兵役资助!$B$1:$B$65536=A21,0)</f>
        <v>122</v>
      </c>
      <c r="N21" s="17">
        <f t="array" ref="N21">_xlfn._xlws.FILTER([22]附件5服兵役资助!$BG$1:$BG$65536,[22]附件5服兵役资助!$B$1:$B$65536=A21,0)</f>
        <v>182.56</v>
      </c>
      <c r="O21" s="17"/>
      <c r="P21" s="22">
        <f t="array" ref="P21">_xlfn._xlws.FILTER('[23]1参阅件'!$C$1:$C$65536,'[23]1参阅件'!$B$1:$B$65536=A21,0)</f>
        <v>0</v>
      </c>
      <c r="Q21" s="17">
        <f t="shared" si="2"/>
        <v>0</v>
      </c>
      <c r="R21" s="26"/>
      <c r="S21" s="27">
        <f t="array" ref="S21">_xlfn._xlws.FILTER('[23]1参阅件'!$D$1:$D$65536,'[23]1参阅件'!$B$1:$B$65536=A21,0)</f>
        <v>0</v>
      </c>
      <c r="T21" s="17">
        <f t="array" ref="T21">ROUND((_xlfn._xlws.FILTER([23]中央直达资金备案!$D$1:$D$65536,[23]中央直达资金备案!$B$1:$B$65536=A21,0)-Q21),2)</f>
        <v>0</v>
      </c>
      <c r="U21" s="26"/>
      <c r="V21" s="27">
        <f t="array" ref="V21">_xlfn._xlws.FILTER('[23]1参阅件'!$E$1:$E$65536,'[23]1参阅件'!$B$1:$B$65536=A21,0)</f>
        <v>0</v>
      </c>
      <c r="W21" s="17">
        <f t="array" ref="W21">ROUND((_xlfn._xlws.FILTER([23]中央直达资金备案!$E$1:$E$65536,[23]中央直达资金备案!$B$1:$B$65536=A21,0)),2)</f>
        <v>0</v>
      </c>
      <c r="X21" s="26"/>
      <c r="Y21" s="28"/>
      <c r="Z21" s="28"/>
      <c r="AA21" s="28"/>
      <c r="AB21" s="28"/>
      <c r="AC21" s="18" t="s">
        <v>53</v>
      </c>
      <c r="AD21" s="17" t="s">
        <v>49</v>
      </c>
      <c r="AE21" s="18" t="s">
        <v>54</v>
      </c>
      <c r="AF21" s="17" t="s">
        <v>49</v>
      </c>
      <c r="AG21" s="18" t="s">
        <v>55</v>
      </c>
      <c r="AH21" s="17" t="s">
        <v>49</v>
      </c>
      <c r="AI21" s="17" t="s">
        <v>49</v>
      </c>
      <c r="AJ21" s="17"/>
      <c r="AK21" s="17"/>
      <c r="AL21" s="17"/>
      <c r="AM21" s="17"/>
      <c r="AN21" s="17"/>
      <c r="AO21" s="17"/>
      <c r="AP21" s="17"/>
      <c r="AQ21" s="17"/>
      <c r="AR21" s="17"/>
      <c r="AS21" s="17" t="s">
        <v>49</v>
      </c>
      <c r="AT21" s="17" t="s">
        <v>49</v>
      </c>
      <c r="AU21" s="17" t="s">
        <v>49</v>
      </c>
      <c r="AV21" s="17" t="s">
        <v>49</v>
      </c>
      <c r="AW21" s="17" t="s">
        <v>51</v>
      </c>
      <c r="AX21" s="17"/>
      <c r="AY21" s="17"/>
      <c r="AZ21" s="17"/>
      <c r="BA21" s="17"/>
      <c r="BB21" s="17"/>
      <c r="BC21" s="17"/>
      <c r="BD21" s="17" t="s">
        <v>49</v>
      </c>
      <c r="BE21" s="17" t="s">
        <v>49</v>
      </c>
      <c r="BF21" s="17" t="s">
        <v>49</v>
      </c>
      <c r="BG21" s="17" t="s">
        <v>49</v>
      </c>
      <c r="BH21" s="17" t="s">
        <v>49</v>
      </c>
      <c r="BI21" s="17" t="s">
        <v>49</v>
      </c>
      <c r="BJ21" s="17" t="s">
        <v>49</v>
      </c>
      <c r="BK21" s="17"/>
      <c r="BL21" s="17"/>
      <c r="BM21" s="17"/>
      <c r="BN21" s="17"/>
      <c r="BO21" s="17"/>
      <c r="BP21" s="17"/>
      <c r="BQ21" s="17"/>
      <c r="BR21" s="17"/>
      <c r="BS21" s="17"/>
      <c r="BT21" s="28"/>
    </row>
    <row r="22" ht="45" spans="1:72">
      <c r="A22" s="18" t="s">
        <v>68</v>
      </c>
      <c r="B22" s="13">
        <f t="array" ref="B22">_xlfn._xlws.FILTER([22]附件4本专科!$D$1:$D$65536,[22]附件4本专科!$B$1:$B$65536=A22,0)</f>
        <v>19</v>
      </c>
      <c r="C22" s="17">
        <f t="shared" si="3"/>
        <v>15.2</v>
      </c>
      <c r="D22" s="17"/>
      <c r="E22" s="17">
        <f t="array" ref="E22">_xlfn._xlws.FILTER([22]附件4本专科!$F$1:$F$65536,[22]附件4本专科!$B$1:$B$65536=A22,0)</f>
        <v>480</v>
      </c>
      <c r="F22" s="17">
        <f t="shared" si="1"/>
        <v>240</v>
      </c>
      <c r="G22" s="17"/>
      <c r="H22" s="17">
        <f t="array" ref="H22">_xlfn._xlws.FILTER([22]附件4本专科!$X$1:$X$65536,[22]附件4本专科!$B$1:$B$65536=A22,0)</f>
        <v>6252</v>
      </c>
      <c r="I22" s="17">
        <f t="array" ref="I22">ROUND((_xlfn._xlws.FILTER([22]附件4本专科!$Q$1:$Q$65536,[22]附件4本专科!$B$1:$B$65536=A22,0)),2)</f>
        <v>598.26</v>
      </c>
      <c r="J22" s="17"/>
      <c r="K22" s="17">
        <f t="array" ref="K22">_xlfn._xlws.FILTER([22]附件5服兵役资助!$BF$1:$BF$65536,[22]附件5服兵役资助!$B$1:$B$65536=A22,0)</f>
        <v>583</v>
      </c>
      <c r="L22" s="17">
        <f t="array" ref="L22">ROUND((_xlfn._xlws.FILTER([22]附件5服兵役资助!$BH$1:$BH$65536,[22]附件5服兵役资助!$B$1:$B$65536=A22,0)),2)</f>
        <v>92.47</v>
      </c>
      <c r="M22" s="17">
        <f t="array" ref="M22">_xlfn._xlws.FILTER([22]附件5服兵役资助!$BE$1:$BE$65536,[22]附件5服兵役资助!$B$1:$B$65536=A22,0)</f>
        <v>120</v>
      </c>
      <c r="N22" s="17">
        <f t="array" ref="N22">_xlfn._xlws.FILTER([22]附件5服兵役资助!$BG$1:$BG$65536,[22]附件5服兵役资助!$B$1:$B$65536=A22,0)</f>
        <v>404</v>
      </c>
      <c r="O22" s="17"/>
      <c r="P22" s="22">
        <f t="array" ref="P22">_xlfn._xlws.FILTER('[23]1参阅件'!$C$1:$C$65536,'[23]1参阅件'!$B$1:$B$65536=A22,0)</f>
        <v>0</v>
      </c>
      <c r="Q22" s="17">
        <f t="shared" si="2"/>
        <v>0</v>
      </c>
      <c r="R22" s="26"/>
      <c r="S22" s="27">
        <f t="array" ref="S22">_xlfn._xlws.FILTER('[23]1参阅件'!$D$1:$D$65536,'[23]1参阅件'!$B$1:$B$65536=A22,0)</f>
        <v>0</v>
      </c>
      <c r="T22" s="17">
        <f t="array" ref="T22">ROUND((_xlfn._xlws.FILTER([23]中央直达资金备案!$D$1:$D$65536,[23]中央直达资金备案!$B$1:$B$65536=A22,0)-Q22),2)</f>
        <v>0</v>
      </c>
      <c r="U22" s="26"/>
      <c r="V22" s="27">
        <f t="array" ref="V22">_xlfn._xlws.FILTER('[23]1参阅件'!$E$1:$E$65536,'[23]1参阅件'!$B$1:$B$65536=A22,0)</f>
        <v>0</v>
      </c>
      <c r="W22" s="17">
        <f t="array" ref="W22">ROUND((_xlfn._xlws.FILTER([23]中央直达资金备案!$E$1:$E$65536,[23]中央直达资金备案!$B$1:$B$65536=A22,0)),2)</f>
        <v>0</v>
      </c>
      <c r="X22" s="26"/>
      <c r="Y22" s="28"/>
      <c r="Z22" s="28"/>
      <c r="AA22" s="28"/>
      <c r="AB22" s="28"/>
      <c r="AC22" s="18" t="s">
        <v>53</v>
      </c>
      <c r="AD22" s="17" t="s">
        <v>49</v>
      </c>
      <c r="AE22" s="18" t="s">
        <v>54</v>
      </c>
      <c r="AF22" s="17" t="s">
        <v>49</v>
      </c>
      <c r="AG22" s="18" t="s">
        <v>55</v>
      </c>
      <c r="AH22" s="17" t="s">
        <v>49</v>
      </c>
      <c r="AI22" s="17" t="s">
        <v>49</v>
      </c>
      <c r="AJ22" s="17"/>
      <c r="AK22" s="17"/>
      <c r="AL22" s="17"/>
      <c r="AM22" s="17"/>
      <c r="AN22" s="17"/>
      <c r="AO22" s="17"/>
      <c r="AP22" s="17"/>
      <c r="AQ22" s="17"/>
      <c r="AR22" s="17"/>
      <c r="AS22" s="17" t="s">
        <v>49</v>
      </c>
      <c r="AT22" s="17" t="s">
        <v>49</v>
      </c>
      <c r="AU22" s="17" t="s">
        <v>49</v>
      </c>
      <c r="AV22" s="17" t="s">
        <v>49</v>
      </c>
      <c r="AW22" s="17" t="s">
        <v>51</v>
      </c>
      <c r="AX22" s="17"/>
      <c r="AY22" s="17"/>
      <c r="AZ22" s="17"/>
      <c r="BA22" s="17"/>
      <c r="BB22" s="17"/>
      <c r="BC22" s="17"/>
      <c r="BD22" s="17" t="s">
        <v>49</v>
      </c>
      <c r="BE22" s="17" t="s">
        <v>49</v>
      </c>
      <c r="BF22" s="17" t="s">
        <v>49</v>
      </c>
      <c r="BG22" s="17" t="s">
        <v>49</v>
      </c>
      <c r="BH22" s="17" t="s">
        <v>49</v>
      </c>
      <c r="BI22" s="17" t="s">
        <v>49</v>
      </c>
      <c r="BJ22" s="17" t="s">
        <v>49</v>
      </c>
      <c r="BK22" s="17"/>
      <c r="BL22" s="17"/>
      <c r="BM22" s="17"/>
      <c r="BN22" s="17"/>
      <c r="BO22" s="17"/>
      <c r="BP22" s="17"/>
      <c r="BQ22" s="17"/>
      <c r="BR22" s="17"/>
      <c r="BS22" s="17"/>
      <c r="BT22" s="28"/>
    </row>
    <row r="23" ht="45" spans="1:72">
      <c r="A23" s="14" t="s">
        <v>69</v>
      </c>
      <c r="B23" s="15">
        <f t="array" ref="B23">_xlfn._xlws.FILTER([22]附件4本专科!$D$1:$D$65536,[22]附件4本专科!$B$1:$B$65536=A23,0)+_xlfn._xlws.FILTER([22]附件3研究生!$D$1:$D$65536,[22]附件3研究生!$B$1:$B$65536=A23,0)</f>
        <v>76</v>
      </c>
      <c r="C23" s="16">
        <f t="array" ref="C23">ROUND((B23*0.8+_xlfn._xlws.FILTER([22]附件3研究生!$G$1:$G$65536,[22]附件3研究生!$B$1:$B$65536=A23,0)),2)</f>
        <v>172.8</v>
      </c>
      <c r="D23" s="17"/>
      <c r="E23" s="17">
        <f t="array" ref="E23">_xlfn._xlws.FILTER([22]附件4本专科!$F$1:$F$65536,[22]附件4本专科!$B$1:$B$65536=A23,0)</f>
        <v>632</v>
      </c>
      <c r="F23" s="17">
        <f t="shared" si="1"/>
        <v>316</v>
      </c>
      <c r="G23" s="17"/>
      <c r="H23" s="16">
        <f t="array" ref="H23">_xlfn._xlws.FILTER([22]附件4本专科!$X$1:$X$65536,[22]附件4本专科!$B$1:$B$65536=A23,0)+_xlfn._xlws.FILTER([22]附件3研究生!$AD$1:$AD$65536,[22]附件3研究生!$B$1:$B$65536=A23,0)</f>
        <v>14799</v>
      </c>
      <c r="I23" s="16">
        <f t="array" ref="I23">ROUND((_xlfn._xlws.FILTER([22]附件4本专科!$Q$1:$Q$65536,[22]附件4本专科!$B$1:$B$65536=A23,0)+_xlfn._xlws.FILTER([22]附件3研究生!$O$1:$O$65536,[22]附件3研究生!$B$1:$B$65536=A23,0)),2)</f>
        <v>2260.83</v>
      </c>
      <c r="J23" s="17"/>
      <c r="K23" s="17">
        <f t="array" ref="K23">_xlfn._xlws.FILTER([22]附件5服兵役资助!$BF$1:$BF$65536,[22]附件5服兵役资助!$B$1:$B$65536=A23,0)</f>
        <v>211</v>
      </c>
      <c r="L23" s="17">
        <f t="array" ref="L23">ROUND((_xlfn._xlws.FILTER([22]附件5服兵役资助!$BH$1:$BH$65536,[22]附件5服兵役资助!$B$1:$B$65536=A23,0)),2)</f>
        <v>27.23</v>
      </c>
      <c r="M23" s="17">
        <f t="array" ref="M23">_xlfn._xlws.FILTER([22]附件5服兵役资助!$BE$1:$BE$65536,[22]附件5服兵役资助!$B$1:$B$65536=A23,0)</f>
        <v>67</v>
      </c>
      <c r="N23" s="17">
        <f t="array" ref="N23">_xlfn._xlws.FILTER([22]附件5服兵役资助!$BG$1:$BG$65536,[22]附件5服兵役资助!$B$1:$B$65536=A23,0)</f>
        <v>105.42</v>
      </c>
      <c r="O23" s="17"/>
      <c r="P23" s="22">
        <f t="array" ref="P23">_xlfn._xlws.FILTER('[23]1参阅件'!$C$1:$C$65536,'[23]1参阅件'!$B$1:$B$65536=A23,0)</f>
        <v>0</v>
      </c>
      <c r="Q23" s="17">
        <f t="shared" si="2"/>
        <v>0</v>
      </c>
      <c r="R23" s="26"/>
      <c r="S23" s="27">
        <f t="array" ref="S23">_xlfn._xlws.FILTER('[23]1参阅件'!$D$1:$D$65536,'[23]1参阅件'!$B$1:$B$65536=A23,0)</f>
        <v>0</v>
      </c>
      <c r="T23" s="17">
        <f t="array" ref="T23">ROUND((_xlfn._xlws.FILTER([23]中央直达资金备案!$D$1:$D$65536,[23]中央直达资金备案!$B$1:$B$65536=A23,0)-Q23),2)</f>
        <v>0</v>
      </c>
      <c r="U23" s="26"/>
      <c r="V23" s="27">
        <f t="array" ref="V23">_xlfn._xlws.FILTER('[23]1参阅件'!$E$1:$E$65536,'[23]1参阅件'!$B$1:$B$65536=A23,0)</f>
        <v>0</v>
      </c>
      <c r="W23" s="17">
        <f t="array" ref="W23">ROUND((_xlfn._xlws.FILTER([23]中央直达资金备案!$E$1:$E$65536,[23]中央直达资金备案!$B$1:$B$65536=A23,0)),2)</f>
        <v>0</v>
      </c>
      <c r="X23" s="26"/>
      <c r="Y23" s="28"/>
      <c r="Z23" s="28"/>
      <c r="AA23" s="28"/>
      <c r="AB23" s="28"/>
      <c r="AC23" s="18" t="s">
        <v>53</v>
      </c>
      <c r="AD23" s="17" t="s">
        <v>49</v>
      </c>
      <c r="AE23" s="18" t="s">
        <v>54</v>
      </c>
      <c r="AF23" s="17" t="s">
        <v>49</v>
      </c>
      <c r="AG23" s="18" t="s">
        <v>55</v>
      </c>
      <c r="AH23" s="17" t="s">
        <v>49</v>
      </c>
      <c r="AI23" s="17" t="s">
        <v>49</v>
      </c>
      <c r="AJ23" s="17"/>
      <c r="AK23" s="17"/>
      <c r="AL23" s="17"/>
      <c r="AM23" s="17"/>
      <c r="AN23" s="17"/>
      <c r="AO23" s="17"/>
      <c r="AP23" s="17"/>
      <c r="AQ23" s="17"/>
      <c r="AR23" s="17"/>
      <c r="AS23" s="17" t="s">
        <v>49</v>
      </c>
      <c r="AT23" s="17" t="s">
        <v>49</v>
      </c>
      <c r="AU23" s="17" t="s">
        <v>49</v>
      </c>
      <c r="AV23" s="17" t="s">
        <v>49</v>
      </c>
      <c r="AW23" s="17" t="s">
        <v>51</v>
      </c>
      <c r="AX23" s="17"/>
      <c r="AY23" s="17"/>
      <c r="AZ23" s="17"/>
      <c r="BA23" s="17"/>
      <c r="BB23" s="17"/>
      <c r="BC23" s="17"/>
      <c r="BD23" s="17" t="s">
        <v>49</v>
      </c>
      <c r="BE23" s="17" t="s">
        <v>49</v>
      </c>
      <c r="BF23" s="17" t="s">
        <v>49</v>
      </c>
      <c r="BG23" s="17" t="s">
        <v>49</v>
      </c>
      <c r="BH23" s="17" t="s">
        <v>49</v>
      </c>
      <c r="BI23" s="17" t="s">
        <v>49</v>
      </c>
      <c r="BJ23" s="17" t="s">
        <v>49</v>
      </c>
      <c r="BK23" s="17"/>
      <c r="BL23" s="17"/>
      <c r="BM23" s="17"/>
      <c r="BN23" s="17"/>
      <c r="BO23" s="17"/>
      <c r="BP23" s="17"/>
      <c r="BQ23" s="17"/>
      <c r="BR23" s="17"/>
      <c r="BS23" s="17"/>
      <c r="BT23" s="28"/>
    </row>
    <row r="24" ht="45" spans="1:72">
      <c r="A24" s="18" t="s">
        <v>70</v>
      </c>
      <c r="B24" s="13">
        <f t="array" ref="B24">_xlfn._xlws.FILTER([22]附件4本专科!$D$1:$D$65536,[22]附件4本专科!$B$1:$B$65536=A24,0)</f>
        <v>7</v>
      </c>
      <c r="C24" s="17">
        <f t="shared" si="3"/>
        <v>5.6</v>
      </c>
      <c r="D24" s="17"/>
      <c r="E24" s="17">
        <f t="array" ref="E24">_xlfn._xlws.FILTER([22]附件4本专科!$F$1:$F$65536,[22]附件4本专科!$B$1:$B$65536=A24,0)</f>
        <v>173</v>
      </c>
      <c r="F24" s="17">
        <f t="shared" si="1"/>
        <v>86.5</v>
      </c>
      <c r="G24" s="17"/>
      <c r="H24" s="17">
        <f t="array" ref="H24">_xlfn._xlws.FILTER([22]附件4本专科!$X$1:$X$65536,[22]附件4本专科!$B$1:$B$65536=A24,0)</f>
        <v>2281</v>
      </c>
      <c r="I24" s="17">
        <f t="array" ref="I24">ROUND((_xlfn._xlws.FILTER([22]附件4本专科!$Q$1:$Q$65536,[22]附件4本专科!$B$1:$B$65536=A24,0)),2)</f>
        <v>215.86</v>
      </c>
      <c r="J24" s="17"/>
      <c r="K24" s="17">
        <f t="array" ref="K24">_xlfn._xlws.FILTER([22]附件5服兵役资助!$BF$1:$BF$65536,[22]附件5服兵役资助!$B$1:$B$65536=A24,0)</f>
        <v>88</v>
      </c>
      <c r="L24" s="17">
        <f t="array" ref="L24">ROUND((_xlfn._xlws.FILTER([22]附件5服兵役资助!$BH$1:$BH$65536,[22]附件5服兵役资助!$B$1:$B$65536=A24,0)),2)</f>
        <v>10.29</v>
      </c>
      <c r="M24" s="17">
        <f t="array" ref="M24">_xlfn._xlws.FILTER([22]附件5服兵役资助!$BE$1:$BE$65536,[22]附件5服兵役资助!$B$1:$B$65536=A24,0)</f>
        <v>29</v>
      </c>
      <c r="N24" s="17">
        <f t="array" ref="N24">_xlfn._xlws.FILTER([22]附件5服兵役资助!$BG$1:$BG$65536,[22]附件5服兵役资助!$B$1:$B$65536=A24,0)</f>
        <v>100.6</v>
      </c>
      <c r="O24" s="17"/>
      <c r="P24" s="22">
        <f t="array" ref="P24">_xlfn._xlws.FILTER('[23]1参阅件'!$C$1:$C$65536,'[23]1参阅件'!$B$1:$B$65536=A24,0)</f>
        <v>0</v>
      </c>
      <c r="Q24" s="17">
        <f t="shared" si="2"/>
        <v>0</v>
      </c>
      <c r="R24" s="26"/>
      <c r="S24" s="27">
        <f t="array" ref="S24">_xlfn._xlws.FILTER('[23]1参阅件'!$D$1:$D$65536,'[23]1参阅件'!$B$1:$B$65536=A24,0)</f>
        <v>0</v>
      </c>
      <c r="T24" s="17">
        <f t="array" ref="T24">ROUND((_xlfn._xlws.FILTER([23]中央直达资金备案!$D$1:$D$65536,[23]中央直达资金备案!$B$1:$B$65536=A24,0)-Q24),2)</f>
        <v>0</v>
      </c>
      <c r="U24" s="26"/>
      <c r="V24" s="27">
        <f t="array" ref="V24">_xlfn._xlws.FILTER('[23]1参阅件'!$E$1:$E$65536,'[23]1参阅件'!$B$1:$B$65536=A24,0)</f>
        <v>0</v>
      </c>
      <c r="W24" s="17">
        <f t="array" ref="W24">ROUND((_xlfn._xlws.FILTER([23]中央直达资金备案!$E$1:$E$65536,[23]中央直达资金备案!$B$1:$B$65536=A24,0)),2)</f>
        <v>0</v>
      </c>
      <c r="X24" s="26"/>
      <c r="Y24" s="28"/>
      <c r="Z24" s="28"/>
      <c r="AA24" s="28"/>
      <c r="AB24" s="28"/>
      <c r="AC24" s="18" t="s">
        <v>53</v>
      </c>
      <c r="AD24" s="17" t="s">
        <v>49</v>
      </c>
      <c r="AE24" s="18" t="s">
        <v>54</v>
      </c>
      <c r="AF24" s="17" t="s">
        <v>49</v>
      </c>
      <c r="AG24" s="18" t="s">
        <v>55</v>
      </c>
      <c r="AH24" s="17" t="s">
        <v>49</v>
      </c>
      <c r="AI24" s="17" t="s">
        <v>49</v>
      </c>
      <c r="AJ24" s="17"/>
      <c r="AK24" s="17"/>
      <c r="AL24" s="17"/>
      <c r="AM24" s="17"/>
      <c r="AN24" s="17"/>
      <c r="AO24" s="17"/>
      <c r="AP24" s="17"/>
      <c r="AQ24" s="17"/>
      <c r="AR24" s="17"/>
      <c r="AS24" s="17" t="s">
        <v>49</v>
      </c>
      <c r="AT24" s="17" t="s">
        <v>49</v>
      </c>
      <c r="AU24" s="17" t="s">
        <v>49</v>
      </c>
      <c r="AV24" s="17" t="s">
        <v>49</v>
      </c>
      <c r="AW24" s="17" t="s">
        <v>51</v>
      </c>
      <c r="AX24" s="17"/>
      <c r="AY24" s="17"/>
      <c r="AZ24" s="17"/>
      <c r="BA24" s="17"/>
      <c r="BB24" s="17"/>
      <c r="BC24" s="17"/>
      <c r="BD24" s="17" t="s">
        <v>49</v>
      </c>
      <c r="BE24" s="17" t="s">
        <v>49</v>
      </c>
      <c r="BF24" s="17" t="s">
        <v>49</v>
      </c>
      <c r="BG24" s="17" t="s">
        <v>49</v>
      </c>
      <c r="BH24" s="17" t="s">
        <v>49</v>
      </c>
      <c r="BI24" s="17" t="s">
        <v>49</v>
      </c>
      <c r="BJ24" s="17" t="s">
        <v>49</v>
      </c>
      <c r="BK24" s="17"/>
      <c r="BL24" s="17"/>
      <c r="BM24" s="17"/>
      <c r="BN24" s="17"/>
      <c r="BO24" s="17"/>
      <c r="BP24" s="17"/>
      <c r="BQ24" s="17"/>
      <c r="BR24" s="17"/>
      <c r="BS24" s="17"/>
      <c r="BT24" s="28"/>
    </row>
    <row r="25" ht="45" spans="1:72">
      <c r="A25" s="14" t="s">
        <v>71</v>
      </c>
      <c r="B25" s="15">
        <f t="array" ref="B25">_xlfn._xlws.FILTER([22]附件4本专科!$D$1:$D$65536,[22]附件4本专科!$B$1:$B$65536=A25,0)+_xlfn._xlws.FILTER([22]附件3研究生!$D$1:$D$65536,[22]附件3研究生!$B$1:$B$65536=A25,0)</f>
        <v>206</v>
      </c>
      <c r="C25" s="16">
        <f t="array" ref="C25">ROUND((B25*0.8+_xlfn._xlws.FILTER([22]附件3研究生!$G$1:$G$65536,[22]附件3研究生!$B$1:$B$65536=A25,0)),2)</f>
        <v>529.8</v>
      </c>
      <c r="D25" s="17"/>
      <c r="E25" s="17">
        <f t="array" ref="E25">_xlfn._xlws.FILTER([22]附件4本专科!$F$1:$F$65536,[22]附件4本专科!$B$1:$B$65536=A25,0)</f>
        <v>1008</v>
      </c>
      <c r="F25" s="17">
        <f t="shared" si="1"/>
        <v>504</v>
      </c>
      <c r="G25" s="17"/>
      <c r="H25" s="16">
        <f t="array" ref="H25">_xlfn._xlws.FILTER([22]附件4本专科!$X$1:$X$65536,[22]附件4本专科!$B$1:$B$65536=A25,0)+_xlfn._xlws.FILTER([22]附件3研究生!$AD$1:$AD$65536,[22]附件3研究生!$B$1:$B$65536=A25,0)</f>
        <v>36694</v>
      </c>
      <c r="I25" s="16">
        <f t="array" ref="I25">ROUND((_xlfn._xlws.FILTER([22]附件4本专科!$Q$1:$Q$65536,[22]附件4本专科!$B$1:$B$65536=A25,0)+_xlfn._xlws.FILTER([22]附件3研究生!$O$1:$O$65536,[22]附件3研究生!$B$1:$B$65536=A25,0)),2)</f>
        <v>6279.79</v>
      </c>
      <c r="J25" s="17"/>
      <c r="K25" s="17">
        <f t="array" ref="K25">_xlfn._xlws.FILTER([22]附件5服兵役资助!$BF$1:$BF$65536,[22]附件5服兵役资助!$B$1:$B$65536=A25,0)</f>
        <v>74</v>
      </c>
      <c r="L25" s="17">
        <f t="array" ref="L25">ROUND((_xlfn._xlws.FILTER([22]附件5服兵役资助!$BH$1:$BH$65536,[22]附件5服兵役资助!$B$1:$B$65536=A25,0)),2)</f>
        <v>7.43</v>
      </c>
      <c r="M25" s="17">
        <f t="array" ref="M25">_xlfn._xlws.FILTER([22]附件5服兵役资助!$BE$1:$BE$65536,[22]附件5服兵役资助!$B$1:$B$65536=A25,0)</f>
        <v>66</v>
      </c>
      <c r="N25" s="17">
        <f t="array" ref="N25">_xlfn._xlws.FILTER([22]附件5服兵役资助!$BG$1:$BG$65536,[22]附件5服兵役资助!$B$1:$B$65536=A25,0)</f>
        <v>137.08</v>
      </c>
      <c r="O25" s="17"/>
      <c r="P25" s="22">
        <f t="array" ref="P25">_xlfn._xlws.FILTER('[23]1参阅件'!$C$1:$C$65536,'[23]1参阅件'!$B$1:$B$65536=A25,0)</f>
        <v>0</v>
      </c>
      <c r="Q25" s="17">
        <f t="shared" si="2"/>
        <v>0</v>
      </c>
      <c r="R25" s="26"/>
      <c r="S25" s="27">
        <f t="array" ref="S25">_xlfn._xlws.FILTER('[23]1参阅件'!$D$1:$D$65536,'[23]1参阅件'!$B$1:$B$65536=A25,0)</f>
        <v>0</v>
      </c>
      <c r="T25" s="17">
        <f t="array" ref="T25">ROUND((_xlfn._xlws.FILTER([23]中央直达资金备案!$D$1:$D$65536,[23]中央直达资金备案!$B$1:$B$65536=A25,0)-Q25),2)</f>
        <v>0</v>
      </c>
      <c r="U25" s="26"/>
      <c r="V25" s="27">
        <f t="array" ref="V25">_xlfn._xlws.FILTER('[23]1参阅件'!$E$1:$E$65536,'[23]1参阅件'!$B$1:$B$65536=A25,0)</f>
        <v>0</v>
      </c>
      <c r="W25" s="17">
        <f t="array" ref="W25">ROUND((_xlfn._xlws.FILTER([23]中央直达资金备案!$E$1:$E$65536,[23]中央直达资金备案!$B$1:$B$65536=A25,0)),2)</f>
        <v>0</v>
      </c>
      <c r="X25" s="26"/>
      <c r="Y25" s="28"/>
      <c r="Z25" s="28"/>
      <c r="AA25" s="28"/>
      <c r="AB25" s="28"/>
      <c r="AC25" s="18" t="s">
        <v>53</v>
      </c>
      <c r="AD25" s="17" t="s">
        <v>49</v>
      </c>
      <c r="AE25" s="18" t="s">
        <v>54</v>
      </c>
      <c r="AF25" s="17" t="s">
        <v>49</v>
      </c>
      <c r="AG25" s="18" t="s">
        <v>55</v>
      </c>
      <c r="AH25" s="17" t="s">
        <v>49</v>
      </c>
      <c r="AI25" s="17" t="s">
        <v>49</v>
      </c>
      <c r="AJ25" s="17"/>
      <c r="AK25" s="17"/>
      <c r="AL25" s="17"/>
      <c r="AM25" s="17"/>
      <c r="AN25" s="17"/>
      <c r="AO25" s="17"/>
      <c r="AP25" s="17"/>
      <c r="AQ25" s="17"/>
      <c r="AR25" s="17"/>
      <c r="AS25" s="17" t="s">
        <v>49</v>
      </c>
      <c r="AT25" s="17" t="s">
        <v>49</v>
      </c>
      <c r="AU25" s="17" t="s">
        <v>49</v>
      </c>
      <c r="AV25" s="17" t="s">
        <v>49</v>
      </c>
      <c r="AW25" s="17" t="s">
        <v>51</v>
      </c>
      <c r="AX25" s="17"/>
      <c r="AY25" s="17"/>
      <c r="AZ25" s="17"/>
      <c r="BA25" s="17"/>
      <c r="BB25" s="17"/>
      <c r="BC25" s="17"/>
      <c r="BD25" s="17" t="s">
        <v>49</v>
      </c>
      <c r="BE25" s="17" t="s">
        <v>49</v>
      </c>
      <c r="BF25" s="17" t="s">
        <v>49</v>
      </c>
      <c r="BG25" s="17" t="s">
        <v>49</v>
      </c>
      <c r="BH25" s="17" t="s">
        <v>49</v>
      </c>
      <c r="BI25" s="17" t="s">
        <v>49</v>
      </c>
      <c r="BJ25" s="17" t="s">
        <v>49</v>
      </c>
      <c r="BK25" s="17"/>
      <c r="BL25" s="17"/>
      <c r="BM25" s="17"/>
      <c r="BN25" s="17"/>
      <c r="BO25" s="17"/>
      <c r="BP25" s="17"/>
      <c r="BQ25" s="17"/>
      <c r="BR25" s="17"/>
      <c r="BS25" s="17"/>
      <c r="BT25" s="28"/>
    </row>
    <row r="26" ht="45" spans="1:72">
      <c r="A26" s="18" t="s">
        <v>72</v>
      </c>
      <c r="B26" s="13">
        <f t="array" ref="B26">_xlfn._xlws.FILTER([22]附件4本专科!$D$1:$D$65536,[22]附件4本专科!$B$1:$B$65536=A26,0)</f>
        <v>5</v>
      </c>
      <c r="C26" s="17">
        <f t="shared" si="3"/>
        <v>4</v>
      </c>
      <c r="D26" s="17"/>
      <c r="E26" s="17">
        <f t="array" ref="E26">_xlfn._xlws.FILTER([22]附件4本专科!$F$1:$F$65536,[22]附件4本专科!$B$1:$B$65536=A26,0)</f>
        <v>130</v>
      </c>
      <c r="F26" s="17">
        <f t="shared" si="1"/>
        <v>65</v>
      </c>
      <c r="G26" s="17"/>
      <c r="H26" s="17">
        <f t="array" ref="H26">_xlfn._xlws.FILTER([22]附件4本专科!$X$1:$X$65536,[22]附件4本专科!$B$1:$B$65536=A26,0)</f>
        <v>2217</v>
      </c>
      <c r="I26" s="17">
        <f t="array" ref="I26">ROUND((_xlfn._xlws.FILTER([22]附件4本专科!$Q$1:$Q$65536,[22]附件4本专科!$B$1:$B$65536=A26,0)),2)</f>
        <v>209.65</v>
      </c>
      <c r="J26" s="17"/>
      <c r="K26" s="17">
        <f t="array" ref="K26">_xlfn._xlws.FILTER([22]附件5服兵役资助!$BF$1:$BF$65536,[22]附件5服兵役资助!$B$1:$B$65536=A26,0)</f>
        <v>62</v>
      </c>
      <c r="L26" s="17">
        <f t="array" ref="L26">ROUND((_xlfn._xlws.FILTER([22]附件5服兵役资助!$BH$1:$BH$65536,[22]附件5服兵役资助!$B$1:$B$65536=A26,0)),2)</f>
        <v>6.64</v>
      </c>
      <c r="M26" s="17">
        <f t="array" ref="M26">_xlfn._xlws.FILTER([22]附件5服兵役资助!$BE$1:$BE$65536,[22]附件5服兵役资助!$B$1:$B$65536=A26,0)</f>
        <v>54</v>
      </c>
      <c r="N26" s="17">
        <f t="array" ref="N26">_xlfn._xlws.FILTER([22]附件5服兵役资助!$BG$1:$BG$65536,[22]附件5服兵役资助!$B$1:$B$65536=A26,0)</f>
        <v>157.72</v>
      </c>
      <c r="O26" s="17"/>
      <c r="P26" s="22">
        <f t="array" ref="P26">_xlfn._xlws.FILTER('[23]1参阅件'!$C$1:$C$65536,'[23]1参阅件'!$B$1:$B$65536=A26,0)</f>
        <v>0</v>
      </c>
      <c r="Q26" s="17">
        <f t="shared" si="2"/>
        <v>0</v>
      </c>
      <c r="R26" s="26"/>
      <c r="S26" s="27">
        <f t="array" ref="S26">_xlfn._xlws.FILTER('[23]1参阅件'!$D$1:$D$65536,'[23]1参阅件'!$B$1:$B$65536=A26,0)</f>
        <v>0</v>
      </c>
      <c r="T26" s="17">
        <f t="array" ref="T26">ROUND((_xlfn._xlws.FILTER([23]中央直达资金备案!$D$1:$D$65536,[23]中央直达资金备案!$B$1:$B$65536=A26,0)-Q26),2)</f>
        <v>0</v>
      </c>
      <c r="U26" s="26"/>
      <c r="V26" s="27">
        <f t="array" ref="V26">_xlfn._xlws.FILTER('[23]1参阅件'!$E$1:$E$65536,'[23]1参阅件'!$B$1:$B$65536=A26,0)</f>
        <v>0</v>
      </c>
      <c r="W26" s="17">
        <f t="array" ref="W26">ROUND((_xlfn._xlws.FILTER([23]中央直达资金备案!$E$1:$E$65536,[23]中央直达资金备案!$B$1:$B$65536=A26,0)),2)</f>
        <v>0</v>
      </c>
      <c r="X26" s="26"/>
      <c r="Y26" s="28"/>
      <c r="Z26" s="28"/>
      <c r="AA26" s="28"/>
      <c r="AB26" s="28"/>
      <c r="AC26" s="18" t="s">
        <v>53</v>
      </c>
      <c r="AD26" s="17" t="s">
        <v>49</v>
      </c>
      <c r="AE26" s="18" t="s">
        <v>54</v>
      </c>
      <c r="AF26" s="17" t="s">
        <v>49</v>
      </c>
      <c r="AG26" s="18" t="s">
        <v>55</v>
      </c>
      <c r="AH26" s="17" t="s">
        <v>49</v>
      </c>
      <c r="AI26" s="17" t="s">
        <v>49</v>
      </c>
      <c r="AJ26" s="17"/>
      <c r="AK26" s="17"/>
      <c r="AL26" s="17"/>
      <c r="AM26" s="17"/>
      <c r="AN26" s="17"/>
      <c r="AO26" s="17"/>
      <c r="AP26" s="17"/>
      <c r="AQ26" s="17"/>
      <c r="AR26" s="17"/>
      <c r="AS26" s="17" t="s">
        <v>49</v>
      </c>
      <c r="AT26" s="17" t="s">
        <v>49</v>
      </c>
      <c r="AU26" s="17" t="s">
        <v>49</v>
      </c>
      <c r="AV26" s="17" t="s">
        <v>49</v>
      </c>
      <c r="AW26" s="17" t="s">
        <v>51</v>
      </c>
      <c r="AX26" s="17"/>
      <c r="AY26" s="17"/>
      <c r="AZ26" s="17"/>
      <c r="BA26" s="17"/>
      <c r="BB26" s="17"/>
      <c r="BC26" s="17"/>
      <c r="BD26" s="17" t="s">
        <v>49</v>
      </c>
      <c r="BE26" s="17" t="s">
        <v>49</v>
      </c>
      <c r="BF26" s="17" t="s">
        <v>49</v>
      </c>
      <c r="BG26" s="17" t="s">
        <v>49</v>
      </c>
      <c r="BH26" s="17" t="s">
        <v>49</v>
      </c>
      <c r="BI26" s="17" t="s">
        <v>49</v>
      </c>
      <c r="BJ26" s="17" t="s">
        <v>49</v>
      </c>
      <c r="BK26" s="17"/>
      <c r="BL26" s="17"/>
      <c r="BM26" s="17"/>
      <c r="BN26" s="17"/>
      <c r="BO26" s="17"/>
      <c r="BP26" s="17"/>
      <c r="BQ26" s="17"/>
      <c r="BR26" s="17"/>
      <c r="BS26" s="17"/>
      <c r="BT26" s="28"/>
    </row>
    <row r="27" ht="45" spans="1:72">
      <c r="A27" s="14" t="s">
        <v>73</v>
      </c>
      <c r="B27" s="15">
        <f t="array" ref="B27">_xlfn._xlws.FILTER([22]附件4本专科!$D$1:$D$65536,[22]附件4本专科!$B$1:$B$65536=A27,0)+_xlfn._xlws.FILTER([22]附件3研究生!$D$1:$D$65536,[22]附件3研究生!$B$1:$B$65536=A27,0)</f>
        <v>132</v>
      </c>
      <c r="C27" s="16">
        <f t="array" ref="C27">ROUND((B27*0.8+_xlfn._xlws.FILTER([22]附件3研究生!$G$1:$G$65536,[22]附件3研究生!$B$1:$B$65536=A27,0)),2)</f>
        <v>284.6</v>
      </c>
      <c r="D27" s="17"/>
      <c r="E27" s="17">
        <f t="array" ref="E27">_xlfn._xlws.FILTER([22]附件4本专科!$F$1:$F$65536,[22]附件4本专科!$B$1:$B$65536=A27,0)</f>
        <v>1147</v>
      </c>
      <c r="F27" s="17">
        <f t="shared" si="1"/>
        <v>573.5</v>
      </c>
      <c r="G27" s="17"/>
      <c r="H27" s="16">
        <f t="array" ref="H27">_xlfn._xlws.FILTER([22]附件4本专科!$X$1:$X$65536,[22]附件4本专科!$B$1:$B$65536=A27,0)+_xlfn._xlws.FILTER([22]附件3研究生!$AD$1:$AD$65536,[22]附件3研究生!$B$1:$B$65536=A27,0)</f>
        <v>28412</v>
      </c>
      <c r="I27" s="16">
        <f t="array" ref="I27">ROUND((_xlfn._xlws.FILTER([22]附件4本专科!$Q$1:$Q$65536,[22]附件4本专科!$B$1:$B$65536=A27,0)+_xlfn._xlws.FILTER([22]附件3研究生!$O$1:$O$65536,[22]附件3研究生!$B$1:$B$65536=A27,0)),2)</f>
        <v>4005.68</v>
      </c>
      <c r="J27" s="17"/>
      <c r="K27" s="17">
        <f t="array" ref="K27">_xlfn._xlws.FILTER([22]附件5服兵役资助!$BF$1:$BF$65536,[22]附件5服兵役资助!$B$1:$B$65536=A27,0)</f>
        <v>344</v>
      </c>
      <c r="L27" s="17">
        <f t="array" ref="L27">ROUND((_xlfn._xlws.FILTER([22]附件5服兵役资助!$BH$1:$BH$65536,[22]附件5服兵役资助!$B$1:$B$65536=A27,0)),2)</f>
        <v>41.79</v>
      </c>
      <c r="M27" s="17">
        <f t="array" ref="M27">_xlfn._xlws.FILTER([22]附件5服兵役资助!$BE$1:$BE$65536,[22]附件5服兵役资助!$B$1:$B$65536=A27,0)</f>
        <v>320</v>
      </c>
      <c r="N27" s="17">
        <f t="array" ref="N27">_xlfn._xlws.FILTER([22]附件5服兵役资助!$BG$1:$BG$65536,[22]附件5服兵役资助!$B$1:$B$65536=A27,0)</f>
        <v>511.83</v>
      </c>
      <c r="O27" s="17"/>
      <c r="P27" s="22">
        <f t="array" ref="P27">_xlfn._xlws.FILTER('[23]1参阅件'!$C$1:$C$65536,'[23]1参阅件'!$B$1:$B$65536=A27,0)</f>
        <v>0</v>
      </c>
      <c r="Q27" s="17">
        <f t="shared" si="2"/>
        <v>0</v>
      </c>
      <c r="R27" s="26"/>
      <c r="S27" s="27">
        <f t="array" ref="S27">_xlfn._xlws.FILTER('[23]1参阅件'!$D$1:$D$65536,'[23]1参阅件'!$B$1:$B$65536=A27,0)</f>
        <v>0</v>
      </c>
      <c r="T27" s="17">
        <f t="array" ref="T27">ROUND((_xlfn._xlws.FILTER([23]中央直达资金备案!$D$1:$D$65536,[23]中央直达资金备案!$B$1:$B$65536=A27,0)-Q27),2)</f>
        <v>0</v>
      </c>
      <c r="U27" s="26"/>
      <c r="V27" s="27">
        <f t="array" ref="V27">_xlfn._xlws.FILTER('[23]1参阅件'!$E$1:$E$65536,'[23]1参阅件'!$B$1:$B$65536=A27,0)</f>
        <v>0</v>
      </c>
      <c r="W27" s="17">
        <f t="array" ref="W27">ROUND((_xlfn._xlws.FILTER([23]中央直达资金备案!$E$1:$E$65536,[23]中央直达资金备案!$B$1:$B$65536=A27,0)),2)</f>
        <v>0</v>
      </c>
      <c r="X27" s="26"/>
      <c r="Y27" s="28"/>
      <c r="Z27" s="28"/>
      <c r="AA27" s="28"/>
      <c r="AB27" s="28"/>
      <c r="AC27" s="18" t="s">
        <v>53</v>
      </c>
      <c r="AD27" s="17" t="s">
        <v>49</v>
      </c>
      <c r="AE27" s="18" t="s">
        <v>54</v>
      </c>
      <c r="AF27" s="17" t="s">
        <v>49</v>
      </c>
      <c r="AG27" s="18" t="s">
        <v>55</v>
      </c>
      <c r="AH27" s="17" t="s">
        <v>49</v>
      </c>
      <c r="AI27" s="17" t="s">
        <v>49</v>
      </c>
      <c r="AJ27" s="17"/>
      <c r="AK27" s="17"/>
      <c r="AL27" s="17"/>
      <c r="AM27" s="17"/>
      <c r="AN27" s="17"/>
      <c r="AO27" s="17"/>
      <c r="AP27" s="17"/>
      <c r="AQ27" s="17"/>
      <c r="AR27" s="17"/>
      <c r="AS27" s="17" t="s">
        <v>49</v>
      </c>
      <c r="AT27" s="17" t="s">
        <v>49</v>
      </c>
      <c r="AU27" s="17" t="s">
        <v>49</v>
      </c>
      <c r="AV27" s="17" t="s">
        <v>49</v>
      </c>
      <c r="AW27" s="17" t="s">
        <v>51</v>
      </c>
      <c r="AX27" s="17"/>
      <c r="AY27" s="17"/>
      <c r="AZ27" s="17"/>
      <c r="BA27" s="17"/>
      <c r="BB27" s="17"/>
      <c r="BC27" s="17"/>
      <c r="BD27" s="17" t="s">
        <v>49</v>
      </c>
      <c r="BE27" s="17" t="s">
        <v>49</v>
      </c>
      <c r="BF27" s="17" t="s">
        <v>49</v>
      </c>
      <c r="BG27" s="17" t="s">
        <v>49</v>
      </c>
      <c r="BH27" s="17" t="s">
        <v>49</v>
      </c>
      <c r="BI27" s="17" t="s">
        <v>49</v>
      </c>
      <c r="BJ27" s="17" t="s">
        <v>49</v>
      </c>
      <c r="BK27" s="17"/>
      <c r="BL27" s="17"/>
      <c r="BM27" s="17"/>
      <c r="BN27" s="17"/>
      <c r="BO27" s="17"/>
      <c r="BP27" s="17"/>
      <c r="BQ27" s="17"/>
      <c r="BR27" s="17"/>
      <c r="BS27" s="17"/>
      <c r="BT27" s="28"/>
    </row>
    <row r="28" ht="45" spans="1:72">
      <c r="A28" s="18" t="s">
        <v>74</v>
      </c>
      <c r="B28" s="13">
        <f t="array" ref="B28">_xlfn._xlws.FILTER([22]附件4本专科!$D$1:$D$65536,[22]附件4本专科!$B$1:$B$65536=A28,0)</f>
        <v>6</v>
      </c>
      <c r="C28" s="17">
        <f t="shared" si="3"/>
        <v>4.8</v>
      </c>
      <c r="D28" s="17"/>
      <c r="E28" s="17">
        <f t="array" ref="E28">_xlfn._xlws.FILTER([22]附件4本专科!$F$1:$F$65536,[22]附件4本专科!$B$1:$B$65536=A28,0)</f>
        <v>147</v>
      </c>
      <c r="F28" s="17">
        <f t="shared" si="1"/>
        <v>73.5</v>
      </c>
      <c r="G28" s="17"/>
      <c r="H28" s="17">
        <f t="array" ref="H28">_xlfn._xlws.FILTER([22]附件4本专科!$X$1:$X$65536,[22]附件4本专科!$B$1:$B$65536=A28,0)</f>
        <v>2080</v>
      </c>
      <c r="I28" s="17">
        <f t="array" ref="I28">ROUND((_xlfn._xlws.FILTER([22]附件4本专科!$Q$1:$Q$65536,[22]附件4本专科!$B$1:$B$65536=A28,0)),2)</f>
        <v>198.73</v>
      </c>
      <c r="J28" s="17"/>
      <c r="K28" s="17">
        <f t="array" ref="K28">_xlfn._xlws.FILTER([22]附件5服兵役资助!$BF$1:$BF$65536,[22]附件5服兵役资助!$B$1:$B$65536=A28,0)</f>
        <v>150</v>
      </c>
      <c r="L28" s="17">
        <f t="array" ref="L28">ROUND((_xlfn._xlws.FILTER([22]附件5服兵役资助!$BH$1:$BH$65536,[22]附件5服兵役资助!$B$1:$B$65536=A28,0)),2)</f>
        <v>19.01</v>
      </c>
      <c r="M28" s="17">
        <f t="array" ref="M28">_xlfn._xlws.FILTER([22]附件5服兵役资助!$BE$1:$BE$65536,[22]附件5服兵役资助!$B$1:$B$65536=A28,0)</f>
        <v>82</v>
      </c>
      <c r="N28" s="17">
        <f t="array" ref="N28">_xlfn._xlws.FILTER([22]附件5服兵役资助!$BG$1:$BG$65536,[22]附件5服兵役资助!$B$1:$B$65536=A28,0)</f>
        <v>197.64</v>
      </c>
      <c r="O28" s="17"/>
      <c r="P28" s="22">
        <f t="array" ref="P28">_xlfn._xlws.FILTER('[23]1参阅件'!$C$1:$C$65536,'[23]1参阅件'!$B$1:$B$65536=A28,0)</f>
        <v>0</v>
      </c>
      <c r="Q28" s="17">
        <f t="shared" si="2"/>
        <v>0</v>
      </c>
      <c r="R28" s="26"/>
      <c r="S28" s="27">
        <f t="array" ref="S28">_xlfn._xlws.FILTER('[23]1参阅件'!$D$1:$D$65536,'[23]1参阅件'!$B$1:$B$65536=A28,0)</f>
        <v>0</v>
      </c>
      <c r="T28" s="17">
        <f t="array" ref="T28">ROUND((_xlfn._xlws.FILTER([23]中央直达资金备案!$D$1:$D$65536,[23]中央直达资金备案!$B$1:$B$65536=A28,0)-Q28),2)</f>
        <v>0</v>
      </c>
      <c r="U28" s="26"/>
      <c r="V28" s="27">
        <f t="array" ref="V28">_xlfn._xlws.FILTER('[23]1参阅件'!$E$1:$E$65536,'[23]1参阅件'!$B$1:$B$65536=A28,0)</f>
        <v>0</v>
      </c>
      <c r="W28" s="17">
        <f t="array" ref="W28">ROUND((_xlfn._xlws.FILTER([23]中央直达资金备案!$E$1:$E$65536,[23]中央直达资金备案!$B$1:$B$65536=A28,0)),2)</f>
        <v>0</v>
      </c>
      <c r="X28" s="26"/>
      <c r="Y28" s="28"/>
      <c r="Z28" s="28"/>
      <c r="AA28" s="28"/>
      <c r="AB28" s="28"/>
      <c r="AC28" s="18" t="s">
        <v>53</v>
      </c>
      <c r="AD28" s="17" t="s">
        <v>49</v>
      </c>
      <c r="AE28" s="18" t="s">
        <v>54</v>
      </c>
      <c r="AF28" s="17" t="s">
        <v>49</v>
      </c>
      <c r="AG28" s="18" t="s">
        <v>55</v>
      </c>
      <c r="AH28" s="17" t="s">
        <v>49</v>
      </c>
      <c r="AI28" s="17" t="s">
        <v>49</v>
      </c>
      <c r="AJ28" s="17"/>
      <c r="AK28" s="17"/>
      <c r="AL28" s="17"/>
      <c r="AM28" s="17"/>
      <c r="AN28" s="17"/>
      <c r="AO28" s="17"/>
      <c r="AP28" s="17"/>
      <c r="AQ28" s="17"/>
      <c r="AR28" s="17"/>
      <c r="AS28" s="17" t="s">
        <v>49</v>
      </c>
      <c r="AT28" s="17" t="s">
        <v>49</v>
      </c>
      <c r="AU28" s="17" t="s">
        <v>49</v>
      </c>
      <c r="AV28" s="17" t="s">
        <v>49</v>
      </c>
      <c r="AW28" s="17" t="s">
        <v>51</v>
      </c>
      <c r="AX28" s="17"/>
      <c r="AY28" s="17"/>
      <c r="AZ28" s="17"/>
      <c r="BA28" s="17"/>
      <c r="BB28" s="17"/>
      <c r="BC28" s="17"/>
      <c r="BD28" s="17" t="s">
        <v>49</v>
      </c>
      <c r="BE28" s="17" t="s">
        <v>49</v>
      </c>
      <c r="BF28" s="17" t="s">
        <v>49</v>
      </c>
      <c r="BG28" s="17" t="s">
        <v>49</v>
      </c>
      <c r="BH28" s="17" t="s">
        <v>49</v>
      </c>
      <c r="BI28" s="17" t="s">
        <v>49</v>
      </c>
      <c r="BJ28" s="17" t="s">
        <v>49</v>
      </c>
      <c r="BK28" s="17"/>
      <c r="BL28" s="17"/>
      <c r="BM28" s="17"/>
      <c r="BN28" s="17"/>
      <c r="BO28" s="17"/>
      <c r="BP28" s="17"/>
      <c r="BQ28" s="17"/>
      <c r="BR28" s="17"/>
      <c r="BS28" s="17"/>
      <c r="BT28" s="28"/>
    </row>
    <row r="29" ht="45" spans="1:72">
      <c r="A29" s="14" t="s">
        <v>75</v>
      </c>
      <c r="B29" s="15">
        <f t="array" ref="B29">_xlfn._xlws.FILTER([22]附件4本专科!$D$1:$D$65536,[22]附件4本专科!$B$1:$B$65536=A29,0)+_xlfn._xlws.FILTER([22]附件3研究生!$D$1:$D$65536,[22]附件3研究生!$B$1:$B$65536=A29,0)</f>
        <v>85</v>
      </c>
      <c r="C29" s="16">
        <f t="array" ref="C29">ROUND((B29*0.8+_xlfn._xlws.FILTER([22]附件3研究生!$G$1:$G$65536,[22]附件3研究生!$B$1:$B$65536=A29,0)),2)</f>
        <v>157</v>
      </c>
      <c r="D29" s="17"/>
      <c r="E29" s="17">
        <f t="array" ref="E29">_xlfn._xlws.FILTER([22]附件4本专科!$F$1:$F$65536,[22]附件4本专科!$B$1:$B$65536=A29,0)</f>
        <v>1017</v>
      </c>
      <c r="F29" s="17">
        <f t="shared" si="1"/>
        <v>508.5</v>
      </c>
      <c r="G29" s="17"/>
      <c r="H29" s="16">
        <f t="array" ref="H29">_xlfn._xlws.FILTER([22]附件4本专科!$X$1:$X$65536,[22]附件4本专科!$B$1:$B$65536=A29,0)+_xlfn._xlws.FILTER([22]附件3研究生!$AD$1:$AD$65536,[22]附件3研究生!$B$1:$B$65536=A29,0)</f>
        <v>18711</v>
      </c>
      <c r="I29" s="16">
        <f t="array" ref="I29">ROUND((_xlfn._xlws.FILTER([22]附件4本专科!$Q$1:$Q$65536,[22]附件4本专科!$B$1:$B$65536=A29,0)+_xlfn._xlws.FILTER([22]附件3研究生!$O$1:$O$65536,[22]附件3研究生!$B$1:$B$65536=A29,0)),2)</f>
        <v>2388.8</v>
      </c>
      <c r="J29" s="17"/>
      <c r="K29" s="17">
        <f t="array" ref="K29">_xlfn._xlws.FILTER([22]附件5服兵役资助!$BF$1:$BF$65536,[22]附件5服兵役资助!$B$1:$B$65536=A29,0)</f>
        <v>399</v>
      </c>
      <c r="L29" s="17">
        <f t="array" ref="L29">ROUND((_xlfn._xlws.FILTER([22]附件5服兵役资助!$BH$1:$BH$65536,[22]附件5服兵役资助!$B$1:$B$65536=A29,0)),2)</f>
        <v>39.5</v>
      </c>
      <c r="M29" s="17">
        <f t="array" ref="M29">_xlfn._xlws.FILTER([22]附件5服兵役资助!$BE$1:$BE$65536,[22]附件5服兵役资助!$B$1:$B$65536=A29,0)</f>
        <v>258</v>
      </c>
      <c r="N29" s="17">
        <f t="array" ref="N29">_xlfn._xlws.FILTER([22]附件5服兵役资助!$BG$1:$BG$65536,[22]附件5服兵役资助!$B$1:$B$65536=A29,0)</f>
        <v>248.31</v>
      </c>
      <c r="O29" s="17"/>
      <c r="P29" s="22">
        <f t="array" ref="P29">_xlfn._xlws.FILTER('[23]1参阅件'!$C$1:$C$65536,'[23]1参阅件'!$B$1:$B$65536=A29,0)</f>
        <v>0</v>
      </c>
      <c r="Q29" s="17">
        <f t="shared" si="2"/>
        <v>0</v>
      </c>
      <c r="R29" s="26"/>
      <c r="S29" s="27">
        <f t="array" ref="S29">_xlfn._xlws.FILTER('[23]1参阅件'!$D$1:$D$65536,'[23]1参阅件'!$B$1:$B$65536=A29,0)</f>
        <v>0</v>
      </c>
      <c r="T29" s="17">
        <f t="array" ref="T29">ROUND((_xlfn._xlws.FILTER([23]中央直达资金备案!$D$1:$D$65536,[23]中央直达资金备案!$B$1:$B$65536=A29,0)-Q29),2)</f>
        <v>0</v>
      </c>
      <c r="U29" s="26"/>
      <c r="V29" s="27">
        <f t="array" ref="V29">_xlfn._xlws.FILTER('[23]1参阅件'!$E$1:$E$65536,'[23]1参阅件'!$B$1:$B$65536=A29,0)</f>
        <v>0</v>
      </c>
      <c r="W29" s="17">
        <f t="array" ref="W29">ROUND((_xlfn._xlws.FILTER([23]中央直达资金备案!$E$1:$E$65536,[23]中央直达资金备案!$B$1:$B$65536=A29,0)),2)</f>
        <v>0</v>
      </c>
      <c r="X29" s="26"/>
      <c r="Y29" s="28"/>
      <c r="Z29" s="28"/>
      <c r="AA29" s="28"/>
      <c r="AB29" s="28"/>
      <c r="AC29" s="18" t="s">
        <v>53</v>
      </c>
      <c r="AD29" s="17" t="s">
        <v>49</v>
      </c>
      <c r="AE29" s="18" t="s">
        <v>54</v>
      </c>
      <c r="AF29" s="17" t="s">
        <v>49</v>
      </c>
      <c r="AG29" s="18" t="s">
        <v>55</v>
      </c>
      <c r="AH29" s="17" t="s">
        <v>49</v>
      </c>
      <c r="AI29" s="17" t="s">
        <v>49</v>
      </c>
      <c r="AJ29" s="17"/>
      <c r="AK29" s="17"/>
      <c r="AL29" s="17"/>
      <c r="AM29" s="17"/>
      <c r="AN29" s="17"/>
      <c r="AO29" s="17"/>
      <c r="AP29" s="17"/>
      <c r="AQ29" s="17"/>
      <c r="AR29" s="17"/>
      <c r="AS29" s="17" t="s">
        <v>49</v>
      </c>
      <c r="AT29" s="17" t="s">
        <v>49</v>
      </c>
      <c r="AU29" s="17" t="s">
        <v>49</v>
      </c>
      <c r="AV29" s="17" t="s">
        <v>49</v>
      </c>
      <c r="AW29" s="17" t="s">
        <v>51</v>
      </c>
      <c r="AX29" s="17"/>
      <c r="AY29" s="17"/>
      <c r="AZ29" s="17"/>
      <c r="BA29" s="17"/>
      <c r="BB29" s="17"/>
      <c r="BC29" s="17"/>
      <c r="BD29" s="17" t="s">
        <v>49</v>
      </c>
      <c r="BE29" s="17" t="s">
        <v>49</v>
      </c>
      <c r="BF29" s="17" t="s">
        <v>49</v>
      </c>
      <c r="BG29" s="17" t="s">
        <v>49</v>
      </c>
      <c r="BH29" s="17" t="s">
        <v>49</v>
      </c>
      <c r="BI29" s="17" t="s">
        <v>49</v>
      </c>
      <c r="BJ29" s="17" t="s">
        <v>49</v>
      </c>
      <c r="BK29" s="17"/>
      <c r="BL29" s="17"/>
      <c r="BM29" s="17"/>
      <c r="BN29" s="17"/>
      <c r="BO29" s="17"/>
      <c r="BP29" s="17"/>
      <c r="BQ29" s="17"/>
      <c r="BR29" s="17"/>
      <c r="BS29" s="17"/>
      <c r="BT29" s="28"/>
    </row>
    <row r="30" ht="45" spans="1:72">
      <c r="A30" s="18" t="s">
        <v>76</v>
      </c>
      <c r="B30" s="13">
        <f t="array" ref="B30">_xlfn._xlws.FILTER([22]附件4本专科!$D$1:$D$65536,[22]附件4本专科!$B$1:$B$65536=A30,0)</f>
        <v>10</v>
      </c>
      <c r="C30" s="17">
        <f t="shared" si="3"/>
        <v>8</v>
      </c>
      <c r="D30" s="17"/>
      <c r="E30" s="17">
        <f t="array" ref="E30">_xlfn._xlws.FILTER([22]附件4本专科!$F$1:$F$65536,[22]附件4本专科!$B$1:$B$65536=A30,0)</f>
        <v>250</v>
      </c>
      <c r="F30" s="17">
        <f t="shared" si="1"/>
        <v>125</v>
      </c>
      <c r="G30" s="17"/>
      <c r="H30" s="17">
        <f t="array" ref="H30">_xlfn._xlws.FILTER([22]附件4本专科!$X$1:$X$65536,[22]附件4本专科!$B$1:$B$65536=A30,0)</f>
        <v>3330</v>
      </c>
      <c r="I30" s="17">
        <f t="array" ref="I30">ROUND((_xlfn._xlws.FILTER([22]附件4本专科!$Q$1:$Q$65536,[22]附件4本专科!$B$1:$B$65536=A30,0)),2)</f>
        <v>314.86</v>
      </c>
      <c r="J30" s="17"/>
      <c r="K30" s="17">
        <f t="array" ref="K30">_xlfn._xlws.FILTER([22]附件5服兵役资助!$BF$1:$BF$65536,[22]附件5服兵役资助!$B$1:$B$65536=A30,0)</f>
        <v>226</v>
      </c>
      <c r="L30" s="17">
        <f t="array" ref="L30">ROUND((_xlfn._xlws.FILTER([22]附件5服兵役资助!$BH$1:$BH$65536,[22]附件5服兵役资助!$B$1:$B$65536=A30,0)),2)</f>
        <v>26.42</v>
      </c>
      <c r="M30" s="17">
        <f t="array" ref="M30">_xlfn._xlws.FILTER([22]附件5服兵役资助!$BE$1:$BE$65536,[22]附件5服兵役资助!$B$1:$B$65536=A30,0)</f>
        <v>89</v>
      </c>
      <c r="N30" s="17">
        <f t="array" ref="N30">_xlfn._xlws.FILTER([22]附件5服兵役资助!$BG$1:$BG$65536,[22]附件5服兵役资助!$B$1:$B$65536=A30,0)</f>
        <v>151.09</v>
      </c>
      <c r="O30" s="17"/>
      <c r="P30" s="22">
        <f t="array" ref="P30">_xlfn._xlws.FILTER('[23]1参阅件'!$C$1:$C$65536,'[23]1参阅件'!$B$1:$B$65536=A30,0)</f>
        <v>0</v>
      </c>
      <c r="Q30" s="17">
        <f t="shared" si="2"/>
        <v>0</v>
      </c>
      <c r="R30" s="26"/>
      <c r="S30" s="27">
        <f t="array" ref="S30">_xlfn._xlws.FILTER('[23]1参阅件'!$D$1:$D$65536,'[23]1参阅件'!$B$1:$B$65536=A30,0)</f>
        <v>0</v>
      </c>
      <c r="T30" s="17">
        <f t="array" ref="T30">ROUND((_xlfn._xlws.FILTER([23]中央直达资金备案!$D$1:$D$65536,[23]中央直达资金备案!$B$1:$B$65536=A30,0)-Q30),2)</f>
        <v>0</v>
      </c>
      <c r="U30" s="26"/>
      <c r="V30" s="27">
        <f t="array" ref="V30">_xlfn._xlws.FILTER('[23]1参阅件'!$E$1:$E$65536,'[23]1参阅件'!$B$1:$B$65536=A30,0)</f>
        <v>0</v>
      </c>
      <c r="W30" s="17">
        <f t="array" ref="W30">ROUND((_xlfn._xlws.FILTER([23]中央直达资金备案!$E$1:$E$65536,[23]中央直达资金备案!$B$1:$B$65536=A30,0)),2)</f>
        <v>0</v>
      </c>
      <c r="X30" s="26"/>
      <c r="Y30" s="28"/>
      <c r="Z30" s="28"/>
      <c r="AA30" s="28"/>
      <c r="AB30" s="28"/>
      <c r="AC30" s="18" t="s">
        <v>53</v>
      </c>
      <c r="AD30" s="17" t="s">
        <v>49</v>
      </c>
      <c r="AE30" s="18" t="s">
        <v>54</v>
      </c>
      <c r="AF30" s="17" t="s">
        <v>49</v>
      </c>
      <c r="AG30" s="18" t="s">
        <v>55</v>
      </c>
      <c r="AH30" s="17" t="s">
        <v>49</v>
      </c>
      <c r="AI30" s="17" t="s">
        <v>49</v>
      </c>
      <c r="AJ30" s="17"/>
      <c r="AK30" s="17"/>
      <c r="AL30" s="17"/>
      <c r="AM30" s="17"/>
      <c r="AN30" s="17"/>
      <c r="AO30" s="17"/>
      <c r="AP30" s="17"/>
      <c r="AQ30" s="17"/>
      <c r="AR30" s="17"/>
      <c r="AS30" s="17" t="s">
        <v>49</v>
      </c>
      <c r="AT30" s="17" t="s">
        <v>49</v>
      </c>
      <c r="AU30" s="17" t="s">
        <v>49</v>
      </c>
      <c r="AV30" s="17" t="s">
        <v>49</v>
      </c>
      <c r="AW30" s="17" t="s">
        <v>51</v>
      </c>
      <c r="AX30" s="17"/>
      <c r="AY30" s="17"/>
      <c r="AZ30" s="17"/>
      <c r="BA30" s="17"/>
      <c r="BB30" s="17"/>
      <c r="BC30" s="17"/>
      <c r="BD30" s="17" t="s">
        <v>49</v>
      </c>
      <c r="BE30" s="17" t="s">
        <v>49</v>
      </c>
      <c r="BF30" s="17" t="s">
        <v>49</v>
      </c>
      <c r="BG30" s="17" t="s">
        <v>49</v>
      </c>
      <c r="BH30" s="17" t="s">
        <v>49</v>
      </c>
      <c r="BI30" s="17" t="s">
        <v>49</v>
      </c>
      <c r="BJ30" s="17" t="s">
        <v>49</v>
      </c>
      <c r="BK30" s="17"/>
      <c r="BL30" s="17"/>
      <c r="BM30" s="17"/>
      <c r="BN30" s="17"/>
      <c r="BO30" s="17"/>
      <c r="BP30" s="17"/>
      <c r="BQ30" s="17"/>
      <c r="BR30" s="17"/>
      <c r="BS30" s="17"/>
      <c r="BT30" s="28"/>
    </row>
    <row r="31" ht="45" spans="1:72">
      <c r="A31" s="14" t="s">
        <v>77</v>
      </c>
      <c r="B31" s="15">
        <f t="array" ref="B31">_xlfn._xlws.FILTER([22]附件4本专科!$D$1:$D$65536,[22]附件4本专科!$B$1:$B$65536=A31,0)+_xlfn._xlws.FILTER([22]附件3研究生!$D$1:$D$65536,[22]附件3研究生!$B$1:$B$65536=A31,0)</f>
        <v>53</v>
      </c>
      <c r="C31" s="16">
        <f t="array" ref="C31">ROUND((B31*0.8+_xlfn._xlws.FILTER([22]附件3研究生!$G$1:$G$65536,[22]附件3研究生!$B$1:$B$65536=A31,0)),2)</f>
        <v>90.4</v>
      </c>
      <c r="D31" s="17"/>
      <c r="E31" s="17">
        <f t="array" ref="E31">_xlfn._xlws.FILTER([22]附件4本专科!$F$1:$F$65536,[22]附件4本专科!$B$1:$B$65536=A31,0)</f>
        <v>713</v>
      </c>
      <c r="F31" s="17">
        <f t="shared" si="1"/>
        <v>356.5</v>
      </c>
      <c r="G31" s="17"/>
      <c r="H31" s="16">
        <f t="array" ref="H31">_xlfn._xlws.FILTER([22]附件4本专科!$X$1:$X$65536,[22]附件4本专科!$B$1:$B$65536=A31,0)+_xlfn._xlws.FILTER([22]附件3研究生!$AD$1:$AD$65536,[22]附件3研究生!$B$1:$B$65536=A31,0)</f>
        <v>12478</v>
      </c>
      <c r="I31" s="16">
        <f t="array" ref="I31">ROUND((_xlfn._xlws.FILTER([22]附件4本专科!$Q$1:$Q$65536,[22]附件4本专科!$B$1:$B$65536=A31,0)+_xlfn._xlws.FILTER([22]附件3研究生!$O$1:$O$65536,[22]附件3研究生!$B$1:$B$65536=A31,0)),2)</f>
        <v>1523.43</v>
      </c>
      <c r="J31" s="17"/>
      <c r="K31" s="17">
        <f t="array" ref="K31">_xlfn._xlws.FILTER([22]附件5服兵役资助!$BF$1:$BF$65536,[22]附件5服兵役资助!$B$1:$B$65536=A31,0)</f>
        <v>154</v>
      </c>
      <c r="L31" s="17">
        <f t="array" ref="L31">ROUND((_xlfn._xlws.FILTER([22]附件5服兵役资助!$BH$1:$BH$65536,[22]附件5服兵役资助!$B$1:$B$65536=A31,0)),2)</f>
        <v>14.86</v>
      </c>
      <c r="M31" s="17">
        <f t="array" ref="M31">_xlfn._xlws.FILTER([22]附件5服兵役资助!$BE$1:$BE$65536,[22]附件5服兵役资助!$B$1:$B$65536=A31,0)</f>
        <v>88</v>
      </c>
      <c r="N31" s="17">
        <f t="array" ref="N31">_xlfn._xlws.FILTER([22]附件5服兵役资助!$BG$1:$BG$65536,[22]附件5服兵役资助!$B$1:$B$65536=A31,0)</f>
        <v>78.06</v>
      </c>
      <c r="O31" s="17"/>
      <c r="P31" s="22">
        <f t="array" ref="P31">_xlfn._xlws.FILTER('[23]1参阅件'!$C$1:$C$65536,'[23]1参阅件'!$B$1:$B$65536=A31,0)</f>
        <v>0</v>
      </c>
      <c r="Q31" s="17">
        <f t="shared" si="2"/>
        <v>0</v>
      </c>
      <c r="R31" s="26"/>
      <c r="S31" s="27">
        <f t="array" ref="S31">_xlfn._xlws.FILTER('[23]1参阅件'!$D$1:$D$65536,'[23]1参阅件'!$B$1:$B$65536=A31,0)</f>
        <v>0</v>
      </c>
      <c r="T31" s="17">
        <f t="array" ref="T31">ROUND((_xlfn._xlws.FILTER([23]中央直达资金备案!$D$1:$D$65536,[23]中央直达资金备案!$B$1:$B$65536=A31,0)-Q31),2)</f>
        <v>0</v>
      </c>
      <c r="U31" s="26"/>
      <c r="V31" s="27">
        <f t="array" ref="V31">_xlfn._xlws.FILTER('[23]1参阅件'!$E$1:$E$65536,'[23]1参阅件'!$B$1:$B$65536=A31,0)</f>
        <v>0</v>
      </c>
      <c r="W31" s="17">
        <f t="array" ref="W31">ROUND((_xlfn._xlws.FILTER([23]中央直达资金备案!$E$1:$E$65536,[23]中央直达资金备案!$B$1:$B$65536=A31,0)),2)</f>
        <v>0</v>
      </c>
      <c r="X31" s="26"/>
      <c r="Y31" s="28"/>
      <c r="Z31" s="28"/>
      <c r="AA31" s="28"/>
      <c r="AB31" s="28"/>
      <c r="AC31" s="18" t="s">
        <v>53</v>
      </c>
      <c r="AD31" s="17" t="s">
        <v>49</v>
      </c>
      <c r="AE31" s="18" t="s">
        <v>54</v>
      </c>
      <c r="AF31" s="17" t="s">
        <v>49</v>
      </c>
      <c r="AG31" s="18" t="s">
        <v>55</v>
      </c>
      <c r="AH31" s="17" t="s">
        <v>49</v>
      </c>
      <c r="AI31" s="17" t="s">
        <v>49</v>
      </c>
      <c r="AJ31" s="17"/>
      <c r="AK31" s="17"/>
      <c r="AL31" s="17"/>
      <c r="AM31" s="17"/>
      <c r="AN31" s="17"/>
      <c r="AO31" s="17"/>
      <c r="AP31" s="17"/>
      <c r="AQ31" s="17"/>
      <c r="AR31" s="17"/>
      <c r="AS31" s="17" t="s">
        <v>49</v>
      </c>
      <c r="AT31" s="17" t="s">
        <v>49</v>
      </c>
      <c r="AU31" s="17" t="s">
        <v>49</v>
      </c>
      <c r="AV31" s="17" t="s">
        <v>49</v>
      </c>
      <c r="AW31" s="17" t="s">
        <v>51</v>
      </c>
      <c r="AX31" s="17"/>
      <c r="AY31" s="17"/>
      <c r="AZ31" s="17"/>
      <c r="BA31" s="17"/>
      <c r="BB31" s="17"/>
      <c r="BC31" s="17"/>
      <c r="BD31" s="17" t="s">
        <v>49</v>
      </c>
      <c r="BE31" s="17" t="s">
        <v>49</v>
      </c>
      <c r="BF31" s="17" t="s">
        <v>49</v>
      </c>
      <c r="BG31" s="17" t="s">
        <v>49</v>
      </c>
      <c r="BH31" s="17" t="s">
        <v>49</v>
      </c>
      <c r="BI31" s="17" t="s">
        <v>49</v>
      </c>
      <c r="BJ31" s="17" t="s">
        <v>49</v>
      </c>
      <c r="BK31" s="17"/>
      <c r="BL31" s="17"/>
      <c r="BM31" s="17"/>
      <c r="BN31" s="17"/>
      <c r="BO31" s="17"/>
      <c r="BP31" s="17"/>
      <c r="BQ31" s="17"/>
      <c r="BR31" s="17"/>
      <c r="BS31" s="17"/>
      <c r="BT31" s="28"/>
    </row>
    <row r="32" ht="45" spans="1:72">
      <c r="A32" s="18" t="s">
        <v>78</v>
      </c>
      <c r="B32" s="13">
        <f t="array" ref="B32">_xlfn._xlws.FILTER([22]附件4本专科!$D$1:$D$65536,[22]附件4本专科!$B$1:$B$65536=A32,0)</f>
        <v>0</v>
      </c>
      <c r="C32" s="17">
        <f t="shared" si="3"/>
        <v>0</v>
      </c>
      <c r="D32" s="17"/>
      <c r="E32" s="17">
        <f t="array" ref="E32">_xlfn._xlws.FILTER([22]附件4本专科!$F$1:$F$65536,[22]附件4本专科!$B$1:$B$65536=A32,0)</f>
        <v>0</v>
      </c>
      <c r="F32" s="17">
        <f t="shared" si="1"/>
        <v>0</v>
      </c>
      <c r="G32" s="17"/>
      <c r="H32" s="17">
        <f t="array" ref="H32">_xlfn._xlws.FILTER([22]附件4本专科!$X$1:$X$65536,[22]附件4本专科!$B$1:$B$65536=A32,0)</f>
        <v>0</v>
      </c>
      <c r="I32" s="17">
        <f t="array" ref="I32">ROUND((_xlfn._xlws.FILTER([22]附件4本专科!$Q$1:$Q$65536,[22]附件4本专科!$B$1:$B$65536=A32,0)),2)</f>
        <v>0</v>
      </c>
      <c r="J32" s="17"/>
      <c r="K32" s="19">
        <v>0</v>
      </c>
      <c r="L32" s="19">
        <v>-6.04</v>
      </c>
      <c r="M32" s="19">
        <v>10</v>
      </c>
      <c r="N32" s="19">
        <v>-51.36</v>
      </c>
      <c r="O32" s="17"/>
      <c r="P32" s="22">
        <f t="array" ref="P32">_xlfn._xlws.FILTER('[23]1参阅件'!$C$1:$C$65536,'[23]1参阅件'!$B$1:$B$65536=A32,0)</f>
        <v>0</v>
      </c>
      <c r="Q32" s="17">
        <f t="shared" si="2"/>
        <v>0</v>
      </c>
      <c r="R32" s="26"/>
      <c r="S32" s="27">
        <f t="array" ref="S32">_xlfn._xlws.FILTER('[23]1参阅件'!$D$1:$D$65536,'[23]1参阅件'!$B$1:$B$65536=A32,0)</f>
        <v>0</v>
      </c>
      <c r="T32" s="17">
        <f t="array" ref="T32">ROUND((_xlfn._xlws.FILTER([23]中央直达资金备案!$D$1:$D$65536,[23]中央直达资金备案!$B$1:$B$65536=A32,0)-Q32),2)</f>
        <v>0</v>
      </c>
      <c r="U32" s="26"/>
      <c r="V32" s="27">
        <f t="array" ref="V32">_xlfn._xlws.FILTER('[23]1参阅件'!$E$1:$E$65536,'[23]1参阅件'!$B$1:$B$65536=A32,0)</f>
        <v>0</v>
      </c>
      <c r="W32" s="17">
        <f t="array" ref="W32">ROUND((_xlfn._xlws.FILTER([23]中央直达资金备案!$E$1:$E$65536,[23]中央直达资金备案!$B$1:$B$65536=A32,0)),2)</f>
        <v>0</v>
      </c>
      <c r="X32" s="26"/>
      <c r="Y32" s="28"/>
      <c r="Z32" s="28"/>
      <c r="AA32" s="28"/>
      <c r="AB32" s="28"/>
      <c r="AC32" s="18" t="s">
        <v>53</v>
      </c>
      <c r="AD32" s="17" t="s">
        <v>49</v>
      </c>
      <c r="AE32" s="18" t="s">
        <v>54</v>
      </c>
      <c r="AF32" s="17" t="s">
        <v>49</v>
      </c>
      <c r="AG32" s="18" t="s">
        <v>55</v>
      </c>
      <c r="AH32" s="17" t="s">
        <v>49</v>
      </c>
      <c r="AI32" s="17" t="s">
        <v>49</v>
      </c>
      <c r="AJ32" s="17"/>
      <c r="AK32" s="17"/>
      <c r="AL32" s="17"/>
      <c r="AM32" s="17"/>
      <c r="AN32" s="17"/>
      <c r="AO32" s="17"/>
      <c r="AP32" s="17"/>
      <c r="AQ32" s="17"/>
      <c r="AR32" s="17"/>
      <c r="AS32" s="17" t="s">
        <v>49</v>
      </c>
      <c r="AT32" s="17" t="s">
        <v>49</v>
      </c>
      <c r="AU32" s="17" t="s">
        <v>49</v>
      </c>
      <c r="AV32" s="17" t="s">
        <v>49</v>
      </c>
      <c r="AW32" s="17" t="s">
        <v>51</v>
      </c>
      <c r="AX32" s="17"/>
      <c r="AY32" s="17"/>
      <c r="AZ32" s="17"/>
      <c r="BA32" s="17"/>
      <c r="BB32" s="17"/>
      <c r="BC32" s="17"/>
      <c r="BD32" s="17" t="s">
        <v>49</v>
      </c>
      <c r="BE32" s="17" t="s">
        <v>49</v>
      </c>
      <c r="BF32" s="17" t="s">
        <v>49</v>
      </c>
      <c r="BG32" s="17" t="s">
        <v>49</v>
      </c>
      <c r="BH32" s="17" t="s">
        <v>49</v>
      </c>
      <c r="BI32" s="17" t="s">
        <v>49</v>
      </c>
      <c r="BJ32" s="17" t="s">
        <v>49</v>
      </c>
      <c r="BK32" s="17"/>
      <c r="BL32" s="17"/>
      <c r="BM32" s="17"/>
      <c r="BN32" s="17"/>
      <c r="BO32" s="17"/>
      <c r="BP32" s="17"/>
      <c r="BQ32" s="17"/>
      <c r="BR32" s="17"/>
      <c r="BS32" s="17"/>
      <c r="BT32" s="28"/>
    </row>
    <row r="33" ht="45" spans="1:72">
      <c r="A33" s="14" t="s">
        <v>79</v>
      </c>
      <c r="B33" s="15">
        <f t="array" ref="B33">_xlfn._xlws.FILTER([22]附件4本专科!$D$1:$D$65536,[22]附件4本专科!$B$1:$B$65536=A33,0)+_xlfn._xlws.FILTER([22]附件3研究生!$D$1:$D$65536,[22]附件3研究生!$B$1:$B$65536=A33,0)</f>
        <v>32</v>
      </c>
      <c r="C33" s="16">
        <f t="array" ref="C33">ROUND((B33*0.8+_xlfn._xlws.FILTER([22]附件3研究生!$G$1:$G$65536,[22]附件3研究生!$B$1:$B$65536=A33,0)),2)</f>
        <v>33.6</v>
      </c>
      <c r="D33" s="17"/>
      <c r="E33" s="17">
        <f t="array" ref="E33">_xlfn._xlws.FILTER([22]附件4本专科!$F$1:$F$65536,[22]附件4本专科!$B$1:$B$65536=A33,0)</f>
        <v>700</v>
      </c>
      <c r="F33" s="17">
        <f t="shared" si="1"/>
        <v>350</v>
      </c>
      <c r="G33" s="17"/>
      <c r="H33" s="16">
        <f t="array" ref="H33">_xlfn._xlws.FILTER([22]附件4本专科!$X$1:$X$65536,[22]附件4本专科!$B$1:$B$65536=A33,0)+_xlfn._xlws.FILTER([22]附件3研究生!$AD$1:$AD$65536,[22]附件3研究生!$B$1:$B$65536=A33,0)</f>
        <v>9135</v>
      </c>
      <c r="I33" s="16">
        <f t="array" ref="I33">ROUND((_xlfn._xlws.FILTER([22]附件4本专科!$Q$1:$Q$65536,[22]附件4本专科!$B$1:$B$65536=A33,0)+_xlfn._xlws.FILTER([22]附件3研究生!$O$1:$O$65536,[22]附件3研究生!$B$1:$B$65536=A33,0)),2)</f>
        <v>900.16</v>
      </c>
      <c r="J33" s="17"/>
      <c r="K33" s="17">
        <f t="array" ref="K33">_xlfn._xlws.FILTER([22]附件5服兵役资助!$BF$1:$BF$65536,[22]附件5服兵役资助!$B$1:$B$65536=A33,0)</f>
        <v>288</v>
      </c>
      <c r="L33" s="17">
        <f t="array" ref="L33">ROUND((_xlfn._xlws.FILTER([22]附件5服兵役资助!$BH$1:$BH$65536,[22]附件5服兵役资助!$B$1:$B$65536=A33,0)),2)</f>
        <v>35.73</v>
      </c>
      <c r="M33" s="17">
        <f t="array" ref="M33">_xlfn._xlws.FILTER([22]附件5服兵役资助!$BE$1:$BE$65536,[22]附件5服兵役资助!$B$1:$B$65536=A33,0)</f>
        <v>166</v>
      </c>
      <c r="N33" s="17">
        <f t="array" ref="N33">_xlfn._xlws.FILTER([22]附件5服兵役资助!$BG$1:$BG$65536,[22]附件5服兵役资助!$B$1:$B$65536=A33,0)</f>
        <v>329.7</v>
      </c>
      <c r="O33" s="17"/>
      <c r="P33" s="22">
        <f t="array" ref="P33">_xlfn._xlws.FILTER('[23]1参阅件'!$C$1:$C$65536,'[23]1参阅件'!$B$1:$B$65536=A33,0)</f>
        <v>0</v>
      </c>
      <c r="Q33" s="17">
        <f t="shared" si="2"/>
        <v>0</v>
      </c>
      <c r="R33" s="26"/>
      <c r="S33" s="27">
        <f t="array" ref="S33">_xlfn._xlws.FILTER('[23]1参阅件'!$D$1:$D$65536,'[23]1参阅件'!$B$1:$B$65536=A33,0)</f>
        <v>0</v>
      </c>
      <c r="T33" s="17">
        <f t="array" ref="T33">ROUND((_xlfn._xlws.FILTER([23]中央直达资金备案!$D$1:$D$65536,[23]中央直达资金备案!$B$1:$B$65536=A33,0)-Q33),2)</f>
        <v>0</v>
      </c>
      <c r="U33" s="26"/>
      <c r="V33" s="27">
        <f t="array" ref="V33">_xlfn._xlws.FILTER('[23]1参阅件'!$E$1:$E$65536,'[23]1参阅件'!$B$1:$B$65536=A33,0)</f>
        <v>0</v>
      </c>
      <c r="W33" s="17">
        <f t="array" ref="W33">ROUND((_xlfn._xlws.FILTER([23]中央直达资金备案!$E$1:$E$65536,[23]中央直达资金备案!$B$1:$B$65536=A33,0)),2)</f>
        <v>0</v>
      </c>
      <c r="X33" s="26"/>
      <c r="Y33" s="28"/>
      <c r="Z33" s="28"/>
      <c r="AA33" s="28"/>
      <c r="AB33" s="28"/>
      <c r="AC33" s="18" t="s">
        <v>53</v>
      </c>
      <c r="AD33" s="17" t="s">
        <v>49</v>
      </c>
      <c r="AE33" s="18" t="s">
        <v>54</v>
      </c>
      <c r="AF33" s="17" t="s">
        <v>49</v>
      </c>
      <c r="AG33" s="18" t="s">
        <v>55</v>
      </c>
      <c r="AH33" s="17" t="s">
        <v>49</v>
      </c>
      <c r="AI33" s="17" t="s">
        <v>49</v>
      </c>
      <c r="AJ33" s="17"/>
      <c r="AK33" s="17"/>
      <c r="AL33" s="17"/>
      <c r="AM33" s="17"/>
      <c r="AN33" s="17"/>
      <c r="AO33" s="17"/>
      <c r="AP33" s="17"/>
      <c r="AQ33" s="17"/>
      <c r="AR33" s="17"/>
      <c r="AS33" s="17" t="s">
        <v>49</v>
      </c>
      <c r="AT33" s="17" t="s">
        <v>49</v>
      </c>
      <c r="AU33" s="17" t="s">
        <v>49</v>
      </c>
      <c r="AV33" s="17" t="s">
        <v>49</v>
      </c>
      <c r="AW33" s="17" t="s">
        <v>51</v>
      </c>
      <c r="AX33" s="17"/>
      <c r="AY33" s="17"/>
      <c r="AZ33" s="17"/>
      <c r="BA33" s="17"/>
      <c r="BB33" s="17"/>
      <c r="BC33" s="17"/>
      <c r="BD33" s="17" t="s">
        <v>49</v>
      </c>
      <c r="BE33" s="17" t="s">
        <v>49</v>
      </c>
      <c r="BF33" s="17" t="s">
        <v>49</v>
      </c>
      <c r="BG33" s="17" t="s">
        <v>49</v>
      </c>
      <c r="BH33" s="17" t="s">
        <v>49</v>
      </c>
      <c r="BI33" s="17" t="s">
        <v>49</v>
      </c>
      <c r="BJ33" s="17" t="s">
        <v>49</v>
      </c>
      <c r="BK33" s="17"/>
      <c r="BL33" s="17"/>
      <c r="BM33" s="17"/>
      <c r="BN33" s="17"/>
      <c r="BO33" s="17"/>
      <c r="BP33" s="17"/>
      <c r="BQ33" s="17"/>
      <c r="BR33" s="17"/>
      <c r="BS33" s="17"/>
      <c r="BT33" s="28"/>
    </row>
    <row r="34" ht="45" spans="1:72">
      <c r="A34" s="18" t="s">
        <v>80</v>
      </c>
      <c r="B34" s="13">
        <f t="array" ref="B34">_xlfn._xlws.FILTER([22]附件4本专科!$D$1:$D$65536,[22]附件4本专科!$B$1:$B$65536=A34,0)</f>
        <v>6</v>
      </c>
      <c r="C34" s="17">
        <f t="shared" si="3"/>
        <v>4.8</v>
      </c>
      <c r="D34" s="17"/>
      <c r="E34" s="17">
        <f t="array" ref="E34">_xlfn._xlws.FILTER([22]附件4本专科!$F$1:$F$65536,[22]附件4本专科!$B$1:$B$65536=A34,0)</f>
        <v>147</v>
      </c>
      <c r="F34" s="17">
        <f t="shared" si="1"/>
        <v>73.5</v>
      </c>
      <c r="G34" s="17"/>
      <c r="H34" s="17">
        <f t="array" ref="H34">_xlfn._xlws.FILTER([22]附件4本专科!$X$1:$X$65536,[22]附件4本专科!$B$1:$B$65536=A34,0)</f>
        <v>1997</v>
      </c>
      <c r="I34" s="17">
        <f t="array" ref="I34">ROUND((_xlfn._xlws.FILTER([22]附件4本专科!$Q$1:$Q$65536,[22]附件4本专科!$B$1:$B$65536=A34,0)),2)</f>
        <v>197.47</v>
      </c>
      <c r="J34" s="17"/>
      <c r="K34" s="17">
        <f t="array" ref="K34">_xlfn._xlws.FILTER([22]附件5服兵役资助!$BF$1:$BF$65536,[22]附件5服兵役资助!$B$1:$B$65536=A34,0)</f>
        <v>139</v>
      </c>
      <c r="L34" s="17">
        <f t="array" ref="L34">ROUND((_xlfn._xlws.FILTER([22]附件5服兵役资助!$BH$1:$BH$65536,[22]附件5服兵役资助!$B$1:$B$65536=A34,0)),2)</f>
        <v>18.81</v>
      </c>
      <c r="M34" s="17">
        <f t="array" ref="M34">_xlfn._xlws.FILTER([22]附件5服兵役资助!$BE$1:$BE$65536,[22]附件5服兵役资助!$B$1:$B$65536=A34,0)</f>
        <v>76</v>
      </c>
      <c r="N34" s="17">
        <f t="array" ref="N34">_xlfn._xlws.FILTER([22]附件5服兵役资助!$BG$1:$BG$65536,[22]附件5服兵役资助!$B$1:$B$65536=A34,0)</f>
        <v>262.29</v>
      </c>
      <c r="O34" s="17"/>
      <c r="P34" s="22">
        <f t="array" ref="P34">_xlfn._xlws.FILTER('[23]1参阅件'!$C$1:$C$65536,'[23]1参阅件'!$B$1:$B$65536=A34,0)</f>
        <v>0</v>
      </c>
      <c r="Q34" s="17">
        <f t="shared" si="2"/>
        <v>0</v>
      </c>
      <c r="R34" s="26"/>
      <c r="S34" s="27">
        <f t="array" ref="S34">_xlfn._xlws.FILTER('[23]1参阅件'!$D$1:$D$65536,'[23]1参阅件'!$B$1:$B$65536=A34,0)</f>
        <v>0</v>
      </c>
      <c r="T34" s="17">
        <f t="array" ref="T34">ROUND((_xlfn._xlws.FILTER([23]中央直达资金备案!$D$1:$D$65536,[23]中央直达资金备案!$B$1:$B$65536=A34,0)-Q34),2)</f>
        <v>0</v>
      </c>
      <c r="U34" s="26"/>
      <c r="V34" s="27">
        <f t="array" ref="V34">_xlfn._xlws.FILTER('[23]1参阅件'!$E$1:$E$65536,'[23]1参阅件'!$B$1:$B$65536=A34,0)</f>
        <v>0</v>
      </c>
      <c r="W34" s="17">
        <f t="array" ref="W34">ROUND((_xlfn._xlws.FILTER([23]中央直达资金备案!$E$1:$E$65536,[23]中央直达资金备案!$B$1:$B$65536=A34,0)),2)</f>
        <v>0</v>
      </c>
      <c r="X34" s="26"/>
      <c r="Y34" s="28"/>
      <c r="Z34" s="28"/>
      <c r="AA34" s="28"/>
      <c r="AB34" s="28"/>
      <c r="AC34" s="18" t="s">
        <v>53</v>
      </c>
      <c r="AD34" s="17" t="s">
        <v>49</v>
      </c>
      <c r="AE34" s="18" t="s">
        <v>54</v>
      </c>
      <c r="AF34" s="17" t="s">
        <v>49</v>
      </c>
      <c r="AG34" s="18" t="s">
        <v>55</v>
      </c>
      <c r="AH34" s="17" t="s">
        <v>49</v>
      </c>
      <c r="AI34" s="17" t="s">
        <v>49</v>
      </c>
      <c r="AJ34" s="17"/>
      <c r="AK34" s="17"/>
      <c r="AL34" s="17"/>
      <c r="AM34" s="17"/>
      <c r="AN34" s="17"/>
      <c r="AO34" s="17"/>
      <c r="AP34" s="17"/>
      <c r="AQ34" s="17"/>
      <c r="AR34" s="17"/>
      <c r="AS34" s="17" t="s">
        <v>49</v>
      </c>
      <c r="AT34" s="17" t="s">
        <v>49</v>
      </c>
      <c r="AU34" s="17" t="s">
        <v>49</v>
      </c>
      <c r="AV34" s="17" t="s">
        <v>49</v>
      </c>
      <c r="AW34" s="17" t="s">
        <v>51</v>
      </c>
      <c r="AX34" s="17"/>
      <c r="AY34" s="17"/>
      <c r="AZ34" s="17"/>
      <c r="BA34" s="17"/>
      <c r="BB34" s="17"/>
      <c r="BC34" s="17"/>
      <c r="BD34" s="17" t="s">
        <v>49</v>
      </c>
      <c r="BE34" s="17" t="s">
        <v>49</v>
      </c>
      <c r="BF34" s="17" t="s">
        <v>49</v>
      </c>
      <c r="BG34" s="17" t="s">
        <v>49</v>
      </c>
      <c r="BH34" s="17" t="s">
        <v>49</v>
      </c>
      <c r="BI34" s="17" t="s">
        <v>49</v>
      </c>
      <c r="BJ34" s="17" t="s">
        <v>49</v>
      </c>
      <c r="BK34" s="17"/>
      <c r="BL34" s="17"/>
      <c r="BM34" s="17"/>
      <c r="BN34" s="17"/>
      <c r="BO34" s="17"/>
      <c r="BP34" s="17"/>
      <c r="BQ34" s="17"/>
      <c r="BR34" s="17"/>
      <c r="BS34" s="17"/>
      <c r="BT34" s="28"/>
    </row>
    <row r="35" ht="45" spans="1:72">
      <c r="A35" s="14" t="s">
        <v>81</v>
      </c>
      <c r="B35" s="15">
        <f t="array" ref="B35">_xlfn._xlws.FILTER([22]附件4本专科!$D$1:$D$65536,[22]附件4本专科!$B$1:$B$65536=A35,0)+_xlfn._xlws.FILTER([22]附件3研究生!$D$1:$D$65536,[22]附件3研究生!$B$1:$B$65536=A35,0)</f>
        <v>42</v>
      </c>
      <c r="C35" s="16">
        <f t="array" ref="C35">ROUND((B35*0.8+_xlfn._xlws.FILTER([22]附件3研究生!$G$1:$G$65536,[22]附件3研究生!$B$1:$B$65536=A35,0)),2)</f>
        <v>73.6</v>
      </c>
      <c r="D35" s="17"/>
      <c r="E35" s="17">
        <f t="array" ref="E35">_xlfn._xlws.FILTER([22]附件4本专科!$F$1:$F$65536,[22]附件4本专科!$B$1:$B$65536=A35,0)</f>
        <v>546</v>
      </c>
      <c r="F35" s="17">
        <f t="shared" si="1"/>
        <v>273</v>
      </c>
      <c r="G35" s="17"/>
      <c r="H35" s="16">
        <f t="array" ref="H35">_xlfn._xlws.FILTER([22]附件4本专科!$X$1:$X$65536,[22]附件4本专科!$B$1:$B$65536=A35,0)+_xlfn._xlws.FILTER([22]附件3研究生!$AD$1:$AD$65536,[22]附件3研究生!$B$1:$B$65536=A35,0)</f>
        <v>9737</v>
      </c>
      <c r="I35" s="16">
        <f t="array" ref="I35">ROUND((_xlfn._xlws.FILTER([22]附件4本专科!$Q$1:$Q$65536,[22]附件4本专科!$B$1:$B$65536=A35,0)+_xlfn._xlws.FILTER([22]附件3研究生!$O$1:$O$65536,[22]附件3研究生!$B$1:$B$65536=A35,0)),2)</f>
        <v>1177.75</v>
      </c>
      <c r="J35" s="17"/>
      <c r="K35" s="17">
        <f t="array" ref="K35">_xlfn._xlws.FILTER([22]附件5服兵役资助!$BF$1:$BF$65536,[22]附件5服兵役资助!$B$1:$B$65536=A35,0)</f>
        <v>323</v>
      </c>
      <c r="L35" s="17">
        <f t="array" ref="L35">ROUND((_xlfn._xlws.FILTER([22]附件5服兵役资助!$BH$1:$BH$65536,[22]附件5服兵役资助!$B$1:$B$65536=A35,0)),2)</f>
        <v>37.03</v>
      </c>
      <c r="M35" s="17">
        <f t="array" ref="M35">_xlfn._xlws.FILTER([22]附件5服兵役资助!$BE$1:$BE$65536,[22]附件5服兵役资助!$B$1:$B$65536=A35,0)</f>
        <v>172</v>
      </c>
      <c r="N35" s="17">
        <f t="array" ref="N35">_xlfn._xlws.FILTER([22]附件5服兵役资助!$BG$1:$BG$65536,[22]附件5服兵役资助!$B$1:$B$65536=A35,0)</f>
        <v>247.3</v>
      </c>
      <c r="O35" s="17"/>
      <c r="P35" s="22">
        <f t="array" ref="P35">_xlfn._xlws.FILTER('[23]1参阅件'!$C$1:$C$65536,'[23]1参阅件'!$B$1:$B$65536=A35,0)</f>
        <v>0</v>
      </c>
      <c r="Q35" s="17">
        <f t="shared" si="2"/>
        <v>0</v>
      </c>
      <c r="R35" s="26"/>
      <c r="S35" s="27">
        <f t="array" ref="S35">_xlfn._xlws.FILTER('[23]1参阅件'!$D$1:$D$65536,'[23]1参阅件'!$B$1:$B$65536=A35,0)</f>
        <v>0</v>
      </c>
      <c r="T35" s="17">
        <f t="array" ref="T35">ROUND((_xlfn._xlws.FILTER([23]中央直达资金备案!$D$1:$D$65536,[23]中央直达资金备案!$B$1:$B$65536=A35,0)-Q35),2)</f>
        <v>0</v>
      </c>
      <c r="U35" s="26"/>
      <c r="V35" s="27">
        <f t="array" ref="V35">_xlfn._xlws.FILTER('[23]1参阅件'!$E$1:$E$65536,'[23]1参阅件'!$B$1:$B$65536=A35,0)</f>
        <v>0</v>
      </c>
      <c r="W35" s="17">
        <f t="array" ref="W35">ROUND((_xlfn._xlws.FILTER([23]中央直达资金备案!$E$1:$E$65536,[23]中央直达资金备案!$B$1:$B$65536=A35,0)),2)</f>
        <v>0</v>
      </c>
      <c r="X35" s="26"/>
      <c r="Y35" s="28"/>
      <c r="Z35" s="28"/>
      <c r="AA35" s="28"/>
      <c r="AB35" s="28"/>
      <c r="AC35" s="18" t="s">
        <v>53</v>
      </c>
      <c r="AD35" s="17" t="s">
        <v>49</v>
      </c>
      <c r="AE35" s="18" t="s">
        <v>54</v>
      </c>
      <c r="AF35" s="17" t="s">
        <v>49</v>
      </c>
      <c r="AG35" s="18" t="s">
        <v>55</v>
      </c>
      <c r="AH35" s="17" t="s">
        <v>49</v>
      </c>
      <c r="AI35" s="17" t="s">
        <v>49</v>
      </c>
      <c r="AJ35" s="17"/>
      <c r="AK35" s="17"/>
      <c r="AL35" s="17"/>
      <c r="AM35" s="17"/>
      <c r="AN35" s="17"/>
      <c r="AO35" s="17"/>
      <c r="AP35" s="17"/>
      <c r="AQ35" s="17"/>
      <c r="AR35" s="17"/>
      <c r="AS35" s="17" t="s">
        <v>49</v>
      </c>
      <c r="AT35" s="17" t="s">
        <v>49</v>
      </c>
      <c r="AU35" s="17" t="s">
        <v>49</v>
      </c>
      <c r="AV35" s="17" t="s">
        <v>49</v>
      </c>
      <c r="AW35" s="17" t="s">
        <v>51</v>
      </c>
      <c r="AX35" s="17"/>
      <c r="AY35" s="17"/>
      <c r="AZ35" s="17"/>
      <c r="BA35" s="17"/>
      <c r="BB35" s="17"/>
      <c r="BC35" s="17"/>
      <c r="BD35" s="17" t="s">
        <v>49</v>
      </c>
      <c r="BE35" s="17" t="s">
        <v>49</v>
      </c>
      <c r="BF35" s="17" t="s">
        <v>49</v>
      </c>
      <c r="BG35" s="17" t="s">
        <v>49</v>
      </c>
      <c r="BH35" s="17" t="s">
        <v>49</v>
      </c>
      <c r="BI35" s="17" t="s">
        <v>49</v>
      </c>
      <c r="BJ35" s="17" t="s">
        <v>49</v>
      </c>
      <c r="BK35" s="17"/>
      <c r="BL35" s="17"/>
      <c r="BM35" s="17"/>
      <c r="BN35" s="17"/>
      <c r="BO35" s="17"/>
      <c r="BP35" s="17"/>
      <c r="BQ35" s="17"/>
      <c r="BR35" s="17"/>
      <c r="BS35" s="17"/>
      <c r="BT35" s="28"/>
    </row>
    <row r="36" ht="45" spans="1:72">
      <c r="A36" s="18" t="s">
        <v>82</v>
      </c>
      <c r="B36" s="13">
        <f t="array" ref="B36">_xlfn._xlws.FILTER([22]附件4本专科!$D$1:$D$65536,[22]附件4本专科!$B$1:$B$65536=A36,0)</f>
        <v>8</v>
      </c>
      <c r="C36" s="17">
        <f t="shared" si="3"/>
        <v>6.4</v>
      </c>
      <c r="D36" s="17"/>
      <c r="E36" s="17">
        <f t="array" ref="E36">_xlfn._xlws.FILTER([22]附件4本专科!$F$1:$F$65536,[22]附件4本专科!$B$1:$B$65536=A36,0)</f>
        <v>197</v>
      </c>
      <c r="F36" s="17">
        <f t="shared" si="1"/>
        <v>98.5</v>
      </c>
      <c r="G36" s="17"/>
      <c r="H36" s="17">
        <f t="array" ref="H36">_xlfn._xlws.FILTER([22]附件4本专科!$X$1:$X$65536,[22]附件4本专科!$B$1:$B$65536=A36,0)</f>
        <v>2723</v>
      </c>
      <c r="I36" s="17">
        <f t="array" ref="I36">ROUND((_xlfn._xlws.FILTER([22]附件4本专科!$Q$1:$Q$65536,[22]附件4本专科!$B$1:$B$65536=A36,0)),2)</f>
        <v>259.05</v>
      </c>
      <c r="J36" s="17"/>
      <c r="K36" s="17">
        <f t="array" ref="K36">_xlfn._xlws.FILTER([22]附件5服兵役资助!$BF$1:$BF$65536,[22]附件5服兵役资助!$B$1:$B$65536=A36,0)</f>
        <v>143</v>
      </c>
      <c r="L36" s="17">
        <f t="array" ref="L36">ROUND((_xlfn._xlws.FILTER([22]附件5服兵役资助!$BH$1:$BH$65536,[22]附件5服兵役资助!$B$1:$B$65536=A36,0)),2)</f>
        <v>16.64</v>
      </c>
      <c r="M36" s="17">
        <f t="array" ref="M36">_xlfn._xlws.FILTER([22]附件5服兵役资助!$BE$1:$BE$65536,[22]附件5服兵役资助!$B$1:$B$65536=A36,0)</f>
        <v>78</v>
      </c>
      <c r="N36" s="17">
        <f t="array" ref="N36">_xlfn._xlws.FILTER([22]附件5服兵役资助!$BG$1:$BG$65536,[22]附件5服兵役资助!$B$1:$B$65536=A36,0)</f>
        <v>296.12</v>
      </c>
      <c r="O36" s="17"/>
      <c r="P36" s="22">
        <f t="array" ref="P36">_xlfn._xlws.FILTER('[23]1参阅件'!$C$1:$C$65536,'[23]1参阅件'!$B$1:$B$65536=A36,0)</f>
        <v>0</v>
      </c>
      <c r="Q36" s="17">
        <f t="shared" si="2"/>
        <v>0</v>
      </c>
      <c r="R36" s="26"/>
      <c r="S36" s="27">
        <f t="array" ref="S36">_xlfn._xlws.FILTER('[23]1参阅件'!$D$1:$D$65536,'[23]1参阅件'!$B$1:$B$65536=A36,0)</f>
        <v>0</v>
      </c>
      <c r="T36" s="17">
        <f t="array" ref="T36">ROUND((_xlfn._xlws.FILTER([23]中央直达资金备案!$D$1:$D$65536,[23]中央直达资金备案!$B$1:$B$65536=A36,0)-Q36),2)</f>
        <v>0</v>
      </c>
      <c r="U36" s="26"/>
      <c r="V36" s="27">
        <f t="array" ref="V36">_xlfn._xlws.FILTER('[23]1参阅件'!$E$1:$E$65536,'[23]1参阅件'!$B$1:$B$65536=A36,0)</f>
        <v>0</v>
      </c>
      <c r="W36" s="17">
        <f t="array" ref="W36">ROUND((_xlfn._xlws.FILTER([23]中央直达资金备案!$E$1:$E$65536,[23]中央直达资金备案!$B$1:$B$65536=A36,0)),2)</f>
        <v>0</v>
      </c>
      <c r="X36" s="26"/>
      <c r="Y36" s="28"/>
      <c r="Z36" s="28"/>
      <c r="AA36" s="28"/>
      <c r="AB36" s="28"/>
      <c r="AC36" s="18" t="s">
        <v>53</v>
      </c>
      <c r="AD36" s="17" t="s">
        <v>49</v>
      </c>
      <c r="AE36" s="18" t="s">
        <v>54</v>
      </c>
      <c r="AF36" s="17" t="s">
        <v>49</v>
      </c>
      <c r="AG36" s="18" t="s">
        <v>55</v>
      </c>
      <c r="AH36" s="17" t="s">
        <v>49</v>
      </c>
      <c r="AI36" s="17" t="s">
        <v>49</v>
      </c>
      <c r="AJ36" s="17"/>
      <c r="AK36" s="17"/>
      <c r="AL36" s="17"/>
      <c r="AM36" s="17"/>
      <c r="AN36" s="17"/>
      <c r="AO36" s="17"/>
      <c r="AP36" s="17"/>
      <c r="AQ36" s="17"/>
      <c r="AR36" s="17"/>
      <c r="AS36" s="17" t="s">
        <v>49</v>
      </c>
      <c r="AT36" s="17" t="s">
        <v>49</v>
      </c>
      <c r="AU36" s="17" t="s">
        <v>49</v>
      </c>
      <c r="AV36" s="17" t="s">
        <v>49</v>
      </c>
      <c r="AW36" s="17" t="s">
        <v>51</v>
      </c>
      <c r="AX36" s="17"/>
      <c r="AY36" s="17"/>
      <c r="AZ36" s="17"/>
      <c r="BA36" s="17"/>
      <c r="BB36" s="17"/>
      <c r="BC36" s="17"/>
      <c r="BD36" s="17" t="s">
        <v>49</v>
      </c>
      <c r="BE36" s="17" t="s">
        <v>49</v>
      </c>
      <c r="BF36" s="17" t="s">
        <v>49</v>
      </c>
      <c r="BG36" s="17" t="s">
        <v>49</v>
      </c>
      <c r="BH36" s="17" t="s">
        <v>49</v>
      </c>
      <c r="BI36" s="17" t="s">
        <v>49</v>
      </c>
      <c r="BJ36" s="17" t="s">
        <v>49</v>
      </c>
      <c r="BK36" s="17"/>
      <c r="BL36" s="17"/>
      <c r="BM36" s="17"/>
      <c r="BN36" s="17"/>
      <c r="BO36" s="17"/>
      <c r="BP36" s="17"/>
      <c r="BQ36" s="17"/>
      <c r="BR36" s="17"/>
      <c r="BS36" s="17"/>
      <c r="BT36" s="28"/>
    </row>
    <row r="37" ht="45" spans="1:72">
      <c r="A37" s="18" t="s">
        <v>83</v>
      </c>
      <c r="B37" s="13">
        <f t="array" ref="B37">_xlfn._xlws.FILTER([22]附件4本专科!$D$1:$D$65536,[22]附件4本专科!$B$1:$B$65536=A37,0)</f>
        <v>26</v>
      </c>
      <c r="C37" s="17">
        <f t="shared" si="3"/>
        <v>20.8</v>
      </c>
      <c r="D37" s="17"/>
      <c r="E37" s="17">
        <f t="array" ref="E37">_xlfn._xlws.FILTER([22]附件4本专科!$F$1:$F$65536,[22]附件4本专科!$B$1:$B$65536=A37,0)</f>
        <v>653</v>
      </c>
      <c r="F37" s="17">
        <f t="shared" si="1"/>
        <v>326.5</v>
      </c>
      <c r="G37" s="17"/>
      <c r="H37" s="17">
        <f t="array" ref="H37">_xlfn._xlws.FILTER([22]附件4本专科!$X$1:$X$65536,[22]附件4本专科!$B$1:$B$65536=A37,0)</f>
        <v>8878</v>
      </c>
      <c r="I37" s="17">
        <f t="array" ref="I37">ROUND((_xlfn._xlws.FILTER([22]附件4本专科!$Q$1:$Q$65536,[22]附件4本专科!$B$1:$B$65536=A37,0)),2)</f>
        <v>867.08</v>
      </c>
      <c r="J37" s="17"/>
      <c r="K37" s="17">
        <f t="array" ref="K37">_xlfn._xlws.FILTER([22]附件5服兵役资助!$BF$1:$BF$65536,[22]附件5服兵役资助!$B$1:$B$65536=A37,0)</f>
        <v>356</v>
      </c>
      <c r="L37" s="17">
        <f t="array" ref="L37">ROUND((_xlfn._xlws.FILTER([22]附件5服兵役资助!$BH$1:$BH$65536,[22]附件5服兵役资助!$B$1:$B$65536=A37,0)),2)</f>
        <v>46.92</v>
      </c>
      <c r="M37" s="17">
        <f t="array" ref="M37">_xlfn._xlws.FILTER([22]附件5服兵役资助!$BE$1:$BE$65536,[22]附件5服兵役资助!$B$1:$B$65536=A37,0)</f>
        <v>160</v>
      </c>
      <c r="N37" s="17">
        <f t="array" ref="N37">_xlfn._xlws.FILTER([22]附件5服兵役资助!$BG$1:$BG$65536,[22]附件5服兵役资助!$B$1:$B$65536=A37,0)</f>
        <v>329.9</v>
      </c>
      <c r="O37" s="17"/>
      <c r="P37" s="22">
        <f t="array" ref="P37">_xlfn._xlws.FILTER('[23]1参阅件'!$C$1:$C$65536,'[23]1参阅件'!$B$1:$B$65536=A37,0)</f>
        <v>0</v>
      </c>
      <c r="Q37" s="17">
        <f t="shared" si="2"/>
        <v>0</v>
      </c>
      <c r="R37" s="26"/>
      <c r="S37" s="27">
        <f t="array" ref="S37">_xlfn._xlws.FILTER('[23]1参阅件'!$D$1:$D$65536,'[23]1参阅件'!$B$1:$B$65536=A37,0)</f>
        <v>0</v>
      </c>
      <c r="T37" s="17">
        <f t="array" ref="T37">ROUND((_xlfn._xlws.FILTER([23]中央直达资金备案!$D$1:$D$65536,[23]中央直达资金备案!$B$1:$B$65536=A37,0)-Q37),2)</f>
        <v>0</v>
      </c>
      <c r="U37" s="26"/>
      <c r="V37" s="27">
        <f t="array" ref="V37">_xlfn._xlws.FILTER('[23]1参阅件'!$E$1:$E$65536,'[23]1参阅件'!$B$1:$B$65536=A37,0)</f>
        <v>0</v>
      </c>
      <c r="W37" s="17">
        <f t="array" ref="W37">ROUND((_xlfn._xlws.FILTER([23]中央直达资金备案!$E$1:$E$65536,[23]中央直达资金备案!$B$1:$B$65536=A37,0)),2)</f>
        <v>0</v>
      </c>
      <c r="X37" s="26"/>
      <c r="Y37" s="28"/>
      <c r="Z37" s="28"/>
      <c r="AA37" s="28"/>
      <c r="AB37" s="28"/>
      <c r="AC37" s="18" t="s">
        <v>53</v>
      </c>
      <c r="AD37" s="17" t="s">
        <v>49</v>
      </c>
      <c r="AE37" s="18" t="s">
        <v>54</v>
      </c>
      <c r="AF37" s="17" t="s">
        <v>49</v>
      </c>
      <c r="AG37" s="18" t="s">
        <v>55</v>
      </c>
      <c r="AH37" s="17" t="s">
        <v>49</v>
      </c>
      <c r="AI37" s="17" t="s">
        <v>49</v>
      </c>
      <c r="AJ37" s="17"/>
      <c r="AK37" s="17"/>
      <c r="AL37" s="17"/>
      <c r="AM37" s="17"/>
      <c r="AN37" s="17"/>
      <c r="AO37" s="17"/>
      <c r="AP37" s="17"/>
      <c r="AQ37" s="17"/>
      <c r="AR37" s="17"/>
      <c r="AS37" s="17" t="s">
        <v>49</v>
      </c>
      <c r="AT37" s="17" t="s">
        <v>49</v>
      </c>
      <c r="AU37" s="17" t="s">
        <v>49</v>
      </c>
      <c r="AV37" s="17" t="s">
        <v>49</v>
      </c>
      <c r="AW37" s="17" t="s">
        <v>51</v>
      </c>
      <c r="AX37" s="17"/>
      <c r="AY37" s="17"/>
      <c r="AZ37" s="17"/>
      <c r="BA37" s="17"/>
      <c r="BB37" s="17"/>
      <c r="BC37" s="17"/>
      <c r="BD37" s="17" t="s">
        <v>49</v>
      </c>
      <c r="BE37" s="17" t="s">
        <v>49</v>
      </c>
      <c r="BF37" s="17" t="s">
        <v>49</v>
      </c>
      <c r="BG37" s="17" t="s">
        <v>49</v>
      </c>
      <c r="BH37" s="17" t="s">
        <v>49</v>
      </c>
      <c r="BI37" s="17" t="s">
        <v>49</v>
      </c>
      <c r="BJ37" s="17" t="s">
        <v>49</v>
      </c>
      <c r="BK37" s="17"/>
      <c r="BL37" s="17"/>
      <c r="BM37" s="17"/>
      <c r="BN37" s="17"/>
      <c r="BO37" s="17"/>
      <c r="BP37" s="17"/>
      <c r="BQ37" s="17"/>
      <c r="BR37" s="17"/>
      <c r="BS37" s="17"/>
      <c r="BT37" s="28"/>
    </row>
    <row r="38" ht="45" spans="1:72">
      <c r="A38" s="14" t="s">
        <v>84</v>
      </c>
      <c r="B38" s="15">
        <f t="array" ref="B38">_xlfn._xlws.FILTER([22]附件4本专科!$D$1:$D$65536,[22]附件4本专科!$B$1:$B$65536=A38,0)+_xlfn._xlws.FILTER([22]附件3研究生!$D$1:$D$65536,[22]附件3研究生!$B$1:$B$65536=A38,0)</f>
        <v>42</v>
      </c>
      <c r="C38" s="16">
        <f t="array" ref="C38">ROUND((B38*0.8+_xlfn._xlws.FILTER([22]附件3研究生!$G$1:$G$65536,[22]附件3研究生!$B$1:$B$65536=A38,0)),2)</f>
        <v>53.6</v>
      </c>
      <c r="D38" s="17"/>
      <c r="E38" s="17">
        <f t="array" ref="E38">_xlfn._xlws.FILTER([22]附件4本专科!$F$1:$F$65536,[22]附件4本专科!$B$1:$B$65536=A38,0)</f>
        <v>799</v>
      </c>
      <c r="F38" s="17">
        <f t="shared" si="1"/>
        <v>399.5</v>
      </c>
      <c r="G38" s="17"/>
      <c r="H38" s="16">
        <f t="array" ref="H38">_xlfn._xlws.FILTER([22]附件4本专科!$X$1:$X$65536,[22]附件4本专科!$B$1:$B$65536=A38,0)+_xlfn._xlws.FILTER([22]附件3研究生!$AD$1:$AD$65536,[22]附件3研究生!$B$1:$B$65536=A38,0)</f>
        <v>12684</v>
      </c>
      <c r="I38" s="16">
        <f t="array" ref="I38">ROUND((_xlfn._xlws.FILTER([22]附件4本专科!$Q$1:$Q$65536,[22]附件4本专科!$B$1:$B$65536=A38,0)+_xlfn._xlws.FILTER([22]附件3研究生!$O$1:$O$65536,[22]附件3研究生!$B$1:$B$65536=A38,0)),2)</f>
        <v>1359.22</v>
      </c>
      <c r="J38" s="17"/>
      <c r="K38" s="17">
        <f t="array" ref="K38">_xlfn._xlws.FILTER([22]附件5服兵役资助!$BF$1:$BF$65536,[22]附件5服兵役资助!$B$1:$B$65536=A38,0)</f>
        <v>173</v>
      </c>
      <c r="L38" s="17">
        <f t="array" ref="L38">ROUND((_xlfn._xlws.FILTER([22]附件5服兵役资助!$BH$1:$BH$65536,[22]附件5服兵役资助!$B$1:$B$65536=A38,0)),2)</f>
        <v>20.3</v>
      </c>
      <c r="M38" s="17">
        <f t="array" ref="M38">_xlfn._xlws.FILTER([22]附件5服兵役资助!$BE$1:$BE$65536,[22]附件5服兵役资助!$B$1:$B$65536=A38,0)</f>
        <v>93</v>
      </c>
      <c r="N38" s="17">
        <f t="array" ref="N38">_xlfn._xlws.FILTER([22]附件5服兵役资助!$BG$1:$BG$65536,[22]附件5服兵役资助!$B$1:$B$65536=A38,0)</f>
        <v>95.3</v>
      </c>
      <c r="O38" s="17"/>
      <c r="P38" s="22">
        <f t="array" ref="P38">_xlfn._xlws.FILTER('[23]1参阅件'!$C$1:$C$65536,'[23]1参阅件'!$B$1:$B$65536=A38,0)</f>
        <v>0</v>
      </c>
      <c r="Q38" s="17">
        <f t="shared" si="2"/>
        <v>0</v>
      </c>
      <c r="R38" s="26"/>
      <c r="S38" s="27">
        <f t="array" ref="S38">_xlfn._xlws.FILTER('[23]1参阅件'!$D$1:$D$65536,'[23]1参阅件'!$B$1:$B$65536=A38,0)</f>
        <v>0</v>
      </c>
      <c r="T38" s="17">
        <f t="array" ref="T38">ROUND((_xlfn._xlws.FILTER([23]中央直达资金备案!$D$1:$D$65536,[23]中央直达资金备案!$B$1:$B$65536=A38,0)-Q38),2)</f>
        <v>0</v>
      </c>
      <c r="U38" s="26"/>
      <c r="V38" s="27">
        <f t="array" ref="V38">_xlfn._xlws.FILTER('[23]1参阅件'!$E$1:$E$65536,'[23]1参阅件'!$B$1:$B$65536=A38,0)</f>
        <v>0</v>
      </c>
      <c r="W38" s="17">
        <f t="array" ref="W38">ROUND((_xlfn._xlws.FILTER([23]中央直达资金备案!$E$1:$E$65536,[23]中央直达资金备案!$B$1:$B$65536=A38,0)),2)</f>
        <v>0</v>
      </c>
      <c r="X38" s="26"/>
      <c r="Y38" s="28"/>
      <c r="Z38" s="28"/>
      <c r="AA38" s="28"/>
      <c r="AB38" s="28"/>
      <c r="AC38" s="18" t="s">
        <v>53</v>
      </c>
      <c r="AD38" s="17" t="s">
        <v>49</v>
      </c>
      <c r="AE38" s="18" t="s">
        <v>54</v>
      </c>
      <c r="AF38" s="17" t="s">
        <v>49</v>
      </c>
      <c r="AG38" s="18" t="s">
        <v>55</v>
      </c>
      <c r="AH38" s="17" t="s">
        <v>49</v>
      </c>
      <c r="AI38" s="17" t="s">
        <v>49</v>
      </c>
      <c r="AJ38" s="17"/>
      <c r="AK38" s="17"/>
      <c r="AL38" s="17"/>
      <c r="AM38" s="17"/>
      <c r="AN38" s="17"/>
      <c r="AO38" s="17"/>
      <c r="AP38" s="17"/>
      <c r="AQ38" s="17"/>
      <c r="AR38" s="17"/>
      <c r="AS38" s="17" t="s">
        <v>49</v>
      </c>
      <c r="AT38" s="17" t="s">
        <v>49</v>
      </c>
      <c r="AU38" s="17" t="s">
        <v>49</v>
      </c>
      <c r="AV38" s="17" t="s">
        <v>49</v>
      </c>
      <c r="AW38" s="17" t="s">
        <v>51</v>
      </c>
      <c r="AX38" s="17"/>
      <c r="AY38" s="17"/>
      <c r="AZ38" s="17"/>
      <c r="BA38" s="17"/>
      <c r="BB38" s="17"/>
      <c r="BC38" s="17"/>
      <c r="BD38" s="17" t="s">
        <v>49</v>
      </c>
      <c r="BE38" s="17" t="s">
        <v>49</v>
      </c>
      <c r="BF38" s="17" t="s">
        <v>49</v>
      </c>
      <c r="BG38" s="17" t="s">
        <v>49</v>
      </c>
      <c r="BH38" s="17" t="s">
        <v>49</v>
      </c>
      <c r="BI38" s="17" t="s">
        <v>49</v>
      </c>
      <c r="BJ38" s="17" t="s">
        <v>49</v>
      </c>
      <c r="BK38" s="17"/>
      <c r="BL38" s="17"/>
      <c r="BM38" s="17"/>
      <c r="BN38" s="17"/>
      <c r="BO38" s="17"/>
      <c r="BP38" s="17"/>
      <c r="BQ38" s="17"/>
      <c r="BR38" s="17"/>
      <c r="BS38" s="17"/>
      <c r="BT38" s="28"/>
    </row>
    <row r="39" ht="45" spans="1:72">
      <c r="A39" s="18" t="s">
        <v>85</v>
      </c>
      <c r="B39" s="13">
        <f t="array" ref="B39">_xlfn._xlws.FILTER([22]附件4本专科!$D$1:$D$65536,[22]附件4本专科!$B$1:$B$65536=A39,0)</f>
        <v>7</v>
      </c>
      <c r="C39" s="17">
        <f t="shared" si="3"/>
        <v>5.6</v>
      </c>
      <c r="D39" s="17"/>
      <c r="E39" s="17">
        <f t="array" ref="E39">_xlfn._xlws.FILTER([22]附件4本专科!$F$1:$F$65536,[22]附件4本专科!$B$1:$B$65536=A39,0)</f>
        <v>172</v>
      </c>
      <c r="F39" s="17">
        <f t="shared" si="1"/>
        <v>86</v>
      </c>
      <c r="G39" s="17"/>
      <c r="H39" s="17">
        <f t="array" ref="H39">_xlfn._xlws.FILTER([22]附件4本专科!$X$1:$X$65536,[22]附件4本专科!$B$1:$B$65536=A39,0)</f>
        <v>2206</v>
      </c>
      <c r="I39" s="17">
        <f t="array" ref="I39">ROUND((_xlfn._xlws.FILTER([22]附件4本专科!$Q$1:$Q$65536,[22]附件4本专科!$B$1:$B$65536=A39,0)),2)</f>
        <v>223.12</v>
      </c>
      <c r="J39" s="17"/>
      <c r="K39" s="17">
        <f t="array" ref="K39">_xlfn._xlws.FILTER([22]附件5服兵役资助!$BF$1:$BF$65536,[22]附件5服兵役资助!$B$1:$B$65536=A39,0)</f>
        <v>71</v>
      </c>
      <c r="L39" s="17">
        <f t="array" ref="L39">ROUND((_xlfn._xlws.FILTER([22]附件5服兵役资助!$BH$1:$BH$65536,[22]附件5服兵役资助!$B$1:$B$65536=A39,0)),2)</f>
        <v>8.81</v>
      </c>
      <c r="M39" s="17">
        <f t="array" ref="M39">_xlfn._xlws.FILTER([22]附件5服兵役资助!$BE$1:$BE$65536,[22]附件5服兵役资助!$B$1:$B$65536=A39,0)</f>
        <v>39</v>
      </c>
      <c r="N39" s="17">
        <f t="array" ref="N39">_xlfn._xlws.FILTER([22]附件5服兵役资助!$BG$1:$BG$65536,[22]附件5服兵役资助!$B$1:$B$65536=A39,0)</f>
        <v>66.06</v>
      </c>
      <c r="O39" s="17"/>
      <c r="P39" s="22">
        <f t="array" ref="P39">_xlfn._xlws.FILTER('[23]1参阅件'!$C$1:$C$65536,'[23]1参阅件'!$B$1:$B$65536=A39,0)</f>
        <v>0</v>
      </c>
      <c r="Q39" s="17">
        <f t="shared" si="2"/>
        <v>0</v>
      </c>
      <c r="R39" s="26"/>
      <c r="S39" s="27">
        <f t="array" ref="S39">_xlfn._xlws.FILTER('[23]1参阅件'!$D$1:$D$65536,'[23]1参阅件'!$B$1:$B$65536=A39,0)</f>
        <v>0</v>
      </c>
      <c r="T39" s="17">
        <f t="array" ref="T39">ROUND((_xlfn._xlws.FILTER([23]中央直达资金备案!$D$1:$D$65536,[23]中央直达资金备案!$B$1:$B$65536=A39,0)-Q39),2)</f>
        <v>0</v>
      </c>
      <c r="U39" s="26"/>
      <c r="V39" s="27">
        <f t="array" ref="V39">_xlfn._xlws.FILTER('[23]1参阅件'!$E$1:$E$65536,'[23]1参阅件'!$B$1:$B$65536=A39,0)</f>
        <v>0</v>
      </c>
      <c r="W39" s="17">
        <f t="array" ref="W39">ROUND((_xlfn._xlws.FILTER([23]中央直达资金备案!$E$1:$E$65536,[23]中央直达资金备案!$B$1:$B$65536=A39,0)),2)</f>
        <v>0</v>
      </c>
      <c r="X39" s="26"/>
      <c r="Y39" s="28"/>
      <c r="Z39" s="28"/>
      <c r="AA39" s="28"/>
      <c r="AB39" s="28"/>
      <c r="AC39" s="18" t="s">
        <v>53</v>
      </c>
      <c r="AD39" s="17" t="s">
        <v>49</v>
      </c>
      <c r="AE39" s="18" t="s">
        <v>54</v>
      </c>
      <c r="AF39" s="17" t="s">
        <v>49</v>
      </c>
      <c r="AG39" s="18" t="s">
        <v>55</v>
      </c>
      <c r="AH39" s="17" t="s">
        <v>49</v>
      </c>
      <c r="AI39" s="17" t="s">
        <v>49</v>
      </c>
      <c r="AJ39" s="17"/>
      <c r="AK39" s="17"/>
      <c r="AL39" s="17"/>
      <c r="AM39" s="17"/>
      <c r="AN39" s="17"/>
      <c r="AO39" s="17"/>
      <c r="AP39" s="17"/>
      <c r="AQ39" s="17"/>
      <c r="AR39" s="17"/>
      <c r="AS39" s="17" t="s">
        <v>49</v>
      </c>
      <c r="AT39" s="17" t="s">
        <v>49</v>
      </c>
      <c r="AU39" s="17" t="s">
        <v>49</v>
      </c>
      <c r="AV39" s="17" t="s">
        <v>49</v>
      </c>
      <c r="AW39" s="17" t="s">
        <v>51</v>
      </c>
      <c r="AX39" s="17"/>
      <c r="AY39" s="17"/>
      <c r="AZ39" s="17"/>
      <c r="BA39" s="17"/>
      <c r="BB39" s="17"/>
      <c r="BC39" s="17"/>
      <c r="BD39" s="17" t="s">
        <v>49</v>
      </c>
      <c r="BE39" s="17" t="s">
        <v>49</v>
      </c>
      <c r="BF39" s="17" t="s">
        <v>49</v>
      </c>
      <c r="BG39" s="17" t="s">
        <v>49</v>
      </c>
      <c r="BH39" s="17" t="s">
        <v>49</v>
      </c>
      <c r="BI39" s="17" t="s">
        <v>49</v>
      </c>
      <c r="BJ39" s="17" t="s">
        <v>49</v>
      </c>
      <c r="BK39" s="17"/>
      <c r="BL39" s="17"/>
      <c r="BM39" s="17"/>
      <c r="BN39" s="17"/>
      <c r="BO39" s="17"/>
      <c r="BP39" s="17"/>
      <c r="BQ39" s="17"/>
      <c r="BR39" s="17"/>
      <c r="BS39" s="17"/>
      <c r="BT39" s="28"/>
    </row>
    <row r="40" ht="45" spans="1:72">
      <c r="A40" s="14" t="s">
        <v>86</v>
      </c>
      <c r="B40" s="15">
        <f t="array" ref="B40">_xlfn._xlws.FILTER([22]附件4本专科!$D$1:$D$65536,[22]附件4本专科!$B$1:$B$65536=A40,0)+_xlfn._xlws.FILTER([22]附件3研究生!$D$1:$D$65536,[22]附件3研究生!$B$1:$B$65536=A40,0)</f>
        <v>39</v>
      </c>
      <c r="C40" s="16">
        <f t="array" ref="C40">ROUND((B40*0.8+_xlfn._xlws.FILTER([22]附件3研究生!$G$1:$G$65536,[22]附件3研究生!$B$1:$B$65536=A40,0)),2)</f>
        <v>37.2</v>
      </c>
      <c r="D40" s="17"/>
      <c r="E40" s="17">
        <f t="array" ref="E40">_xlfn._xlws.FILTER([22]附件4本专科!$F$1:$F$65536,[22]附件4本专科!$B$1:$B$65536=A40,0)</f>
        <v>899</v>
      </c>
      <c r="F40" s="17">
        <f t="shared" si="1"/>
        <v>449.5</v>
      </c>
      <c r="G40" s="17"/>
      <c r="H40" s="16">
        <f t="array" ref="H40">_xlfn._xlws.FILTER([22]附件4本专科!$X$1:$X$65536,[22]附件4本专科!$B$1:$B$65536=A40,0)+_xlfn._xlws.FILTER([22]附件3研究生!$AD$1:$AD$65536,[22]附件3研究生!$B$1:$B$65536=A40,0)</f>
        <v>11685</v>
      </c>
      <c r="I40" s="16">
        <f t="array" ref="I40">ROUND((_xlfn._xlws.FILTER([22]附件4本专科!$Q$1:$Q$65536,[22]附件4本专科!$B$1:$B$65536=A40,0)+_xlfn._xlws.FILTER([22]附件3研究生!$O$1:$O$65536,[22]附件3研究生!$B$1:$B$65536=A40,0)),2)</f>
        <v>1217.47</v>
      </c>
      <c r="J40" s="17"/>
      <c r="K40" s="17">
        <f t="array" ref="K40">_xlfn._xlws.FILTER([22]附件5服兵役资助!$BF$1:$BF$65536,[22]附件5服兵役资助!$B$1:$B$65536=A40,0)</f>
        <v>398</v>
      </c>
      <c r="L40" s="17">
        <f t="array" ref="L40">ROUND((_xlfn._xlws.FILTER([22]附件5服兵役资助!$BH$1:$BH$65536,[22]附件5服兵役资助!$B$1:$B$65536=A40,0)),2)</f>
        <v>42.27</v>
      </c>
      <c r="M40" s="17">
        <f t="array" ref="M40">_xlfn._xlws.FILTER([22]附件5服兵役资助!$BE$1:$BE$65536,[22]附件5服兵役资助!$B$1:$B$65536=A40,0)</f>
        <v>266</v>
      </c>
      <c r="N40" s="17">
        <f t="array" ref="N40">_xlfn._xlws.FILTER([22]附件5服兵役资助!$BG$1:$BG$65536,[22]附件5服兵役资助!$B$1:$B$65536=A40,0)</f>
        <v>412.71</v>
      </c>
      <c r="O40" s="17"/>
      <c r="P40" s="22">
        <f t="array" ref="P40">_xlfn._xlws.FILTER('[23]1参阅件'!$C$1:$C$65536,'[23]1参阅件'!$B$1:$B$65536=A40,0)</f>
        <v>0</v>
      </c>
      <c r="Q40" s="17">
        <f t="shared" si="2"/>
        <v>0</v>
      </c>
      <c r="R40" s="26"/>
      <c r="S40" s="27">
        <f t="array" ref="S40">_xlfn._xlws.FILTER('[23]1参阅件'!$D$1:$D$65536,'[23]1参阅件'!$B$1:$B$65536=A40,0)</f>
        <v>0</v>
      </c>
      <c r="T40" s="17">
        <f t="array" ref="T40">ROUND((_xlfn._xlws.FILTER([23]中央直达资金备案!$D$1:$D$65536,[23]中央直达资金备案!$B$1:$B$65536=A40,0)-Q40),2)</f>
        <v>0</v>
      </c>
      <c r="U40" s="26"/>
      <c r="V40" s="27">
        <f t="array" ref="V40">_xlfn._xlws.FILTER('[23]1参阅件'!$E$1:$E$65536,'[23]1参阅件'!$B$1:$B$65536=A40,0)</f>
        <v>0</v>
      </c>
      <c r="W40" s="17">
        <f t="array" ref="W40">ROUND((_xlfn._xlws.FILTER([23]中央直达资金备案!$E$1:$E$65536,[23]中央直达资金备案!$B$1:$B$65536=A40,0)),2)</f>
        <v>0</v>
      </c>
      <c r="X40" s="26"/>
      <c r="Y40" s="28"/>
      <c r="Z40" s="28"/>
      <c r="AA40" s="28"/>
      <c r="AB40" s="28"/>
      <c r="AC40" s="18" t="s">
        <v>53</v>
      </c>
      <c r="AD40" s="17" t="s">
        <v>49</v>
      </c>
      <c r="AE40" s="18" t="s">
        <v>54</v>
      </c>
      <c r="AF40" s="17" t="s">
        <v>49</v>
      </c>
      <c r="AG40" s="18" t="s">
        <v>55</v>
      </c>
      <c r="AH40" s="17" t="s">
        <v>49</v>
      </c>
      <c r="AI40" s="17" t="s">
        <v>49</v>
      </c>
      <c r="AJ40" s="17"/>
      <c r="AK40" s="17"/>
      <c r="AL40" s="17"/>
      <c r="AM40" s="17"/>
      <c r="AN40" s="17"/>
      <c r="AO40" s="17"/>
      <c r="AP40" s="17"/>
      <c r="AQ40" s="17"/>
      <c r="AR40" s="17"/>
      <c r="AS40" s="17" t="s">
        <v>49</v>
      </c>
      <c r="AT40" s="17" t="s">
        <v>49</v>
      </c>
      <c r="AU40" s="17" t="s">
        <v>49</v>
      </c>
      <c r="AV40" s="17" t="s">
        <v>49</v>
      </c>
      <c r="AW40" s="17" t="s">
        <v>51</v>
      </c>
      <c r="AX40" s="17"/>
      <c r="AY40" s="17"/>
      <c r="AZ40" s="17"/>
      <c r="BA40" s="17"/>
      <c r="BB40" s="17"/>
      <c r="BC40" s="17"/>
      <c r="BD40" s="17" t="s">
        <v>49</v>
      </c>
      <c r="BE40" s="17" t="s">
        <v>49</v>
      </c>
      <c r="BF40" s="17" t="s">
        <v>49</v>
      </c>
      <c r="BG40" s="17" t="s">
        <v>49</v>
      </c>
      <c r="BH40" s="17" t="s">
        <v>49</v>
      </c>
      <c r="BI40" s="17" t="s">
        <v>49</v>
      </c>
      <c r="BJ40" s="17" t="s">
        <v>49</v>
      </c>
      <c r="BK40" s="17"/>
      <c r="BL40" s="17"/>
      <c r="BM40" s="17"/>
      <c r="BN40" s="17"/>
      <c r="BO40" s="17"/>
      <c r="BP40" s="17"/>
      <c r="BQ40" s="17"/>
      <c r="BR40" s="17"/>
      <c r="BS40" s="17"/>
      <c r="BT40" s="28"/>
    </row>
    <row r="41" ht="45" spans="1:72">
      <c r="A41" s="18" t="s">
        <v>87</v>
      </c>
      <c r="B41" s="13">
        <f t="array" ref="B41">_xlfn._xlws.FILTER([22]附件4本专科!$D$1:$D$65536,[22]附件4本专科!$B$1:$B$65536=A41,0)</f>
        <v>30</v>
      </c>
      <c r="C41" s="17">
        <f t="shared" si="3"/>
        <v>24</v>
      </c>
      <c r="D41" s="17"/>
      <c r="E41" s="17">
        <f t="array" ref="E41">_xlfn._xlws.FILTER([22]附件4本专科!$F$1:$F$65536,[22]附件4本专科!$B$1:$B$65536=A41,0)</f>
        <v>737</v>
      </c>
      <c r="F41" s="17">
        <f t="shared" si="1"/>
        <v>368.5</v>
      </c>
      <c r="G41" s="17"/>
      <c r="H41" s="17">
        <f t="array" ref="H41">_xlfn._xlws.FILTER([22]附件4本专科!$X$1:$X$65536,[22]附件4本专科!$B$1:$B$65536=A41,0)</f>
        <v>10025</v>
      </c>
      <c r="I41" s="17">
        <f t="array" ref="I41">ROUND((_xlfn._xlws.FILTER([22]附件4本专科!$Q$1:$Q$65536,[22]附件4本专科!$B$1:$B$65536=A41,0)),2)</f>
        <v>962.98</v>
      </c>
      <c r="J41" s="17"/>
      <c r="K41" s="17">
        <f t="array" ref="K41">_xlfn._xlws.FILTER([22]附件5服兵役资助!$BF$1:$BF$65536,[22]附件5服兵役资助!$B$1:$B$65536=A41,0)</f>
        <v>391</v>
      </c>
      <c r="L41" s="17">
        <f t="array" ref="L41">ROUND((_xlfn._xlws.FILTER([22]附件5服兵役资助!$BH$1:$BH$65536,[22]附件5服兵役资助!$B$1:$B$65536=A41,0)),2)</f>
        <v>53.66</v>
      </c>
      <c r="M41" s="17">
        <f t="array" ref="M41">_xlfn._xlws.FILTER([22]附件5服兵役资助!$BE$1:$BE$65536,[22]附件5服兵役资助!$B$1:$B$65536=A41,0)</f>
        <v>169</v>
      </c>
      <c r="N41" s="17">
        <f t="array" ref="N41">_xlfn._xlws.FILTER([22]附件5服兵役资助!$BG$1:$BG$65536,[22]附件5服兵役资助!$B$1:$B$65536=A41,0)</f>
        <v>229.09</v>
      </c>
      <c r="O41" s="17"/>
      <c r="P41" s="22">
        <f t="array" ref="P41">_xlfn._xlws.FILTER('[23]1参阅件'!$C$1:$C$65536,'[23]1参阅件'!$B$1:$B$65536=A41,0)</f>
        <v>0</v>
      </c>
      <c r="Q41" s="17">
        <f t="shared" si="2"/>
        <v>0</v>
      </c>
      <c r="R41" s="26"/>
      <c r="S41" s="27">
        <f t="array" ref="S41">_xlfn._xlws.FILTER('[23]1参阅件'!$D$1:$D$65536,'[23]1参阅件'!$B$1:$B$65536=A41,0)</f>
        <v>0</v>
      </c>
      <c r="T41" s="17">
        <f t="array" ref="T41">ROUND((_xlfn._xlws.FILTER([23]中央直达资金备案!$D$1:$D$65536,[23]中央直达资金备案!$B$1:$B$65536=A41,0)-Q41),2)</f>
        <v>0</v>
      </c>
      <c r="U41" s="26"/>
      <c r="V41" s="27">
        <f t="array" ref="V41">_xlfn._xlws.FILTER('[23]1参阅件'!$E$1:$E$65536,'[23]1参阅件'!$B$1:$B$65536=A41,0)</f>
        <v>0</v>
      </c>
      <c r="W41" s="17">
        <f t="array" ref="W41">ROUND((_xlfn._xlws.FILTER([23]中央直达资金备案!$E$1:$E$65536,[23]中央直达资金备案!$B$1:$B$65536=A41,0)),2)</f>
        <v>0</v>
      </c>
      <c r="X41" s="26"/>
      <c r="Y41" s="28"/>
      <c r="Z41" s="28"/>
      <c r="AA41" s="28"/>
      <c r="AB41" s="28"/>
      <c r="AC41" s="18" t="s">
        <v>53</v>
      </c>
      <c r="AD41" s="17" t="s">
        <v>49</v>
      </c>
      <c r="AE41" s="18" t="s">
        <v>54</v>
      </c>
      <c r="AF41" s="17" t="s">
        <v>49</v>
      </c>
      <c r="AG41" s="18" t="s">
        <v>55</v>
      </c>
      <c r="AH41" s="17" t="s">
        <v>49</v>
      </c>
      <c r="AI41" s="17" t="s">
        <v>49</v>
      </c>
      <c r="AJ41" s="17">
        <v>6000</v>
      </c>
      <c r="AK41" s="17" t="s">
        <v>49</v>
      </c>
      <c r="AL41" s="17">
        <v>2000</v>
      </c>
      <c r="AM41" s="17" t="s">
        <v>49</v>
      </c>
      <c r="AN41" s="17" t="s">
        <v>88</v>
      </c>
      <c r="AO41" s="17">
        <v>0</v>
      </c>
      <c r="AP41" s="17"/>
      <c r="AQ41" s="17"/>
      <c r="AR41" s="17"/>
      <c r="AS41" s="17" t="s">
        <v>49</v>
      </c>
      <c r="AT41" s="17" t="s">
        <v>49</v>
      </c>
      <c r="AU41" s="17" t="s">
        <v>49</v>
      </c>
      <c r="AV41" s="17" t="s">
        <v>49</v>
      </c>
      <c r="AW41" s="17" t="s">
        <v>51</v>
      </c>
      <c r="AX41" s="17" t="s">
        <v>49</v>
      </c>
      <c r="AY41" s="17" t="s">
        <v>49</v>
      </c>
      <c r="AZ41" s="17" t="s">
        <v>49</v>
      </c>
      <c r="BA41" s="17" t="s">
        <v>89</v>
      </c>
      <c r="BB41" s="17"/>
      <c r="BC41" s="17"/>
      <c r="BD41" s="17" t="s">
        <v>49</v>
      </c>
      <c r="BE41" s="17" t="s">
        <v>49</v>
      </c>
      <c r="BF41" s="17" t="s">
        <v>49</v>
      </c>
      <c r="BG41" s="17" t="s">
        <v>49</v>
      </c>
      <c r="BH41" s="17" t="s">
        <v>49</v>
      </c>
      <c r="BI41" s="17" t="s">
        <v>49</v>
      </c>
      <c r="BJ41" s="17" t="s">
        <v>49</v>
      </c>
      <c r="BK41" s="17" t="s">
        <v>49</v>
      </c>
      <c r="BL41" s="17" t="s">
        <v>49</v>
      </c>
      <c r="BM41" s="17" t="s">
        <v>49</v>
      </c>
      <c r="BN41" s="17" t="s">
        <v>49</v>
      </c>
      <c r="BO41" s="17" t="s">
        <v>49</v>
      </c>
      <c r="BP41" s="17"/>
      <c r="BQ41" s="17"/>
      <c r="BR41" s="17"/>
      <c r="BS41" s="17"/>
      <c r="BT41" s="28"/>
    </row>
    <row r="42" ht="45" spans="1:72">
      <c r="A42" s="18" t="s">
        <v>90</v>
      </c>
      <c r="B42" s="13">
        <f t="array" ref="B42">_xlfn._xlws.FILTER([22]附件4本专科!$D$1:$D$65536,[22]附件4本专科!$B$1:$B$65536=A42,0)</f>
        <v>32</v>
      </c>
      <c r="C42" s="17">
        <f t="shared" ref="C42:C73" si="4">ROUND((B42*0.8),2)</f>
        <v>25.6</v>
      </c>
      <c r="D42" s="17"/>
      <c r="E42" s="17">
        <f t="array" ref="E42">_xlfn._xlws.FILTER([22]附件4本专科!$F$1:$F$65536,[22]附件4本专科!$B$1:$B$65536=A42,0)</f>
        <v>794</v>
      </c>
      <c r="F42" s="17">
        <f t="shared" ref="F42:F73" si="5">ROUND((E42*0.5),2)</f>
        <v>397</v>
      </c>
      <c r="G42" s="17"/>
      <c r="H42" s="17">
        <f t="array" ref="H42">_xlfn._xlws.FILTER([22]附件4本专科!$X$1:$X$65536,[22]附件4本专科!$B$1:$B$65536=A42,0)</f>
        <v>10462</v>
      </c>
      <c r="I42" s="17">
        <f t="array" ref="I42">ROUND((_xlfn._xlws.FILTER([22]附件4本专科!$Q$1:$Q$65536,[22]附件4本专科!$B$1:$B$65536=A42,0)),2)</f>
        <v>973.07</v>
      </c>
      <c r="J42" s="17"/>
      <c r="K42" s="17">
        <f t="array" ref="K42">_xlfn._xlws.FILTER([22]附件5服兵役资助!$BF$1:$BF$65536,[22]附件5服兵役资助!$B$1:$B$65536=A42,0)</f>
        <v>345</v>
      </c>
      <c r="L42" s="17">
        <f t="array" ref="L42">ROUND((_xlfn._xlws.FILTER([22]附件5服兵役资助!$BH$1:$BH$65536,[22]附件5服兵役资助!$B$1:$B$65536=A42,0)),2)</f>
        <v>45.75</v>
      </c>
      <c r="M42" s="17">
        <f t="array" ref="M42">_xlfn._xlws.FILTER([22]附件5服兵役资助!$BE$1:$BE$65536,[22]附件5服兵役资助!$B$1:$B$65536=A42,0)</f>
        <v>137</v>
      </c>
      <c r="N42" s="17">
        <f t="array" ref="N42">_xlfn._xlws.FILTER([22]附件5服兵役资助!$BG$1:$BG$65536,[22]附件5服兵役资助!$B$1:$B$65536=A42,0)</f>
        <v>169.95</v>
      </c>
      <c r="O42" s="17"/>
      <c r="P42" s="22">
        <f t="array" ref="P42">_xlfn._xlws.FILTER('[23]1参阅件'!$C$1:$C$65536,'[23]1参阅件'!$B$1:$B$65536=A42,0)</f>
        <v>0</v>
      </c>
      <c r="Q42" s="17">
        <f t="shared" ref="Q42:Q73" si="6">ROUND((P42*0.6),2)</f>
        <v>0</v>
      </c>
      <c r="R42" s="26"/>
      <c r="S42" s="27">
        <f t="array" ref="S42">_xlfn._xlws.FILTER('[23]1参阅件'!$D$1:$D$65536,'[23]1参阅件'!$B$1:$B$65536=A42,0)</f>
        <v>0</v>
      </c>
      <c r="T42" s="17">
        <f t="array" ref="T42">ROUND((_xlfn._xlws.FILTER([23]中央直达资金备案!$D$1:$D$65536,[23]中央直达资金备案!$B$1:$B$65536=A42,0)-Q42),2)</f>
        <v>0</v>
      </c>
      <c r="U42" s="26"/>
      <c r="V42" s="27">
        <f t="array" ref="V42">_xlfn._xlws.FILTER('[23]1参阅件'!$E$1:$E$65536,'[23]1参阅件'!$B$1:$B$65536=A42,0)</f>
        <v>0</v>
      </c>
      <c r="W42" s="17">
        <f t="array" ref="W42">ROUND((_xlfn._xlws.FILTER([23]中央直达资金备案!$E$1:$E$65536,[23]中央直达资金备案!$B$1:$B$65536=A42,0)),2)</f>
        <v>0</v>
      </c>
      <c r="X42" s="26"/>
      <c r="Y42" s="28"/>
      <c r="Z42" s="28"/>
      <c r="AA42" s="28"/>
      <c r="AB42" s="28"/>
      <c r="AC42" s="18" t="s">
        <v>53</v>
      </c>
      <c r="AD42" s="17" t="s">
        <v>49</v>
      </c>
      <c r="AE42" s="18" t="s">
        <v>54</v>
      </c>
      <c r="AF42" s="17" t="s">
        <v>49</v>
      </c>
      <c r="AG42" s="18" t="s">
        <v>55</v>
      </c>
      <c r="AH42" s="17" t="s">
        <v>49</v>
      </c>
      <c r="AI42" s="17" t="s">
        <v>49</v>
      </c>
      <c r="AJ42" s="17">
        <v>6000</v>
      </c>
      <c r="AK42" s="17" t="s">
        <v>49</v>
      </c>
      <c r="AL42" s="17">
        <v>2000</v>
      </c>
      <c r="AM42" s="17" t="s">
        <v>49</v>
      </c>
      <c r="AN42" s="17" t="s">
        <v>88</v>
      </c>
      <c r="AO42" s="17">
        <v>0</v>
      </c>
      <c r="AP42" s="17"/>
      <c r="AQ42" s="17"/>
      <c r="AR42" s="17"/>
      <c r="AS42" s="17" t="s">
        <v>49</v>
      </c>
      <c r="AT42" s="17" t="s">
        <v>49</v>
      </c>
      <c r="AU42" s="17" t="s">
        <v>49</v>
      </c>
      <c r="AV42" s="17" t="s">
        <v>49</v>
      </c>
      <c r="AW42" s="17" t="s">
        <v>51</v>
      </c>
      <c r="AX42" s="17" t="s">
        <v>49</v>
      </c>
      <c r="AY42" s="17" t="s">
        <v>49</v>
      </c>
      <c r="AZ42" s="17" t="s">
        <v>49</v>
      </c>
      <c r="BA42" s="17" t="s">
        <v>89</v>
      </c>
      <c r="BB42" s="17"/>
      <c r="BC42" s="17"/>
      <c r="BD42" s="17" t="s">
        <v>49</v>
      </c>
      <c r="BE42" s="17" t="s">
        <v>49</v>
      </c>
      <c r="BF42" s="17" t="s">
        <v>49</v>
      </c>
      <c r="BG42" s="17" t="s">
        <v>49</v>
      </c>
      <c r="BH42" s="17" t="s">
        <v>49</v>
      </c>
      <c r="BI42" s="17" t="s">
        <v>49</v>
      </c>
      <c r="BJ42" s="17" t="s">
        <v>49</v>
      </c>
      <c r="BK42" s="17" t="s">
        <v>49</v>
      </c>
      <c r="BL42" s="17" t="s">
        <v>49</v>
      </c>
      <c r="BM42" s="17" t="s">
        <v>49</v>
      </c>
      <c r="BN42" s="17" t="s">
        <v>49</v>
      </c>
      <c r="BO42" s="17" t="s">
        <v>49</v>
      </c>
      <c r="BP42" s="17"/>
      <c r="BQ42" s="17"/>
      <c r="BR42" s="17"/>
      <c r="BS42" s="17"/>
      <c r="BT42" s="28"/>
    </row>
    <row r="43" ht="45" spans="1:72">
      <c r="A43" s="18" t="s">
        <v>91</v>
      </c>
      <c r="B43" s="13">
        <f t="array" ref="B43">_xlfn._xlws.FILTER([22]附件4本专科!$D$1:$D$65536,[22]附件4本专科!$B$1:$B$65536=A43,0)</f>
        <v>8</v>
      </c>
      <c r="C43" s="17">
        <f t="shared" si="4"/>
        <v>6.4</v>
      </c>
      <c r="D43" s="17"/>
      <c r="E43" s="17">
        <f t="array" ref="E43">_xlfn._xlws.FILTER([22]附件4本专科!$F$1:$F$65536,[22]附件4本专科!$B$1:$B$65536=A43,0)</f>
        <v>201</v>
      </c>
      <c r="F43" s="17">
        <f t="shared" si="5"/>
        <v>100.5</v>
      </c>
      <c r="G43" s="17"/>
      <c r="H43" s="17">
        <f t="array" ref="H43">_xlfn._xlws.FILTER([22]附件4本专科!$X$1:$X$65536,[22]附件4本专科!$B$1:$B$65536=A43,0)</f>
        <v>2609</v>
      </c>
      <c r="I43" s="17">
        <f t="array" ref="I43">ROUND((_xlfn._xlws.FILTER([22]附件4本专科!$Q$1:$Q$65536,[22]附件4本专科!$B$1:$B$65536=A43,0)),2)</f>
        <v>262.94</v>
      </c>
      <c r="J43" s="17"/>
      <c r="K43" s="17">
        <f t="array" ref="K43">_xlfn._xlws.FILTER([22]附件5服兵役资助!$BF$1:$BF$65536,[22]附件5服兵役资助!$B$1:$B$65536=A43,0)</f>
        <v>186</v>
      </c>
      <c r="L43" s="17">
        <f t="array" ref="L43">ROUND((_xlfn._xlws.FILTER([22]附件5服兵役资助!$BH$1:$BH$65536,[22]附件5服兵役资助!$B$1:$B$65536=A43,0)),2)</f>
        <v>23.95</v>
      </c>
      <c r="M43" s="17">
        <f t="array" ref="M43">_xlfn._xlws.FILTER([22]附件5服兵役资助!$BE$1:$BE$65536,[22]附件5服兵役资助!$B$1:$B$65536=A43,0)</f>
        <v>87</v>
      </c>
      <c r="N43" s="17">
        <f t="array" ref="N43">_xlfn._xlws.FILTER([22]附件5服兵役资助!$BG$1:$BG$65536,[22]附件5服兵役资助!$B$1:$B$65536=A43,0)</f>
        <v>233.44</v>
      </c>
      <c r="O43" s="17"/>
      <c r="P43" s="22">
        <f t="array" ref="P43">_xlfn._xlws.FILTER('[23]1参阅件'!$C$1:$C$65536,'[23]1参阅件'!$B$1:$B$65536=A43,0)</f>
        <v>0</v>
      </c>
      <c r="Q43" s="17">
        <f t="shared" si="6"/>
        <v>0</v>
      </c>
      <c r="R43" s="26"/>
      <c r="S43" s="27">
        <f t="array" ref="S43">_xlfn._xlws.FILTER('[23]1参阅件'!$D$1:$D$65536,'[23]1参阅件'!$B$1:$B$65536=A43,0)</f>
        <v>0</v>
      </c>
      <c r="T43" s="17">
        <f t="array" ref="T43">ROUND((_xlfn._xlws.FILTER([23]中央直达资金备案!$D$1:$D$65536,[23]中央直达资金备案!$B$1:$B$65536=A43,0)-Q43),2)</f>
        <v>0</v>
      </c>
      <c r="U43" s="26"/>
      <c r="V43" s="27">
        <f t="array" ref="V43">_xlfn._xlws.FILTER('[23]1参阅件'!$E$1:$E$65536,'[23]1参阅件'!$B$1:$B$65536=A43,0)</f>
        <v>0</v>
      </c>
      <c r="W43" s="17">
        <f t="array" ref="W43">ROUND((_xlfn._xlws.FILTER([23]中央直达资金备案!$E$1:$E$65536,[23]中央直达资金备案!$B$1:$B$65536=A43,0)),2)</f>
        <v>0</v>
      </c>
      <c r="X43" s="26"/>
      <c r="Y43" s="28"/>
      <c r="Z43" s="28"/>
      <c r="AA43" s="28"/>
      <c r="AB43" s="28"/>
      <c r="AC43" s="18" t="s">
        <v>53</v>
      </c>
      <c r="AD43" s="17" t="s">
        <v>49</v>
      </c>
      <c r="AE43" s="18" t="s">
        <v>54</v>
      </c>
      <c r="AF43" s="17" t="s">
        <v>49</v>
      </c>
      <c r="AG43" s="18" t="s">
        <v>55</v>
      </c>
      <c r="AH43" s="17" t="s">
        <v>49</v>
      </c>
      <c r="AI43" s="17" t="s">
        <v>49</v>
      </c>
      <c r="AJ43" s="17"/>
      <c r="AK43" s="17"/>
      <c r="AL43" s="17"/>
      <c r="AM43" s="17"/>
      <c r="AN43" s="17"/>
      <c r="AO43" s="17"/>
      <c r="AP43" s="17"/>
      <c r="AQ43" s="17"/>
      <c r="AR43" s="17"/>
      <c r="AS43" s="17" t="s">
        <v>49</v>
      </c>
      <c r="AT43" s="17" t="s">
        <v>49</v>
      </c>
      <c r="AU43" s="17" t="s">
        <v>49</v>
      </c>
      <c r="AV43" s="17" t="s">
        <v>49</v>
      </c>
      <c r="AW43" s="17" t="s">
        <v>51</v>
      </c>
      <c r="AX43" s="17"/>
      <c r="AY43" s="17"/>
      <c r="AZ43" s="17"/>
      <c r="BA43" s="17"/>
      <c r="BB43" s="17"/>
      <c r="BC43" s="17"/>
      <c r="BD43" s="17" t="s">
        <v>49</v>
      </c>
      <c r="BE43" s="17" t="s">
        <v>49</v>
      </c>
      <c r="BF43" s="17" t="s">
        <v>49</v>
      </c>
      <c r="BG43" s="17" t="s">
        <v>49</v>
      </c>
      <c r="BH43" s="17" t="s">
        <v>49</v>
      </c>
      <c r="BI43" s="17" t="s">
        <v>49</v>
      </c>
      <c r="BJ43" s="17" t="s">
        <v>49</v>
      </c>
      <c r="BK43" s="17"/>
      <c r="BL43" s="17"/>
      <c r="BM43" s="17"/>
      <c r="BN43" s="17"/>
      <c r="BO43" s="17"/>
      <c r="BP43" s="17"/>
      <c r="BQ43" s="17"/>
      <c r="BR43" s="17"/>
      <c r="BS43" s="17"/>
      <c r="BT43" s="28"/>
    </row>
    <row r="44" ht="45" spans="1:72">
      <c r="A44" s="18" t="s">
        <v>92</v>
      </c>
      <c r="B44" s="13">
        <f t="array" ref="B44">_xlfn._xlws.FILTER([22]附件4本专科!$D$1:$D$65536,[22]附件4本专科!$B$1:$B$65536=A44,0)</f>
        <v>20</v>
      </c>
      <c r="C44" s="17">
        <f t="shared" si="4"/>
        <v>16</v>
      </c>
      <c r="D44" s="17"/>
      <c r="E44" s="17">
        <f t="array" ref="E44">_xlfn._xlws.FILTER([22]附件4本专科!$F$1:$F$65536,[22]附件4本专科!$B$1:$B$65536=A44,0)</f>
        <v>503</v>
      </c>
      <c r="F44" s="17">
        <f t="shared" si="5"/>
        <v>251.5</v>
      </c>
      <c r="G44" s="17"/>
      <c r="H44" s="17">
        <f t="array" ref="H44">_xlfn._xlws.FILTER([22]附件4本专科!$X$1:$X$65536,[22]附件4本专科!$B$1:$B$65536=A44,0)</f>
        <v>6831</v>
      </c>
      <c r="I44" s="17">
        <f t="array" ref="I44">ROUND((_xlfn._xlws.FILTER([22]附件4本专科!$Q$1:$Q$65536,[22]附件4本专科!$B$1:$B$65536=A44,0)),2)</f>
        <v>683.83</v>
      </c>
      <c r="J44" s="17"/>
      <c r="K44" s="17">
        <f t="array" ref="K44">_xlfn._xlws.FILTER([22]附件5服兵役资助!$BF$1:$BF$65536,[22]附件5服兵役资助!$B$1:$B$65536=A44,0)</f>
        <v>298</v>
      </c>
      <c r="L44" s="17">
        <f t="array" ref="L44">ROUND((_xlfn._xlws.FILTER([22]附件5服兵役资助!$BH$1:$BH$65536,[22]附件5服兵役资助!$B$1:$B$65536=A44,0)),2)</f>
        <v>36.53</v>
      </c>
      <c r="M44" s="17">
        <f t="array" ref="M44">_xlfn._xlws.FILTER([22]附件5服兵役资助!$BE$1:$BE$65536,[22]附件5服兵役资助!$B$1:$B$65536=A44,0)</f>
        <v>179</v>
      </c>
      <c r="N44" s="17">
        <f t="array" ref="N44">_xlfn._xlws.FILTER([22]附件5服兵役资助!$BG$1:$BG$65536,[22]附件5服兵役资助!$B$1:$B$65536=A44,0)</f>
        <v>231.75</v>
      </c>
      <c r="O44" s="17"/>
      <c r="P44" s="22">
        <f t="array" ref="P44">_xlfn._xlws.FILTER('[23]1参阅件'!$C$1:$C$65536,'[23]1参阅件'!$B$1:$B$65536=A44,0)</f>
        <v>0</v>
      </c>
      <c r="Q44" s="17">
        <f t="shared" si="6"/>
        <v>0</v>
      </c>
      <c r="R44" s="26"/>
      <c r="S44" s="27">
        <f t="array" ref="S44">_xlfn._xlws.FILTER('[23]1参阅件'!$D$1:$D$65536,'[23]1参阅件'!$B$1:$B$65536=A44,0)</f>
        <v>0</v>
      </c>
      <c r="T44" s="17">
        <f t="array" ref="T44">ROUND((_xlfn._xlws.FILTER([23]中央直达资金备案!$D$1:$D$65536,[23]中央直达资金备案!$B$1:$B$65536=A44,0)-Q44),2)</f>
        <v>0</v>
      </c>
      <c r="U44" s="26"/>
      <c r="V44" s="27">
        <f t="array" ref="V44">_xlfn._xlws.FILTER('[23]1参阅件'!$E$1:$E$65536,'[23]1参阅件'!$B$1:$B$65536=A44,0)</f>
        <v>0</v>
      </c>
      <c r="W44" s="17">
        <f t="array" ref="W44">ROUND((_xlfn._xlws.FILTER([23]中央直达资金备案!$E$1:$E$65536,[23]中央直达资金备案!$B$1:$B$65536=A44,0)),2)</f>
        <v>0</v>
      </c>
      <c r="X44" s="26"/>
      <c r="Y44" s="28"/>
      <c r="Z44" s="28"/>
      <c r="AA44" s="28"/>
      <c r="AB44" s="28"/>
      <c r="AC44" s="18" t="s">
        <v>53</v>
      </c>
      <c r="AD44" s="17" t="s">
        <v>49</v>
      </c>
      <c r="AE44" s="18" t="s">
        <v>54</v>
      </c>
      <c r="AF44" s="17" t="s">
        <v>49</v>
      </c>
      <c r="AG44" s="18" t="s">
        <v>55</v>
      </c>
      <c r="AH44" s="17" t="s">
        <v>49</v>
      </c>
      <c r="AI44" s="17" t="s">
        <v>49</v>
      </c>
      <c r="AJ44" s="17"/>
      <c r="AK44" s="17"/>
      <c r="AL44" s="17"/>
      <c r="AM44" s="17"/>
      <c r="AN44" s="17"/>
      <c r="AO44" s="17"/>
      <c r="AP44" s="17"/>
      <c r="AQ44" s="17"/>
      <c r="AR44" s="17"/>
      <c r="AS44" s="17" t="s">
        <v>49</v>
      </c>
      <c r="AT44" s="17" t="s">
        <v>49</v>
      </c>
      <c r="AU44" s="17" t="s">
        <v>49</v>
      </c>
      <c r="AV44" s="17" t="s">
        <v>49</v>
      </c>
      <c r="AW44" s="17" t="s">
        <v>51</v>
      </c>
      <c r="AX44" s="17"/>
      <c r="AY44" s="17"/>
      <c r="AZ44" s="17"/>
      <c r="BA44" s="17"/>
      <c r="BB44" s="17"/>
      <c r="BC44" s="17"/>
      <c r="BD44" s="17" t="s">
        <v>49</v>
      </c>
      <c r="BE44" s="17" t="s">
        <v>49</v>
      </c>
      <c r="BF44" s="17" t="s">
        <v>49</v>
      </c>
      <c r="BG44" s="17" t="s">
        <v>49</v>
      </c>
      <c r="BH44" s="17" t="s">
        <v>49</v>
      </c>
      <c r="BI44" s="17" t="s">
        <v>49</v>
      </c>
      <c r="BJ44" s="17" t="s">
        <v>49</v>
      </c>
      <c r="BK44" s="17"/>
      <c r="BL44" s="17"/>
      <c r="BM44" s="17"/>
      <c r="BN44" s="17"/>
      <c r="BO44" s="17"/>
      <c r="BP44" s="17"/>
      <c r="BQ44" s="17"/>
      <c r="BR44" s="17"/>
      <c r="BS44" s="17"/>
      <c r="BT44" s="28"/>
    </row>
    <row r="45" ht="45" spans="1:72">
      <c r="A45" s="14" t="s">
        <v>93</v>
      </c>
      <c r="B45" s="15">
        <f t="array" ref="B45">_xlfn._xlws.FILTER([22]附件4本专科!$D$1:$D$65536,[22]附件4本专科!$B$1:$B$65536=A45,0)+_xlfn._xlws.FILTER([22]附件3研究生!$D$1:$D$65536,[22]附件3研究生!$B$1:$B$65536=A45,0)</f>
        <v>30</v>
      </c>
      <c r="C45" s="16">
        <f t="array" ref="C45">ROUND((B45*0.8+_xlfn._xlws.FILTER([22]附件3研究生!$G$1:$G$65536,[22]附件3研究生!$B$1:$B$65536=A45,0)),2)</f>
        <v>30</v>
      </c>
      <c r="D45" s="17"/>
      <c r="E45" s="17">
        <f t="array" ref="E45">_xlfn._xlws.FILTER([22]附件4本专科!$F$1:$F$65536,[22]附件4本专科!$B$1:$B$65536=A45,0)</f>
        <v>672</v>
      </c>
      <c r="F45" s="17">
        <f t="shared" si="5"/>
        <v>336</v>
      </c>
      <c r="G45" s="17"/>
      <c r="H45" s="16">
        <f t="array" ref="H45">_xlfn._xlws.FILTER([22]附件4本专科!$X$1:$X$65536,[22]附件4本专科!$B$1:$B$65536=A45,0)+_xlfn._xlws.FILTER([22]附件3研究生!$AD$1:$AD$65536,[22]附件3研究生!$B$1:$B$65536=A45,0)</f>
        <v>8456</v>
      </c>
      <c r="I45" s="16">
        <f t="array" ref="I45">ROUND((_xlfn._xlws.FILTER([22]附件4本专科!$Q$1:$Q$65536,[22]附件4本专科!$B$1:$B$65536=A45,0)+_xlfn._xlws.FILTER([22]附件3研究生!$O$1:$O$65536,[22]附件3研究生!$B$1:$B$65536=A45,0)),2)</f>
        <v>856.93</v>
      </c>
      <c r="J45" s="17"/>
      <c r="K45" s="17">
        <f t="array" ref="K45">_xlfn._xlws.FILTER([22]附件5服兵役资助!$BF$1:$BF$65536,[22]附件5服兵役资助!$B$1:$B$65536=A45,0)</f>
        <v>359</v>
      </c>
      <c r="L45" s="17">
        <f t="array" ref="L45">ROUND((_xlfn._xlws.FILTER([22]附件5服兵役资助!$BH$1:$BH$65536,[22]附件5服兵役资助!$B$1:$B$65536=A45,0)),2)</f>
        <v>47.02</v>
      </c>
      <c r="M45" s="17">
        <f t="array" ref="M45">_xlfn._xlws.FILTER([22]附件5服兵役资助!$BE$1:$BE$65536,[22]附件5服兵役资助!$B$1:$B$65536=A45,0)</f>
        <v>172</v>
      </c>
      <c r="N45" s="17">
        <f t="array" ref="N45">_xlfn._xlws.FILTER([22]附件5服兵役资助!$BG$1:$BG$65536,[22]附件5服兵役资助!$B$1:$B$65536=A45,0)</f>
        <v>252.44</v>
      </c>
      <c r="O45" s="17"/>
      <c r="P45" s="22">
        <f t="array" ref="P45">_xlfn._xlws.FILTER('[23]1参阅件'!$C$1:$C$65536,'[23]1参阅件'!$B$1:$B$65536=A45,0)</f>
        <v>0</v>
      </c>
      <c r="Q45" s="17">
        <f t="shared" si="6"/>
        <v>0</v>
      </c>
      <c r="R45" s="26"/>
      <c r="S45" s="27">
        <f t="array" ref="S45">_xlfn._xlws.FILTER('[23]1参阅件'!$D$1:$D$65536,'[23]1参阅件'!$B$1:$B$65536=A45,0)</f>
        <v>0</v>
      </c>
      <c r="T45" s="17">
        <f t="array" ref="T45">ROUND((_xlfn._xlws.FILTER([23]中央直达资金备案!$D$1:$D$65536,[23]中央直达资金备案!$B$1:$B$65536=A45,0)-Q45),2)</f>
        <v>0</v>
      </c>
      <c r="U45" s="26"/>
      <c r="V45" s="27">
        <f t="array" ref="V45">_xlfn._xlws.FILTER('[23]1参阅件'!$E$1:$E$65536,'[23]1参阅件'!$B$1:$B$65536=A45,0)</f>
        <v>0</v>
      </c>
      <c r="W45" s="17">
        <f t="array" ref="W45">ROUND((_xlfn._xlws.FILTER([23]中央直达资金备案!$E$1:$E$65536,[23]中央直达资金备案!$B$1:$B$65536=A45,0)),2)</f>
        <v>0</v>
      </c>
      <c r="X45" s="26"/>
      <c r="Y45" s="28"/>
      <c r="Z45" s="28"/>
      <c r="AA45" s="28"/>
      <c r="AB45" s="28"/>
      <c r="AC45" s="18" t="s">
        <v>53</v>
      </c>
      <c r="AD45" s="17" t="s">
        <v>49</v>
      </c>
      <c r="AE45" s="18" t="s">
        <v>54</v>
      </c>
      <c r="AF45" s="17" t="s">
        <v>49</v>
      </c>
      <c r="AG45" s="18" t="s">
        <v>55</v>
      </c>
      <c r="AH45" s="17" t="s">
        <v>49</v>
      </c>
      <c r="AI45" s="17" t="s">
        <v>49</v>
      </c>
      <c r="AJ45" s="17"/>
      <c r="AK45" s="17"/>
      <c r="AL45" s="17"/>
      <c r="AM45" s="17"/>
      <c r="AN45" s="17"/>
      <c r="AO45" s="17"/>
      <c r="AP45" s="17"/>
      <c r="AQ45" s="17"/>
      <c r="AR45" s="17"/>
      <c r="AS45" s="17" t="s">
        <v>49</v>
      </c>
      <c r="AT45" s="17" t="s">
        <v>49</v>
      </c>
      <c r="AU45" s="17" t="s">
        <v>49</v>
      </c>
      <c r="AV45" s="17" t="s">
        <v>49</v>
      </c>
      <c r="AW45" s="17" t="s">
        <v>51</v>
      </c>
      <c r="AX45" s="17"/>
      <c r="AY45" s="17"/>
      <c r="AZ45" s="17"/>
      <c r="BA45" s="17"/>
      <c r="BB45" s="17"/>
      <c r="BC45" s="17"/>
      <c r="BD45" s="17" t="s">
        <v>49</v>
      </c>
      <c r="BE45" s="17" t="s">
        <v>49</v>
      </c>
      <c r="BF45" s="17" t="s">
        <v>49</v>
      </c>
      <c r="BG45" s="17" t="s">
        <v>49</v>
      </c>
      <c r="BH45" s="17" t="s">
        <v>49</v>
      </c>
      <c r="BI45" s="17" t="s">
        <v>49</v>
      </c>
      <c r="BJ45" s="17" t="s">
        <v>49</v>
      </c>
      <c r="BK45" s="17"/>
      <c r="BL45" s="17"/>
      <c r="BM45" s="17"/>
      <c r="BN45" s="17"/>
      <c r="BO45" s="17"/>
      <c r="BP45" s="17"/>
      <c r="BQ45" s="17"/>
      <c r="BR45" s="17"/>
      <c r="BS45" s="17"/>
      <c r="BT45" s="28"/>
    </row>
    <row r="46" ht="45" spans="1:72">
      <c r="A46" s="18" t="s">
        <v>94</v>
      </c>
      <c r="B46" s="13">
        <f t="array" ref="B46">_xlfn._xlws.FILTER([22]附件4本专科!$D$1:$D$65536,[22]附件4本专科!$B$1:$B$65536=A46,0)</f>
        <v>31</v>
      </c>
      <c r="C46" s="17">
        <f t="shared" si="4"/>
        <v>24.8</v>
      </c>
      <c r="D46" s="17"/>
      <c r="E46" s="17">
        <f t="array" ref="E46">_xlfn._xlws.FILTER([22]附件4本专科!$F$1:$F$65536,[22]附件4本专科!$B$1:$B$65536=A46,0)</f>
        <v>773</v>
      </c>
      <c r="F46" s="17">
        <f t="shared" si="5"/>
        <v>386.5</v>
      </c>
      <c r="G46" s="17"/>
      <c r="H46" s="17">
        <f t="array" ref="H46">_xlfn._xlws.FILTER([22]附件4本专科!$X$1:$X$65536,[22]附件4本专科!$B$1:$B$65536=A46,0)</f>
        <v>10312</v>
      </c>
      <c r="I46" s="17">
        <f t="array" ref="I46">ROUND((_xlfn._xlws.FILTER([22]附件4本专科!$Q$1:$Q$65536,[22]附件4本专科!$B$1:$B$65536=A46,0)),2)</f>
        <v>949.87</v>
      </c>
      <c r="J46" s="17"/>
      <c r="K46" s="17">
        <f t="array" ref="K46">_xlfn._xlws.FILTER([22]附件5服兵役资助!$BF$1:$BF$65536,[22]附件5服兵役资助!$B$1:$B$65536=A46,0)</f>
        <v>130</v>
      </c>
      <c r="L46" s="17">
        <f t="array" ref="L46">ROUND((_xlfn._xlws.FILTER([22]附件5服兵役资助!$BH$1:$BH$65536,[22]附件5服兵役资助!$B$1:$B$65536=A46,0)),2)</f>
        <v>17.52</v>
      </c>
      <c r="M46" s="17">
        <f t="array" ref="M46">_xlfn._xlws.FILTER([22]附件5服兵役资助!$BE$1:$BE$65536,[22]附件5服兵役资助!$B$1:$B$65536=A46,0)</f>
        <v>43</v>
      </c>
      <c r="N46" s="17">
        <f t="array" ref="N46">_xlfn._xlws.FILTER([22]附件5服兵役资助!$BG$1:$BG$65536,[22]附件5服兵役资助!$B$1:$B$65536=A46,0)</f>
        <v>31.41</v>
      </c>
      <c r="O46" s="17"/>
      <c r="P46" s="22">
        <f t="array" ref="P46">_xlfn._xlws.FILTER('[23]1参阅件'!$C$1:$C$65536,'[23]1参阅件'!$B$1:$B$65536=A46,0)</f>
        <v>2</v>
      </c>
      <c r="Q46" s="17">
        <f t="shared" si="6"/>
        <v>1.2</v>
      </c>
      <c r="R46" s="26"/>
      <c r="S46" s="27">
        <f t="array" ref="S46">_xlfn._xlws.FILTER('[23]1参阅件'!$D$1:$D$65536,'[23]1参阅件'!$B$1:$B$65536=A46,0)</f>
        <v>97</v>
      </c>
      <c r="T46" s="17">
        <f t="array" ref="T46">ROUND((_xlfn._xlws.FILTER([23]中央直达资金备案!$D$1:$D$65536,[23]中央直达资金备案!$B$1:$B$65536=A46,0)-Q46),2)</f>
        <v>11</v>
      </c>
      <c r="U46" s="26"/>
      <c r="V46" s="27">
        <f t="array" ref="V46">_xlfn._xlws.FILTER('[23]1参阅件'!$E$1:$E$65536,'[23]1参阅件'!$B$1:$B$65536=A46,0)</f>
        <v>0</v>
      </c>
      <c r="W46" s="17">
        <f t="array" ref="W46">ROUND((_xlfn._xlws.FILTER([23]中央直达资金备案!$E$1:$E$65536,[23]中央直达资金备案!$B$1:$B$65536=A46,0)),2)</f>
        <v>0</v>
      </c>
      <c r="X46" s="26"/>
      <c r="Y46" s="28"/>
      <c r="Z46" s="28"/>
      <c r="AA46" s="28"/>
      <c r="AB46" s="28"/>
      <c r="AC46" s="18" t="s">
        <v>53</v>
      </c>
      <c r="AD46" s="17" t="s">
        <v>49</v>
      </c>
      <c r="AE46" s="18" t="s">
        <v>54</v>
      </c>
      <c r="AF46" s="17" t="s">
        <v>49</v>
      </c>
      <c r="AG46" s="18" t="s">
        <v>55</v>
      </c>
      <c r="AH46" s="17" t="s">
        <v>49</v>
      </c>
      <c r="AI46" s="17" t="s">
        <v>49</v>
      </c>
      <c r="AJ46" s="17">
        <v>6000</v>
      </c>
      <c r="AK46" s="17" t="s">
        <v>49</v>
      </c>
      <c r="AL46" s="17">
        <v>2000</v>
      </c>
      <c r="AM46" s="17" t="s">
        <v>49</v>
      </c>
      <c r="AN46" s="17" t="s">
        <v>88</v>
      </c>
      <c r="AO46" s="17">
        <v>0</v>
      </c>
      <c r="AP46" s="17"/>
      <c r="AQ46" s="17"/>
      <c r="AR46" s="17"/>
      <c r="AS46" s="17" t="s">
        <v>49</v>
      </c>
      <c r="AT46" s="17" t="s">
        <v>49</v>
      </c>
      <c r="AU46" s="17" t="s">
        <v>49</v>
      </c>
      <c r="AV46" s="17" t="s">
        <v>49</v>
      </c>
      <c r="AW46" s="17" t="s">
        <v>51</v>
      </c>
      <c r="AX46" s="17" t="s">
        <v>49</v>
      </c>
      <c r="AY46" s="17" t="s">
        <v>49</v>
      </c>
      <c r="AZ46" s="17" t="s">
        <v>49</v>
      </c>
      <c r="BA46" s="17" t="s">
        <v>89</v>
      </c>
      <c r="BB46" s="17"/>
      <c r="BC46" s="17"/>
      <c r="BD46" s="17" t="s">
        <v>49</v>
      </c>
      <c r="BE46" s="17" t="s">
        <v>49</v>
      </c>
      <c r="BF46" s="17" t="s">
        <v>49</v>
      </c>
      <c r="BG46" s="17" t="s">
        <v>49</v>
      </c>
      <c r="BH46" s="17" t="s">
        <v>49</v>
      </c>
      <c r="BI46" s="17" t="s">
        <v>49</v>
      </c>
      <c r="BJ46" s="17" t="s">
        <v>49</v>
      </c>
      <c r="BK46" s="17" t="s">
        <v>49</v>
      </c>
      <c r="BL46" s="17" t="s">
        <v>49</v>
      </c>
      <c r="BM46" s="17" t="s">
        <v>49</v>
      </c>
      <c r="BN46" s="17" t="s">
        <v>49</v>
      </c>
      <c r="BO46" s="17" t="s">
        <v>49</v>
      </c>
      <c r="BP46" s="17"/>
      <c r="BQ46" s="17"/>
      <c r="BR46" s="17"/>
      <c r="BS46" s="17"/>
      <c r="BT46" s="28"/>
    </row>
    <row r="47" ht="45" spans="1:72">
      <c r="A47" s="14" t="s">
        <v>95</v>
      </c>
      <c r="B47" s="15">
        <f t="array" ref="B47">_xlfn._xlws.FILTER([22]附件4本专科!$D$1:$D$65536,[22]附件4本专科!$B$1:$B$65536=A47,0)+_xlfn._xlws.FILTER([22]附件3研究生!$D$1:$D$65536,[22]附件3研究生!$B$1:$B$65536=A47,0)</f>
        <v>33</v>
      </c>
      <c r="C47" s="16">
        <f t="array" ref="C47">ROUND((B47*0.8+_xlfn._xlws.FILTER([22]附件3研究生!$G$1:$G$65536,[22]附件3研究生!$B$1:$B$65536=A47,0)),2)</f>
        <v>28.4</v>
      </c>
      <c r="D47" s="17"/>
      <c r="E47" s="17">
        <f t="array" ref="E47">_xlfn._xlws.FILTER([22]附件4本专科!$F$1:$F$65536,[22]附件4本专科!$B$1:$B$65536=A47,0)</f>
        <v>818</v>
      </c>
      <c r="F47" s="17">
        <f t="shared" si="5"/>
        <v>409</v>
      </c>
      <c r="G47" s="17"/>
      <c r="H47" s="16">
        <f t="array" ref="H47">_xlfn._xlws.FILTER([22]附件4本专科!$X$1:$X$65536,[22]附件4本专科!$B$1:$B$65536=A47,0)+_xlfn._xlws.FILTER([22]附件3研究生!$AD$1:$AD$65536,[22]附件3研究生!$B$1:$B$65536=A47,0)</f>
        <v>11229</v>
      </c>
      <c r="I47" s="16">
        <f t="array" ref="I47">ROUND((_xlfn._xlws.FILTER([22]附件4本专科!$Q$1:$Q$65536,[22]附件4本专科!$B$1:$B$65536=A47,0)+_xlfn._xlws.FILTER([22]附件3研究生!$O$1:$O$65536,[22]附件3研究生!$B$1:$B$65536=A47,0)),2)</f>
        <v>1140.9</v>
      </c>
      <c r="J47" s="17"/>
      <c r="K47" s="17">
        <f t="array" ref="K47">_xlfn._xlws.FILTER([22]附件5服兵役资助!$BF$1:$BF$65536,[22]附件5服兵役资助!$B$1:$B$65536=A47,0)</f>
        <v>436</v>
      </c>
      <c r="L47" s="17">
        <f t="array" ref="L47">ROUND((_xlfn._xlws.FILTER([22]附件5服兵役资助!$BH$1:$BH$65536,[22]附件5服兵役资助!$B$1:$B$65536=A47,0)),2)</f>
        <v>56.72</v>
      </c>
      <c r="M47" s="17">
        <f t="array" ref="M47">_xlfn._xlws.FILTER([22]附件5服兵役资助!$BE$1:$BE$65536,[22]附件5服兵役资助!$B$1:$B$65536=A47,0)</f>
        <v>165</v>
      </c>
      <c r="N47" s="17">
        <f t="array" ref="N47">_xlfn._xlws.FILTER([22]附件5服兵役资助!$BG$1:$BG$65536,[22]附件5服兵役资助!$B$1:$B$65536=A47,0)</f>
        <v>225.23</v>
      </c>
      <c r="O47" s="17"/>
      <c r="P47" s="22">
        <f t="array" ref="P47">_xlfn._xlws.FILTER('[23]1参阅件'!$C$1:$C$65536,'[23]1参阅件'!$B$1:$B$65536=A47,0)</f>
        <v>1</v>
      </c>
      <c r="Q47" s="17">
        <f t="shared" si="6"/>
        <v>0.6</v>
      </c>
      <c r="R47" s="26"/>
      <c r="S47" s="27">
        <f t="array" ref="S47">_xlfn._xlws.FILTER('[23]1参阅件'!$D$1:$D$65536,'[23]1参阅件'!$B$1:$B$65536=A47,0)</f>
        <v>79</v>
      </c>
      <c r="T47" s="17">
        <f t="array" ref="T47">ROUND((_xlfn._xlws.FILTER([23]中央直达资金备案!$D$1:$D$65536,[23]中央直达资金备案!$B$1:$B$65536=A47,0)-Q47),2)</f>
        <v>9</v>
      </c>
      <c r="U47" s="26"/>
      <c r="V47" s="27">
        <f t="array" ref="V47">_xlfn._xlws.FILTER('[23]1参阅件'!$E$1:$E$65536,'[23]1参阅件'!$B$1:$B$65536=A47,0)</f>
        <v>0</v>
      </c>
      <c r="W47" s="17">
        <f t="array" ref="W47">ROUND((_xlfn._xlws.FILTER([23]中央直达资金备案!$E$1:$E$65536,[23]中央直达资金备案!$B$1:$B$65536=A47,0)),2)</f>
        <v>0</v>
      </c>
      <c r="X47" s="26"/>
      <c r="Y47" s="28"/>
      <c r="Z47" s="28"/>
      <c r="AA47" s="28"/>
      <c r="AB47" s="28"/>
      <c r="AC47" s="18" t="s">
        <v>53</v>
      </c>
      <c r="AD47" s="17" t="s">
        <v>49</v>
      </c>
      <c r="AE47" s="18" t="s">
        <v>54</v>
      </c>
      <c r="AF47" s="17" t="s">
        <v>49</v>
      </c>
      <c r="AG47" s="18" t="s">
        <v>55</v>
      </c>
      <c r="AH47" s="17" t="s">
        <v>49</v>
      </c>
      <c r="AI47" s="17" t="s">
        <v>49</v>
      </c>
      <c r="AJ47" s="17">
        <v>6000</v>
      </c>
      <c r="AK47" s="17" t="s">
        <v>49</v>
      </c>
      <c r="AL47" s="17">
        <v>2000</v>
      </c>
      <c r="AM47" s="17" t="s">
        <v>49</v>
      </c>
      <c r="AN47" s="17" t="s">
        <v>88</v>
      </c>
      <c r="AO47" s="17">
        <v>0</v>
      </c>
      <c r="AP47" s="17"/>
      <c r="AQ47" s="17"/>
      <c r="AR47" s="17"/>
      <c r="AS47" s="17" t="s">
        <v>49</v>
      </c>
      <c r="AT47" s="17" t="s">
        <v>49</v>
      </c>
      <c r="AU47" s="17" t="s">
        <v>49</v>
      </c>
      <c r="AV47" s="17" t="s">
        <v>49</v>
      </c>
      <c r="AW47" s="17" t="s">
        <v>51</v>
      </c>
      <c r="AX47" s="17" t="s">
        <v>49</v>
      </c>
      <c r="AY47" s="17" t="s">
        <v>49</v>
      </c>
      <c r="AZ47" s="17" t="s">
        <v>49</v>
      </c>
      <c r="BA47" s="17" t="s">
        <v>89</v>
      </c>
      <c r="BB47" s="17"/>
      <c r="BC47" s="17"/>
      <c r="BD47" s="17" t="s">
        <v>49</v>
      </c>
      <c r="BE47" s="17" t="s">
        <v>49</v>
      </c>
      <c r="BF47" s="17" t="s">
        <v>49</v>
      </c>
      <c r="BG47" s="17" t="s">
        <v>49</v>
      </c>
      <c r="BH47" s="17" t="s">
        <v>49</v>
      </c>
      <c r="BI47" s="17" t="s">
        <v>49</v>
      </c>
      <c r="BJ47" s="17" t="s">
        <v>49</v>
      </c>
      <c r="BK47" s="17" t="s">
        <v>49</v>
      </c>
      <c r="BL47" s="17" t="s">
        <v>49</v>
      </c>
      <c r="BM47" s="17" t="s">
        <v>49</v>
      </c>
      <c r="BN47" s="17" t="s">
        <v>49</v>
      </c>
      <c r="BO47" s="17" t="s">
        <v>49</v>
      </c>
      <c r="BP47" s="17"/>
      <c r="BQ47" s="17"/>
      <c r="BR47" s="17"/>
      <c r="BS47" s="17"/>
      <c r="BT47" s="28"/>
    </row>
    <row r="48" ht="45" spans="1:72">
      <c r="A48" s="18" t="s">
        <v>96</v>
      </c>
      <c r="B48" s="13">
        <f t="array" ref="B48">_xlfn._xlws.FILTER([22]附件4本专科!$D$1:$D$65536,[22]附件4本专科!$B$1:$B$65536=A48,0)</f>
        <v>18</v>
      </c>
      <c r="C48" s="17">
        <f t="shared" si="4"/>
        <v>14.4</v>
      </c>
      <c r="D48" s="17"/>
      <c r="E48" s="17">
        <f t="array" ref="E48">_xlfn._xlws.FILTER([22]附件4本专科!$F$1:$F$65536,[22]附件4本专科!$B$1:$B$65536=A48,0)</f>
        <v>610</v>
      </c>
      <c r="F48" s="17">
        <f t="shared" si="5"/>
        <v>305</v>
      </c>
      <c r="G48" s="17"/>
      <c r="H48" s="17">
        <f t="array" ref="H48">_xlfn._xlws.FILTER([22]附件4本专科!$X$1:$X$65536,[22]附件4本专科!$B$1:$B$65536=A48,0)</f>
        <v>9197</v>
      </c>
      <c r="I48" s="17">
        <f t="array" ref="I48">ROUND((_xlfn._xlws.FILTER([22]附件4本专科!$Q$1:$Q$65536,[22]附件4本专科!$B$1:$B$65536=A48,0)),2)</f>
        <v>930.07</v>
      </c>
      <c r="J48" s="17"/>
      <c r="K48" s="17">
        <f t="array" ref="K48">_xlfn._xlws.FILTER([22]附件5服兵役资助!$BF$1:$BF$65536,[22]附件5服兵役资助!$B$1:$B$65536=A48,0)</f>
        <v>369</v>
      </c>
      <c r="L48" s="17">
        <f t="array" ref="L48">ROUND((_xlfn._xlws.FILTER([22]附件5服兵役资助!$BH$1:$BH$65536,[22]附件5服兵役资助!$B$1:$B$65536=A48,0)),2)</f>
        <v>37.72</v>
      </c>
      <c r="M48" s="17">
        <f t="array" ref="M48">_xlfn._xlws.FILTER([22]附件5服兵役资助!$BE$1:$BE$65536,[22]附件5服兵役资助!$B$1:$B$65536=A48,0)</f>
        <v>388</v>
      </c>
      <c r="N48" s="17">
        <f t="array" ref="N48">_xlfn._xlws.FILTER([22]附件5服兵役资助!$BG$1:$BG$65536,[22]附件5服兵役资助!$B$1:$B$65536=A48,0)</f>
        <v>447.42</v>
      </c>
      <c r="O48" s="17"/>
      <c r="P48" s="22">
        <f t="array" ref="P48">_xlfn._xlws.FILTER('[23]1参阅件'!$C$1:$C$65536,'[23]1参阅件'!$B$1:$B$65536=A48,0)</f>
        <v>0</v>
      </c>
      <c r="Q48" s="17">
        <f t="shared" si="6"/>
        <v>0</v>
      </c>
      <c r="R48" s="26"/>
      <c r="S48" s="27">
        <f t="array" ref="S48">_xlfn._xlws.FILTER('[23]1参阅件'!$D$1:$D$65536,'[23]1参阅件'!$B$1:$B$65536=A48,0)</f>
        <v>0</v>
      </c>
      <c r="T48" s="17">
        <f t="array" ref="T48">ROUND((_xlfn._xlws.FILTER([23]中央直达资金备案!$D$1:$D$65536,[23]中央直达资金备案!$B$1:$B$65536=A48,0)-Q48),2)</f>
        <v>0</v>
      </c>
      <c r="U48" s="26"/>
      <c r="V48" s="27">
        <f t="array" ref="V48">_xlfn._xlws.FILTER('[23]1参阅件'!$E$1:$E$65536,'[23]1参阅件'!$B$1:$B$65536=A48,0)</f>
        <v>0</v>
      </c>
      <c r="W48" s="17">
        <f t="array" ref="W48">ROUND((_xlfn._xlws.FILTER([23]中央直达资金备案!$E$1:$E$65536,[23]中央直达资金备案!$B$1:$B$65536=A48,0)),2)</f>
        <v>0</v>
      </c>
      <c r="X48" s="26"/>
      <c r="Y48" s="28"/>
      <c r="Z48" s="28"/>
      <c r="AA48" s="28"/>
      <c r="AB48" s="28"/>
      <c r="AC48" s="18" t="s">
        <v>53</v>
      </c>
      <c r="AD48" s="17" t="s">
        <v>49</v>
      </c>
      <c r="AE48" s="18" t="s">
        <v>54</v>
      </c>
      <c r="AF48" s="17" t="s">
        <v>49</v>
      </c>
      <c r="AG48" s="18" t="s">
        <v>55</v>
      </c>
      <c r="AH48" s="17" t="s">
        <v>49</v>
      </c>
      <c r="AI48" s="17" t="s">
        <v>49</v>
      </c>
      <c r="AJ48" s="17"/>
      <c r="AK48" s="17"/>
      <c r="AL48" s="17"/>
      <c r="AM48" s="17"/>
      <c r="AN48" s="17"/>
      <c r="AO48" s="17"/>
      <c r="AP48" s="17"/>
      <c r="AQ48" s="17"/>
      <c r="AR48" s="17"/>
      <c r="AS48" s="17" t="s">
        <v>49</v>
      </c>
      <c r="AT48" s="17" t="s">
        <v>49</v>
      </c>
      <c r="AU48" s="17" t="s">
        <v>49</v>
      </c>
      <c r="AV48" s="17" t="s">
        <v>49</v>
      </c>
      <c r="AW48" s="17" t="s">
        <v>51</v>
      </c>
      <c r="AX48" s="17"/>
      <c r="AY48" s="17"/>
      <c r="AZ48" s="17"/>
      <c r="BA48" s="17"/>
      <c r="BB48" s="17"/>
      <c r="BC48" s="17"/>
      <c r="BD48" s="17" t="s">
        <v>49</v>
      </c>
      <c r="BE48" s="17" t="s">
        <v>49</v>
      </c>
      <c r="BF48" s="17" t="s">
        <v>49</v>
      </c>
      <c r="BG48" s="17" t="s">
        <v>49</v>
      </c>
      <c r="BH48" s="17" t="s">
        <v>49</v>
      </c>
      <c r="BI48" s="17" t="s">
        <v>49</v>
      </c>
      <c r="BJ48" s="17" t="s">
        <v>49</v>
      </c>
      <c r="BK48" s="17"/>
      <c r="BL48" s="17"/>
      <c r="BM48" s="17"/>
      <c r="BN48" s="17"/>
      <c r="BO48" s="17"/>
      <c r="BP48" s="17"/>
      <c r="BQ48" s="17"/>
      <c r="BR48" s="17"/>
      <c r="BS48" s="17"/>
      <c r="BT48" s="28"/>
    </row>
    <row r="49" ht="45" spans="1:72">
      <c r="A49" s="18" t="s">
        <v>97</v>
      </c>
      <c r="B49" s="13">
        <f t="array" ref="B49">_xlfn._xlws.FILTER([22]附件4本专科!$D$1:$D$65536,[22]附件4本专科!$B$1:$B$65536=A49,0)</f>
        <v>25</v>
      </c>
      <c r="C49" s="17">
        <f t="shared" si="4"/>
        <v>20</v>
      </c>
      <c r="D49" s="17"/>
      <c r="E49" s="17">
        <f t="array" ref="E49">_xlfn._xlws.FILTER([22]附件4本专科!$F$1:$F$65536,[22]附件4本专科!$B$1:$B$65536=A49,0)</f>
        <v>615</v>
      </c>
      <c r="F49" s="17">
        <f t="shared" si="5"/>
        <v>307.5</v>
      </c>
      <c r="G49" s="17"/>
      <c r="H49" s="17">
        <f t="array" ref="H49">_xlfn._xlws.FILTER([22]附件4本专科!$X$1:$X$65536,[22]附件4本专科!$B$1:$B$65536=A49,0)</f>
        <v>8315</v>
      </c>
      <c r="I49" s="17">
        <f t="array" ref="I49">ROUND((_xlfn._xlws.FILTER([22]附件4本专科!$Q$1:$Q$65536,[22]附件4本专科!$B$1:$B$65536=A49,0)),2)</f>
        <v>803.32</v>
      </c>
      <c r="J49" s="17"/>
      <c r="K49" s="17">
        <f t="array" ref="K49">_xlfn._xlws.FILTER([22]附件5服兵役资助!$BF$1:$BF$65536,[22]附件5服兵役资助!$B$1:$B$65536=A49,0)</f>
        <v>537</v>
      </c>
      <c r="L49" s="17">
        <f t="array" ref="L49">ROUND((_xlfn._xlws.FILTER([22]附件5服兵役资助!$BH$1:$BH$65536,[22]附件5服兵役资助!$B$1:$B$65536=A49,0)),2)</f>
        <v>70.38</v>
      </c>
      <c r="M49" s="17">
        <f t="array" ref="M49">_xlfn._xlws.FILTER([22]附件5服兵役资助!$BE$1:$BE$65536,[22]附件5服兵役资助!$B$1:$B$65536=A49,0)</f>
        <v>198</v>
      </c>
      <c r="N49" s="17">
        <f t="array" ref="N49">_xlfn._xlws.FILTER([22]附件5服兵役资助!$BG$1:$BG$65536,[22]附件5服兵役资助!$B$1:$B$65536=A49,0)</f>
        <v>265.12</v>
      </c>
      <c r="O49" s="17"/>
      <c r="P49" s="22">
        <f t="array" ref="P49">_xlfn._xlws.FILTER('[23]1参阅件'!$C$1:$C$65536,'[23]1参阅件'!$B$1:$B$65536=A49,0)</f>
        <v>0</v>
      </c>
      <c r="Q49" s="17">
        <f t="shared" si="6"/>
        <v>0</v>
      </c>
      <c r="R49" s="26"/>
      <c r="S49" s="27">
        <f t="array" ref="S49">_xlfn._xlws.FILTER('[23]1参阅件'!$D$1:$D$65536,'[23]1参阅件'!$B$1:$B$65536=A49,0)</f>
        <v>0</v>
      </c>
      <c r="T49" s="17">
        <f t="array" ref="T49">ROUND((_xlfn._xlws.FILTER([23]中央直达资金备案!$D$1:$D$65536,[23]中央直达资金备案!$B$1:$B$65536=A49,0)-Q49),2)</f>
        <v>0</v>
      </c>
      <c r="U49" s="26"/>
      <c r="V49" s="27">
        <f t="array" ref="V49">_xlfn._xlws.FILTER('[23]1参阅件'!$E$1:$E$65536,'[23]1参阅件'!$B$1:$B$65536=A49,0)</f>
        <v>0</v>
      </c>
      <c r="W49" s="17">
        <f t="array" ref="W49">ROUND((_xlfn._xlws.FILTER([23]中央直达资金备案!$E$1:$E$65536,[23]中央直达资金备案!$B$1:$B$65536=A49,0)),2)</f>
        <v>0</v>
      </c>
      <c r="X49" s="26"/>
      <c r="Y49" s="28"/>
      <c r="Z49" s="28"/>
      <c r="AA49" s="28"/>
      <c r="AB49" s="28"/>
      <c r="AC49" s="18" t="s">
        <v>53</v>
      </c>
      <c r="AD49" s="17" t="s">
        <v>49</v>
      </c>
      <c r="AE49" s="18" t="s">
        <v>54</v>
      </c>
      <c r="AF49" s="17" t="s">
        <v>49</v>
      </c>
      <c r="AG49" s="18" t="s">
        <v>55</v>
      </c>
      <c r="AH49" s="17" t="s">
        <v>49</v>
      </c>
      <c r="AI49" s="17" t="s">
        <v>49</v>
      </c>
      <c r="AJ49" s="17"/>
      <c r="AK49" s="17"/>
      <c r="AL49" s="17"/>
      <c r="AM49" s="17"/>
      <c r="AN49" s="17"/>
      <c r="AO49" s="17"/>
      <c r="AP49" s="17"/>
      <c r="AQ49" s="17"/>
      <c r="AR49" s="17"/>
      <c r="AS49" s="17" t="s">
        <v>49</v>
      </c>
      <c r="AT49" s="17" t="s">
        <v>49</v>
      </c>
      <c r="AU49" s="17" t="s">
        <v>49</v>
      </c>
      <c r="AV49" s="17" t="s">
        <v>49</v>
      </c>
      <c r="AW49" s="17" t="s">
        <v>51</v>
      </c>
      <c r="AX49" s="17"/>
      <c r="AY49" s="17"/>
      <c r="AZ49" s="17"/>
      <c r="BA49" s="17"/>
      <c r="BB49" s="17"/>
      <c r="BC49" s="17"/>
      <c r="BD49" s="17" t="s">
        <v>49</v>
      </c>
      <c r="BE49" s="17" t="s">
        <v>49</v>
      </c>
      <c r="BF49" s="17" t="s">
        <v>49</v>
      </c>
      <c r="BG49" s="17" t="s">
        <v>49</v>
      </c>
      <c r="BH49" s="17" t="s">
        <v>49</v>
      </c>
      <c r="BI49" s="17" t="s">
        <v>49</v>
      </c>
      <c r="BJ49" s="17" t="s">
        <v>49</v>
      </c>
      <c r="BK49" s="17"/>
      <c r="BL49" s="17"/>
      <c r="BM49" s="17"/>
      <c r="BN49" s="17"/>
      <c r="BO49" s="17"/>
      <c r="BP49" s="17"/>
      <c r="BQ49" s="17"/>
      <c r="BR49" s="17"/>
      <c r="BS49" s="17"/>
      <c r="BT49" s="28"/>
    </row>
    <row r="50" ht="45" spans="1:72">
      <c r="A50" s="18" t="s">
        <v>98</v>
      </c>
      <c r="B50" s="13">
        <f t="array" ref="B50">_xlfn._xlws.FILTER([22]附件4本专科!$D$1:$D$65536,[22]附件4本专科!$B$1:$B$65536=A50,0)</f>
        <v>27</v>
      </c>
      <c r="C50" s="17">
        <f t="shared" si="4"/>
        <v>21.6</v>
      </c>
      <c r="D50" s="17"/>
      <c r="E50" s="17">
        <f t="array" ref="E50">_xlfn._xlws.FILTER([22]附件4本专科!$F$1:$F$65536,[22]附件4本专科!$B$1:$B$65536=A50,0)</f>
        <v>663</v>
      </c>
      <c r="F50" s="17">
        <f t="shared" si="5"/>
        <v>331.5</v>
      </c>
      <c r="G50" s="17"/>
      <c r="H50" s="17">
        <f t="array" ref="H50">_xlfn._xlws.FILTER([22]附件4本专科!$X$1:$X$65536,[22]附件4本专科!$B$1:$B$65536=A50,0)</f>
        <v>8847</v>
      </c>
      <c r="I50" s="17">
        <f t="array" ref="I50">ROUND((_xlfn._xlws.FILTER([22]附件4本专科!$Q$1:$Q$65536,[22]附件4本专科!$B$1:$B$65536=A50,0)),2)</f>
        <v>815.5</v>
      </c>
      <c r="J50" s="17"/>
      <c r="K50" s="17">
        <f t="array" ref="K50">_xlfn._xlws.FILTER([22]附件5服兵役资助!$BF$1:$BF$65536,[22]附件5服兵役资助!$B$1:$B$65536=A50,0)</f>
        <v>307</v>
      </c>
      <c r="L50" s="17">
        <f t="array" ref="L50">ROUND((_xlfn._xlws.FILTER([22]附件5服兵役资助!$BH$1:$BH$65536,[22]附件5服兵役资助!$B$1:$B$65536=A50,0)),2)</f>
        <v>39.59</v>
      </c>
      <c r="M50" s="17">
        <f t="array" ref="M50">_xlfn._xlws.FILTER([22]附件5服兵役资助!$BE$1:$BE$65536,[22]附件5服兵役资助!$B$1:$B$65536=A50,0)</f>
        <v>63</v>
      </c>
      <c r="N50" s="17">
        <f t="array" ref="N50">_xlfn._xlws.FILTER([22]附件5服兵役资助!$BG$1:$BG$65536,[22]附件5服兵役资助!$B$1:$B$65536=A50,0)</f>
        <v>92.55</v>
      </c>
      <c r="O50" s="17"/>
      <c r="P50" s="22">
        <f t="array" ref="P50">_xlfn._xlws.FILTER('[23]1参阅件'!$C$1:$C$65536,'[23]1参阅件'!$B$1:$B$65536=A50,0)</f>
        <v>0</v>
      </c>
      <c r="Q50" s="17">
        <f t="shared" si="6"/>
        <v>0</v>
      </c>
      <c r="R50" s="26"/>
      <c r="S50" s="27">
        <f t="array" ref="S50">_xlfn._xlws.FILTER('[23]1参阅件'!$D$1:$D$65536,'[23]1参阅件'!$B$1:$B$65536=A50,0)</f>
        <v>0</v>
      </c>
      <c r="T50" s="17">
        <f t="array" ref="T50">ROUND((_xlfn._xlws.FILTER([23]中央直达资金备案!$D$1:$D$65536,[23]中央直达资金备案!$B$1:$B$65536=A50,0)-Q50),2)</f>
        <v>0</v>
      </c>
      <c r="U50" s="26"/>
      <c r="V50" s="27">
        <f t="array" ref="V50">_xlfn._xlws.FILTER('[23]1参阅件'!$E$1:$E$65536,'[23]1参阅件'!$B$1:$B$65536=A50,0)</f>
        <v>0</v>
      </c>
      <c r="W50" s="17">
        <f t="array" ref="W50">ROUND((_xlfn._xlws.FILTER([23]中央直达资金备案!$E$1:$E$65536,[23]中央直达资金备案!$B$1:$B$65536=A50,0)),2)</f>
        <v>0</v>
      </c>
      <c r="X50" s="26"/>
      <c r="Y50" s="28"/>
      <c r="Z50" s="28"/>
      <c r="AA50" s="28"/>
      <c r="AB50" s="28"/>
      <c r="AC50" s="18" t="s">
        <v>53</v>
      </c>
      <c r="AD50" s="17" t="s">
        <v>49</v>
      </c>
      <c r="AE50" s="18" t="s">
        <v>54</v>
      </c>
      <c r="AF50" s="17" t="s">
        <v>49</v>
      </c>
      <c r="AG50" s="18" t="s">
        <v>55</v>
      </c>
      <c r="AH50" s="17" t="s">
        <v>49</v>
      </c>
      <c r="AI50" s="17" t="s">
        <v>49</v>
      </c>
      <c r="AJ50" s="17"/>
      <c r="AK50" s="17"/>
      <c r="AL50" s="17"/>
      <c r="AM50" s="17"/>
      <c r="AN50" s="17"/>
      <c r="AO50" s="17"/>
      <c r="AP50" s="17"/>
      <c r="AQ50" s="17"/>
      <c r="AR50" s="17"/>
      <c r="AS50" s="17" t="s">
        <v>49</v>
      </c>
      <c r="AT50" s="17" t="s">
        <v>49</v>
      </c>
      <c r="AU50" s="17" t="s">
        <v>49</v>
      </c>
      <c r="AV50" s="17" t="s">
        <v>49</v>
      </c>
      <c r="AW50" s="17" t="s">
        <v>51</v>
      </c>
      <c r="AX50" s="17"/>
      <c r="AY50" s="17"/>
      <c r="AZ50" s="17"/>
      <c r="BA50" s="17"/>
      <c r="BB50" s="17"/>
      <c r="BC50" s="17"/>
      <c r="BD50" s="17" t="s">
        <v>49</v>
      </c>
      <c r="BE50" s="17" t="s">
        <v>49</v>
      </c>
      <c r="BF50" s="17" t="s">
        <v>49</v>
      </c>
      <c r="BG50" s="17" t="s">
        <v>49</v>
      </c>
      <c r="BH50" s="17" t="s">
        <v>49</v>
      </c>
      <c r="BI50" s="17" t="s">
        <v>49</v>
      </c>
      <c r="BJ50" s="17" t="s">
        <v>49</v>
      </c>
      <c r="BK50" s="17"/>
      <c r="BL50" s="17"/>
      <c r="BM50" s="17"/>
      <c r="BN50" s="17"/>
      <c r="BO50" s="17"/>
      <c r="BP50" s="17"/>
      <c r="BQ50" s="17"/>
      <c r="BR50" s="17"/>
      <c r="BS50" s="17"/>
      <c r="BT50" s="28"/>
    </row>
    <row r="51" ht="45" spans="1:72">
      <c r="A51" s="18" t="s">
        <v>99</v>
      </c>
      <c r="B51" s="13">
        <f t="array" ref="B51">_xlfn._xlws.FILTER([22]附件4本专科!$D$1:$D$65536,[22]附件4本专科!$B$1:$B$65536=A51,0)</f>
        <v>14</v>
      </c>
      <c r="C51" s="17">
        <f t="shared" si="4"/>
        <v>11.2</v>
      </c>
      <c r="D51" s="17"/>
      <c r="E51" s="17">
        <f t="array" ref="E51">_xlfn._xlws.FILTER([22]附件4本专科!$F$1:$F$65536,[22]附件4本专科!$B$1:$B$65536=A51,0)</f>
        <v>361</v>
      </c>
      <c r="F51" s="17">
        <f t="shared" si="5"/>
        <v>180.5</v>
      </c>
      <c r="G51" s="17"/>
      <c r="H51" s="17">
        <f t="array" ref="H51">_xlfn._xlws.FILTER([22]附件4本专科!$X$1:$X$65536,[22]附件4本专科!$B$1:$B$65536=A51,0)</f>
        <v>4905</v>
      </c>
      <c r="I51" s="17">
        <f t="array" ref="I51">ROUND((_xlfn._xlws.FILTER([22]附件4本专科!$Q$1:$Q$65536,[22]附件4本专科!$B$1:$B$65536=A51,0)),2)</f>
        <v>475.7</v>
      </c>
      <c r="J51" s="17"/>
      <c r="K51" s="17">
        <f t="array" ref="K51">_xlfn._xlws.FILTER([22]附件5服兵役资助!$BF$1:$BF$65536,[22]附件5服兵役资助!$B$1:$B$65536=A51,0)</f>
        <v>192</v>
      </c>
      <c r="L51" s="17">
        <f t="array" ref="L51">ROUND((_xlfn._xlws.FILTER([22]附件5服兵役资助!$BH$1:$BH$65536,[22]附件5服兵役资助!$B$1:$B$65536=A51,0)),2)</f>
        <v>31.58</v>
      </c>
      <c r="M51" s="17">
        <f t="array" ref="M51">_xlfn._xlws.FILTER([22]附件5服兵役资助!$BE$1:$BE$65536,[22]附件5服兵役资助!$B$1:$B$65536=A51,0)</f>
        <v>21</v>
      </c>
      <c r="N51" s="17">
        <f t="array" ref="N51">_xlfn._xlws.FILTER([22]附件5服兵役资助!$BG$1:$BG$65536,[22]附件5服兵役资助!$B$1:$B$65536=A51,0)</f>
        <v>6.47</v>
      </c>
      <c r="O51" s="17"/>
      <c r="P51" s="22">
        <f t="array" ref="P51">_xlfn._xlws.FILTER('[23]1参阅件'!$C$1:$C$65536,'[23]1参阅件'!$B$1:$B$65536=A51,0)</f>
        <v>0</v>
      </c>
      <c r="Q51" s="17">
        <f t="shared" si="6"/>
        <v>0</v>
      </c>
      <c r="R51" s="26"/>
      <c r="S51" s="27">
        <f t="array" ref="S51">_xlfn._xlws.FILTER('[23]1参阅件'!$D$1:$D$65536,'[23]1参阅件'!$B$1:$B$65536=A51,0)</f>
        <v>0</v>
      </c>
      <c r="T51" s="17">
        <f t="array" ref="T51">ROUND((_xlfn._xlws.FILTER([23]中央直达资金备案!$D$1:$D$65536,[23]中央直达资金备案!$B$1:$B$65536=A51,0)-Q51),2)</f>
        <v>0</v>
      </c>
      <c r="U51" s="26"/>
      <c r="V51" s="27">
        <f t="array" ref="V51">_xlfn._xlws.FILTER('[23]1参阅件'!$E$1:$E$65536,'[23]1参阅件'!$B$1:$B$65536=A51,0)</f>
        <v>0</v>
      </c>
      <c r="W51" s="17">
        <f t="array" ref="W51">ROUND((_xlfn._xlws.FILTER([23]中央直达资金备案!$E$1:$E$65536,[23]中央直达资金备案!$B$1:$B$65536=A51,0)),2)</f>
        <v>0</v>
      </c>
      <c r="X51" s="26"/>
      <c r="Y51" s="28"/>
      <c r="Z51" s="28"/>
      <c r="AA51" s="28"/>
      <c r="AB51" s="28"/>
      <c r="AC51" s="18" t="s">
        <v>53</v>
      </c>
      <c r="AD51" s="17" t="s">
        <v>49</v>
      </c>
      <c r="AE51" s="18" t="s">
        <v>54</v>
      </c>
      <c r="AF51" s="17" t="s">
        <v>49</v>
      </c>
      <c r="AG51" s="18" t="s">
        <v>55</v>
      </c>
      <c r="AH51" s="17" t="s">
        <v>49</v>
      </c>
      <c r="AI51" s="17" t="s">
        <v>49</v>
      </c>
      <c r="AJ51" s="17"/>
      <c r="AK51" s="17"/>
      <c r="AL51" s="17"/>
      <c r="AM51" s="17"/>
      <c r="AN51" s="17"/>
      <c r="AO51" s="17"/>
      <c r="AP51" s="17"/>
      <c r="AQ51" s="17"/>
      <c r="AR51" s="17"/>
      <c r="AS51" s="17" t="s">
        <v>49</v>
      </c>
      <c r="AT51" s="17" t="s">
        <v>49</v>
      </c>
      <c r="AU51" s="17" t="s">
        <v>49</v>
      </c>
      <c r="AV51" s="17" t="s">
        <v>49</v>
      </c>
      <c r="AW51" s="17" t="s">
        <v>51</v>
      </c>
      <c r="AX51" s="17"/>
      <c r="AY51" s="17"/>
      <c r="AZ51" s="17"/>
      <c r="BA51" s="17"/>
      <c r="BB51" s="17"/>
      <c r="BC51" s="17"/>
      <c r="BD51" s="17" t="s">
        <v>49</v>
      </c>
      <c r="BE51" s="17" t="s">
        <v>49</v>
      </c>
      <c r="BF51" s="17" t="s">
        <v>49</v>
      </c>
      <c r="BG51" s="17" t="s">
        <v>49</v>
      </c>
      <c r="BH51" s="17" t="s">
        <v>49</v>
      </c>
      <c r="BI51" s="17" t="s">
        <v>49</v>
      </c>
      <c r="BJ51" s="17" t="s">
        <v>49</v>
      </c>
      <c r="BK51" s="17"/>
      <c r="BL51" s="17"/>
      <c r="BM51" s="17"/>
      <c r="BN51" s="17"/>
      <c r="BO51" s="17"/>
      <c r="BP51" s="17"/>
      <c r="BQ51" s="17"/>
      <c r="BR51" s="17"/>
      <c r="BS51" s="17"/>
      <c r="BT51" s="28"/>
    </row>
    <row r="52" ht="45" spans="1:72">
      <c r="A52" s="18" t="s">
        <v>100</v>
      </c>
      <c r="B52" s="13">
        <f t="array" ref="B52">_xlfn._xlws.FILTER([22]附件4本专科!$D$1:$D$65536,[22]附件4本专科!$B$1:$B$65536=A52,0)</f>
        <v>19</v>
      </c>
      <c r="C52" s="17">
        <f t="shared" si="4"/>
        <v>15.2</v>
      </c>
      <c r="D52" s="17"/>
      <c r="E52" s="17">
        <f t="array" ref="E52">_xlfn._xlws.FILTER([22]附件4本专科!$F$1:$F$65536,[22]附件4本专科!$B$1:$B$65536=A52,0)</f>
        <v>484</v>
      </c>
      <c r="F52" s="17">
        <f t="shared" si="5"/>
        <v>242</v>
      </c>
      <c r="G52" s="17"/>
      <c r="H52" s="17">
        <f t="array" ref="H52">_xlfn._xlws.FILTER([22]附件4本专科!$X$1:$X$65536,[22]附件4本专科!$B$1:$B$65536=A52,0)</f>
        <v>7011</v>
      </c>
      <c r="I52" s="17">
        <f t="array" ref="I52">ROUND((_xlfn._xlws.FILTER([22]附件4本专科!$Q$1:$Q$65536,[22]附件4本专科!$B$1:$B$65536=A52,0)),2)</f>
        <v>712.93</v>
      </c>
      <c r="J52" s="17"/>
      <c r="K52" s="17">
        <f t="array" ref="K52">_xlfn._xlws.FILTER([22]附件5服兵役资助!$BF$1:$BF$65536,[22]附件5服兵役资助!$B$1:$B$65536=A52,0)</f>
        <v>104</v>
      </c>
      <c r="L52" s="17">
        <f t="array" ref="L52">ROUND((_xlfn._xlws.FILTER([22]附件5服兵役资助!$BH$1:$BH$65536,[22]附件5服兵役资助!$B$1:$B$65536=A52,0)),2)</f>
        <v>12.78</v>
      </c>
      <c r="M52" s="17">
        <f t="array" ref="M52">_xlfn._xlws.FILTER([22]附件5服兵役资助!$BE$1:$BE$65536,[22]附件5服兵役资助!$B$1:$B$65536=A52,0)</f>
        <v>67</v>
      </c>
      <c r="N52" s="17">
        <f t="array" ref="N52">_xlfn._xlws.FILTER([22]附件5服兵役资助!$BG$1:$BG$65536,[22]附件5服兵役资助!$B$1:$B$65536=A52,0)</f>
        <v>113.58</v>
      </c>
      <c r="O52" s="17"/>
      <c r="P52" s="22">
        <f t="array" ref="P52">_xlfn._xlws.FILTER('[23]1参阅件'!$C$1:$C$65536,'[23]1参阅件'!$B$1:$B$65536=A52,0)</f>
        <v>2</v>
      </c>
      <c r="Q52" s="17">
        <f t="shared" si="6"/>
        <v>1.2</v>
      </c>
      <c r="R52" s="26"/>
      <c r="S52" s="27">
        <f t="array" ref="S52">_xlfn._xlws.FILTER('[23]1参阅件'!$D$1:$D$65536,'[23]1参阅件'!$B$1:$B$65536=A52,0)</f>
        <v>113</v>
      </c>
      <c r="T52" s="17">
        <f t="array" ref="T52">ROUND((_xlfn._xlws.FILTER([23]中央直达资金备案!$D$1:$D$65536,[23]中央直达资金备案!$B$1:$B$65536=A52,0)-Q52),2)</f>
        <v>13</v>
      </c>
      <c r="U52" s="26"/>
      <c r="V52" s="27">
        <f t="array" ref="V52">_xlfn._xlws.FILTER('[23]1参阅件'!$E$1:$E$65536,'[23]1参阅件'!$B$1:$B$65536=A52,0)</f>
        <v>0</v>
      </c>
      <c r="W52" s="17">
        <f t="array" ref="W52">ROUND((_xlfn._xlws.FILTER([23]中央直达资金备案!$E$1:$E$65536,[23]中央直达资金备案!$B$1:$B$65536=A52,0)),2)</f>
        <v>0</v>
      </c>
      <c r="X52" s="26"/>
      <c r="Y52" s="28"/>
      <c r="Z52" s="28"/>
      <c r="AA52" s="28"/>
      <c r="AB52" s="28"/>
      <c r="AC52" s="18" t="s">
        <v>53</v>
      </c>
      <c r="AD52" s="17" t="s">
        <v>49</v>
      </c>
      <c r="AE52" s="18" t="s">
        <v>54</v>
      </c>
      <c r="AF52" s="17" t="s">
        <v>49</v>
      </c>
      <c r="AG52" s="18" t="s">
        <v>55</v>
      </c>
      <c r="AH52" s="17" t="s">
        <v>49</v>
      </c>
      <c r="AI52" s="17" t="s">
        <v>49</v>
      </c>
      <c r="AJ52" s="17">
        <v>6000</v>
      </c>
      <c r="AK52" s="17" t="s">
        <v>49</v>
      </c>
      <c r="AL52" s="17">
        <v>2000</v>
      </c>
      <c r="AM52" s="17" t="s">
        <v>49</v>
      </c>
      <c r="AN52" s="17" t="s">
        <v>88</v>
      </c>
      <c r="AO52" s="17">
        <v>0</v>
      </c>
      <c r="AP52" s="17"/>
      <c r="AQ52" s="17"/>
      <c r="AR52" s="17"/>
      <c r="AS52" s="17" t="s">
        <v>49</v>
      </c>
      <c r="AT52" s="17" t="s">
        <v>49</v>
      </c>
      <c r="AU52" s="17" t="s">
        <v>49</v>
      </c>
      <c r="AV52" s="17" t="s">
        <v>49</v>
      </c>
      <c r="AW52" s="17" t="s">
        <v>51</v>
      </c>
      <c r="AX52" s="17" t="s">
        <v>49</v>
      </c>
      <c r="AY52" s="17" t="s">
        <v>49</v>
      </c>
      <c r="AZ52" s="17" t="s">
        <v>49</v>
      </c>
      <c r="BA52" s="17" t="s">
        <v>89</v>
      </c>
      <c r="BB52" s="17"/>
      <c r="BC52" s="17"/>
      <c r="BD52" s="17" t="s">
        <v>49</v>
      </c>
      <c r="BE52" s="17" t="s">
        <v>49</v>
      </c>
      <c r="BF52" s="17" t="s">
        <v>49</v>
      </c>
      <c r="BG52" s="17" t="s">
        <v>49</v>
      </c>
      <c r="BH52" s="17" t="s">
        <v>49</v>
      </c>
      <c r="BI52" s="17" t="s">
        <v>49</v>
      </c>
      <c r="BJ52" s="17" t="s">
        <v>49</v>
      </c>
      <c r="BK52" s="17" t="s">
        <v>49</v>
      </c>
      <c r="BL52" s="17" t="s">
        <v>49</v>
      </c>
      <c r="BM52" s="17" t="s">
        <v>49</v>
      </c>
      <c r="BN52" s="17" t="s">
        <v>49</v>
      </c>
      <c r="BO52" s="17" t="s">
        <v>49</v>
      </c>
      <c r="BP52" s="17"/>
      <c r="BQ52" s="17"/>
      <c r="BR52" s="17"/>
      <c r="BS52" s="17"/>
      <c r="BT52" s="28"/>
    </row>
    <row r="53" ht="45" spans="1:72">
      <c r="A53" s="18" t="s">
        <v>101</v>
      </c>
      <c r="B53" s="13">
        <f t="array" ref="B53">_xlfn._xlws.FILTER([22]附件4本专科!$D$1:$D$65536,[22]附件4本专科!$B$1:$B$65536=A53,0)</f>
        <v>13</v>
      </c>
      <c r="C53" s="17">
        <f t="shared" si="4"/>
        <v>10.4</v>
      </c>
      <c r="D53" s="17"/>
      <c r="E53" s="17">
        <f t="array" ref="E53">_xlfn._xlws.FILTER([22]附件4本专科!$F$1:$F$65536,[22]附件4本专科!$B$1:$B$65536=A53,0)</f>
        <v>434</v>
      </c>
      <c r="F53" s="17">
        <f t="shared" si="5"/>
        <v>217</v>
      </c>
      <c r="G53" s="17"/>
      <c r="H53" s="17">
        <f t="array" ref="H53">_xlfn._xlws.FILTER([22]附件4本专科!$X$1:$X$65536,[22]附件4本专科!$B$1:$B$65536=A53,0)</f>
        <v>6455</v>
      </c>
      <c r="I53" s="17">
        <f t="array" ref="I53">ROUND((_xlfn._xlws.FILTER([22]附件4本专科!$Q$1:$Q$65536,[22]附件4本专科!$B$1:$B$65536=A53,0)),2)</f>
        <v>640.37</v>
      </c>
      <c r="J53" s="17"/>
      <c r="K53" s="17">
        <f t="array" ref="K53">_xlfn._xlws.FILTER([22]附件5服兵役资助!$BF$1:$BF$65536,[22]附件5服兵役资助!$B$1:$B$65536=A53,0)</f>
        <v>262</v>
      </c>
      <c r="L53" s="17">
        <f t="array" ref="L53">ROUND((_xlfn._xlws.FILTER([22]附件5服兵役资助!$BH$1:$BH$65536,[22]附件5服兵役资助!$B$1:$B$65536=A53,0)),2)</f>
        <v>26.83</v>
      </c>
      <c r="M53" s="17">
        <f t="array" ref="M53">_xlfn._xlws.FILTER([22]附件5服兵役资助!$BE$1:$BE$65536,[22]附件5服兵役资助!$B$1:$B$65536=A53,0)</f>
        <v>356</v>
      </c>
      <c r="N53" s="17">
        <f t="array" ref="N53">_xlfn._xlws.FILTER([22]附件5服兵役资助!$BG$1:$BG$65536,[22]附件5服兵役资助!$B$1:$B$65536=A53,0)</f>
        <v>681.88</v>
      </c>
      <c r="O53" s="17"/>
      <c r="P53" s="22">
        <f t="array" ref="P53">_xlfn._xlws.FILTER('[23]1参阅件'!$C$1:$C$65536,'[23]1参阅件'!$B$1:$B$65536=A53,0)</f>
        <v>0</v>
      </c>
      <c r="Q53" s="17">
        <f t="shared" si="6"/>
        <v>0</v>
      </c>
      <c r="R53" s="26"/>
      <c r="S53" s="27">
        <f t="array" ref="S53">_xlfn._xlws.FILTER('[23]1参阅件'!$D$1:$D$65536,'[23]1参阅件'!$B$1:$B$65536=A53,0)</f>
        <v>0</v>
      </c>
      <c r="T53" s="17">
        <f t="array" ref="T53">ROUND((_xlfn._xlws.FILTER([23]中央直达资金备案!$D$1:$D$65536,[23]中央直达资金备案!$B$1:$B$65536=A53,0)-Q53),2)</f>
        <v>0</v>
      </c>
      <c r="U53" s="26"/>
      <c r="V53" s="27">
        <f t="array" ref="V53">_xlfn._xlws.FILTER('[23]1参阅件'!$E$1:$E$65536,'[23]1参阅件'!$B$1:$B$65536=A53,0)</f>
        <v>0</v>
      </c>
      <c r="W53" s="17">
        <f t="array" ref="W53">ROUND((_xlfn._xlws.FILTER([23]中央直达资金备案!$E$1:$E$65536,[23]中央直达资金备案!$B$1:$B$65536=A53,0)),2)</f>
        <v>0</v>
      </c>
      <c r="X53" s="26"/>
      <c r="Y53" s="28"/>
      <c r="Z53" s="28"/>
      <c r="AA53" s="28"/>
      <c r="AB53" s="28"/>
      <c r="AC53" s="18" t="s">
        <v>53</v>
      </c>
      <c r="AD53" s="17" t="s">
        <v>49</v>
      </c>
      <c r="AE53" s="18" t="s">
        <v>54</v>
      </c>
      <c r="AF53" s="17" t="s">
        <v>49</v>
      </c>
      <c r="AG53" s="18" t="s">
        <v>55</v>
      </c>
      <c r="AH53" s="17" t="s">
        <v>49</v>
      </c>
      <c r="AI53" s="17" t="s">
        <v>49</v>
      </c>
      <c r="AJ53" s="17">
        <v>6000</v>
      </c>
      <c r="AK53" s="17" t="s">
        <v>49</v>
      </c>
      <c r="AL53" s="17">
        <v>2000</v>
      </c>
      <c r="AM53" s="17" t="s">
        <v>49</v>
      </c>
      <c r="AN53" s="17" t="s">
        <v>88</v>
      </c>
      <c r="AO53" s="17" t="s">
        <v>102</v>
      </c>
      <c r="AP53" s="17"/>
      <c r="AQ53" s="17"/>
      <c r="AR53" s="17"/>
      <c r="AS53" s="17" t="s">
        <v>49</v>
      </c>
      <c r="AT53" s="17" t="s">
        <v>49</v>
      </c>
      <c r="AU53" s="17" t="s">
        <v>49</v>
      </c>
      <c r="AV53" s="17" t="s">
        <v>49</v>
      </c>
      <c r="AW53" s="17" t="s">
        <v>51</v>
      </c>
      <c r="AX53" s="17" t="s">
        <v>49</v>
      </c>
      <c r="AY53" s="17" t="s">
        <v>49</v>
      </c>
      <c r="AZ53" s="17" t="s">
        <v>49</v>
      </c>
      <c r="BA53" s="17" t="s">
        <v>89</v>
      </c>
      <c r="BB53" s="17"/>
      <c r="BC53" s="17"/>
      <c r="BD53" s="17" t="s">
        <v>49</v>
      </c>
      <c r="BE53" s="17" t="s">
        <v>49</v>
      </c>
      <c r="BF53" s="17" t="s">
        <v>49</v>
      </c>
      <c r="BG53" s="17" t="s">
        <v>49</v>
      </c>
      <c r="BH53" s="17" t="s">
        <v>49</v>
      </c>
      <c r="BI53" s="17" t="s">
        <v>49</v>
      </c>
      <c r="BJ53" s="17" t="s">
        <v>49</v>
      </c>
      <c r="BK53" s="17" t="s">
        <v>49</v>
      </c>
      <c r="BL53" s="17" t="s">
        <v>49</v>
      </c>
      <c r="BM53" s="17" t="s">
        <v>49</v>
      </c>
      <c r="BN53" s="17" t="s">
        <v>49</v>
      </c>
      <c r="BO53" s="17" t="s">
        <v>49</v>
      </c>
      <c r="BP53" s="17"/>
      <c r="BQ53" s="17"/>
      <c r="BR53" s="17"/>
      <c r="BS53" s="17"/>
      <c r="BT53" s="28"/>
    </row>
    <row r="54" ht="45" spans="1:72">
      <c r="A54" s="18" t="s">
        <v>103</v>
      </c>
      <c r="B54" s="13">
        <f t="array" ref="B54">_xlfn._xlws.FILTER([22]附件4本专科!$D$1:$D$65536,[22]附件4本专科!$B$1:$B$65536=A54,0)</f>
        <v>12</v>
      </c>
      <c r="C54" s="17">
        <f t="shared" si="4"/>
        <v>9.6</v>
      </c>
      <c r="D54" s="17"/>
      <c r="E54" s="17">
        <f t="array" ref="E54">_xlfn._xlws.FILTER([22]附件4本专科!$F$1:$F$65536,[22]附件4本专科!$B$1:$B$65536=A54,0)</f>
        <v>411</v>
      </c>
      <c r="F54" s="17">
        <f t="shared" si="5"/>
        <v>205.5</v>
      </c>
      <c r="G54" s="17"/>
      <c r="H54" s="17">
        <f t="array" ref="H54">_xlfn._xlws.FILTER([22]附件4本专科!$X$1:$X$65536,[22]附件4本专科!$B$1:$B$65536=A54,0)</f>
        <v>6032</v>
      </c>
      <c r="I54" s="17">
        <f t="array" ref="I54">ROUND((_xlfn._xlws.FILTER([22]附件4本专科!$Q$1:$Q$65536,[22]附件4本专科!$B$1:$B$65536=A54,0)),2)</f>
        <v>565.52</v>
      </c>
      <c r="J54" s="17"/>
      <c r="K54" s="17">
        <f t="array" ref="K54">_xlfn._xlws.FILTER([22]附件5服兵役资助!$BF$1:$BF$65536,[22]附件5服兵役资助!$B$1:$B$65536=A54,0)</f>
        <v>262</v>
      </c>
      <c r="L54" s="17">
        <f t="array" ref="L54">ROUND((_xlfn._xlws.FILTER([22]附件5服兵役资助!$BH$1:$BH$65536,[22]附件5服兵役资助!$B$1:$B$65536=A54,0)),2)</f>
        <v>22.67</v>
      </c>
      <c r="M54" s="17">
        <f t="array" ref="M54">_xlfn._xlws.FILTER([22]附件5服兵役资助!$BE$1:$BE$65536,[22]附件5服兵役资助!$B$1:$B$65536=A54,0)</f>
        <v>278</v>
      </c>
      <c r="N54" s="17">
        <f t="array" ref="N54">_xlfn._xlws.FILTER([22]附件5服兵役资助!$BG$1:$BG$65536,[22]附件5服兵役资助!$B$1:$B$65536=A54,0)</f>
        <v>386.67</v>
      </c>
      <c r="O54" s="17"/>
      <c r="P54" s="22">
        <f t="array" ref="P54">_xlfn._xlws.FILTER('[23]1参阅件'!$C$1:$C$65536,'[23]1参阅件'!$B$1:$B$65536=A54,0)</f>
        <v>0</v>
      </c>
      <c r="Q54" s="17">
        <f t="shared" si="6"/>
        <v>0</v>
      </c>
      <c r="R54" s="26"/>
      <c r="S54" s="27">
        <f t="array" ref="S54">_xlfn._xlws.FILTER('[23]1参阅件'!$D$1:$D$65536,'[23]1参阅件'!$B$1:$B$65536=A54,0)</f>
        <v>0</v>
      </c>
      <c r="T54" s="17">
        <f t="array" ref="T54">ROUND((_xlfn._xlws.FILTER([23]中央直达资金备案!$D$1:$D$65536,[23]中央直达资金备案!$B$1:$B$65536=A54,0)-Q54),2)</f>
        <v>0</v>
      </c>
      <c r="U54" s="26"/>
      <c r="V54" s="27">
        <f t="array" ref="V54">_xlfn._xlws.FILTER('[23]1参阅件'!$E$1:$E$65536,'[23]1参阅件'!$B$1:$B$65536=A54,0)</f>
        <v>0</v>
      </c>
      <c r="W54" s="17">
        <f t="array" ref="W54">ROUND((_xlfn._xlws.FILTER([23]中央直达资金备案!$E$1:$E$65536,[23]中央直达资金备案!$B$1:$B$65536=A54,0)),2)</f>
        <v>0</v>
      </c>
      <c r="X54" s="26"/>
      <c r="Y54" s="28"/>
      <c r="Z54" s="28"/>
      <c r="AA54" s="28"/>
      <c r="AB54" s="28"/>
      <c r="AC54" s="18" t="s">
        <v>53</v>
      </c>
      <c r="AD54" s="17" t="s">
        <v>49</v>
      </c>
      <c r="AE54" s="18" t="s">
        <v>54</v>
      </c>
      <c r="AF54" s="17" t="s">
        <v>49</v>
      </c>
      <c r="AG54" s="18" t="s">
        <v>55</v>
      </c>
      <c r="AH54" s="17" t="s">
        <v>49</v>
      </c>
      <c r="AI54" s="17" t="s">
        <v>49</v>
      </c>
      <c r="AJ54" s="17"/>
      <c r="AK54" s="17"/>
      <c r="AL54" s="17"/>
      <c r="AM54" s="17"/>
      <c r="AN54" s="17"/>
      <c r="AO54" s="17"/>
      <c r="AP54" s="17"/>
      <c r="AQ54" s="17"/>
      <c r="AR54" s="17"/>
      <c r="AS54" s="17" t="s">
        <v>49</v>
      </c>
      <c r="AT54" s="17" t="s">
        <v>49</v>
      </c>
      <c r="AU54" s="17" t="s">
        <v>49</v>
      </c>
      <c r="AV54" s="17" t="s">
        <v>49</v>
      </c>
      <c r="AW54" s="17" t="s">
        <v>51</v>
      </c>
      <c r="AX54" s="17"/>
      <c r="AY54" s="17"/>
      <c r="AZ54" s="17"/>
      <c r="BA54" s="17"/>
      <c r="BB54" s="17"/>
      <c r="BC54" s="17"/>
      <c r="BD54" s="17" t="s">
        <v>49</v>
      </c>
      <c r="BE54" s="17" t="s">
        <v>49</v>
      </c>
      <c r="BF54" s="17" t="s">
        <v>49</v>
      </c>
      <c r="BG54" s="17" t="s">
        <v>49</v>
      </c>
      <c r="BH54" s="17" t="s">
        <v>49</v>
      </c>
      <c r="BI54" s="17" t="s">
        <v>49</v>
      </c>
      <c r="BJ54" s="17" t="s">
        <v>49</v>
      </c>
      <c r="BK54" s="17"/>
      <c r="BL54" s="17"/>
      <c r="BM54" s="17"/>
      <c r="BN54" s="17"/>
      <c r="BO54" s="17"/>
      <c r="BP54" s="17"/>
      <c r="BQ54" s="17"/>
      <c r="BR54" s="17"/>
      <c r="BS54" s="17"/>
      <c r="BT54" s="28"/>
    </row>
    <row r="55" ht="45" spans="1:72">
      <c r="A55" s="18" t="s">
        <v>104</v>
      </c>
      <c r="B55" s="13">
        <f t="array" ref="B55">_xlfn._xlws.FILTER([22]附件4本专科!$D$1:$D$65536,[22]附件4本专科!$B$1:$B$65536=A55,0)</f>
        <v>16</v>
      </c>
      <c r="C55" s="17">
        <f t="shared" si="4"/>
        <v>12.8</v>
      </c>
      <c r="D55" s="17"/>
      <c r="E55" s="17">
        <f t="array" ref="E55">_xlfn._xlws.FILTER([22]附件4本专科!$F$1:$F$65536,[22]附件4本专科!$B$1:$B$65536=A55,0)</f>
        <v>533</v>
      </c>
      <c r="F55" s="17">
        <f t="shared" si="5"/>
        <v>266.5</v>
      </c>
      <c r="G55" s="17"/>
      <c r="H55" s="17">
        <f t="array" ref="H55">_xlfn._xlws.FILTER([22]附件4本专科!$X$1:$X$65536,[22]附件4本专科!$B$1:$B$65536=A55,0)</f>
        <v>8139</v>
      </c>
      <c r="I55" s="17">
        <f t="array" ref="I55">ROUND((_xlfn._xlws.FILTER([22]附件4本专科!$Q$1:$Q$65536,[22]附件4本专科!$B$1:$B$65536=A55,0)),2)</f>
        <v>855.49</v>
      </c>
      <c r="J55" s="17"/>
      <c r="K55" s="17">
        <f t="array" ref="K55">_xlfn._xlws.FILTER([22]附件5服兵役资助!$BF$1:$BF$65536,[22]附件5服兵役资助!$B$1:$B$65536=A55,0)</f>
        <v>330</v>
      </c>
      <c r="L55" s="17">
        <f t="array" ref="L55">ROUND((_xlfn._xlws.FILTER([22]附件5服兵役资助!$BH$1:$BH$65536,[22]附件5服兵役资助!$B$1:$B$65536=A55,0)),2)</f>
        <v>-23.66</v>
      </c>
      <c r="M55" s="17">
        <f t="array" ref="M55">_xlfn._xlws.FILTER([22]附件5服兵役资助!$BE$1:$BE$65536,[22]附件5服兵役资助!$B$1:$B$65536=A55,0)</f>
        <v>265</v>
      </c>
      <c r="N55" s="17">
        <f t="array" ref="N55">_xlfn._xlws.FILTER([22]附件5服兵役资助!$BG$1:$BG$65536,[22]附件5服兵役资助!$B$1:$B$65536=A55,0)</f>
        <v>259.49</v>
      </c>
      <c r="O55" s="17"/>
      <c r="P55" s="22">
        <f t="array" ref="P55">_xlfn._xlws.FILTER('[23]1参阅件'!$C$1:$C$65536,'[23]1参阅件'!$B$1:$B$65536=A55,0)</f>
        <v>0</v>
      </c>
      <c r="Q55" s="17">
        <f t="shared" si="6"/>
        <v>0</v>
      </c>
      <c r="R55" s="26"/>
      <c r="S55" s="27">
        <f t="array" ref="S55">_xlfn._xlws.FILTER('[23]1参阅件'!$D$1:$D$65536,'[23]1参阅件'!$B$1:$B$65536=A55,0)</f>
        <v>0</v>
      </c>
      <c r="T55" s="17">
        <f t="array" ref="T55">ROUND((_xlfn._xlws.FILTER([23]中央直达资金备案!$D$1:$D$65536,[23]中央直达资金备案!$B$1:$B$65536=A55,0)-Q55),2)</f>
        <v>0</v>
      </c>
      <c r="U55" s="26"/>
      <c r="V55" s="27">
        <f t="array" ref="V55">_xlfn._xlws.FILTER('[23]1参阅件'!$E$1:$E$65536,'[23]1参阅件'!$B$1:$B$65536=A55,0)</f>
        <v>0</v>
      </c>
      <c r="W55" s="17">
        <f t="array" ref="W55">ROUND((_xlfn._xlws.FILTER([23]中央直达资金备案!$E$1:$E$65536,[23]中央直达资金备案!$B$1:$B$65536=A55,0)),2)</f>
        <v>0</v>
      </c>
      <c r="X55" s="26"/>
      <c r="Y55" s="28"/>
      <c r="Z55" s="28"/>
      <c r="AA55" s="28"/>
      <c r="AB55" s="28"/>
      <c r="AC55" s="18" t="s">
        <v>53</v>
      </c>
      <c r="AD55" s="17" t="s">
        <v>49</v>
      </c>
      <c r="AE55" s="18" t="s">
        <v>54</v>
      </c>
      <c r="AF55" s="17" t="s">
        <v>49</v>
      </c>
      <c r="AG55" s="18" t="s">
        <v>55</v>
      </c>
      <c r="AH55" s="17" t="s">
        <v>49</v>
      </c>
      <c r="AI55" s="17" t="s">
        <v>49</v>
      </c>
      <c r="AJ55" s="17"/>
      <c r="AK55" s="17"/>
      <c r="AL55" s="17"/>
      <c r="AM55" s="17"/>
      <c r="AN55" s="17"/>
      <c r="AO55" s="17"/>
      <c r="AP55" s="17"/>
      <c r="AQ55" s="17"/>
      <c r="AR55" s="17"/>
      <c r="AS55" s="17" t="s">
        <v>49</v>
      </c>
      <c r="AT55" s="17" t="s">
        <v>49</v>
      </c>
      <c r="AU55" s="17" t="s">
        <v>49</v>
      </c>
      <c r="AV55" s="17" t="s">
        <v>49</v>
      </c>
      <c r="AW55" s="17" t="s">
        <v>51</v>
      </c>
      <c r="AX55" s="17"/>
      <c r="AY55" s="17"/>
      <c r="AZ55" s="17"/>
      <c r="BA55" s="17"/>
      <c r="BB55" s="17"/>
      <c r="BC55" s="17"/>
      <c r="BD55" s="17" t="s">
        <v>49</v>
      </c>
      <c r="BE55" s="17" t="s">
        <v>49</v>
      </c>
      <c r="BF55" s="17" t="s">
        <v>49</v>
      </c>
      <c r="BG55" s="17" t="s">
        <v>49</v>
      </c>
      <c r="BH55" s="17" t="s">
        <v>49</v>
      </c>
      <c r="BI55" s="17" t="s">
        <v>49</v>
      </c>
      <c r="BJ55" s="17" t="s">
        <v>49</v>
      </c>
      <c r="BK55" s="17"/>
      <c r="BL55" s="17"/>
      <c r="BM55" s="17"/>
      <c r="BN55" s="17"/>
      <c r="BO55" s="17"/>
      <c r="BP55" s="17"/>
      <c r="BQ55" s="17"/>
      <c r="BR55" s="17"/>
      <c r="BS55" s="17"/>
      <c r="BT55" s="28"/>
    </row>
    <row r="56" ht="45" spans="1:72">
      <c r="A56" s="18" t="s">
        <v>105</v>
      </c>
      <c r="B56" s="13">
        <f t="array" ref="B56">_xlfn._xlws.FILTER([22]附件4本专科!$D$1:$D$65536,[22]附件4本专科!$B$1:$B$65536=A56,0)</f>
        <v>10</v>
      </c>
      <c r="C56" s="17">
        <f t="shared" si="4"/>
        <v>8</v>
      </c>
      <c r="D56" s="17"/>
      <c r="E56" s="17">
        <f t="array" ref="E56">_xlfn._xlws.FILTER([22]附件4本专科!$F$1:$F$65536,[22]附件4本专科!$B$1:$B$65536=A56,0)</f>
        <v>323</v>
      </c>
      <c r="F56" s="17">
        <f t="shared" si="5"/>
        <v>161.5</v>
      </c>
      <c r="G56" s="17"/>
      <c r="H56" s="17">
        <f t="array" ref="H56">_xlfn._xlws.FILTER([22]附件4本专科!$X$1:$X$65536,[22]附件4本专科!$B$1:$B$65536=A56,0)</f>
        <v>4879</v>
      </c>
      <c r="I56" s="17">
        <f t="array" ref="I56">ROUND((_xlfn._xlws.FILTER([22]附件4本专科!$Q$1:$Q$65536,[22]附件4本专科!$B$1:$B$65536=A56,0)),2)</f>
        <v>461.77</v>
      </c>
      <c r="J56" s="17"/>
      <c r="K56" s="17">
        <f t="array" ref="K56">_xlfn._xlws.FILTER([22]附件5服兵役资助!$BF$1:$BF$65536,[22]附件5服兵役资助!$B$1:$B$65536=A56,0)</f>
        <v>180</v>
      </c>
      <c r="L56" s="17">
        <f t="array" ref="L56">ROUND((_xlfn._xlws.FILTER([22]附件5服兵役资助!$BH$1:$BH$65536,[22]附件5服兵役资助!$B$1:$B$65536=A56,0)),2)</f>
        <v>19.6</v>
      </c>
      <c r="M56" s="17">
        <f t="array" ref="M56">_xlfn._xlws.FILTER([22]附件5服兵役资助!$BE$1:$BE$65536,[22]附件5服兵役资助!$B$1:$B$65536=A56,0)</f>
        <v>191</v>
      </c>
      <c r="N56" s="17">
        <f t="array" ref="N56">_xlfn._xlws.FILTER([22]附件5服兵役资助!$BG$1:$BG$65536,[22]附件5服兵役资助!$B$1:$B$65536=A56,0)</f>
        <v>317.72</v>
      </c>
      <c r="O56" s="17"/>
      <c r="P56" s="22">
        <f t="array" ref="P56">_xlfn._xlws.FILTER('[23]1参阅件'!$C$1:$C$65536,'[23]1参阅件'!$B$1:$B$65536=A56,0)</f>
        <v>0</v>
      </c>
      <c r="Q56" s="17">
        <f t="shared" si="6"/>
        <v>0</v>
      </c>
      <c r="R56" s="26"/>
      <c r="S56" s="27">
        <f t="array" ref="S56">_xlfn._xlws.FILTER('[23]1参阅件'!$D$1:$D$65536,'[23]1参阅件'!$B$1:$B$65536=A56,0)</f>
        <v>0</v>
      </c>
      <c r="T56" s="17">
        <f t="array" ref="T56">ROUND((_xlfn._xlws.FILTER([23]中央直达资金备案!$D$1:$D$65536,[23]中央直达资金备案!$B$1:$B$65536=A56,0)-Q56),2)</f>
        <v>0</v>
      </c>
      <c r="U56" s="26"/>
      <c r="V56" s="27">
        <f t="array" ref="V56">_xlfn._xlws.FILTER('[23]1参阅件'!$E$1:$E$65536,'[23]1参阅件'!$B$1:$B$65536=A56,0)</f>
        <v>0</v>
      </c>
      <c r="W56" s="17">
        <f t="array" ref="W56">ROUND((_xlfn._xlws.FILTER([23]中央直达资金备案!$E$1:$E$65536,[23]中央直达资金备案!$B$1:$B$65536=A56,0)),2)</f>
        <v>0</v>
      </c>
      <c r="X56" s="26"/>
      <c r="Y56" s="28"/>
      <c r="Z56" s="28"/>
      <c r="AA56" s="28"/>
      <c r="AB56" s="28"/>
      <c r="AC56" s="18" t="s">
        <v>53</v>
      </c>
      <c r="AD56" s="17" t="s">
        <v>49</v>
      </c>
      <c r="AE56" s="18" t="s">
        <v>54</v>
      </c>
      <c r="AF56" s="17" t="s">
        <v>49</v>
      </c>
      <c r="AG56" s="18" t="s">
        <v>55</v>
      </c>
      <c r="AH56" s="17" t="s">
        <v>49</v>
      </c>
      <c r="AI56" s="17" t="s">
        <v>49</v>
      </c>
      <c r="AJ56" s="17"/>
      <c r="AK56" s="17"/>
      <c r="AL56" s="17"/>
      <c r="AM56" s="17"/>
      <c r="AN56" s="17"/>
      <c r="AO56" s="17"/>
      <c r="AP56" s="17"/>
      <c r="AQ56" s="17"/>
      <c r="AR56" s="17"/>
      <c r="AS56" s="17" t="s">
        <v>49</v>
      </c>
      <c r="AT56" s="17" t="s">
        <v>49</v>
      </c>
      <c r="AU56" s="17" t="s">
        <v>49</v>
      </c>
      <c r="AV56" s="17" t="s">
        <v>49</v>
      </c>
      <c r="AW56" s="17" t="s">
        <v>51</v>
      </c>
      <c r="AX56" s="17"/>
      <c r="AY56" s="17"/>
      <c r="AZ56" s="17"/>
      <c r="BA56" s="17"/>
      <c r="BB56" s="17"/>
      <c r="BC56" s="17"/>
      <c r="BD56" s="17" t="s">
        <v>49</v>
      </c>
      <c r="BE56" s="17" t="s">
        <v>49</v>
      </c>
      <c r="BF56" s="17" t="s">
        <v>49</v>
      </c>
      <c r="BG56" s="17" t="s">
        <v>49</v>
      </c>
      <c r="BH56" s="17" t="s">
        <v>49</v>
      </c>
      <c r="BI56" s="17" t="s">
        <v>49</v>
      </c>
      <c r="BJ56" s="17" t="s">
        <v>49</v>
      </c>
      <c r="BK56" s="17"/>
      <c r="BL56" s="17"/>
      <c r="BM56" s="17"/>
      <c r="BN56" s="17"/>
      <c r="BO56" s="17"/>
      <c r="BP56" s="17"/>
      <c r="BQ56" s="17"/>
      <c r="BR56" s="17"/>
      <c r="BS56" s="17"/>
      <c r="BT56" s="28"/>
    </row>
    <row r="57" ht="45" spans="1:72">
      <c r="A57" s="18" t="s">
        <v>106</v>
      </c>
      <c r="B57" s="13">
        <f t="array" ref="B57">_xlfn._xlws.FILTER([22]附件4本专科!$D$1:$D$65536,[22]附件4本专科!$B$1:$B$65536=A57,0)</f>
        <v>8</v>
      </c>
      <c r="C57" s="17">
        <f t="shared" si="4"/>
        <v>6.4</v>
      </c>
      <c r="D57" s="17"/>
      <c r="E57" s="17">
        <f t="array" ref="E57">_xlfn._xlws.FILTER([22]附件4本专科!$F$1:$F$65536,[22]附件4本专科!$B$1:$B$65536=A57,0)</f>
        <v>267</v>
      </c>
      <c r="F57" s="17">
        <f t="shared" si="5"/>
        <v>133.5</v>
      </c>
      <c r="G57" s="17"/>
      <c r="H57" s="17">
        <f t="array" ref="H57">_xlfn._xlws.FILTER([22]附件4本专科!$X$1:$X$65536,[22]附件4本专科!$B$1:$B$65536=A57,0)</f>
        <v>3849</v>
      </c>
      <c r="I57" s="17">
        <f t="array" ref="I57">ROUND((_xlfn._xlws.FILTER([22]附件4本专科!$Q$1:$Q$65536,[22]附件4本专科!$B$1:$B$65536=A57,0)),2)</f>
        <v>423.85</v>
      </c>
      <c r="J57" s="17"/>
      <c r="K57" s="19">
        <v>1104</v>
      </c>
      <c r="L57" s="19">
        <v>77.72</v>
      </c>
      <c r="M57" s="19">
        <v>456</v>
      </c>
      <c r="N57" s="19">
        <v>216.92</v>
      </c>
      <c r="O57" s="17"/>
      <c r="P57" s="22">
        <f t="array" ref="P57">_xlfn._xlws.FILTER('[23]1参阅件'!$C$1:$C$65536,'[23]1参阅件'!$B$1:$B$65536=A57,0)</f>
        <v>0</v>
      </c>
      <c r="Q57" s="17">
        <f t="shared" si="6"/>
        <v>0</v>
      </c>
      <c r="R57" s="26"/>
      <c r="S57" s="27">
        <f t="array" ref="S57">_xlfn._xlws.FILTER('[23]1参阅件'!$D$1:$D$65536,'[23]1参阅件'!$B$1:$B$65536=A57,0)</f>
        <v>0</v>
      </c>
      <c r="T57" s="17">
        <f t="array" ref="T57">ROUND((_xlfn._xlws.FILTER([23]中央直达资金备案!$D$1:$D$65536,[23]中央直达资金备案!$B$1:$B$65536=A57,0)-Q57),2)</f>
        <v>0</v>
      </c>
      <c r="U57" s="26"/>
      <c r="V57" s="27">
        <f t="array" ref="V57">_xlfn._xlws.FILTER('[23]1参阅件'!$E$1:$E$65536,'[23]1参阅件'!$B$1:$B$65536=A57,0)</f>
        <v>0</v>
      </c>
      <c r="W57" s="17">
        <f t="array" ref="W57">ROUND((_xlfn._xlws.FILTER([23]中央直达资金备案!$E$1:$E$65536,[23]中央直达资金备案!$B$1:$B$65536=A57,0)),2)</f>
        <v>0</v>
      </c>
      <c r="X57" s="26"/>
      <c r="Y57" s="28"/>
      <c r="Z57" s="28"/>
      <c r="AA57" s="28"/>
      <c r="AB57" s="28"/>
      <c r="AC57" s="18" t="s">
        <v>53</v>
      </c>
      <c r="AD57" s="17" t="s">
        <v>49</v>
      </c>
      <c r="AE57" s="18" t="s">
        <v>54</v>
      </c>
      <c r="AF57" s="17" t="s">
        <v>49</v>
      </c>
      <c r="AG57" s="18" t="s">
        <v>55</v>
      </c>
      <c r="AH57" s="17" t="s">
        <v>49</v>
      </c>
      <c r="AI57" s="17" t="s">
        <v>49</v>
      </c>
      <c r="AJ57" s="17"/>
      <c r="AK57" s="17"/>
      <c r="AL57" s="17"/>
      <c r="AM57" s="17"/>
      <c r="AN57" s="17"/>
      <c r="AO57" s="17"/>
      <c r="AP57" s="17"/>
      <c r="AQ57" s="17"/>
      <c r="AR57" s="17"/>
      <c r="AS57" s="17" t="s">
        <v>49</v>
      </c>
      <c r="AT57" s="17" t="s">
        <v>49</v>
      </c>
      <c r="AU57" s="17" t="s">
        <v>49</v>
      </c>
      <c r="AV57" s="17" t="s">
        <v>49</v>
      </c>
      <c r="AW57" s="17" t="s">
        <v>51</v>
      </c>
      <c r="AX57" s="17"/>
      <c r="AY57" s="17"/>
      <c r="AZ57" s="17"/>
      <c r="BA57" s="17"/>
      <c r="BB57" s="17"/>
      <c r="BC57" s="17"/>
      <c r="BD57" s="17" t="s">
        <v>49</v>
      </c>
      <c r="BE57" s="17" t="s">
        <v>49</v>
      </c>
      <c r="BF57" s="17" t="s">
        <v>49</v>
      </c>
      <c r="BG57" s="17" t="s">
        <v>49</v>
      </c>
      <c r="BH57" s="17" t="s">
        <v>49</v>
      </c>
      <c r="BI57" s="17" t="s">
        <v>49</v>
      </c>
      <c r="BJ57" s="17" t="s">
        <v>49</v>
      </c>
      <c r="BK57" s="17"/>
      <c r="BL57" s="17"/>
      <c r="BM57" s="17"/>
      <c r="BN57" s="17"/>
      <c r="BO57" s="17"/>
      <c r="BP57" s="17"/>
      <c r="BQ57" s="17"/>
      <c r="BR57" s="17"/>
      <c r="BS57" s="17"/>
      <c r="BT57" s="28"/>
    </row>
    <row r="58" ht="45" spans="1:72">
      <c r="A58" s="18" t="s">
        <v>107</v>
      </c>
      <c r="B58" s="13">
        <f t="array" ref="B58">_xlfn._xlws.FILTER([22]附件4本专科!$D$1:$D$65536,[22]附件4本专科!$B$1:$B$65536=A58,0)</f>
        <v>13</v>
      </c>
      <c r="C58" s="17">
        <f t="shared" si="4"/>
        <v>10.4</v>
      </c>
      <c r="D58" s="17"/>
      <c r="E58" s="17">
        <f t="array" ref="E58">_xlfn._xlws.FILTER([22]附件4本专科!$F$1:$F$65536,[22]附件4本专科!$B$1:$B$65536=A58,0)</f>
        <v>434</v>
      </c>
      <c r="F58" s="17">
        <f t="shared" si="5"/>
        <v>217</v>
      </c>
      <c r="G58" s="17"/>
      <c r="H58" s="17">
        <f t="array" ref="H58">_xlfn._xlws.FILTER([22]附件4本专科!$X$1:$X$65536,[22]附件4本专科!$B$1:$B$65536=A58,0)</f>
        <v>6601</v>
      </c>
      <c r="I58" s="17">
        <f t="array" ref="I58">ROUND((_xlfn._xlws.FILTER([22]附件4本专科!$Q$1:$Q$65536,[22]附件4本专科!$B$1:$B$65536=A58,0)),2)</f>
        <v>655.38</v>
      </c>
      <c r="J58" s="17"/>
      <c r="K58" s="17">
        <f t="array" ref="K58">_xlfn._xlws.FILTER([22]附件5服兵役资助!$BF$1:$BF$65536,[22]附件5服兵役资助!$B$1:$B$65536=A58,0)</f>
        <v>298</v>
      </c>
      <c r="L58" s="17">
        <f t="array" ref="L58">ROUND((_xlfn._xlws.FILTER([22]附件5服兵役资助!$BH$1:$BH$65536,[22]附件5服兵役资助!$B$1:$B$65536=A58,0)),2)</f>
        <v>33.66</v>
      </c>
      <c r="M58" s="17">
        <f t="array" ref="M58">_xlfn._xlws.FILTER([22]附件5服兵役资助!$BE$1:$BE$65536,[22]附件5服兵役资助!$B$1:$B$65536=A58,0)</f>
        <v>441</v>
      </c>
      <c r="N58" s="17">
        <f t="array" ref="N58">_xlfn._xlws.FILTER([22]附件5服兵役资助!$BG$1:$BG$65536,[22]附件5服兵役资助!$B$1:$B$65536=A58,0)</f>
        <v>728.31</v>
      </c>
      <c r="O58" s="17"/>
      <c r="P58" s="22">
        <f t="array" ref="P58">_xlfn._xlws.FILTER('[23]1参阅件'!$C$1:$C$65536,'[23]1参阅件'!$B$1:$B$65536=A58,0)</f>
        <v>0</v>
      </c>
      <c r="Q58" s="17">
        <f t="shared" si="6"/>
        <v>0</v>
      </c>
      <c r="R58" s="26"/>
      <c r="S58" s="27">
        <f t="array" ref="S58">_xlfn._xlws.FILTER('[23]1参阅件'!$D$1:$D$65536,'[23]1参阅件'!$B$1:$B$65536=A58,0)</f>
        <v>0</v>
      </c>
      <c r="T58" s="17">
        <f t="array" ref="T58">ROUND((_xlfn._xlws.FILTER([23]中央直达资金备案!$D$1:$D$65536,[23]中央直达资金备案!$B$1:$B$65536=A58,0)-Q58),2)</f>
        <v>0</v>
      </c>
      <c r="U58" s="26"/>
      <c r="V58" s="27">
        <f t="array" ref="V58">_xlfn._xlws.FILTER('[23]1参阅件'!$E$1:$E$65536,'[23]1参阅件'!$B$1:$B$65536=A58,0)</f>
        <v>0</v>
      </c>
      <c r="W58" s="17">
        <f t="array" ref="W58">ROUND((_xlfn._xlws.FILTER([23]中央直达资金备案!$E$1:$E$65536,[23]中央直达资金备案!$B$1:$B$65536=A58,0)),2)</f>
        <v>0</v>
      </c>
      <c r="X58" s="26"/>
      <c r="Y58" s="28"/>
      <c r="Z58" s="28"/>
      <c r="AA58" s="28"/>
      <c r="AB58" s="28"/>
      <c r="AC58" s="18" t="s">
        <v>53</v>
      </c>
      <c r="AD58" s="17" t="s">
        <v>49</v>
      </c>
      <c r="AE58" s="18" t="s">
        <v>54</v>
      </c>
      <c r="AF58" s="17" t="s">
        <v>49</v>
      </c>
      <c r="AG58" s="18" t="s">
        <v>55</v>
      </c>
      <c r="AH58" s="17" t="s">
        <v>49</v>
      </c>
      <c r="AI58" s="17" t="s">
        <v>49</v>
      </c>
      <c r="AJ58" s="17"/>
      <c r="AK58" s="17"/>
      <c r="AL58" s="17"/>
      <c r="AM58" s="17"/>
      <c r="AN58" s="17"/>
      <c r="AO58" s="17"/>
      <c r="AP58" s="17"/>
      <c r="AQ58" s="17"/>
      <c r="AR58" s="17"/>
      <c r="AS58" s="17" t="s">
        <v>49</v>
      </c>
      <c r="AT58" s="17" t="s">
        <v>49</v>
      </c>
      <c r="AU58" s="17" t="s">
        <v>49</v>
      </c>
      <c r="AV58" s="17" t="s">
        <v>49</v>
      </c>
      <c r="AW58" s="17" t="s">
        <v>51</v>
      </c>
      <c r="AX58" s="17"/>
      <c r="AY58" s="17"/>
      <c r="AZ58" s="17"/>
      <c r="BA58" s="17"/>
      <c r="BB58" s="17"/>
      <c r="BC58" s="17"/>
      <c r="BD58" s="17" t="s">
        <v>49</v>
      </c>
      <c r="BE58" s="17" t="s">
        <v>49</v>
      </c>
      <c r="BF58" s="17" t="s">
        <v>49</v>
      </c>
      <c r="BG58" s="17" t="s">
        <v>49</v>
      </c>
      <c r="BH58" s="17" t="s">
        <v>49</v>
      </c>
      <c r="BI58" s="17" t="s">
        <v>49</v>
      </c>
      <c r="BJ58" s="17" t="s">
        <v>49</v>
      </c>
      <c r="BK58" s="17"/>
      <c r="BL58" s="17"/>
      <c r="BM58" s="17"/>
      <c r="BN58" s="17"/>
      <c r="BO58" s="17"/>
      <c r="BP58" s="17"/>
      <c r="BQ58" s="17"/>
      <c r="BR58" s="17"/>
      <c r="BS58" s="17"/>
      <c r="BT58" s="28"/>
    </row>
    <row r="59" ht="45" spans="1:72">
      <c r="A59" s="18" t="s">
        <v>108</v>
      </c>
      <c r="B59" s="13">
        <f t="array" ref="B59">_xlfn._xlws.FILTER([22]附件4本专科!$D$1:$D$65536,[22]附件4本专科!$B$1:$B$65536=A59,0)</f>
        <v>15</v>
      </c>
      <c r="C59" s="17">
        <f t="shared" si="4"/>
        <v>12</v>
      </c>
      <c r="D59" s="17"/>
      <c r="E59" s="17">
        <f t="array" ref="E59">_xlfn._xlws.FILTER([22]附件4本专科!$F$1:$F$65536,[22]附件4本专科!$B$1:$B$65536=A59,0)</f>
        <v>381</v>
      </c>
      <c r="F59" s="17">
        <f t="shared" si="5"/>
        <v>190.5</v>
      </c>
      <c r="G59" s="17"/>
      <c r="H59" s="17">
        <f t="array" ref="H59">_xlfn._xlws.FILTER([22]附件4本专科!$X$1:$X$65536,[22]附件4本专科!$B$1:$B$65536=A59,0)</f>
        <v>5084</v>
      </c>
      <c r="I59" s="17">
        <f t="array" ref="I59">ROUND((_xlfn._xlws.FILTER([22]附件4本专科!$Q$1:$Q$65536,[22]附件4本专科!$B$1:$B$65536=A59,0)),2)</f>
        <v>492.03</v>
      </c>
      <c r="J59" s="17"/>
      <c r="K59" s="17">
        <f t="array" ref="K59">_xlfn._xlws.FILTER([22]附件5服兵役资助!$BF$1:$BF$65536,[22]附件5服兵役资助!$B$1:$B$65536=A59,0)</f>
        <v>136</v>
      </c>
      <c r="L59" s="17">
        <f t="array" ref="L59">ROUND((_xlfn._xlws.FILTER([22]附件5服兵役资助!$BH$1:$BH$65536,[22]附件5服兵役资助!$B$1:$B$65536=A59,0)),2)</f>
        <v>16.33</v>
      </c>
      <c r="M59" s="17">
        <f t="array" ref="M59">_xlfn._xlws.FILTER([22]附件5服兵役资助!$BE$1:$BE$65536,[22]附件5服兵役资助!$B$1:$B$65536=A59,0)</f>
        <v>69</v>
      </c>
      <c r="N59" s="17">
        <f t="array" ref="N59">_xlfn._xlws.FILTER([22]附件5服兵役资助!$BG$1:$BG$65536,[22]附件5服兵役资助!$B$1:$B$65536=A59,0)</f>
        <v>85.64</v>
      </c>
      <c r="O59" s="17"/>
      <c r="P59" s="22">
        <f t="array" ref="P59">_xlfn._xlws.FILTER('[23]1参阅件'!$C$1:$C$65536,'[23]1参阅件'!$B$1:$B$65536=A59,0)</f>
        <v>0</v>
      </c>
      <c r="Q59" s="17">
        <f t="shared" si="6"/>
        <v>0</v>
      </c>
      <c r="R59" s="26"/>
      <c r="S59" s="27">
        <f t="array" ref="S59">_xlfn._xlws.FILTER('[23]1参阅件'!$D$1:$D$65536,'[23]1参阅件'!$B$1:$B$65536=A59,0)</f>
        <v>0</v>
      </c>
      <c r="T59" s="17">
        <f t="array" ref="T59">ROUND((_xlfn._xlws.FILTER([23]中央直达资金备案!$D$1:$D$65536,[23]中央直达资金备案!$B$1:$B$65536=A59,0)-Q59),2)</f>
        <v>0</v>
      </c>
      <c r="U59" s="26"/>
      <c r="V59" s="27">
        <f t="array" ref="V59">_xlfn._xlws.FILTER('[23]1参阅件'!$E$1:$E$65536,'[23]1参阅件'!$B$1:$B$65536=A59,0)</f>
        <v>0</v>
      </c>
      <c r="W59" s="17">
        <f t="array" ref="W59">ROUND((_xlfn._xlws.FILTER([23]中央直达资金备案!$E$1:$E$65536,[23]中央直达资金备案!$B$1:$B$65536=A59,0)),2)</f>
        <v>0</v>
      </c>
      <c r="X59" s="26"/>
      <c r="Y59" s="28"/>
      <c r="Z59" s="28"/>
      <c r="AA59" s="28"/>
      <c r="AB59" s="28"/>
      <c r="AC59" s="18" t="s">
        <v>53</v>
      </c>
      <c r="AD59" s="17" t="s">
        <v>49</v>
      </c>
      <c r="AE59" s="18" t="s">
        <v>54</v>
      </c>
      <c r="AF59" s="17" t="s">
        <v>49</v>
      </c>
      <c r="AG59" s="18" t="s">
        <v>55</v>
      </c>
      <c r="AH59" s="17" t="s">
        <v>49</v>
      </c>
      <c r="AI59" s="17" t="s">
        <v>49</v>
      </c>
      <c r="AJ59" s="17">
        <v>6000</v>
      </c>
      <c r="AK59" s="17" t="s">
        <v>49</v>
      </c>
      <c r="AL59" s="17">
        <v>2000</v>
      </c>
      <c r="AM59" s="17" t="s">
        <v>49</v>
      </c>
      <c r="AN59" s="17" t="s">
        <v>88</v>
      </c>
      <c r="AO59" s="17">
        <v>0</v>
      </c>
      <c r="AP59" s="17"/>
      <c r="AQ59" s="17"/>
      <c r="AR59" s="17"/>
      <c r="AS59" s="17" t="s">
        <v>49</v>
      </c>
      <c r="AT59" s="17" t="s">
        <v>49</v>
      </c>
      <c r="AU59" s="17" t="s">
        <v>49</v>
      </c>
      <c r="AV59" s="17" t="s">
        <v>49</v>
      </c>
      <c r="AW59" s="17" t="s">
        <v>51</v>
      </c>
      <c r="AX59" s="17" t="s">
        <v>49</v>
      </c>
      <c r="AY59" s="17" t="s">
        <v>49</v>
      </c>
      <c r="AZ59" s="17" t="s">
        <v>49</v>
      </c>
      <c r="BA59" s="17" t="s">
        <v>89</v>
      </c>
      <c r="BB59" s="17"/>
      <c r="BC59" s="17"/>
      <c r="BD59" s="17" t="s">
        <v>49</v>
      </c>
      <c r="BE59" s="17" t="s">
        <v>49</v>
      </c>
      <c r="BF59" s="17" t="s">
        <v>49</v>
      </c>
      <c r="BG59" s="17" t="s">
        <v>49</v>
      </c>
      <c r="BH59" s="17" t="s">
        <v>49</v>
      </c>
      <c r="BI59" s="17" t="s">
        <v>49</v>
      </c>
      <c r="BJ59" s="17" t="s">
        <v>49</v>
      </c>
      <c r="BK59" s="17" t="s">
        <v>49</v>
      </c>
      <c r="BL59" s="17" t="s">
        <v>49</v>
      </c>
      <c r="BM59" s="17" t="s">
        <v>49</v>
      </c>
      <c r="BN59" s="17" t="s">
        <v>49</v>
      </c>
      <c r="BO59" s="17" t="s">
        <v>49</v>
      </c>
      <c r="BP59" s="17"/>
      <c r="BQ59" s="17"/>
      <c r="BR59" s="17"/>
      <c r="BS59" s="17"/>
      <c r="BT59" s="28"/>
    </row>
    <row r="60" ht="45" spans="1:72">
      <c r="A60" s="18" t="s">
        <v>109</v>
      </c>
      <c r="B60" s="13">
        <f t="array" ref="B60">_xlfn._xlws.FILTER([22]附件4本专科!$D$1:$D$65536,[22]附件4本专科!$B$1:$B$65536=A60,0)</f>
        <v>8</v>
      </c>
      <c r="C60" s="17">
        <f t="shared" si="4"/>
        <v>6.4</v>
      </c>
      <c r="D60" s="17"/>
      <c r="E60" s="17">
        <f t="array" ref="E60">_xlfn._xlws.FILTER([22]附件4本专科!$F$1:$F$65536,[22]附件4本专科!$B$1:$B$65536=A60,0)</f>
        <v>270</v>
      </c>
      <c r="F60" s="17">
        <f t="shared" si="5"/>
        <v>135</v>
      </c>
      <c r="G60" s="17"/>
      <c r="H60" s="17">
        <f t="array" ref="H60">_xlfn._xlws.FILTER([22]附件4本专科!$X$1:$X$65536,[22]附件4本专科!$B$1:$B$65536=A60,0)</f>
        <v>3876</v>
      </c>
      <c r="I60" s="17">
        <f t="array" ref="I60">ROUND((_xlfn._xlws.FILTER([22]附件4本专科!$Q$1:$Q$65536,[22]附件4本专科!$B$1:$B$65536=A60,0)),2)</f>
        <v>406.16</v>
      </c>
      <c r="J60" s="17"/>
      <c r="K60" s="17">
        <f t="array" ref="K60">_xlfn._xlws.FILTER([22]附件5服兵役资助!$BF$1:$BF$65536,[22]附件5服兵役资助!$B$1:$B$65536=A60,0)</f>
        <v>106</v>
      </c>
      <c r="L60" s="17">
        <f t="array" ref="L60">ROUND((_xlfn._xlws.FILTER([22]附件5服兵役资助!$BH$1:$BH$65536,[22]附件5服兵役资助!$B$1:$B$65536=A60,0)),2)</f>
        <v>9.69</v>
      </c>
      <c r="M60" s="17">
        <f t="array" ref="M60">_xlfn._xlws.FILTER([22]附件5服兵役资助!$BE$1:$BE$65536,[22]附件5服兵役资助!$B$1:$B$65536=A60,0)</f>
        <v>109</v>
      </c>
      <c r="N60" s="17">
        <f t="array" ref="N60">_xlfn._xlws.FILTER([22]附件5服兵役资助!$BG$1:$BG$65536,[22]附件5服兵役资助!$B$1:$B$65536=A60,0)</f>
        <v>167.25</v>
      </c>
      <c r="O60" s="17"/>
      <c r="P60" s="22">
        <f t="array" ref="P60">_xlfn._xlws.FILTER('[23]1参阅件'!$C$1:$C$65536,'[23]1参阅件'!$B$1:$B$65536=A60,0)</f>
        <v>0</v>
      </c>
      <c r="Q60" s="17">
        <f t="shared" si="6"/>
        <v>0</v>
      </c>
      <c r="R60" s="26"/>
      <c r="S60" s="27">
        <f t="array" ref="S60">_xlfn._xlws.FILTER('[23]1参阅件'!$D$1:$D$65536,'[23]1参阅件'!$B$1:$B$65536=A60,0)</f>
        <v>0</v>
      </c>
      <c r="T60" s="17">
        <f t="array" ref="T60">ROUND((_xlfn._xlws.FILTER([23]中央直达资金备案!$D$1:$D$65536,[23]中央直达资金备案!$B$1:$B$65536=A60,0)-Q60),2)</f>
        <v>0</v>
      </c>
      <c r="U60" s="26"/>
      <c r="V60" s="27">
        <f t="array" ref="V60">_xlfn._xlws.FILTER('[23]1参阅件'!$E$1:$E$65536,'[23]1参阅件'!$B$1:$B$65536=A60,0)</f>
        <v>0</v>
      </c>
      <c r="W60" s="17">
        <f t="array" ref="W60">ROUND((_xlfn._xlws.FILTER([23]中央直达资金备案!$E$1:$E$65536,[23]中央直达资金备案!$B$1:$B$65536=A60,0)),2)</f>
        <v>0</v>
      </c>
      <c r="X60" s="26"/>
      <c r="Y60" s="28"/>
      <c r="Z60" s="28"/>
      <c r="AA60" s="28"/>
      <c r="AB60" s="28"/>
      <c r="AC60" s="18" t="s">
        <v>53</v>
      </c>
      <c r="AD60" s="17" t="s">
        <v>49</v>
      </c>
      <c r="AE60" s="18" t="s">
        <v>54</v>
      </c>
      <c r="AF60" s="17" t="s">
        <v>49</v>
      </c>
      <c r="AG60" s="18" t="s">
        <v>55</v>
      </c>
      <c r="AH60" s="17" t="s">
        <v>49</v>
      </c>
      <c r="AI60" s="17" t="s">
        <v>49</v>
      </c>
      <c r="AJ60" s="17"/>
      <c r="AK60" s="17"/>
      <c r="AL60" s="17"/>
      <c r="AM60" s="17"/>
      <c r="AN60" s="17"/>
      <c r="AO60" s="17"/>
      <c r="AP60" s="17"/>
      <c r="AQ60" s="17"/>
      <c r="AR60" s="17"/>
      <c r="AS60" s="17" t="s">
        <v>49</v>
      </c>
      <c r="AT60" s="17" t="s">
        <v>49</v>
      </c>
      <c r="AU60" s="17" t="s">
        <v>49</v>
      </c>
      <c r="AV60" s="17" t="s">
        <v>49</v>
      </c>
      <c r="AW60" s="17" t="s">
        <v>51</v>
      </c>
      <c r="AX60" s="17"/>
      <c r="AY60" s="17"/>
      <c r="AZ60" s="17"/>
      <c r="BA60" s="17"/>
      <c r="BB60" s="17"/>
      <c r="BC60" s="17"/>
      <c r="BD60" s="17" t="s">
        <v>49</v>
      </c>
      <c r="BE60" s="17" t="s">
        <v>49</v>
      </c>
      <c r="BF60" s="17" t="s">
        <v>49</v>
      </c>
      <c r="BG60" s="17" t="s">
        <v>49</v>
      </c>
      <c r="BH60" s="17" t="s">
        <v>49</v>
      </c>
      <c r="BI60" s="17" t="s">
        <v>49</v>
      </c>
      <c r="BJ60" s="17" t="s">
        <v>49</v>
      </c>
      <c r="BK60" s="17"/>
      <c r="BL60" s="17"/>
      <c r="BM60" s="17"/>
      <c r="BN60" s="17"/>
      <c r="BO60" s="17"/>
      <c r="BP60" s="17"/>
      <c r="BQ60" s="17"/>
      <c r="BR60" s="17"/>
      <c r="BS60" s="17"/>
      <c r="BT60" s="28"/>
    </row>
    <row r="61" ht="45" spans="1:72">
      <c r="A61" s="18" t="s">
        <v>110</v>
      </c>
      <c r="B61" s="13">
        <f t="array" ref="B61">_xlfn._xlws.FILTER([22]附件4本专科!$D$1:$D$65536,[22]附件4本专科!$B$1:$B$65536=A61,0)</f>
        <v>14</v>
      </c>
      <c r="C61" s="17">
        <f t="shared" si="4"/>
        <v>11.2</v>
      </c>
      <c r="D61" s="17"/>
      <c r="E61" s="17">
        <f t="array" ref="E61">_xlfn._xlws.FILTER([22]附件4本专科!$F$1:$F$65536,[22]附件4本专科!$B$1:$B$65536=A61,0)</f>
        <v>447</v>
      </c>
      <c r="F61" s="17">
        <f t="shared" si="5"/>
        <v>223.5</v>
      </c>
      <c r="G61" s="17"/>
      <c r="H61" s="17">
        <f t="array" ref="H61">_xlfn._xlws.FILTER([22]附件4本专科!$X$1:$X$65536,[22]附件4本专科!$B$1:$B$65536=A61,0)</f>
        <v>6727</v>
      </c>
      <c r="I61" s="17">
        <f t="array" ref="I61">ROUND((_xlfn._xlws.FILTER([22]附件4本专科!$Q$1:$Q$65536,[22]附件4本专科!$B$1:$B$65536=A61,0)),2)</f>
        <v>687.85</v>
      </c>
      <c r="J61" s="17"/>
      <c r="K61" s="17">
        <f t="array" ref="K61">_xlfn._xlws.FILTER([22]附件5服兵役资助!$BF$1:$BF$65536,[22]附件5服兵役资助!$B$1:$B$65536=A61,0)</f>
        <v>297</v>
      </c>
      <c r="L61" s="17">
        <f t="array" ref="L61">ROUND((_xlfn._xlws.FILTER([22]附件5服兵役资助!$BH$1:$BH$65536,[22]附件5服兵役资助!$B$1:$B$65536=A61,0)),2)</f>
        <v>25.93</v>
      </c>
      <c r="M61" s="17">
        <f t="array" ref="M61">_xlfn._xlws.FILTER([22]附件5服兵役资助!$BE$1:$BE$65536,[22]附件5服兵役资助!$B$1:$B$65536=A61,0)</f>
        <v>362</v>
      </c>
      <c r="N61" s="17">
        <f t="array" ref="N61">_xlfn._xlws.FILTER([22]附件5服兵役资助!$BG$1:$BG$65536,[22]附件5服兵役资助!$B$1:$B$65536=A61,0)</f>
        <v>394.53</v>
      </c>
      <c r="O61" s="17"/>
      <c r="P61" s="22">
        <f t="array" ref="P61">_xlfn._xlws.FILTER('[23]1参阅件'!$C$1:$C$65536,'[23]1参阅件'!$B$1:$B$65536=A61,0)</f>
        <v>0</v>
      </c>
      <c r="Q61" s="17">
        <f t="shared" si="6"/>
        <v>0</v>
      </c>
      <c r="R61" s="26"/>
      <c r="S61" s="27">
        <f t="array" ref="S61">_xlfn._xlws.FILTER('[23]1参阅件'!$D$1:$D$65536,'[23]1参阅件'!$B$1:$B$65536=A61,0)</f>
        <v>0</v>
      </c>
      <c r="T61" s="17">
        <f t="array" ref="T61">ROUND((_xlfn._xlws.FILTER([23]中央直达资金备案!$D$1:$D$65536,[23]中央直达资金备案!$B$1:$B$65536=A61,0)-Q61),2)</f>
        <v>0</v>
      </c>
      <c r="U61" s="26"/>
      <c r="V61" s="27">
        <f t="array" ref="V61">_xlfn._xlws.FILTER('[23]1参阅件'!$E$1:$E$65536,'[23]1参阅件'!$B$1:$B$65536=A61,0)</f>
        <v>0</v>
      </c>
      <c r="W61" s="17">
        <f t="array" ref="W61">ROUND((_xlfn._xlws.FILTER([23]中央直达资金备案!$E$1:$E$65536,[23]中央直达资金备案!$B$1:$B$65536=A61,0)),2)</f>
        <v>0</v>
      </c>
      <c r="X61" s="26"/>
      <c r="Y61" s="28"/>
      <c r="Z61" s="28"/>
      <c r="AA61" s="28"/>
      <c r="AB61" s="28"/>
      <c r="AC61" s="18" t="s">
        <v>53</v>
      </c>
      <c r="AD61" s="17" t="s">
        <v>49</v>
      </c>
      <c r="AE61" s="18" t="s">
        <v>54</v>
      </c>
      <c r="AF61" s="17" t="s">
        <v>49</v>
      </c>
      <c r="AG61" s="18" t="s">
        <v>55</v>
      </c>
      <c r="AH61" s="17" t="s">
        <v>49</v>
      </c>
      <c r="AI61" s="17" t="s">
        <v>49</v>
      </c>
      <c r="AJ61" s="17"/>
      <c r="AK61" s="17"/>
      <c r="AL61" s="17"/>
      <c r="AM61" s="17"/>
      <c r="AN61" s="17"/>
      <c r="AO61" s="17"/>
      <c r="AP61" s="17"/>
      <c r="AQ61" s="17"/>
      <c r="AR61" s="17"/>
      <c r="AS61" s="17" t="s">
        <v>49</v>
      </c>
      <c r="AT61" s="17" t="s">
        <v>49</v>
      </c>
      <c r="AU61" s="17" t="s">
        <v>49</v>
      </c>
      <c r="AV61" s="17" t="s">
        <v>49</v>
      </c>
      <c r="AW61" s="17" t="s">
        <v>51</v>
      </c>
      <c r="AX61" s="17"/>
      <c r="AY61" s="17"/>
      <c r="AZ61" s="17"/>
      <c r="BA61" s="17"/>
      <c r="BB61" s="17"/>
      <c r="BC61" s="17"/>
      <c r="BD61" s="17" t="s">
        <v>49</v>
      </c>
      <c r="BE61" s="17" t="s">
        <v>49</v>
      </c>
      <c r="BF61" s="17" t="s">
        <v>49</v>
      </c>
      <c r="BG61" s="17" t="s">
        <v>49</v>
      </c>
      <c r="BH61" s="17" t="s">
        <v>49</v>
      </c>
      <c r="BI61" s="17" t="s">
        <v>49</v>
      </c>
      <c r="BJ61" s="17" t="s">
        <v>49</v>
      </c>
      <c r="BK61" s="17"/>
      <c r="BL61" s="17"/>
      <c r="BM61" s="17"/>
      <c r="BN61" s="17"/>
      <c r="BO61" s="17"/>
      <c r="BP61" s="17"/>
      <c r="BQ61" s="17"/>
      <c r="BR61" s="17"/>
      <c r="BS61" s="17"/>
      <c r="BT61" s="28"/>
    </row>
    <row r="62" ht="45" spans="1:72">
      <c r="A62" s="18" t="s">
        <v>111</v>
      </c>
      <c r="B62" s="13">
        <f t="array" ref="B62">_xlfn._xlws.FILTER([22]附件4本专科!$D$1:$D$65536,[22]附件4本专科!$B$1:$B$65536=A62,0)</f>
        <v>15</v>
      </c>
      <c r="C62" s="17">
        <f t="shared" si="4"/>
        <v>12</v>
      </c>
      <c r="D62" s="17"/>
      <c r="E62" s="17">
        <f t="array" ref="E62">_xlfn._xlws.FILTER([22]附件4本专科!$F$1:$F$65536,[22]附件4本专科!$B$1:$B$65536=A62,0)</f>
        <v>507</v>
      </c>
      <c r="F62" s="17">
        <f t="shared" si="5"/>
        <v>253.5</v>
      </c>
      <c r="G62" s="17"/>
      <c r="H62" s="17">
        <f t="array" ref="H62">_xlfn._xlws.FILTER([22]附件4本专科!$X$1:$X$65536,[22]附件4本专科!$B$1:$B$65536=A62,0)</f>
        <v>7773</v>
      </c>
      <c r="I62" s="17">
        <f t="array" ref="I62">ROUND((_xlfn._xlws.FILTER([22]附件4本专科!$Q$1:$Q$65536,[22]附件4本专科!$B$1:$B$65536=A62,0)),2)</f>
        <v>811.47</v>
      </c>
      <c r="J62" s="17"/>
      <c r="K62" s="17">
        <f t="array" ref="K62">_xlfn._xlws.FILTER([22]附件5服兵役资助!$BF$1:$BF$65536,[22]附件5服兵役资助!$B$1:$B$65536=A62,0)</f>
        <v>315</v>
      </c>
      <c r="L62" s="17">
        <f t="array" ref="L62">ROUND((_xlfn._xlws.FILTER([22]附件5服兵役资助!$BH$1:$BH$65536,[22]附件5服兵役资助!$B$1:$B$65536=A62,0)),2)</f>
        <v>36.34</v>
      </c>
      <c r="M62" s="17">
        <f t="array" ref="M62">_xlfn._xlws.FILTER([22]附件5服兵役资助!$BE$1:$BE$65536,[22]附件5服兵役资助!$B$1:$B$65536=A62,0)</f>
        <v>456</v>
      </c>
      <c r="N62" s="17">
        <f t="array" ref="N62">_xlfn._xlws.FILTER([22]附件5服兵役资助!$BG$1:$BG$65536,[22]附件5服兵役资助!$B$1:$B$65536=A62,0)</f>
        <v>552.64</v>
      </c>
      <c r="O62" s="17"/>
      <c r="P62" s="22">
        <f t="array" ref="P62">_xlfn._xlws.FILTER('[23]1参阅件'!$C$1:$C$65536,'[23]1参阅件'!$B$1:$B$65536=A62,0)</f>
        <v>0</v>
      </c>
      <c r="Q62" s="17">
        <f t="shared" si="6"/>
        <v>0</v>
      </c>
      <c r="R62" s="26"/>
      <c r="S62" s="27">
        <f t="array" ref="S62">_xlfn._xlws.FILTER('[23]1参阅件'!$D$1:$D$65536,'[23]1参阅件'!$B$1:$B$65536=A62,0)</f>
        <v>0</v>
      </c>
      <c r="T62" s="17">
        <f t="array" ref="T62">ROUND((_xlfn._xlws.FILTER([23]中央直达资金备案!$D$1:$D$65536,[23]中央直达资金备案!$B$1:$B$65536=A62,0)-Q62),2)</f>
        <v>0</v>
      </c>
      <c r="U62" s="26"/>
      <c r="V62" s="27">
        <f t="array" ref="V62">_xlfn._xlws.FILTER('[23]1参阅件'!$E$1:$E$65536,'[23]1参阅件'!$B$1:$B$65536=A62,0)</f>
        <v>0</v>
      </c>
      <c r="W62" s="17">
        <f t="array" ref="W62">ROUND((_xlfn._xlws.FILTER([23]中央直达资金备案!$E$1:$E$65536,[23]中央直达资金备案!$B$1:$B$65536=A62,0)),2)</f>
        <v>0</v>
      </c>
      <c r="X62" s="26"/>
      <c r="Y62" s="28"/>
      <c r="Z62" s="28"/>
      <c r="AA62" s="28"/>
      <c r="AB62" s="28"/>
      <c r="AC62" s="18" t="s">
        <v>53</v>
      </c>
      <c r="AD62" s="17" t="s">
        <v>49</v>
      </c>
      <c r="AE62" s="18" t="s">
        <v>54</v>
      </c>
      <c r="AF62" s="17" t="s">
        <v>49</v>
      </c>
      <c r="AG62" s="18" t="s">
        <v>55</v>
      </c>
      <c r="AH62" s="17" t="s">
        <v>49</v>
      </c>
      <c r="AI62" s="17" t="s">
        <v>49</v>
      </c>
      <c r="AJ62" s="17"/>
      <c r="AK62" s="17"/>
      <c r="AL62" s="17"/>
      <c r="AM62" s="17"/>
      <c r="AN62" s="17"/>
      <c r="AO62" s="17"/>
      <c r="AP62" s="17"/>
      <c r="AQ62" s="17"/>
      <c r="AR62" s="17"/>
      <c r="AS62" s="17" t="s">
        <v>49</v>
      </c>
      <c r="AT62" s="17" t="s">
        <v>49</v>
      </c>
      <c r="AU62" s="17" t="s">
        <v>49</v>
      </c>
      <c r="AV62" s="17" t="s">
        <v>49</v>
      </c>
      <c r="AW62" s="17" t="s">
        <v>51</v>
      </c>
      <c r="AX62" s="17"/>
      <c r="AY62" s="17"/>
      <c r="AZ62" s="17"/>
      <c r="BA62" s="17"/>
      <c r="BB62" s="17"/>
      <c r="BC62" s="17"/>
      <c r="BD62" s="17" t="s">
        <v>49</v>
      </c>
      <c r="BE62" s="17" t="s">
        <v>49</v>
      </c>
      <c r="BF62" s="17" t="s">
        <v>49</v>
      </c>
      <c r="BG62" s="17" t="s">
        <v>49</v>
      </c>
      <c r="BH62" s="17" t="s">
        <v>49</v>
      </c>
      <c r="BI62" s="17" t="s">
        <v>49</v>
      </c>
      <c r="BJ62" s="17" t="s">
        <v>49</v>
      </c>
      <c r="BK62" s="17"/>
      <c r="BL62" s="17"/>
      <c r="BM62" s="17"/>
      <c r="BN62" s="17"/>
      <c r="BO62" s="17"/>
      <c r="BP62" s="17"/>
      <c r="BQ62" s="17"/>
      <c r="BR62" s="17"/>
      <c r="BS62" s="17"/>
      <c r="BT62" s="28"/>
    </row>
    <row r="63" ht="45" spans="1:72">
      <c r="A63" s="18" t="s">
        <v>112</v>
      </c>
      <c r="B63" s="13">
        <f t="array" ref="B63">_xlfn._xlws.FILTER([22]附件4本专科!$D$1:$D$65536,[22]附件4本专科!$B$1:$B$65536=A63,0)</f>
        <v>8</v>
      </c>
      <c r="C63" s="17">
        <f t="shared" si="4"/>
        <v>6.4</v>
      </c>
      <c r="D63" s="17"/>
      <c r="E63" s="17">
        <f t="array" ref="E63">_xlfn._xlws.FILTER([22]附件4本专科!$F$1:$F$65536,[22]附件4本专科!$B$1:$B$65536=A63,0)</f>
        <v>281</v>
      </c>
      <c r="F63" s="17">
        <f t="shared" si="5"/>
        <v>140.5</v>
      </c>
      <c r="G63" s="17"/>
      <c r="H63" s="17">
        <f t="array" ref="H63">_xlfn._xlws.FILTER([22]附件4本专科!$X$1:$X$65536,[22]附件4本专科!$B$1:$B$65536=A63,0)</f>
        <v>4269</v>
      </c>
      <c r="I63" s="17">
        <f t="array" ref="I63">ROUND((_xlfn._xlws.FILTER([22]附件4本专科!$Q$1:$Q$65536,[22]附件4本专科!$B$1:$B$65536=A63,0)),2)</f>
        <v>418.94</v>
      </c>
      <c r="J63" s="17"/>
      <c r="K63" s="17">
        <f t="array" ref="K63">_xlfn._xlws.FILTER([22]附件5服兵役资助!$BF$1:$BF$65536,[22]附件5服兵役资助!$B$1:$B$65536=A63,0)</f>
        <v>177</v>
      </c>
      <c r="L63" s="17">
        <f t="array" ref="L63">ROUND((_xlfn._xlws.FILTER([22]附件5服兵役资助!$BH$1:$BH$65536,[22]附件5服兵役资助!$B$1:$B$65536=A63,0)),2)</f>
        <v>24.64</v>
      </c>
      <c r="M63" s="17">
        <f t="array" ref="M63">_xlfn._xlws.FILTER([22]附件5服兵役资助!$BE$1:$BE$65536,[22]附件5服兵役资助!$B$1:$B$65536=A63,0)</f>
        <v>272</v>
      </c>
      <c r="N63" s="17">
        <f t="array" ref="N63">_xlfn._xlws.FILTER([22]附件5服兵役资助!$BG$1:$BG$65536,[22]附件5服兵役资助!$B$1:$B$65536=A63,0)</f>
        <v>509.67</v>
      </c>
      <c r="O63" s="17"/>
      <c r="P63" s="22">
        <f t="array" ref="P63">_xlfn._xlws.FILTER('[23]1参阅件'!$C$1:$C$65536,'[23]1参阅件'!$B$1:$B$65536=A63,0)</f>
        <v>0</v>
      </c>
      <c r="Q63" s="17">
        <f t="shared" si="6"/>
        <v>0</v>
      </c>
      <c r="R63" s="26"/>
      <c r="S63" s="27">
        <f t="array" ref="S63">_xlfn._xlws.FILTER('[23]1参阅件'!$D$1:$D$65536,'[23]1参阅件'!$B$1:$B$65536=A63,0)</f>
        <v>0</v>
      </c>
      <c r="T63" s="17">
        <f t="array" ref="T63">ROUND((_xlfn._xlws.FILTER([23]中央直达资金备案!$D$1:$D$65536,[23]中央直达资金备案!$B$1:$B$65536=A63,0)-Q63),2)</f>
        <v>0</v>
      </c>
      <c r="U63" s="26"/>
      <c r="V63" s="27">
        <f t="array" ref="V63">_xlfn._xlws.FILTER('[23]1参阅件'!$E$1:$E$65536,'[23]1参阅件'!$B$1:$B$65536=A63,0)</f>
        <v>0</v>
      </c>
      <c r="W63" s="17">
        <f t="array" ref="W63">ROUND((_xlfn._xlws.FILTER([23]中央直达资金备案!$E$1:$E$65536,[23]中央直达资金备案!$B$1:$B$65536=A63,0)),2)</f>
        <v>0</v>
      </c>
      <c r="X63" s="26"/>
      <c r="Y63" s="28"/>
      <c r="Z63" s="28"/>
      <c r="AA63" s="28"/>
      <c r="AB63" s="28"/>
      <c r="AC63" s="18" t="s">
        <v>53</v>
      </c>
      <c r="AD63" s="17" t="s">
        <v>49</v>
      </c>
      <c r="AE63" s="18" t="s">
        <v>54</v>
      </c>
      <c r="AF63" s="17" t="s">
        <v>49</v>
      </c>
      <c r="AG63" s="18" t="s">
        <v>55</v>
      </c>
      <c r="AH63" s="17" t="s">
        <v>49</v>
      </c>
      <c r="AI63" s="17" t="s">
        <v>49</v>
      </c>
      <c r="AJ63" s="17">
        <v>6000</v>
      </c>
      <c r="AK63" s="17" t="s">
        <v>49</v>
      </c>
      <c r="AL63" s="17">
        <v>2000</v>
      </c>
      <c r="AM63" s="17" t="s">
        <v>49</v>
      </c>
      <c r="AN63" s="17" t="s">
        <v>88</v>
      </c>
      <c r="AO63" s="17">
        <v>0</v>
      </c>
      <c r="AP63" s="17"/>
      <c r="AQ63" s="17"/>
      <c r="AR63" s="17"/>
      <c r="AS63" s="17" t="s">
        <v>49</v>
      </c>
      <c r="AT63" s="17" t="s">
        <v>49</v>
      </c>
      <c r="AU63" s="17" t="s">
        <v>49</v>
      </c>
      <c r="AV63" s="17" t="s">
        <v>49</v>
      </c>
      <c r="AW63" s="17" t="s">
        <v>51</v>
      </c>
      <c r="AX63" s="17" t="s">
        <v>49</v>
      </c>
      <c r="AY63" s="17" t="s">
        <v>49</v>
      </c>
      <c r="AZ63" s="17" t="s">
        <v>49</v>
      </c>
      <c r="BA63" s="17" t="s">
        <v>89</v>
      </c>
      <c r="BB63" s="17"/>
      <c r="BC63" s="17"/>
      <c r="BD63" s="17" t="s">
        <v>49</v>
      </c>
      <c r="BE63" s="17" t="s">
        <v>49</v>
      </c>
      <c r="BF63" s="17" t="s">
        <v>49</v>
      </c>
      <c r="BG63" s="17" t="s">
        <v>49</v>
      </c>
      <c r="BH63" s="17" t="s">
        <v>49</v>
      </c>
      <c r="BI63" s="17" t="s">
        <v>49</v>
      </c>
      <c r="BJ63" s="17" t="s">
        <v>49</v>
      </c>
      <c r="BK63" s="17" t="s">
        <v>49</v>
      </c>
      <c r="BL63" s="17" t="s">
        <v>49</v>
      </c>
      <c r="BM63" s="17" t="s">
        <v>49</v>
      </c>
      <c r="BN63" s="17" t="s">
        <v>49</v>
      </c>
      <c r="BO63" s="17" t="s">
        <v>49</v>
      </c>
      <c r="BP63" s="17"/>
      <c r="BQ63" s="17"/>
      <c r="BR63" s="17"/>
      <c r="BS63" s="17"/>
      <c r="BT63" s="28"/>
    </row>
    <row r="64" ht="45" spans="1:72">
      <c r="A64" s="18" t="s">
        <v>113</v>
      </c>
      <c r="B64" s="13">
        <f t="array" ref="B64">_xlfn._xlws.FILTER([22]附件4本专科!$D$1:$D$65536,[22]附件4本专科!$B$1:$B$65536=A64,0)</f>
        <v>5</v>
      </c>
      <c r="C64" s="17">
        <f t="shared" si="4"/>
        <v>4</v>
      </c>
      <c r="D64" s="17"/>
      <c r="E64" s="17">
        <f t="array" ref="E64">_xlfn._xlws.FILTER([22]附件4本专科!$F$1:$F$65536,[22]附件4本专科!$B$1:$B$65536=A64,0)</f>
        <v>171</v>
      </c>
      <c r="F64" s="17">
        <f t="shared" si="5"/>
        <v>85.5</v>
      </c>
      <c r="G64" s="17"/>
      <c r="H64" s="17">
        <f t="array" ref="H64">_xlfn._xlws.FILTER([22]附件4本专科!$X$1:$X$65536,[22]附件4本专科!$B$1:$B$65536=A64,0)</f>
        <v>2540</v>
      </c>
      <c r="I64" s="17">
        <f t="array" ref="I64">ROUND((_xlfn._xlws.FILTER([22]附件4本专科!$Q$1:$Q$65536,[22]附件4本专科!$B$1:$B$65536=A64,0)),2)</f>
        <v>248.06</v>
      </c>
      <c r="J64" s="17"/>
      <c r="K64" s="17">
        <f t="array" ref="K64">_xlfn._xlws.FILTER([22]附件5服兵役资助!$BF$1:$BF$65536,[22]附件5服兵役资助!$B$1:$B$65536=A64,0)</f>
        <v>150</v>
      </c>
      <c r="L64" s="17">
        <f t="array" ref="L64">ROUND((_xlfn._xlws.FILTER([22]附件5服兵役资助!$BH$1:$BH$65536,[22]附件5服兵役资助!$B$1:$B$65536=A64,0)),2)</f>
        <v>16.43</v>
      </c>
      <c r="M64" s="17">
        <f t="array" ref="M64">_xlfn._xlws.FILTER([22]附件5服兵役资助!$BE$1:$BE$65536,[22]附件5服兵役资助!$B$1:$B$65536=A64,0)</f>
        <v>956</v>
      </c>
      <c r="N64" s="17">
        <f t="array" ref="N64">_xlfn._xlws.FILTER([22]附件5服兵役资助!$BG$1:$BG$65536,[22]附件5服兵役资助!$B$1:$B$65536=A64,0)</f>
        <v>1894.22</v>
      </c>
      <c r="O64" s="17"/>
      <c r="P64" s="22">
        <f t="array" ref="P64">_xlfn._xlws.FILTER('[23]1参阅件'!$C$1:$C$65536,'[23]1参阅件'!$B$1:$B$65536=A64,0)</f>
        <v>0</v>
      </c>
      <c r="Q64" s="17">
        <f t="shared" si="6"/>
        <v>0</v>
      </c>
      <c r="R64" s="26"/>
      <c r="S64" s="27">
        <f t="array" ref="S64">_xlfn._xlws.FILTER('[23]1参阅件'!$D$1:$D$65536,'[23]1参阅件'!$B$1:$B$65536=A64,0)</f>
        <v>0</v>
      </c>
      <c r="T64" s="17">
        <f t="array" ref="T64">ROUND((_xlfn._xlws.FILTER([23]中央直达资金备案!$D$1:$D$65536,[23]中央直达资金备案!$B$1:$B$65536=A64,0)-Q64),2)</f>
        <v>0</v>
      </c>
      <c r="U64" s="26"/>
      <c r="V64" s="27">
        <f t="array" ref="V64">_xlfn._xlws.FILTER('[23]1参阅件'!$E$1:$E$65536,'[23]1参阅件'!$B$1:$B$65536=A64,0)</f>
        <v>0</v>
      </c>
      <c r="W64" s="17">
        <f t="array" ref="W64">ROUND((_xlfn._xlws.FILTER([23]中央直达资金备案!$E$1:$E$65536,[23]中央直达资金备案!$B$1:$B$65536=A64,0)),2)</f>
        <v>0</v>
      </c>
      <c r="X64" s="26"/>
      <c r="Y64" s="28"/>
      <c r="Z64" s="28"/>
      <c r="AA64" s="28"/>
      <c r="AB64" s="28"/>
      <c r="AC64" s="18" t="s">
        <v>53</v>
      </c>
      <c r="AD64" s="17" t="s">
        <v>49</v>
      </c>
      <c r="AE64" s="18" t="s">
        <v>54</v>
      </c>
      <c r="AF64" s="17" t="s">
        <v>49</v>
      </c>
      <c r="AG64" s="18" t="s">
        <v>55</v>
      </c>
      <c r="AH64" s="17" t="s">
        <v>49</v>
      </c>
      <c r="AI64" s="17" t="s">
        <v>49</v>
      </c>
      <c r="AJ64" s="17"/>
      <c r="AK64" s="17"/>
      <c r="AL64" s="17"/>
      <c r="AM64" s="17"/>
      <c r="AN64" s="17"/>
      <c r="AO64" s="17"/>
      <c r="AP64" s="17"/>
      <c r="AQ64" s="17"/>
      <c r="AR64" s="17"/>
      <c r="AS64" s="17" t="s">
        <v>49</v>
      </c>
      <c r="AT64" s="17" t="s">
        <v>49</v>
      </c>
      <c r="AU64" s="17" t="s">
        <v>49</v>
      </c>
      <c r="AV64" s="17" t="s">
        <v>49</v>
      </c>
      <c r="AW64" s="17" t="s">
        <v>51</v>
      </c>
      <c r="AX64" s="17"/>
      <c r="AY64" s="17"/>
      <c r="AZ64" s="17"/>
      <c r="BA64" s="17"/>
      <c r="BB64" s="17"/>
      <c r="BC64" s="17"/>
      <c r="BD64" s="17" t="s">
        <v>49</v>
      </c>
      <c r="BE64" s="17" t="s">
        <v>49</v>
      </c>
      <c r="BF64" s="17" t="s">
        <v>49</v>
      </c>
      <c r="BG64" s="17" t="s">
        <v>49</v>
      </c>
      <c r="BH64" s="17" t="s">
        <v>49</v>
      </c>
      <c r="BI64" s="17" t="s">
        <v>49</v>
      </c>
      <c r="BJ64" s="17" t="s">
        <v>49</v>
      </c>
      <c r="BK64" s="17"/>
      <c r="BL64" s="17"/>
      <c r="BM64" s="17"/>
      <c r="BN64" s="17"/>
      <c r="BO64" s="17"/>
      <c r="BP64" s="17"/>
      <c r="BQ64" s="17"/>
      <c r="BR64" s="17"/>
      <c r="BS64" s="17"/>
      <c r="BT64" s="28"/>
    </row>
    <row r="65" ht="45" spans="1:72">
      <c r="A65" s="18" t="s">
        <v>114</v>
      </c>
      <c r="B65" s="13">
        <f t="array" ref="B65">_xlfn._xlws.FILTER([22]附件4本专科!$D$1:$D$65536,[22]附件4本专科!$B$1:$B$65536=A65,0)</f>
        <v>9</v>
      </c>
      <c r="C65" s="17">
        <f t="shared" si="4"/>
        <v>7.2</v>
      </c>
      <c r="D65" s="17"/>
      <c r="E65" s="17">
        <f t="array" ref="E65">_xlfn._xlws.FILTER([22]附件4本专科!$F$1:$F$65536,[22]附件4本专科!$B$1:$B$65536=A65,0)</f>
        <v>295</v>
      </c>
      <c r="F65" s="17">
        <f t="shared" si="5"/>
        <v>147.5</v>
      </c>
      <c r="G65" s="17"/>
      <c r="H65" s="17">
        <f t="array" ref="H65">_xlfn._xlws.FILTER([22]附件4本专科!$X$1:$X$65536,[22]附件4本专科!$B$1:$B$65536=A65,0)</f>
        <v>4346</v>
      </c>
      <c r="I65" s="17">
        <f t="array" ref="I65">ROUND((_xlfn._xlws.FILTER([22]附件4本专科!$Q$1:$Q$65536,[22]附件4本专科!$B$1:$B$65536=A65,0)),2)</f>
        <v>440.92</v>
      </c>
      <c r="J65" s="17"/>
      <c r="K65" s="17">
        <f t="array" ref="K65">_xlfn._xlws.FILTER([22]附件5服兵役资助!$BF$1:$BF$65536,[22]附件5服兵役资助!$B$1:$B$65536=A65,0)</f>
        <v>427</v>
      </c>
      <c r="L65" s="17">
        <f t="array" ref="L65">ROUND((_xlfn._xlws.FILTER([22]附件5服兵役资助!$BH$1:$BH$65536,[22]附件5服兵役资助!$B$1:$B$65536=A65,0)),2)</f>
        <v>49.39</v>
      </c>
      <c r="M65" s="17">
        <f t="array" ref="M65">_xlfn._xlws.FILTER([22]附件5服兵役资助!$BE$1:$BE$65536,[22]附件5服兵役资助!$B$1:$B$65536=A65,0)</f>
        <v>264</v>
      </c>
      <c r="N65" s="17">
        <f t="array" ref="N65">_xlfn._xlws.FILTER([22]附件5服兵役资助!$BG$1:$BG$65536,[22]附件5服兵役资助!$B$1:$B$65536=A65,0)</f>
        <v>262.86</v>
      </c>
      <c r="O65" s="17"/>
      <c r="P65" s="22">
        <f t="array" ref="P65">_xlfn._xlws.FILTER('[23]1参阅件'!$C$1:$C$65536,'[23]1参阅件'!$B$1:$B$65536=A65,0)</f>
        <v>0</v>
      </c>
      <c r="Q65" s="17">
        <f t="shared" si="6"/>
        <v>0</v>
      </c>
      <c r="R65" s="26"/>
      <c r="S65" s="27">
        <f t="array" ref="S65">_xlfn._xlws.FILTER('[23]1参阅件'!$D$1:$D$65536,'[23]1参阅件'!$B$1:$B$65536=A65,0)</f>
        <v>33</v>
      </c>
      <c r="T65" s="17">
        <f t="array" ref="T65">ROUND((_xlfn._xlws.FILTER([23]中央直达资金备案!$D$1:$D$65536,[23]中央直达资金备案!$B$1:$B$65536=A65,0)-Q65),2)</f>
        <v>4</v>
      </c>
      <c r="U65" s="26"/>
      <c r="V65" s="27">
        <f t="array" ref="V65">_xlfn._xlws.FILTER('[23]1参阅件'!$E$1:$E$65536,'[23]1参阅件'!$B$1:$B$65536=A65,0)</f>
        <v>417</v>
      </c>
      <c r="W65" s="17">
        <f t="array" ref="W65">ROUND((_xlfn._xlws.FILTER([23]中央直达资金备案!$E$1:$E$65536,[23]中央直达资金备案!$B$1:$B$65536=A65,0)),2)</f>
        <v>50</v>
      </c>
      <c r="X65" s="26"/>
      <c r="Y65" s="28"/>
      <c r="Z65" s="28"/>
      <c r="AA65" s="28"/>
      <c r="AB65" s="28"/>
      <c r="AC65" s="18" t="s">
        <v>53</v>
      </c>
      <c r="AD65" s="17" t="s">
        <v>49</v>
      </c>
      <c r="AE65" s="18" t="s">
        <v>54</v>
      </c>
      <c r="AF65" s="17" t="s">
        <v>49</v>
      </c>
      <c r="AG65" s="18" t="s">
        <v>55</v>
      </c>
      <c r="AH65" s="17" t="s">
        <v>49</v>
      </c>
      <c r="AI65" s="17" t="s">
        <v>49</v>
      </c>
      <c r="AJ65" s="17"/>
      <c r="AK65" s="17" t="s">
        <v>49</v>
      </c>
      <c r="AL65" s="17">
        <v>2000</v>
      </c>
      <c r="AM65" s="17" t="s">
        <v>49</v>
      </c>
      <c r="AN65" s="17" t="s">
        <v>88</v>
      </c>
      <c r="AO65" s="17">
        <v>0</v>
      </c>
      <c r="AP65" s="17"/>
      <c r="AQ65" s="17"/>
      <c r="AR65" s="17"/>
      <c r="AS65" s="17" t="s">
        <v>49</v>
      </c>
      <c r="AT65" s="17" t="s">
        <v>49</v>
      </c>
      <c r="AU65" s="17" t="s">
        <v>49</v>
      </c>
      <c r="AV65" s="17" t="s">
        <v>49</v>
      </c>
      <c r="AW65" s="17" t="s">
        <v>51</v>
      </c>
      <c r="AX65" s="17" t="s">
        <v>49</v>
      </c>
      <c r="AY65" s="17" t="s">
        <v>49</v>
      </c>
      <c r="AZ65" s="17" t="s">
        <v>49</v>
      </c>
      <c r="BA65" s="17" t="s">
        <v>89</v>
      </c>
      <c r="BB65" s="17"/>
      <c r="BC65" s="17"/>
      <c r="BD65" s="17" t="s">
        <v>49</v>
      </c>
      <c r="BE65" s="17" t="s">
        <v>49</v>
      </c>
      <c r="BF65" s="17" t="s">
        <v>49</v>
      </c>
      <c r="BG65" s="17" t="s">
        <v>49</v>
      </c>
      <c r="BH65" s="17" t="s">
        <v>49</v>
      </c>
      <c r="BI65" s="17" t="s">
        <v>49</v>
      </c>
      <c r="BJ65" s="17" t="s">
        <v>49</v>
      </c>
      <c r="BK65" s="17" t="s">
        <v>49</v>
      </c>
      <c r="BL65" s="17" t="s">
        <v>49</v>
      </c>
      <c r="BM65" s="17" t="s">
        <v>49</v>
      </c>
      <c r="BN65" s="17" t="s">
        <v>49</v>
      </c>
      <c r="BO65" s="17" t="s">
        <v>49</v>
      </c>
      <c r="BP65" s="17"/>
      <c r="BQ65" s="17"/>
      <c r="BR65" s="17"/>
      <c r="BS65" s="17"/>
      <c r="BT65" s="28"/>
    </row>
    <row r="66" ht="45" spans="1:72">
      <c r="A66" s="18" t="s">
        <v>115</v>
      </c>
      <c r="B66" s="13">
        <f t="array" ref="B66">_xlfn._xlws.FILTER([22]附件4本专科!$D$1:$D$65536,[22]附件4本专科!$B$1:$B$65536=A66,0)</f>
        <v>12</v>
      </c>
      <c r="C66" s="17">
        <f t="shared" si="4"/>
        <v>9.6</v>
      </c>
      <c r="D66" s="17"/>
      <c r="E66" s="17">
        <f t="array" ref="E66">_xlfn._xlws.FILTER([22]附件4本专科!$F$1:$F$65536,[22]附件4本专科!$B$1:$B$65536=A66,0)</f>
        <v>389</v>
      </c>
      <c r="F66" s="17">
        <f t="shared" si="5"/>
        <v>194.5</v>
      </c>
      <c r="G66" s="17"/>
      <c r="H66" s="17">
        <f t="array" ref="H66">_xlfn._xlws.FILTER([22]附件4本专科!$X$1:$X$65536,[22]附件4本专科!$B$1:$B$65536=A66,0)</f>
        <v>5685</v>
      </c>
      <c r="I66" s="17">
        <f t="array" ref="I66">ROUND((_xlfn._xlws.FILTER([22]附件4本专科!$Q$1:$Q$65536,[22]附件4本专科!$B$1:$B$65536=A66,0)),2)</f>
        <v>564.96</v>
      </c>
      <c r="J66" s="17"/>
      <c r="K66" s="17">
        <f t="array" ref="K66">_xlfn._xlws.FILTER([22]附件5服兵役资助!$BF$1:$BF$65536,[22]附件5服兵役资助!$B$1:$B$65536=A66,0)</f>
        <v>176</v>
      </c>
      <c r="L66" s="17">
        <f t="array" ref="L66">ROUND((_xlfn._xlws.FILTER([22]附件5服兵役资助!$BH$1:$BH$65536,[22]附件5服兵役资助!$B$1:$B$65536=A66,0)),2)</f>
        <v>16.43</v>
      </c>
      <c r="M66" s="17">
        <f t="array" ref="M66">_xlfn._xlws.FILTER([22]附件5服兵役资助!$BE$1:$BE$65536,[22]附件5服兵役资助!$B$1:$B$65536=A66,0)</f>
        <v>238</v>
      </c>
      <c r="N66" s="17">
        <f t="array" ref="N66">_xlfn._xlws.FILTER([22]附件5服兵役资助!$BG$1:$BG$65536,[22]附件5服兵役资助!$B$1:$B$65536=A66,0)</f>
        <v>317.07</v>
      </c>
      <c r="O66" s="17"/>
      <c r="P66" s="22">
        <f t="array" ref="P66">_xlfn._xlws.FILTER('[23]1参阅件'!$C$1:$C$65536,'[23]1参阅件'!$B$1:$B$65536=A66,0)</f>
        <v>0</v>
      </c>
      <c r="Q66" s="17">
        <f t="shared" si="6"/>
        <v>0</v>
      </c>
      <c r="R66" s="26"/>
      <c r="S66" s="27">
        <f t="array" ref="S66">_xlfn._xlws.FILTER('[23]1参阅件'!$D$1:$D$65536,'[23]1参阅件'!$B$1:$B$65536=A66,0)</f>
        <v>0</v>
      </c>
      <c r="T66" s="17">
        <f t="array" ref="T66">ROUND((_xlfn._xlws.FILTER([23]中央直达资金备案!$D$1:$D$65536,[23]中央直达资金备案!$B$1:$B$65536=A66,0)-Q66),2)</f>
        <v>0</v>
      </c>
      <c r="U66" s="26"/>
      <c r="V66" s="27">
        <f t="array" ref="V66">_xlfn._xlws.FILTER('[23]1参阅件'!$E$1:$E$65536,'[23]1参阅件'!$B$1:$B$65536=A66,0)</f>
        <v>0</v>
      </c>
      <c r="W66" s="17">
        <f t="array" ref="W66">ROUND((_xlfn._xlws.FILTER([23]中央直达资金备案!$E$1:$E$65536,[23]中央直达资金备案!$B$1:$B$65536=A66,0)),2)</f>
        <v>0</v>
      </c>
      <c r="X66" s="26"/>
      <c r="Y66" s="28"/>
      <c r="Z66" s="28"/>
      <c r="AA66" s="28"/>
      <c r="AB66" s="28"/>
      <c r="AC66" s="18" t="s">
        <v>53</v>
      </c>
      <c r="AD66" s="17" t="s">
        <v>49</v>
      </c>
      <c r="AE66" s="18" t="s">
        <v>54</v>
      </c>
      <c r="AF66" s="17" t="s">
        <v>49</v>
      </c>
      <c r="AG66" s="18" t="s">
        <v>55</v>
      </c>
      <c r="AH66" s="17" t="s">
        <v>49</v>
      </c>
      <c r="AI66" s="17" t="s">
        <v>49</v>
      </c>
      <c r="AJ66" s="17"/>
      <c r="AK66" s="17"/>
      <c r="AL66" s="17"/>
      <c r="AM66" s="17"/>
      <c r="AN66" s="17"/>
      <c r="AO66" s="17"/>
      <c r="AP66" s="17"/>
      <c r="AQ66" s="17"/>
      <c r="AR66" s="17"/>
      <c r="AS66" s="17" t="s">
        <v>49</v>
      </c>
      <c r="AT66" s="17" t="s">
        <v>49</v>
      </c>
      <c r="AU66" s="17" t="s">
        <v>49</v>
      </c>
      <c r="AV66" s="17" t="s">
        <v>49</v>
      </c>
      <c r="AW66" s="17" t="s">
        <v>51</v>
      </c>
      <c r="AX66" s="17"/>
      <c r="AY66" s="17"/>
      <c r="AZ66" s="17"/>
      <c r="BA66" s="17"/>
      <c r="BB66" s="17"/>
      <c r="BC66" s="17"/>
      <c r="BD66" s="17" t="s">
        <v>49</v>
      </c>
      <c r="BE66" s="17" t="s">
        <v>49</v>
      </c>
      <c r="BF66" s="17" t="s">
        <v>49</v>
      </c>
      <c r="BG66" s="17" t="s">
        <v>49</v>
      </c>
      <c r="BH66" s="17" t="s">
        <v>49</v>
      </c>
      <c r="BI66" s="17" t="s">
        <v>49</v>
      </c>
      <c r="BJ66" s="17" t="s">
        <v>49</v>
      </c>
      <c r="BK66" s="17"/>
      <c r="BL66" s="17"/>
      <c r="BM66" s="17"/>
      <c r="BN66" s="17"/>
      <c r="BO66" s="17"/>
      <c r="BP66" s="17"/>
      <c r="BQ66" s="17"/>
      <c r="BR66" s="17"/>
      <c r="BS66" s="17"/>
      <c r="BT66" s="28"/>
    </row>
    <row r="67" ht="45" spans="1:72">
      <c r="A67" s="18" t="s">
        <v>116</v>
      </c>
      <c r="B67" s="13">
        <f t="array" ref="B67">_xlfn._xlws.FILTER([22]附件4本专科!$D$1:$D$65536,[22]附件4本专科!$B$1:$B$65536=A67,0)</f>
        <v>8</v>
      </c>
      <c r="C67" s="17">
        <f t="shared" si="4"/>
        <v>6.4</v>
      </c>
      <c r="D67" s="17"/>
      <c r="E67" s="17">
        <f t="array" ref="E67">_xlfn._xlws.FILTER([22]附件4本专科!$F$1:$F$65536,[22]附件4本专科!$B$1:$B$65536=A67,0)</f>
        <v>209</v>
      </c>
      <c r="F67" s="17">
        <f t="shared" si="5"/>
        <v>104.5</v>
      </c>
      <c r="G67" s="17"/>
      <c r="H67" s="17">
        <f t="array" ref="H67">_xlfn._xlws.FILTER([22]附件4本专科!$X$1:$X$65536,[22]附件4本专科!$B$1:$B$65536=A67,0)</f>
        <v>2853</v>
      </c>
      <c r="I67" s="17">
        <f t="array" ref="I67">ROUND((_xlfn._xlws.FILTER([22]附件4本专科!$Q$1:$Q$65536,[22]附件4本专科!$B$1:$B$65536=A67,0)),2)</f>
        <v>262.35</v>
      </c>
      <c r="J67" s="17"/>
      <c r="K67" s="17">
        <f t="array" ref="K67">_xlfn._xlws.FILTER([22]附件5服兵役资助!$BF$1:$BF$65536,[22]附件5服兵役资助!$B$1:$B$65536=A67,0)</f>
        <v>105</v>
      </c>
      <c r="L67" s="17">
        <f t="array" ref="L67">ROUND((_xlfn._xlws.FILTER([22]附件5服兵役资助!$BH$1:$BH$65536,[22]附件5服兵役资助!$B$1:$B$65536=A67,0)),2)</f>
        <v>11.79</v>
      </c>
      <c r="M67" s="17">
        <f t="array" ref="M67">_xlfn._xlws.FILTER([22]附件5服兵役资助!$BE$1:$BE$65536,[22]附件5服兵役资助!$B$1:$B$65536=A67,0)</f>
        <v>69</v>
      </c>
      <c r="N67" s="17">
        <f t="array" ref="N67">_xlfn._xlws.FILTER([22]附件5服兵役资助!$BG$1:$BG$65536,[22]附件5服兵役资助!$B$1:$B$65536=A67,0)</f>
        <v>53.74</v>
      </c>
      <c r="O67" s="17"/>
      <c r="P67" s="22">
        <f t="array" ref="P67">_xlfn._xlws.FILTER('[23]1参阅件'!$C$1:$C$65536,'[23]1参阅件'!$B$1:$B$65536=A67,0)</f>
        <v>0</v>
      </c>
      <c r="Q67" s="17">
        <f t="shared" si="6"/>
        <v>0</v>
      </c>
      <c r="R67" s="26"/>
      <c r="S67" s="27">
        <f t="array" ref="S67">_xlfn._xlws.FILTER('[23]1参阅件'!$D$1:$D$65536,'[23]1参阅件'!$B$1:$B$65536=A67,0)</f>
        <v>0</v>
      </c>
      <c r="T67" s="17">
        <f t="array" ref="T67">ROUND((_xlfn._xlws.FILTER([23]中央直达资金备案!$D$1:$D$65536,[23]中央直达资金备案!$B$1:$B$65536=A67,0)-Q67),2)</f>
        <v>0</v>
      </c>
      <c r="U67" s="26"/>
      <c r="V67" s="27">
        <f t="array" ref="V67">_xlfn._xlws.FILTER('[23]1参阅件'!$E$1:$E$65536,'[23]1参阅件'!$B$1:$B$65536=A67,0)</f>
        <v>0</v>
      </c>
      <c r="W67" s="17">
        <f t="array" ref="W67">ROUND((_xlfn._xlws.FILTER([23]中央直达资金备案!$E$1:$E$65536,[23]中央直达资金备案!$B$1:$B$65536=A67,0)),2)</f>
        <v>0</v>
      </c>
      <c r="X67" s="26"/>
      <c r="Y67" s="28"/>
      <c r="Z67" s="28"/>
      <c r="AA67" s="28"/>
      <c r="AB67" s="28"/>
      <c r="AC67" s="18" t="s">
        <v>53</v>
      </c>
      <c r="AD67" s="17" t="s">
        <v>49</v>
      </c>
      <c r="AE67" s="18" t="s">
        <v>54</v>
      </c>
      <c r="AF67" s="17" t="s">
        <v>49</v>
      </c>
      <c r="AG67" s="18" t="s">
        <v>55</v>
      </c>
      <c r="AH67" s="17" t="s">
        <v>49</v>
      </c>
      <c r="AI67" s="17" t="s">
        <v>49</v>
      </c>
      <c r="AJ67" s="17"/>
      <c r="AK67" s="17"/>
      <c r="AL67" s="17"/>
      <c r="AM67" s="17"/>
      <c r="AN67" s="17"/>
      <c r="AO67" s="17"/>
      <c r="AP67" s="17"/>
      <c r="AQ67" s="17"/>
      <c r="AR67" s="17"/>
      <c r="AS67" s="17" t="s">
        <v>49</v>
      </c>
      <c r="AT67" s="17" t="s">
        <v>49</v>
      </c>
      <c r="AU67" s="17" t="s">
        <v>49</v>
      </c>
      <c r="AV67" s="17" t="s">
        <v>49</v>
      </c>
      <c r="AW67" s="17" t="s">
        <v>51</v>
      </c>
      <c r="AX67" s="17"/>
      <c r="AY67" s="17"/>
      <c r="AZ67" s="17"/>
      <c r="BA67" s="17"/>
      <c r="BB67" s="17"/>
      <c r="BC67" s="17"/>
      <c r="BD67" s="17" t="s">
        <v>49</v>
      </c>
      <c r="BE67" s="17" t="s">
        <v>49</v>
      </c>
      <c r="BF67" s="17" t="s">
        <v>49</v>
      </c>
      <c r="BG67" s="17" t="s">
        <v>49</v>
      </c>
      <c r="BH67" s="17" t="s">
        <v>49</v>
      </c>
      <c r="BI67" s="17" t="s">
        <v>49</v>
      </c>
      <c r="BJ67" s="17" t="s">
        <v>49</v>
      </c>
      <c r="BK67" s="17"/>
      <c r="BL67" s="17"/>
      <c r="BM67" s="17"/>
      <c r="BN67" s="17"/>
      <c r="BO67" s="17"/>
      <c r="BP67" s="17"/>
      <c r="BQ67" s="17"/>
      <c r="BR67" s="17"/>
      <c r="BS67" s="17"/>
      <c r="BT67" s="28"/>
    </row>
    <row r="68" ht="45" spans="1:72">
      <c r="A68" s="18" t="s">
        <v>117</v>
      </c>
      <c r="B68" s="13">
        <f t="array" ref="B68">_xlfn._xlws.FILTER([22]附件4本专科!$D$1:$D$65536,[22]附件4本专科!$B$1:$B$65536=A68,0)</f>
        <v>11</v>
      </c>
      <c r="C68" s="17">
        <f t="shared" si="4"/>
        <v>8.8</v>
      </c>
      <c r="D68" s="17"/>
      <c r="E68" s="17">
        <f t="array" ref="E68">_xlfn._xlws.FILTER([22]附件4本专科!$F$1:$F$65536,[22]附件4本专科!$B$1:$B$65536=A68,0)</f>
        <v>356</v>
      </c>
      <c r="F68" s="17">
        <f t="shared" si="5"/>
        <v>178</v>
      </c>
      <c r="G68" s="17"/>
      <c r="H68" s="17">
        <f t="array" ref="H68">_xlfn._xlws.FILTER([22]附件4本专科!$X$1:$X$65536,[22]附件4本专科!$B$1:$B$65536=A68,0)</f>
        <v>5160</v>
      </c>
      <c r="I68" s="17">
        <f t="array" ref="I68">ROUND((_xlfn._xlws.FILTER([22]附件4本专科!$Q$1:$Q$65536,[22]附件4本专科!$B$1:$B$65536=A68,0)),2)</f>
        <v>530.31</v>
      </c>
      <c r="J68" s="17"/>
      <c r="K68" s="17">
        <f t="array" ref="K68">_xlfn._xlws.FILTER([22]附件5服兵役资助!$BF$1:$BF$65536,[22]附件5服兵役资助!$B$1:$B$65536=A68,0)</f>
        <v>89</v>
      </c>
      <c r="L68" s="17">
        <f t="array" ref="L68">ROUND((_xlfn._xlws.FILTER([22]附件5服兵役资助!$BH$1:$BH$65536,[22]附件5服兵役资助!$B$1:$B$65536=A68,0)),2)</f>
        <v>9.4</v>
      </c>
      <c r="M68" s="17">
        <f t="array" ref="M68">_xlfn._xlws.FILTER([22]附件5服兵役资助!$BE$1:$BE$65536,[22]附件5服兵役资助!$B$1:$B$65536=A68,0)</f>
        <v>113</v>
      </c>
      <c r="N68" s="17">
        <f t="array" ref="N68">_xlfn._xlws.FILTER([22]附件5服兵役资助!$BG$1:$BG$65536,[22]附件5服兵役资助!$B$1:$B$65536=A68,0)</f>
        <v>102.44</v>
      </c>
      <c r="O68" s="17"/>
      <c r="P68" s="22">
        <f t="array" ref="P68">_xlfn._xlws.FILTER('[23]1参阅件'!$C$1:$C$65536,'[23]1参阅件'!$B$1:$B$65536=A68,0)</f>
        <v>0</v>
      </c>
      <c r="Q68" s="17">
        <f t="shared" si="6"/>
        <v>0</v>
      </c>
      <c r="R68" s="26"/>
      <c r="S68" s="27">
        <f t="array" ref="S68">_xlfn._xlws.FILTER('[23]1参阅件'!$D$1:$D$65536,'[23]1参阅件'!$B$1:$B$65536=A68,0)</f>
        <v>0</v>
      </c>
      <c r="T68" s="17">
        <f t="array" ref="T68">ROUND((_xlfn._xlws.FILTER([23]中央直达资金备案!$D$1:$D$65536,[23]中央直达资金备案!$B$1:$B$65536=A68,0)-Q68),2)</f>
        <v>0</v>
      </c>
      <c r="U68" s="26"/>
      <c r="V68" s="27">
        <f t="array" ref="V68">_xlfn._xlws.FILTER('[23]1参阅件'!$E$1:$E$65536,'[23]1参阅件'!$B$1:$B$65536=A68,0)</f>
        <v>0</v>
      </c>
      <c r="W68" s="17">
        <f t="array" ref="W68">ROUND((_xlfn._xlws.FILTER([23]中央直达资金备案!$E$1:$E$65536,[23]中央直达资金备案!$B$1:$B$65536=A68,0)),2)</f>
        <v>0</v>
      </c>
      <c r="X68" s="26"/>
      <c r="Y68" s="28"/>
      <c r="Z68" s="28"/>
      <c r="AA68" s="28"/>
      <c r="AB68" s="28"/>
      <c r="AC68" s="18" t="s">
        <v>53</v>
      </c>
      <c r="AD68" s="17" t="s">
        <v>49</v>
      </c>
      <c r="AE68" s="18" t="s">
        <v>54</v>
      </c>
      <c r="AF68" s="17" t="s">
        <v>49</v>
      </c>
      <c r="AG68" s="18" t="s">
        <v>55</v>
      </c>
      <c r="AH68" s="17" t="s">
        <v>49</v>
      </c>
      <c r="AI68" s="17" t="s">
        <v>49</v>
      </c>
      <c r="AJ68" s="17"/>
      <c r="AK68" s="17"/>
      <c r="AL68" s="17"/>
      <c r="AM68" s="17"/>
      <c r="AN68" s="17"/>
      <c r="AO68" s="17"/>
      <c r="AP68" s="17"/>
      <c r="AQ68" s="17"/>
      <c r="AR68" s="17"/>
      <c r="AS68" s="17" t="s">
        <v>49</v>
      </c>
      <c r="AT68" s="17" t="s">
        <v>49</v>
      </c>
      <c r="AU68" s="17" t="s">
        <v>49</v>
      </c>
      <c r="AV68" s="17" t="s">
        <v>49</v>
      </c>
      <c r="AW68" s="17" t="s">
        <v>51</v>
      </c>
      <c r="AX68" s="17"/>
      <c r="AY68" s="17"/>
      <c r="AZ68" s="17"/>
      <c r="BA68" s="17"/>
      <c r="BB68" s="17"/>
      <c r="BC68" s="17"/>
      <c r="BD68" s="17" t="s">
        <v>49</v>
      </c>
      <c r="BE68" s="17" t="s">
        <v>49</v>
      </c>
      <c r="BF68" s="17" t="s">
        <v>49</v>
      </c>
      <c r="BG68" s="17" t="s">
        <v>49</v>
      </c>
      <c r="BH68" s="17" t="s">
        <v>49</v>
      </c>
      <c r="BI68" s="17" t="s">
        <v>49</v>
      </c>
      <c r="BJ68" s="17" t="s">
        <v>49</v>
      </c>
      <c r="BK68" s="17"/>
      <c r="BL68" s="17"/>
      <c r="BM68" s="17"/>
      <c r="BN68" s="17"/>
      <c r="BO68" s="17"/>
      <c r="BP68" s="17"/>
      <c r="BQ68" s="17"/>
      <c r="BR68" s="17"/>
      <c r="BS68" s="17"/>
      <c r="BT68" s="28"/>
    </row>
    <row r="69" ht="45" spans="1:72">
      <c r="A69" s="18" t="s">
        <v>118</v>
      </c>
      <c r="B69" s="13">
        <f t="array" ref="B69">_xlfn._xlws.FILTER([22]附件4本专科!$D$1:$D$65536,[22]附件4本专科!$B$1:$B$65536=A69,0)</f>
        <v>12</v>
      </c>
      <c r="C69" s="17">
        <f t="shared" si="4"/>
        <v>9.6</v>
      </c>
      <c r="D69" s="17"/>
      <c r="E69" s="17">
        <f t="array" ref="E69">_xlfn._xlws.FILTER([22]附件4本专科!$F$1:$F$65536,[22]附件4本专科!$B$1:$B$65536=A69,0)</f>
        <v>401</v>
      </c>
      <c r="F69" s="17">
        <f t="shared" si="5"/>
        <v>200.5</v>
      </c>
      <c r="G69" s="17"/>
      <c r="H69" s="17">
        <f t="array" ref="H69">_xlfn._xlws.FILTER([22]附件4本专科!$X$1:$X$65536,[22]附件4本专科!$B$1:$B$65536=A69,0)</f>
        <v>5711</v>
      </c>
      <c r="I69" s="17">
        <f t="array" ref="I69">ROUND((_xlfn._xlws.FILTER([22]附件4本专科!$Q$1:$Q$65536,[22]附件4本专科!$B$1:$B$65536=A69,0)),2)</f>
        <v>563.48</v>
      </c>
      <c r="J69" s="17"/>
      <c r="K69" s="17">
        <f t="array" ref="K69">_xlfn._xlws.FILTER([22]附件5服兵役资助!$BF$1:$BF$65536,[22]附件5服兵役资助!$B$1:$B$65536=A69,0)</f>
        <v>289</v>
      </c>
      <c r="L69" s="17">
        <f t="array" ref="L69">ROUND((_xlfn._xlws.FILTER([22]附件5服兵役资助!$BH$1:$BH$65536,[22]附件5服兵役资助!$B$1:$B$65536=A69,0)),2)</f>
        <v>11.28</v>
      </c>
      <c r="M69" s="17">
        <f t="array" ref="M69">_xlfn._xlws.FILTER([22]附件5服兵役资助!$BE$1:$BE$65536,[22]附件5服兵役资助!$B$1:$B$65536=A69,0)</f>
        <v>1001</v>
      </c>
      <c r="N69" s="17">
        <f t="array" ref="N69">_xlfn._xlws.FILTER([22]附件5服兵役资助!$BG$1:$BG$65536,[22]附件5服兵役资助!$B$1:$B$65536=A69,0)</f>
        <v>1972.57</v>
      </c>
      <c r="O69" s="17"/>
      <c r="P69" s="22">
        <f t="array" ref="P69">_xlfn._xlws.FILTER('[23]1参阅件'!$C$1:$C$65536,'[23]1参阅件'!$B$1:$B$65536=A69,0)</f>
        <v>1</v>
      </c>
      <c r="Q69" s="17">
        <f t="shared" si="6"/>
        <v>0.6</v>
      </c>
      <c r="R69" s="26"/>
      <c r="S69" s="27">
        <f t="array" ref="S69">_xlfn._xlws.FILTER('[23]1参阅件'!$D$1:$D$65536,'[23]1参阅件'!$B$1:$B$65536=A69,0)</f>
        <v>115</v>
      </c>
      <c r="T69" s="17">
        <f t="array" ref="T69">ROUND((_xlfn._xlws.FILTER([23]中央直达资金备案!$D$1:$D$65536,[23]中央直达资金备案!$B$1:$B$65536=A69,0)-Q69),2)</f>
        <v>13</v>
      </c>
      <c r="U69" s="26"/>
      <c r="V69" s="27">
        <f t="array" ref="V69">_xlfn._xlws.FILTER('[23]1参阅件'!$E$1:$E$65536,'[23]1参阅件'!$B$1:$B$65536=A69,0)</f>
        <v>892</v>
      </c>
      <c r="W69" s="17">
        <f t="array" ref="W69">ROUND((_xlfn._xlws.FILTER([23]中央直达资金备案!$E$1:$E$65536,[23]中央直达资金备案!$B$1:$B$65536=A69,0)),2)</f>
        <v>107</v>
      </c>
      <c r="X69" s="26"/>
      <c r="Y69" s="28"/>
      <c r="Z69" s="28"/>
      <c r="AA69" s="28"/>
      <c r="AB69" s="28"/>
      <c r="AC69" s="18" t="s">
        <v>53</v>
      </c>
      <c r="AD69" s="17" t="s">
        <v>49</v>
      </c>
      <c r="AE69" s="18" t="s">
        <v>54</v>
      </c>
      <c r="AF69" s="17" t="s">
        <v>49</v>
      </c>
      <c r="AG69" s="18" t="s">
        <v>55</v>
      </c>
      <c r="AH69" s="17" t="s">
        <v>49</v>
      </c>
      <c r="AI69" s="17" t="s">
        <v>49</v>
      </c>
      <c r="AJ69" s="17">
        <v>6000</v>
      </c>
      <c r="AK69" s="17" t="s">
        <v>49</v>
      </c>
      <c r="AL69" s="17">
        <v>2000</v>
      </c>
      <c r="AM69" s="17" t="s">
        <v>49</v>
      </c>
      <c r="AN69" s="17" t="s">
        <v>88</v>
      </c>
      <c r="AO69" s="17" t="s">
        <v>102</v>
      </c>
      <c r="AP69" s="17"/>
      <c r="AQ69" s="17"/>
      <c r="AR69" s="17"/>
      <c r="AS69" s="17" t="s">
        <v>49</v>
      </c>
      <c r="AT69" s="17" t="s">
        <v>49</v>
      </c>
      <c r="AU69" s="17" t="s">
        <v>49</v>
      </c>
      <c r="AV69" s="17" t="s">
        <v>49</v>
      </c>
      <c r="AW69" s="17" t="s">
        <v>51</v>
      </c>
      <c r="AX69" s="17" t="s">
        <v>49</v>
      </c>
      <c r="AY69" s="17" t="s">
        <v>49</v>
      </c>
      <c r="AZ69" s="17" t="s">
        <v>49</v>
      </c>
      <c r="BA69" s="17" t="s">
        <v>89</v>
      </c>
      <c r="BB69" s="17"/>
      <c r="BC69" s="17"/>
      <c r="BD69" s="17" t="s">
        <v>49</v>
      </c>
      <c r="BE69" s="17" t="s">
        <v>49</v>
      </c>
      <c r="BF69" s="17" t="s">
        <v>49</v>
      </c>
      <c r="BG69" s="17" t="s">
        <v>49</v>
      </c>
      <c r="BH69" s="17" t="s">
        <v>49</v>
      </c>
      <c r="BI69" s="17" t="s">
        <v>49</v>
      </c>
      <c r="BJ69" s="17" t="s">
        <v>49</v>
      </c>
      <c r="BK69" s="17" t="s">
        <v>49</v>
      </c>
      <c r="BL69" s="17" t="s">
        <v>49</v>
      </c>
      <c r="BM69" s="17" t="s">
        <v>49</v>
      </c>
      <c r="BN69" s="17" t="s">
        <v>49</v>
      </c>
      <c r="BO69" s="17" t="s">
        <v>49</v>
      </c>
      <c r="BP69" s="17"/>
      <c r="BQ69" s="17"/>
      <c r="BR69" s="17"/>
      <c r="BS69" s="17"/>
      <c r="BT69" s="28"/>
    </row>
    <row r="70" ht="45" spans="1:72">
      <c r="A70" s="18" t="s">
        <v>119</v>
      </c>
      <c r="B70" s="13">
        <f t="array" ref="B70">_xlfn._xlws.FILTER([22]附件4本专科!$D$1:$D$65536,[22]附件4本专科!$B$1:$B$65536=A70,0)</f>
        <v>9</v>
      </c>
      <c r="C70" s="17">
        <f t="shared" si="4"/>
        <v>7.2</v>
      </c>
      <c r="D70" s="17"/>
      <c r="E70" s="17">
        <f t="array" ref="E70">_xlfn._xlws.FILTER([22]附件4本专科!$F$1:$F$65536,[22]附件4本专科!$B$1:$B$65536=A70,0)</f>
        <v>282</v>
      </c>
      <c r="F70" s="17">
        <f t="shared" si="5"/>
        <v>141</v>
      </c>
      <c r="G70" s="17"/>
      <c r="H70" s="17">
        <f t="array" ref="H70">_xlfn._xlws.FILTER([22]附件4本专科!$X$1:$X$65536,[22]附件4本专科!$B$1:$B$65536=A70,0)</f>
        <v>4064</v>
      </c>
      <c r="I70" s="17">
        <f t="array" ref="I70">ROUND((_xlfn._xlws.FILTER([22]附件4本专科!$Q$1:$Q$65536,[22]附件4本专科!$B$1:$B$65536=A70,0)),2)</f>
        <v>434.21</v>
      </c>
      <c r="J70" s="17"/>
      <c r="K70" s="17">
        <f t="array" ref="K70">_xlfn._xlws.FILTER([22]附件5服兵役资助!$BF$1:$BF$65536,[22]附件5服兵役资助!$B$1:$B$65536=A70,0)</f>
        <v>188</v>
      </c>
      <c r="L70" s="17">
        <f t="array" ref="L70">ROUND((_xlfn._xlws.FILTER([22]附件5服兵役资助!$BH$1:$BH$65536,[22]附件5服兵役资助!$B$1:$B$65536=A70,0)),2)</f>
        <v>16.73</v>
      </c>
      <c r="M70" s="17">
        <f t="array" ref="M70">_xlfn._xlws.FILTER([22]附件5服兵役资助!$BE$1:$BE$65536,[22]附件5服兵役资助!$B$1:$B$65536=A70,0)</f>
        <v>278</v>
      </c>
      <c r="N70" s="17">
        <f t="array" ref="N70">_xlfn._xlws.FILTER([22]附件5服兵役资助!$BG$1:$BG$65536,[22]附件5服兵役资助!$B$1:$B$65536=A70,0)</f>
        <v>433.29</v>
      </c>
      <c r="O70" s="17"/>
      <c r="P70" s="22">
        <f t="array" ref="P70">_xlfn._xlws.FILTER('[23]1参阅件'!$C$1:$C$65536,'[23]1参阅件'!$B$1:$B$65536=A70,0)</f>
        <v>0</v>
      </c>
      <c r="Q70" s="17">
        <f t="shared" si="6"/>
        <v>0</v>
      </c>
      <c r="R70" s="26"/>
      <c r="S70" s="27">
        <f t="array" ref="S70">_xlfn._xlws.FILTER('[23]1参阅件'!$D$1:$D$65536,'[23]1参阅件'!$B$1:$B$65536=A70,0)</f>
        <v>0</v>
      </c>
      <c r="T70" s="17">
        <f t="array" ref="T70">ROUND((_xlfn._xlws.FILTER([23]中央直达资金备案!$D$1:$D$65536,[23]中央直达资金备案!$B$1:$B$65536=A70,0)-Q70),2)</f>
        <v>0</v>
      </c>
      <c r="U70" s="26"/>
      <c r="V70" s="27">
        <f t="array" ref="V70">_xlfn._xlws.FILTER('[23]1参阅件'!$E$1:$E$65536,'[23]1参阅件'!$B$1:$B$65536=A70,0)</f>
        <v>0</v>
      </c>
      <c r="W70" s="17">
        <f t="array" ref="W70">ROUND((_xlfn._xlws.FILTER([23]中央直达资金备案!$E$1:$E$65536,[23]中央直达资金备案!$B$1:$B$65536=A70,0)),2)</f>
        <v>0</v>
      </c>
      <c r="X70" s="26"/>
      <c r="Y70" s="28"/>
      <c r="Z70" s="28"/>
      <c r="AA70" s="28"/>
      <c r="AB70" s="28"/>
      <c r="AC70" s="18" t="s">
        <v>53</v>
      </c>
      <c r="AD70" s="17" t="s">
        <v>49</v>
      </c>
      <c r="AE70" s="18" t="s">
        <v>54</v>
      </c>
      <c r="AF70" s="17" t="s">
        <v>49</v>
      </c>
      <c r="AG70" s="18" t="s">
        <v>55</v>
      </c>
      <c r="AH70" s="17" t="s">
        <v>49</v>
      </c>
      <c r="AI70" s="17" t="s">
        <v>49</v>
      </c>
      <c r="AJ70" s="17"/>
      <c r="AK70" s="17"/>
      <c r="AL70" s="17"/>
      <c r="AM70" s="17"/>
      <c r="AN70" s="17"/>
      <c r="AO70" s="17"/>
      <c r="AP70" s="17"/>
      <c r="AQ70" s="17"/>
      <c r="AR70" s="17"/>
      <c r="AS70" s="17" t="s">
        <v>49</v>
      </c>
      <c r="AT70" s="17" t="s">
        <v>49</v>
      </c>
      <c r="AU70" s="17" t="s">
        <v>49</v>
      </c>
      <c r="AV70" s="17" t="s">
        <v>49</v>
      </c>
      <c r="AW70" s="17" t="s">
        <v>51</v>
      </c>
      <c r="AX70" s="17"/>
      <c r="AY70" s="17"/>
      <c r="AZ70" s="17"/>
      <c r="BA70" s="17"/>
      <c r="BB70" s="17"/>
      <c r="BC70" s="17"/>
      <c r="BD70" s="17" t="s">
        <v>49</v>
      </c>
      <c r="BE70" s="17" t="s">
        <v>49</v>
      </c>
      <c r="BF70" s="17" t="s">
        <v>49</v>
      </c>
      <c r="BG70" s="17" t="s">
        <v>49</v>
      </c>
      <c r="BH70" s="17" t="s">
        <v>49</v>
      </c>
      <c r="BI70" s="17" t="s">
        <v>49</v>
      </c>
      <c r="BJ70" s="17" t="s">
        <v>49</v>
      </c>
      <c r="BK70" s="17"/>
      <c r="BL70" s="17"/>
      <c r="BM70" s="17"/>
      <c r="BN70" s="17"/>
      <c r="BO70" s="17"/>
      <c r="BP70" s="17"/>
      <c r="BQ70" s="17"/>
      <c r="BR70" s="17"/>
      <c r="BS70" s="17"/>
      <c r="BT70" s="28"/>
    </row>
    <row r="71" ht="45" spans="1:72">
      <c r="A71" s="18" t="s">
        <v>120</v>
      </c>
      <c r="B71" s="13">
        <f t="array" ref="B71">_xlfn._xlws.FILTER([22]附件4本专科!$D$1:$D$65536,[22]附件4本专科!$B$1:$B$65536=A71,0)</f>
        <v>10</v>
      </c>
      <c r="C71" s="17">
        <f t="shared" si="4"/>
        <v>8</v>
      </c>
      <c r="D71" s="17"/>
      <c r="E71" s="17">
        <f t="array" ref="E71">_xlfn._xlws.FILTER([22]附件4本专科!$F$1:$F$65536,[22]附件4本专科!$B$1:$B$65536=A71,0)</f>
        <v>340</v>
      </c>
      <c r="F71" s="17">
        <f t="shared" si="5"/>
        <v>170</v>
      </c>
      <c r="G71" s="17"/>
      <c r="H71" s="17">
        <f t="array" ref="H71">_xlfn._xlws.FILTER([22]附件4本专科!$X$1:$X$65536,[22]附件4本专科!$B$1:$B$65536=A71,0)</f>
        <v>4886</v>
      </c>
      <c r="I71" s="17">
        <f t="array" ref="I71">ROUND((_xlfn._xlws.FILTER([22]附件4本专科!$Q$1:$Q$65536,[22]附件4本专科!$B$1:$B$65536=A71,0)),2)</f>
        <v>494.6</v>
      </c>
      <c r="J71" s="17"/>
      <c r="K71" s="17">
        <f t="array" ref="K71">_xlfn._xlws.FILTER([22]附件5服兵役资助!$BF$1:$BF$65536,[22]附件5服兵役资助!$B$1:$B$65536=A71,0)</f>
        <v>170</v>
      </c>
      <c r="L71" s="17">
        <f t="array" ref="L71">ROUND((_xlfn._xlws.FILTER([22]附件5服兵役资助!$BH$1:$BH$65536,[22]附件5服兵役资助!$B$1:$B$65536=A71,0)),2)</f>
        <v>16.24</v>
      </c>
      <c r="M71" s="17">
        <f t="array" ref="M71">_xlfn._xlws.FILTER([22]附件5服兵役资助!$BE$1:$BE$65536,[22]附件5服兵役资助!$B$1:$B$65536=A71,0)</f>
        <v>252</v>
      </c>
      <c r="N71" s="17">
        <f t="array" ref="N71">_xlfn._xlws.FILTER([22]附件5服兵役资助!$BG$1:$BG$65536,[22]附件5服兵役资助!$B$1:$B$65536=A71,0)</f>
        <v>352.39</v>
      </c>
      <c r="O71" s="17"/>
      <c r="P71" s="22">
        <f t="array" ref="P71">_xlfn._xlws.FILTER('[23]1参阅件'!$C$1:$C$65536,'[23]1参阅件'!$B$1:$B$65536=A71,0)</f>
        <v>0</v>
      </c>
      <c r="Q71" s="17">
        <f t="shared" si="6"/>
        <v>0</v>
      </c>
      <c r="R71" s="26"/>
      <c r="S71" s="27">
        <f t="array" ref="S71">_xlfn._xlws.FILTER('[23]1参阅件'!$D$1:$D$65536,'[23]1参阅件'!$B$1:$B$65536=A71,0)</f>
        <v>0</v>
      </c>
      <c r="T71" s="17">
        <f t="array" ref="T71">ROUND((_xlfn._xlws.FILTER([23]中央直达资金备案!$D$1:$D$65536,[23]中央直达资金备案!$B$1:$B$65536=A71,0)-Q71),2)</f>
        <v>0</v>
      </c>
      <c r="U71" s="26"/>
      <c r="V71" s="27">
        <f t="array" ref="V71">_xlfn._xlws.FILTER('[23]1参阅件'!$E$1:$E$65536,'[23]1参阅件'!$B$1:$B$65536=A71,0)</f>
        <v>0</v>
      </c>
      <c r="W71" s="17">
        <f t="array" ref="W71">ROUND((_xlfn._xlws.FILTER([23]中央直达资金备案!$E$1:$E$65536,[23]中央直达资金备案!$B$1:$B$65536=A71,0)),2)</f>
        <v>0</v>
      </c>
      <c r="X71" s="26"/>
      <c r="Y71" s="28"/>
      <c r="Z71" s="28"/>
      <c r="AA71" s="28"/>
      <c r="AB71" s="28"/>
      <c r="AC71" s="18" t="s">
        <v>53</v>
      </c>
      <c r="AD71" s="17" t="s">
        <v>49</v>
      </c>
      <c r="AE71" s="18" t="s">
        <v>54</v>
      </c>
      <c r="AF71" s="17" t="s">
        <v>49</v>
      </c>
      <c r="AG71" s="18" t="s">
        <v>55</v>
      </c>
      <c r="AH71" s="17" t="s">
        <v>49</v>
      </c>
      <c r="AI71" s="17" t="s">
        <v>49</v>
      </c>
      <c r="AJ71" s="17"/>
      <c r="AK71" s="17"/>
      <c r="AL71" s="17"/>
      <c r="AM71" s="17"/>
      <c r="AN71" s="17"/>
      <c r="AO71" s="17"/>
      <c r="AP71" s="17"/>
      <c r="AQ71" s="17"/>
      <c r="AR71" s="17"/>
      <c r="AS71" s="17" t="s">
        <v>49</v>
      </c>
      <c r="AT71" s="17" t="s">
        <v>49</v>
      </c>
      <c r="AU71" s="17" t="s">
        <v>49</v>
      </c>
      <c r="AV71" s="17" t="s">
        <v>49</v>
      </c>
      <c r="AW71" s="17" t="s">
        <v>51</v>
      </c>
      <c r="AX71" s="17"/>
      <c r="AY71" s="17"/>
      <c r="AZ71" s="17"/>
      <c r="BA71" s="17"/>
      <c r="BB71" s="17"/>
      <c r="BC71" s="17"/>
      <c r="BD71" s="17" t="s">
        <v>49</v>
      </c>
      <c r="BE71" s="17" t="s">
        <v>49</v>
      </c>
      <c r="BF71" s="17" t="s">
        <v>49</v>
      </c>
      <c r="BG71" s="17" t="s">
        <v>49</v>
      </c>
      <c r="BH71" s="17" t="s">
        <v>49</v>
      </c>
      <c r="BI71" s="17" t="s">
        <v>49</v>
      </c>
      <c r="BJ71" s="17" t="s">
        <v>49</v>
      </c>
      <c r="BK71" s="17"/>
      <c r="BL71" s="17"/>
      <c r="BM71" s="17"/>
      <c r="BN71" s="17"/>
      <c r="BO71" s="17"/>
      <c r="BP71" s="17"/>
      <c r="BQ71" s="17"/>
      <c r="BR71" s="17"/>
      <c r="BS71" s="17"/>
      <c r="BT71" s="28"/>
    </row>
    <row r="72" ht="45" spans="1:72">
      <c r="A72" s="18" t="s">
        <v>121</v>
      </c>
      <c r="B72" s="13">
        <f t="array" ref="B72">_xlfn._xlws.FILTER([22]附件4本专科!$D$1:$D$65536,[22]附件4本专科!$B$1:$B$65536=A72,0)</f>
        <v>12</v>
      </c>
      <c r="C72" s="17">
        <f t="shared" si="4"/>
        <v>9.6</v>
      </c>
      <c r="D72" s="17"/>
      <c r="E72" s="17">
        <f t="array" ref="E72">_xlfn._xlws.FILTER([22]附件4本专科!$F$1:$F$65536,[22]附件4本专科!$B$1:$B$65536=A72,0)</f>
        <v>396</v>
      </c>
      <c r="F72" s="17">
        <f t="shared" si="5"/>
        <v>198</v>
      </c>
      <c r="G72" s="17"/>
      <c r="H72" s="17">
        <f t="array" ref="H72">_xlfn._xlws.FILTER([22]附件4本专科!$X$1:$X$65536,[22]附件4本专科!$B$1:$B$65536=A72,0)</f>
        <v>5663</v>
      </c>
      <c r="I72" s="17">
        <f t="array" ref="I72">ROUND((_xlfn._xlws.FILTER([22]附件4本专科!$Q$1:$Q$65536,[22]附件4本专科!$B$1:$B$65536=A72,0)),2)</f>
        <v>534.7</v>
      </c>
      <c r="J72" s="17"/>
      <c r="K72" s="17">
        <f t="array" ref="K72">_xlfn._xlws.FILTER([22]附件5服兵役资助!$BF$1:$BF$65536,[22]附件5服兵役资助!$B$1:$B$65536=A72,0)</f>
        <v>269</v>
      </c>
      <c r="L72" s="17">
        <f t="array" ref="L72">ROUND((_xlfn._xlws.FILTER([22]附件5服兵役资助!$BH$1:$BH$65536,[22]附件5服兵役资助!$B$1:$B$65536=A72,0)),2)</f>
        <v>27.12</v>
      </c>
      <c r="M72" s="17">
        <f t="array" ref="M72">_xlfn._xlws.FILTER([22]附件5服兵役资助!$BE$1:$BE$65536,[22]附件5服兵役资助!$B$1:$B$65536=A72,0)</f>
        <v>377</v>
      </c>
      <c r="N72" s="17">
        <f t="array" ref="N72">_xlfn._xlws.FILTER([22]附件5服兵役资助!$BG$1:$BG$65536,[22]附件5服兵役资助!$B$1:$B$65536=A72,0)</f>
        <v>575.55</v>
      </c>
      <c r="O72" s="17"/>
      <c r="P72" s="22">
        <f t="array" ref="P72">_xlfn._xlws.FILTER('[23]1参阅件'!$C$1:$C$65536,'[23]1参阅件'!$B$1:$B$65536=A72,0)</f>
        <v>0</v>
      </c>
      <c r="Q72" s="17">
        <f t="shared" si="6"/>
        <v>0</v>
      </c>
      <c r="R72" s="26"/>
      <c r="S72" s="27">
        <f t="array" ref="S72">_xlfn._xlws.FILTER('[23]1参阅件'!$D$1:$D$65536,'[23]1参阅件'!$B$1:$B$65536=A72,0)</f>
        <v>0</v>
      </c>
      <c r="T72" s="17">
        <f t="array" ref="T72">ROUND((_xlfn._xlws.FILTER([23]中央直达资金备案!$D$1:$D$65536,[23]中央直达资金备案!$B$1:$B$65536=A72,0)-Q72),2)</f>
        <v>0</v>
      </c>
      <c r="U72" s="26"/>
      <c r="V72" s="27">
        <f t="array" ref="V72">_xlfn._xlws.FILTER('[23]1参阅件'!$E$1:$E$65536,'[23]1参阅件'!$B$1:$B$65536=A72,0)</f>
        <v>0</v>
      </c>
      <c r="W72" s="17">
        <f t="array" ref="W72">ROUND((_xlfn._xlws.FILTER([23]中央直达资金备案!$E$1:$E$65536,[23]中央直达资金备案!$B$1:$B$65536=A72,0)),2)</f>
        <v>0</v>
      </c>
      <c r="X72" s="26"/>
      <c r="Y72" s="28"/>
      <c r="Z72" s="28"/>
      <c r="AA72" s="28"/>
      <c r="AB72" s="28"/>
      <c r="AC72" s="18" t="s">
        <v>53</v>
      </c>
      <c r="AD72" s="17" t="s">
        <v>49</v>
      </c>
      <c r="AE72" s="18" t="s">
        <v>54</v>
      </c>
      <c r="AF72" s="17" t="s">
        <v>49</v>
      </c>
      <c r="AG72" s="18" t="s">
        <v>55</v>
      </c>
      <c r="AH72" s="17" t="s">
        <v>49</v>
      </c>
      <c r="AI72" s="17" t="s">
        <v>49</v>
      </c>
      <c r="AJ72" s="17"/>
      <c r="AK72" s="17"/>
      <c r="AL72" s="17"/>
      <c r="AM72" s="17"/>
      <c r="AN72" s="17"/>
      <c r="AO72" s="17"/>
      <c r="AP72" s="17"/>
      <c r="AQ72" s="17"/>
      <c r="AR72" s="17"/>
      <c r="AS72" s="17" t="s">
        <v>49</v>
      </c>
      <c r="AT72" s="17" t="s">
        <v>49</v>
      </c>
      <c r="AU72" s="17" t="s">
        <v>49</v>
      </c>
      <c r="AV72" s="17" t="s">
        <v>49</v>
      </c>
      <c r="AW72" s="17" t="s">
        <v>51</v>
      </c>
      <c r="AX72" s="17"/>
      <c r="AY72" s="17"/>
      <c r="AZ72" s="17"/>
      <c r="BA72" s="17"/>
      <c r="BB72" s="17"/>
      <c r="BC72" s="17"/>
      <c r="BD72" s="17" t="s">
        <v>49</v>
      </c>
      <c r="BE72" s="17" t="s">
        <v>49</v>
      </c>
      <c r="BF72" s="17" t="s">
        <v>49</v>
      </c>
      <c r="BG72" s="17" t="s">
        <v>49</v>
      </c>
      <c r="BH72" s="17" t="s">
        <v>49</v>
      </c>
      <c r="BI72" s="17" t="s">
        <v>49</v>
      </c>
      <c r="BJ72" s="17" t="s">
        <v>49</v>
      </c>
      <c r="BK72" s="17"/>
      <c r="BL72" s="17"/>
      <c r="BM72" s="17"/>
      <c r="BN72" s="17"/>
      <c r="BO72" s="17"/>
      <c r="BP72" s="17"/>
      <c r="BQ72" s="17"/>
      <c r="BR72" s="17"/>
      <c r="BS72" s="17"/>
      <c r="BT72" s="28"/>
    </row>
    <row r="73" ht="45" spans="1:72">
      <c r="A73" s="18" t="s">
        <v>122</v>
      </c>
      <c r="B73" s="13">
        <f t="array" ref="B73">_xlfn._xlws.FILTER([22]附件4本专科!$D$1:$D$65536,[22]附件4本专科!$B$1:$B$65536=A73,0)</f>
        <v>14</v>
      </c>
      <c r="C73" s="17">
        <f t="shared" si="4"/>
        <v>11.2</v>
      </c>
      <c r="D73" s="17"/>
      <c r="E73" s="17">
        <f t="array" ref="E73">_xlfn._xlws.FILTER([22]附件4本专科!$F$1:$F$65536,[22]附件4本专科!$B$1:$B$65536=A73,0)</f>
        <v>457</v>
      </c>
      <c r="F73" s="17">
        <f t="shared" si="5"/>
        <v>228.5</v>
      </c>
      <c r="G73" s="17"/>
      <c r="H73" s="17">
        <f t="array" ref="H73">_xlfn._xlws.FILTER([22]附件4本专科!$X$1:$X$65536,[22]附件4本专科!$B$1:$B$65536=A73,0)</f>
        <v>6783</v>
      </c>
      <c r="I73" s="17">
        <f t="array" ref="I73">ROUND((_xlfn._xlws.FILTER([22]附件4本专科!$Q$1:$Q$65536,[22]附件4本专科!$B$1:$B$65536=A73,0)),2)</f>
        <v>666.57</v>
      </c>
      <c r="J73" s="17"/>
      <c r="K73" s="17">
        <f t="array" ref="K73">_xlfn._xlws.FILTER([22]附件5服兵役资助!$BF$1:$BF$65536,[22]附件5服兵役资助!$B$1:$B$65536=A73,0)</f>
        <v>292</v>
      </c>
      <c r="L73" s="17">
        <f t="array" ref="L73">ROUND((_xlfn._xlws.FILTER([22]附件5服兵役资助!$BH$1:$BH$65536,[22]附件5服兵役资助!$B$1:$B$65536=A73,0)),2)</f>
        <v>28.81</v>
      </c>
      <c r="M73" s="17">
        <f t="array" ref="M73">_xlfn._xlws.FILTER([22]附件5服兵役资助!$BE$1:$BE$65536,[22]附件5服兵役资助!$B$1:$B$65536=A73,0)</f>
        <v>399</v>
      </c>
      <c r="N73" s="17">
        <f t="array" ref="N73">_xlfn._xlws.FILTER([22]附件5服兵役资助!$BG$1:$BG$65536,[22]附件5服兵役资助!$B$1:$B$65536=A73,0)</f>
        <v>576.15</v>
      </c>
      <c r="O73" s="17"/>
      <c r="P73" s="22">
        <f t="array" ref="P73">_xlfn._xlws.FILTER('[23]1参阅件'!$C$1:$C$65536,'[23]1参阅件'!$B$1:$B$65536=A73,0)</f>
        <v>0</v>
      </c>
      <c r="Q73" s="17">
        <f t="shared" si="6"/>
        <v>0</v>
      </c>
      <c r="R73" s="26"/>
      <c r="S73" s="27">
        <f t="array" ref="S73">_xlfn._xlws.FILTER('[23]1参阅件'!$D$1:$D$65536,'[23]1参阅件'!$B$1:$B$65536=A73,0)</f>
        <v>0</v>
      </c>
      <c r="T73" s="17">
        <f t="array" ref="T73">ROUND((_xlfn._xlws.FILTER([23]中央直达资金备案!$D$1:$D$65536,[23]中央直达资金备案!$B$1:$B$65536=A73,0)-Q73),2)</f>
        <v>0</v>
      </c>
      <c r="U73" s="26"/>
      <c r="V73" s="27">
        <f t="array" ref="V73">_xlfn._xlws.FILTER('[23]1参阅件'!$E$1:$E$65536,'[23]1参阅件'!$B$1:$B$65536=A73,0)</f>
        <v>0</v>
      </c>
      <c r="W73" s="17">
        <f t="array" ref="W73">ROUND((_xlfn._xlws.FILTER([23]中央直达资金备案!$E$1:$E$65536,[23]中央直达资金备案!$B$1:$B$65536=A73,0)),2)</f>
        <v>0</v>
      </c>
      <c r="X73" s="26"/>
      <c r="Y73" s="28"/>
      <c r="Z73" s="28"/>
      <c r="AA73" s="28"/>
      <c r="AB73" s="28"/>
      <c r="AC73" s="18" t="s">
        <v>53</v>
      </c>
      <c r="AD73" s="17" t="s">
        <v>49</v>
      </c>
      <c r="AE73" s="18" t="s">
        <v>54</v>
      </c>
      <c r="AF73" s="17" t="s">
        <v>49</v>
      </c>
      <c r="AG73" s="18" t="s">
        <v>55</v>
      </c>
      <c r="AH73" s="17" t="s">
        <v>49</v>
      </c>
      <c r="AI73" s="17" t="s">
        <v>49</v>
      </c>
      <c r="AJ73" s="17"/>
      <c r="AK73" s="17"/>
      <c r="AL73" s="17"/>
      <c r="AM73" s="17"/>
      <c r="AN73" s="17"/>
      <c r="AO73" s="17"/>
      <c r="AP73" s="17"/>
      <c r="AQ73" s="17"/>
      <c r="AR73" s="17"/>
      <c r="AS73" s="17" t="s">
        <v>49</v>
      </c>
      <c r="AT73" s="17" t="s">
        <v>49</v>
      </c>
      <c r="AU73" s="17" t="s">
        <v>49</v>
      </c>
      <c r="AV73" s="17" t="s">
        <v>49</v>
      </c>
      <c r="AW73" s="17" t="s">
        <v>51</v>
      </c>
      <c r="AX73" s="17"/>
      <c r="AY73" s="17"/>
      <c r="AZ73" s="17"/>
      <c r="BA73" s="17"/>
      <c r="BB73" s="17"/>
      <c r="BC73" s="17"/>
      <c r="BD73" s="17" t="s">
        <v>49</v>
      </c>
      <c r="BE73" s="17" t="s">
        <v>49</v>
      </c>
      <c r="BF73" s="17" t="s">
        <v>49</v>
      </c>
      <c r="BG73" s="17" t="s">
        <v>49</v>
      </c>
      <c r="BH73" s="17" t="s">
        <v>49</v>
      </c>
      <c r="BI73" s="17" t="s">
        <v>49</v>
      </c>
      <c r="BJ73" s="17" t="s">
        <v>49</v>
      </c>
      <c r="BK73" s="17"/>
      <c r="BL73" s="17"/>
      <c r="BM73" s="17"/>
      <c r="BN73" s="17"/>
      <c r="BO73" s="17"/>
      <c r="BP73" s="17"/>
      <c r="BQ73" s="17"/>
      <c r="BR73" s="17"/>
      <c r="BS73" s="17"/>
      <c r="BT73" s="28"/>
    </row>
    <row r="74" ht="45" spans="1:72">
      <c r="A74" s="18" t="s">
        <v>123</v>
      </c>
      <c r="B74" s="13">
        <f t="array" ref="B74">_xlfn._xlws.FILTER([22]附件4本专科!$D$1:$D$65536,[22]附件4本专科!$B$1:$B$65536=A74,0)</f>
        <v>6</v>
      </c>
      <c r="C74" s="17">
        <f t="shared" ref="C74:C105" si="7">ROUND((B74*0.8),2)</f>
        <v>4.8</v>
      </c>
      <c r="D74" s="17"/>
      <c r="E74" s="17">
        <f t="array" ref="E74">_xlfn._xlws.FILTER([22]附件4本专科!$F$1:$F$65536,[22]附件4本专科!$B$1:$B$65536=A74,0)</f>
        <v>213</v>
      </c>
      <c r="F74" s="17">
        <f t="shared" ref="F74:F105" si="8">ROUND((E74*0.5),2)</f>
        <v>106.5</v>
      </c>
      <c r="G74" s="17"/>
      <c r="H74" s="17">
        <f t="array" ref="H74">_xlfn._xlws.FILTER([22]附件4本专科!$X$1:$X$65536,[22]附件4本专科!$B$1:$B$65536=A74,0)</f>
        <v>3148</v>
      </c>
      <c r="I74" s="17">
        <f t="array" ref="I74">ROUND((_xlfn._xlws.FILTER([22]附件4本专科!$Q$1:$Q$65536,[22]附件4本专科!$B$1:$B$65536=A74,0)),2)</f>
        <v>323.86</v>
      </c>
      <c r="J74" s="17"/>
      <c r="K74" s="17">
        <f t="array" ref="K74">_xlfn._xlws.FILTER([22]附件5服兵役资助!$BF$1:$BF$65536,[22]附件5服兵役资助!$B$1:$B$65536=A74,0)</f>
        <v>217</v>
      </c>
      <c r="L74" s="17">
        <f t="array" ref="L74">ROUND((_xlfn._xlws.FILTER([22]附件5服兵役资助!$BH$1:$BH$65536,[22]附件5服兵役资助!$B$1:$B$65536=A74,0)),2)</f>
        <v>21.18</v>
      </c>
      <c r="M74" s="17">
        <f t="array" ref="M74">_xlfn._xlws.FILTER([22]附件5服兵役资助!$BE$1:$BE$65536,[22]附件5服兵役资助!$B$1:$B$65536=A74,0)</f>
        <v>261</v>
      </c>
      <c r="N74" s="17">
        <f t="array" ref="N74">_xlfn._xlws.FILTER([22]附件5服兵役资助!$BG$1:$BG$65536,[22]附件5服兵役资助!$B$1:$B$65536=A74,0)</f>
        <v>222.3</v>
      </c>
      <c r="O74" s="17"/>
      <c r="P74" s="22">
        <f t="array" ref="P74">_xlfn._xlws.FILTER('[23]1参阅件'!$C$1:$C$65536,'[23]1参阅件'!$B$1:$B$65536=A74,0)</f>
        <v>0</v>
      </c>
      <c r="Q74" s="17">
        <f t="shared" ref="Q74:Q106" si="9">ROUND((P74*0.6),2)</f>
        <v>0</v>
      </c>
      <c r="R74" s="26"/>
      <c r="S74" s="27">
        <f t="array" ref="S74">_xlfn._xlws.FILTER('[23]1参阅件'!$D$1:$D$65536,'[23]1参阅件'!$B$1:$B$65536=A74,0)</f>
        <v>0</v>
      </c>
      <c r="T74" s="17">
        <f t="array" ref="T74">ROUND((_xlfn._xlws.FILTER([23]中央直达资金备案!$D$1:$D$65536,[23]中央直达资金备案!$B$1:$B$65536=A74,0)-Q74),2)</f>
        <v>0</v>
      </c>
      <c r="U74" s="26"/>
      <c r="V74" s="27">
        <f t="array" ref="V74">_xlfn._xlws.FILTER('[23]1参阅件'!$E$1:$E$65536,'[23]1参阅件'!$B$1:$B$65536=A74,0)</f>
        <v>0</v>
      </c>
      <c r="W74" s="17">
        <f t="array" ref="W74">ROUND((_xlfn._xlws.FILTER([23]中央直达资金备案!$E$1:$E$65536,[23]中央直达资金备案!$B$1:$B$65536=A74,0)),2)</f>
        <v>0</v>
      </c>
      <c r="X74" s="26"/>
      <c r="Y74" s="28"/>
      <c r="Z74" s="28"/>
      <c r="AA74" s="28"/>
      <c r="AB74" s="28"/>
      <c r="AC74" s="18" t="s">
        <v>53</v>
      </c>
      <c r="AD74" s="17" t="s">
        <v>49</v>
      </c>
      <c r="AE74" s="18" t="s">
        <v>54</v>
      </c>
      <c r="AF74" s="17" t="s">
        <v>49</v>
      </c>
      <c r="AG74" s="18" t="s">
        <v>55</v>
      </c>
      <c r="AH74" s="17" t="s">
        <v>49</v>
      </c>
      <c r="AI74" s="17" t="s">
        <v>49</v>
      </c>
      <c r="AJ74" s="17"/>
      <c r="AK74" s="17"/>
      <c r="AL74" s="17"/>
      <c r="AM74" s="17"/>
      <c r="AN74" s="17"/>
      <c r="AO74" s="17"/>
      <c r="AP74" s="17"/>
      <c r="AQ74" s="17"/>
      <c r="AR74" s="17"/>
      <c r="AS74" s="17" t="s">
        <v>49</v>
      </c>
      <c r="AT74" s="17" t="s">
        <v>49</v>
      </c>
      <c r="AU74" s="17" t="s">
        <v>49</v>
      </c>
      <c r="AV74" s="17" t="s">
        <v>49</v>
      </c>
      <c r="AW74" s="17" t="s">
        <v>51</v>
      </c>
      <c r="AX74" s="17"/>
      <c r="AY74" s="17"/>
      <c r="AZ74" s="17"/>
      <c r="BA74" s="17"/>
      <c r="BB74" s="17"/>
      <c r="BC74" s="17"/>
      <c r="BD74" s="17" t="s">
        <v>49</v>
      </c>
      <c r="BE74" s="17" t="s">
        <v>49</v>
      </c>
      <c r="BF74" s="17" t="s">
        <v>49</v>
      </c>
      <c r="BG74" s="17" t="s">
        <v>49</v>
      </c>
      <c r="BH74" s="17" t="s">
        <v>49</v>
      </c>
      <c r="BI74" s="17" t="s">
        <v>49</v>
      </c>
      <c r="BJ74" s="17" t="s">
        <v>49</v>
      </c>
      <c r="BK74" s="17"/>
      <c r="BL74" s="17"/>
      <c r="BM74" s="17"/>
      <c r="BN74" s="17"/>
      <c r="BO74" s="17"/>
      <c r="BP74" s="17"/>
      <c r="BQ74" s="17"/>
      <c r="BR74" s="17"/>
      <c r="BS74" s="17"/>
      <c r="BT74" s="28"/>
    </row>
    <row r="75" ht="45" spans="1:72">
      <c r="A75" s="18" t="s">
        <v>124</v>
      </c>
      <c r="B75" s="13">
        <f t="array" ref="B75">_xlfn._xlws.FILTER([22]附件4本专科!$D$1:$D$65536,[22]附件4本专科!$B$1:$B$65536=A75,0)</f>
        <v>15</v>
      </c>
      <c r="C75" s="17">
        <f t="shared" si="7"/>
        <v>12</v>
      </c>
      <c r="D75" s="17"/>
      <c r="E75" s="17">
        <f t="array" ref="E75">_xlfn._xlws.FILTER([22]附件4本专科!$F$1:$F$65536,[22]附件4本专科!$B$1:$B$65536=A75,0)</f>
        <v>491</v>
      </c>
      <c r="F75" s="17">
        <f t="shared" si="8"/>
        <v>245.5</v>
      </c>
      <c r="G75" s="17"/>
      <c r="H75" s="17">
        <f t="array" ref="H75">_xlfn._xlws.FILTER([22]附件4本专科!$X$1:$X$65536,[22]附件4本专科!$B$1:$B$65536=A75,0)</f>
        <v>7276</v>
      </c>
      <c r="I75" s="17">
        <f t="array" ref="I75">ROUND((_xlfn._xlws.FILTER([22]附件4本专科!$Q$1:$Q$65536,[22]附件4本专科!$B$1:$B$65536=A75,0)),2)</f>
        <v>748.51</v>
      </c>
      <c r="J75" s="17"/>
      <c r="K75" s="17">
        <f t="array" ref="K75">_xlfn._xlws.FILTER([22]附件5服兵役资助!$BF$1:$BF$65536,[22]附件5服兵役资助!$B$1:$B$65536=A75,0)</f>
        <v>319</v>
      </c>
      <c r="L75" s="17">
        <f t="array" ref="L75">ROUND((_xlfn._xlws.FILTER([22]附件5服兵役资助!$BH$1:$BH$65536,[22]附件5服兵役资助!$B$1:$B$65536=A75,0)),2)</f>
        <v>29.2</v>
      </c>
      <c r="M75" s="17">
        <f t="array" ref="M75">_xlfn._xlws.FILTER([22]附件5服兵役资助!$BE$1:$BE$65536,[22]附件5服兵役资助!$B$1:$B$65536=A75,0)</f>
        <v>345</v>
      </c>
      <c r="N75" s="17">
        <f t="array" ref="N75">_xlfn._xlws.FILTER([22]附件5服兵役资助!$BG$1:$BG$65536,[22]附件5服兵役资助!$B$1:$B$65536=A75,0)</f>
        <v>397.71</v>
      </c>
      <c r="O75" s="17"/>
      <c r="P75" s="22">
        <f t="array" ref="P75">_xlfn._xlws.FILTER('[23]1参阅件'!$C$1:$C$65536,'[23]1参阅件'!$B$1:$B$65536=A75,0)</f>
        <v>0</v>
      </c>
      <c r="Q75" s="17">
        <f t="shared" si="9"/>
        <v>0</v>
      </c>
      <c r="R75" s="26"/>
      <c r="S75" s="27">
        <f t="array" ref="S75">_xlfn._xlws.FILTER('[23]1参阅件'!$D$1:$D$65536,'[23]1参阅件'!$B$1:$B$65536=A75,0)</f>
        <v>0</v>
      </c>
      <c r="T75" s="17">
        <f t="array" ref="T75">ROUND((_xlfn._xlws.FILTER([23]中央直达资金备案!$D$1:$D$65536,[23]中央直达资金备案!$B$1:$B$65536=A75,0)-Q75),2)</f>
        <v>0</v>
      </c>
      <c r="U75" s="26"/>
      <c r="V75" s="27">
        <f t="array" ref="V75">_xlfn._xlws.FILTER('[23]1参阅件'!$E$1:$E$65536,'[23]1参阅件'!$B$1:$B$65536=A75,0)</f>
        <v>0</v>
      </c>
      <c r="W75" s="17">
        <f t="array" ref="W75">ROUND((_xlfn._xlws.FILTER([23]中央直达资金备案!$E$1:$E$65536,[23]中央直达资金备案!$B$1:$B$65536=A75,0)),2)</f>
        <v>0</v>
      </c>
      <c r="X75" s="26"/>
      <c r="Y75" s="28"/>
      <c r="Z75" s="28"/>
      <c r="AA75" s="28"/>
      <c r="AB75" s="28"/>
      <c r="AC75" s="18" t="s">
        <v>53</v>
      </c>
      <c r="AD75" s="17" t="s">
        <v>49</v>
      </c>
      <c r="AE75" s="18" t="s">
        <v>54</v>
      </c>
      <c r="AF75" s="17" t="s">
        <v>49</v>
      </c>
      <c r="AG75" s="18" t="s">
        <v>55</v>
      </c>
      <c r="AH75" s="17" t="s">
        <v>49</v>
      </c>
      <c r="AI75" s="17" t="s">
        <v>49</v>
      </c>
      <c r="AJ75" s="17"/>
      <c r="AK75" s="17"/>
      <c r="AL75" s="17"/>
      <c r="AM75" s="17"/>
      <c r="AN75" s="17"/>
      <c r="AO75" s="17"/>
      <c r="AP75" s="17"/>
      <c r="AQ75" s="17"/>
      <c r="AR75" s="17"/>
      <c r="AS75" s="17" t="s">
        <v>49</v>
      </c>
      <c r="AT75" s="17" t="s">
        <v>49</v>
      </c>
      <c r="AU75" s="17" t="s">
        <v>49</v>
      </c>
      <c r="AV75" s="17" t="s">
        <v>49</v>
      </c>
      <c r="AW75" s="17" t="s">
        <v>51</v>
      </c>
      <c r="AX75" s="17"/>
      <c r="AY75" s="17"/>
      <c r="AZ75" s="17"/>
      <c r="BA75" s="17"/>
      <c r="BB75" s="17"/>
      <c r="BC75" s="17"/>
      <c r="BD75" s="17" t="s">
        <v>49</v>
      </c>
      <c r="BE75" s="17" t="s">
        <v>49</v>
      </c>
      <c r="BF75" s="17" t="s">
        <v>49</v>
      </c>
      <c r="BG75" s="17" t="s">
        <v>49</v>
      </c>
      <c r="BH75" s="17" t="s">
        <v>49</v>
      </c>
      <c r="BI75" s="17" t="s">
        <v>49</v>
      </c>
      <c r="BJ75" s="17" t="s">
        <v>49</v>
      </c>
      <c r="BK75" s="17"/>
      <c r="BL75" s="17"/>
      <c r="BM75" s="17"/>
      <c r="BN75" s="17"/>
      <c r="BO75" s="17"/>
      <c r="BP75" s="17"/>
      <c r="BQ75" s="17"/>
      <c r="BR75" s="17"/>
      <c r="BS75" s="17"/>
      <c r="BT75" s="28"/>
    </row>
    <row r="76" ht="45" spans="1:72">
      <c r="A76" s="18" t="s">
        <v>125</v>
      </c>
      <c r="B76" s="13">
        <f t="array" ref="B76">_xlfn._xlws.FILTER([22]附件4本专科!$D$1:$D$65536,[22]附件4本专科!$B$1:$B$65536=A76,0)</f>
        <v>9</v>
      </c>
      <c r="C76" s="17">
        <f t="shared" si="7"/>
        <v>7.2</v>
      </c>
      <c r="D76" s="17"/>
      <c r="E76" s="17">
        <f t="array" ref="E76">_xlfn._xlws.FILTER([22]附件4本专科!$F$1:$F$65536,[22]附件4本专科!$B$1:$B$65536=A76,0)</f>
        <v>312</v>
      </c>
      <c r="F76" s="17">
        <f t="shared" si="8"/>
        <v>156</v>
      </c>
      <c r="G76" s="17"/>
      <c r="H76" s="17">
        <f t="array" ref="H76">_xlfn._xlws.FILTER([22]附件4本专科!$X$1:$X$65536,[22]附件4本专科!$B$1:$B$65536=A76,0)</f>
        <v>4699</v>
      </c>
      <c r="I76" s="17">
        <f t="array" ref="I76">ROUND((_xlfn._xlws.FILTER([22]附件4本专科!$Q$1:$Q$65536,[22]附件4本专科!$B$1:$B$65536=A76,0)),2)</f>
        <v>479.82</v>
      </c>
      <c r="J76" s="17"/>
      <c r="K76" s="17">
        <f t="array" ref="K76">_xlfn._xlws.FILTER([22]附件5服兵役资助!$BF$1:$BF$65536,[22]附件5服兵役资助!$B$1:$B$65536=A76,0)</f>
        <v>109</v>
      </c>
      <c r="L76" s="17">
        <f t="array" ref="L76">ROUND((_xlfn._xlws.FILTER([22]附件5服兵役资助!$BH$1:$BH$65536,[22]附件5服兵役资助!$B$1:$B$65536=A76,0)),2)</f>
        <v>12.47</v>
      </c>
      <c r="M76" s="17">
        <f t="array" ref="M76">_xlfn._xlws.FILTER([22]附件5服兵役资助!$BE$1:$BE$65536,[22]附件5服兵役资助!$B$1:$B$65536=A76,0)</f>
        <v>172</v>
      </c>
      <c r="N76" s="17">
        <f t="array" ref="N76">_xlfn._xlws.FILTER([22]附件5服兵役资助!$BG$1:$BG$65536,[22]附件5服兵役资助!$B$1:$B$65536=A76,0)</f>
        <v>223.07</v>
      </c>
      <c r="O76" s="17"/>
      <c r="P76" s="22">
        <f t="array" ref="P76">_xlfn._xlws.FILTER('[23]1参阅件'!$C$1:$C$65536,'[23]1参阅件'!$B$1:$B$65536=A76,0)</f>
        <v>0</v>
      </c>
      <c r="Q76" s="17">
        <f t="shared" si="9"/>
        <v>0</v>
      </c>
      <c r="R76" s="26"/>
      <c r="S76" s="27">
        <f t="array" ref="S76">_xlfn._xlws.FILTER('[23]1参阅件'!$D$1:$D$65536,'[23]1参阅件'!$B$1:$B$65536=A76,0)</f>
        <v>0</v>
      </c>
      <c r="T76" s="17">
        <f t="array" ref="T76">ROUND((_xlfn._xlws.FILTER([23]中央直达资金备案!$D$1:$D$65536,[23]中央直达资金备案!$B$1:$B$65536=A76,0)-Q76),2)</f>
        <v>0</v>
      </c>
      <c r="U76" s="26"/>
      <c r="V76" s="27">
        <f t="array" ref="V76">_xlfn._xlws.FILTER('[23]1参阅件'!$E$1:$E$65536,'[23]1参阅件'!$B$1:$B$65536=A76,0)</f>
        <v>0</v>
      </c>
      <c r="W76" s="17">
        <f t="array" ref="W76">ROUND((_xlfn._xlws.FILTER([23]中央直达资金备案!$E$1:$E$65536,[23]中央直达资金备案!$B$1:$B$65536=A76,0)),2)</f>
        <v>0</v>
      </c>
      <c r="X76" s="26"/>
      <c r="Y76" s="28"/>
      <c r="Z76" s="28"/>
      <c r="AA76" s="28"/>
      <c r="AB76" s="28"/>
      <c r="AC76" s="18" t="s">
        <v>53</v>
      </c>
      <c r="AD76" s="17" t="s">
        <v>49</v>
      </c>
      <c r="AE76" s="18" t="s">
        <v>54</v>
      </c>
      <c r="AF76" s="17" t="s">
        <v>49</v>
      </c>
      <c r="AG76" s="18" t="s">
        <v>55</v>
      </c>
      <c r="AH76" s="17" t="s">
        <v>49</v>
      </c>
      <c r="AI76" s="17" t="s">
        <v>49</v>
      </c>
      <c r="AJ76" s="17"/>
      <c r="AK76" s="17"/>
      <c r="AL76" s="17"/>
      <c r="AM76" s="17"/>
      <c r="AN76" s="17"/>
      <c r="AO76" s="17"/>
      <c r="AP76" s="17"/>
      <c r="AQ76" s="17"/>
      <c r="AR76" s="17"/>
      <c r="AS76" s="17" t="s">
        <v>49</v>
      </c>
      <c r="AT76" s="17" t="s">
        <v>49</v>
      </c>
      <c r="AU76" s="17" t="s">
        <v>49</v>
      </c>
      <c r="AV76" s="17" t="s">
        <v>49</v>
      </c>
      <c r="AW76" s="17" t="s">
        <v>51</v>
      </c>
      <c r="AX76" s="17"/>
      <c r="AY76" s="17"/>
      <c r="AZ76" s="17"/>
      <c r="BA76" s="17"/>
      <c r="BB76" s="17"/>
      <c r="BC76" s="17"/>
      <c r="BD76" s="17" t="s">
        <v>49</v>
      </c>
      <c r="BE76" s="17" t="s">
        <v>49</v>
      </c>
      <c r="BF76" s="17" t="s">
        <v>49</v>
      </c>
      <c r="BG76" s="17" t="s">
        <v>49</v>
      </c>
      <c r="BH76" s="17" t="s">
        <v>49</v>
      </c>
      <c r="BI76" s="17" t="s">
        <v>49</v>
      </c>
      <c r="BJ76" s="17" t="s">
        <v>49</v>
      </c>
      <c r="BK76" s="17"/>
      <c r="BL76" s="17"/>
      <c r="BM76" s="17"/>
      <c r="BN76" s="17"/>
      <c r="BO76" s="17"/>
      <c r="BP76" s="17"/>
      <c r="BQ76" s="17"/>
      <c r="BR76" s="17"/>
      <c r="BS76" s="17"/>
      <c r="BT76" s="28"/>
    </row>
    <row r="77" ht="45" spans="1:72">
      <c r="A77" s="18" t="s">
        <v>126</v>
      </c>
      <c r="B77" s="13">
        <f t="array" ref="B77">_xlfn._xlws.FILTER([22]附件4本专科!$D$1:$D$65536,[22]附件4本专科!$B$1:$B$65536=A77,0)</f>
        <v>8</v>
      </c>
      <c r="C77" s="17">
        <f t="shared" si="7"/>
        <v>6.4</v>
      </c>
      <c r="D77" s="17"/>
      <c r="E77" s="17">
        <f t="array" ref="E77">_xlfn._xlws.FILTER([22]附件4本专科!$F$1:$F$65536,[22]附件4本专科!$B$1:$B$65536=A77,0)</f>
        <v>266</v>
      </c>
      <c r="F77" s="17">
        <f t="shared" si="8"/>
        <v>133</v>
      </c>
      <c r="G77" s="17"/>
      <c r="H77" s="17">
        <f t="array" ref="H77">_xlfn._xlws.FILTER([22]附件4本专科!$X$1:$X$65536,[22]附件4本专科!$B$1:$B$65536=A77,0)</f>
        <v>3821</v>
      </c>
      <c r="I77" s="17">
        <f t="array" ref="I77">ROUND((_xlfn._xlws.FILTER([22]附件4本专科!$Q$1:$Q$65536,[22]附件4本专科!$B$1:$B$65536=A77,0)),2)</f>
        <v>409.96</v>
      </c>
      <c r="J77" s="17"/>
      <c r="K77" s="17">
        <f t="array" ref="K77">_xlfn._xlws.FILTER([22]附件5服兵役资助!$BF$1:$BF$65536,[22]附件5服兵役资助!$B$1:$B$65536=A77,0)</f>
        <v>128</v>
      </c>
      <c r="L77" s="17">
        <f t="array" ref="L77">ROUND((_xlfn._xlws.FILTER([22]附件5服兵役资助!$BH$1:$BH$65536,[22]附件5服兵役资助!$B$1:$B$65536=A77,0)),2)</f>
        <v>11.88</v>
      </c>
      <c r="M77" s="17">
        <f t="array" ref="M77">_xlfn._xlws.FILTER([22]附件5服兵役资助!$BE$1:$BE$65536,[22]附件5服兵役资助!$B$1:$B$65536=A77,0)</f>
        <v>188</v>
      </c>
      <c r="N77" s="17">
        <f t="array" ref="N77">_xlfn._xlws.FILTER([22]附件5服兵役资助!$BG$1:$BG$65536,[22]附件5服兵役资助!$B$1:$B$65536=A77,0)</f>
        <v>231.79</v>
      </c>
      <c r="O77" s="17"/>
      <c r="P77" s="22">
        <f t="array" ref="P77">_xlfn._xlws.FILTER('[23]1参阅件'!$C$1:$C$65536,'[23]1参阅件'!$B$1:$B$65536=A77,0)</f>
        <v>0</v>
      </c>
      <c r="Q77" s="17">
        <f t="shared" si="9"/>
        <v>0</v>
      </c>
      <c r="R77" s="26"/>
      <c r="S77" s="27">
        <f t="array" ref="S77">_xlfn._xlws.FILTER('[23]1参阅件'!$D$1:$D$65536,'[23]1参阅件'!$B$1:$B$65536=A77,0)</f>
        <v>16</v>
      </c>
      <c r="T77" s="17">
        <f t="array" ref="T77">ROUND((_xlfn._xlws.FILTER([23]中央直达资金备案!$D$1:$D$65536,[23]中央直达资金备案!$B$1:$B$65536=A77,0)-Q77),2)</f>
        <v>2</v>
      </c>
      <c r="U77" s="26"/>
      <c r="V77" s="27">
        <f t="array" ref="V77">_xlfn._xlws.FILTER('[23]1参阅件'!$E$1:$E$65536,'[23]1参阅件'!$B$1:$B$65536=A77,0)</f>
        <v>89</v>
      </c>
      <c r="W77" s="17">
        <f t="array" ref="W77">ROUND((_xlfn._xlws.FILTER([23]中央直达资金备案!$E$1:$E$65536,[23]中央直达资金备案!$B$1:$B$65536=A77,0)),2)</f>
        <v>11</v>
      </c>
      <c r="X77" s="26"/>
      <c r="Y77" s="28"/>
      <c r="Z77" s="28"/>
      <c r="AA77" s="28"/>
      <c r="AB77" s="28"/>
      <c r="AC77" s="18" t="s">
        <v>53</v>
      </c>
      <c r="AD77" s="17" t="s">
        <v>49</v>
      </c>
      <c r="AE77" s="18" t="s">
        <v>54</v>
      </c>
      <c r="AF77" s="17" t="s">
        <v>49</v>
      </c>
      <c r="AG77" s="18" t="s">
        <v>55</v>
      </c>
      <c r="AH77" s="17" t="s">
        <v>49</v>
      </c>
      <c r="AI77" s="17" t="s">
        <v>49</v>
      </c>
      <c r="AJ77" s="17">
        <v>6000</v>
      </c>
      <c r="AK77" s="17" t="s">
        <v>49</v>
      </c>
      <c r="AL77" s="17">
        <v>2000</v>
      </c>
      <c r="AM77" s="17" t="s">
        <v>49</v>
      </c>
      <c r="AN77" s="17" t="s">
        <v>88</v>
      </c>
      <c r="AO77" s="17">
        <v>0</v>
      </c>
      <c r="AP77" s="17"/>
      <c r="AQ77" s="17"/>
      <c r="AR77" s="17"/>
      <c r="AS77" s="17" t="s">
        <v>49</v>
      </c>
      <c r="AT77" s="17" t="s">
        <v>49</v>
      </c>
      <c r="AU77" s="17" t="s">
        <v>49</v>
      </c>
      <c r="AV77" s="17" t="s">
        <v>49</v>
      </c>
      <c r="AW77" s="17" t="s">
        <v>51</v>
      </c>
      <c r="AX77" s="17" t="s">
        <v>49</v>
      </c>
      <c r="AY77" s="17" t="s">
        <v>49</v>
      </c>
      <c r="AZ77" s="17" t="s">
        <v>49</v>
      </c>
      <c r="BA77" s="17" t="s">
        <v>89</v>
      </c>
      <c r="BB77" s="17"/>
      <c r="BC77" s="17"/>
      <c r="BD77" s="17" t="s">
        <v>49</v>
      </c>
      <c r="BE77" s="17" t="s">
        <v>49</v>
      </c>
      <c r="BF77" s="17" t="s">
        <v>49</v>
      </c>
      <c r="BG77" s="17" t="s">
        <v>49</v>
      </c>
      <c r="BH77" s="17" t="s">
        <v>49</v>
      </c>
      <c r="BI77" s="17" t="s">
        <v>49</v>
      </c>
      <c r="BJ77" s="17" t="s">
        <v>49</v>
      </c>
      <c r="BK77" s="17" t="s">
        <v>49</v>
      </c>
      <c r="BL77" s="17" t="s">
        <v>49</v>
      </c>
      <c r="BM77" s="17" t="s">
        <v>49</v>
      </c>
      <c r="BN77" s="17" t="s">
        <v>49</v>
      </c>
      <c r="BO77" s="17" t="s">
        <v>49</v>
      </c>
      <c r="BP77" s="17"/>
      <c r="BQ77" s="17"/>
      <c r="BR77" s="17"/>
      <c r="BS77" s="17"/>
      <c r="BT77" s="28"/>
    </row>
    <row r="78" ht="45" spans="1:72">
      <c r="A78" s="18" t="s">
        <v>127</v>
      </c>
      <c r="B78" s="13">
        <f t="array" ref="B78">_xlfn._xlws.FILTER([22]附件4本专科!$D$1:$D$65536,[22]附件4本专科!$B$1:$B$65536=A78,0)</f>
        <v>11</v>
      </c>
      <c r="C78" s="17">
        <f t="shared" si="7"/>
        <v>8.8</v>
      </c>
      <c r="D78" s="17"/>
      <c r="E78" s="17">
        <f t="array" ref="E78">_xlfn._xlws.FILTER([22]附件4本专科!$F$1:$F$65536,[22]附件4本专科!$B$1:$B$65536=A78,0)</f>
        <v>361</v>
      </c>
      <c r="F78" s="17">
        <f t="shared" si="8"/>
        <v>180.5</v>
      </c>
      <c r="G78" s="17"/>
      <c r="H78" s="17">
        <f t="array" ref="H78">_xlfn._xlws.FILTER([22]附件4本专科!$X$1:$X$65536,[22]附件4本专科!$B$1:$B$65536=A78,0)</f>
        <v>5451</v>
      </c>
      <c r="I78" s="17">
        <f t="array" ref="I78">ROUND((_xlfn._xlws.FILTER([22]附件4本专科!$Q$1:$Q$65536,[22]附件4本专科!$B$1:$B$65536=A78,0)),2)</f>
        <v>511.37</v>
      </c>
      <c r="J78" s="17"/>
      <c r="K78" s="17">
        <f t="array" ref="K78">_xlfn._xlws.FILTER([22]附件5服兵役资助!$BF$1:$BF$65536,[22]附件5服兵役资助!$B$1:$B$65536=A78,0)</f>
        <v>329</v>
      </c>
      <c r="L78" s="17">
        <f t="array" ref="L78">ROUND((_xlfn._xlws.FILTER([22]附件5服兵役资助!$BH$1:$BH$65536,[22]附件5服兵役资助!$B$1:$B$65536=A78,0)),2)</f>
        <v>36.92</v>
      </c>
      <c r="M78" s="17">
        <f t="array" ref="M78">_xlfn._xlws.FILTER([22]附件5服兵役资助!$BE$1:$BE$65536,[22]附件5服兵役资助!$B$1:$B$65536=A78,0)</f>
        <v>300</v>
      </c>
      <c r="N78" s="17">
        <f t="array" ref="N78">_xlfn._xlws.FILTER([22]附件5服兵役资助!$BG$1:$BG$65536,[22]附件5服兵役资助!$B$1:$B$65536=A78,0)</f>
        <v>364.18</v>
      </c>
      <c r="O78" s="17"/>
      <c r="P78" s="22">
        <f t="array" ref="P78">_xlfn._xlws.FILTER('[23]1参阅件'!$C$1:$C$65536,'[23]1参阅件'!$B$1:$B$65536=A78,0)</f>
        <v>0</v>
      </c>
      <c r="Q78" s="17">
        <f t="shared" si="9"/>
        <v>0</v>
      </c>
      <c r="R78" s="26"/>
      <c r="S78" s="27">
        <f t="array" ref="S78">_xlfn._xlws.FILTER('[23]1参阅件'!$D$1:$D$65536,'[23]1参阅件'!$B$1:$B$65536=A78,0)</f>
        <v>0</v>
      </c>
      <c r="T78" s="17">
        <f t="array" ref="T78">ROUND((_xlfn._xlws.FILTER([23]中央直达资金备案!$D$1:$D$65536,[23]中央直达资金备案!$B$1:$B$65536=A78,0)-Q78),2)</f>
        <v>0</v>
      </c>
      <c r="U78" s="26"/>
      <c r="V78" s="27">
        <f t="array" ref="V78">_xlfn._xlws.FILTER('[23]1参阅件'!$E$1:$E$65536,'[23]1参阅件'!$B$1:$B$65536=A78,0)</f>
        <v>0</v>
      </c>
      <c r="W78" s="17">
        <f t="array" ref="W78">ROUND((_xlfn._xlws.FILTER([23]中央直达资金备案!$E$1:$E$65536,[23]中央直达资金备案!$B$1:$B$65536=A78,0)),2)</f>
        <v>0</v>
      </c>
      <c r="X78" s="26"/>
      <c r="Y78" s="28"/>
      <c r="Z78" s="28"/>
      <c r="AA78" s="28"/>
      <c r="AB78" s="28"/>
      <c r="AC78" s="18" t="s">
        <v>53</v>
      </c>
      <c r="AD78" s="17" t="s">
        <v>49</v>
      </c>
      <c r="AE78" s="18" t="s">
        <v>54</v>
      </c>
      <c r="AF78" s="17" t="s">
        <v>49</v>
      </c>
      <c r="AG78" s="18" t="s">
        <v>55</v>
      </c>
      <c r="AH78" s="17" t="s">
        <v>49</v>
      </c>
      <c r="AI78" s="17" t="s">
        <v>49</v>
      </c>
      <c r="AJ78" s="17"/>
      <c r="AK78" s="17"/>
      <c r="AL78" s="17"/>
      <c r="AM78" s="17"/>
      <c r="AN78" s="17"/>
      <c r="AO78" s="17"/>
      <c r="AP78" s="17"/>
      <c r="AQ78" s="17"/>
      <c r="AR78" s="17"/>
      <c r="AS78" s="17" t="s">
        <v>49</v>
      </c>
      <c r="AT78" s="17" t="s">
        <v>49</v>
      </c>
      <c r="AU78" s="17" t="s">
        <v>49</v>
      </c>
      <c r="AV78" s="17" t="s">
        <v>49</v>
      </c>
      <c r="AW78" s="17" t="s">
        <v>51</v>
      </c>
      <c r="AX78" s="17"/>
      <c r="AY78" s="17"/>
      <c r="AZ78" s="17"/>
      <c r="BA78" s="17"/>
      <c r="BB78" s="17"/>
      <c r="BC78" s="17"/>
      <c r="BD78" s="17" t="s">
        <v>49</v>
      </c>
      <c r="BE78" s="17" t="s">
        <v>49</v>
      </c>
      <c r="BF78" s="17" t="s">
        <v>49</v>
      </c>
      <c r="BG78" s="17" t="s">
        <v>49</v>
      </c>
      <c r="BH78" s="17" t="s">
        <v>49</v>
      </c>
      <c r="BI78" s="17" t="s">
        <v>49</v>
      </c>
      <c r="BJ78" s="17" t="s">
        <v>49</v>
      </c>
      <c r="BK78" s="17"/>
      <c r="BL78" s="17"/>
      <c r="BM78" s="17"/>
      <c r="BN78" s="17"/>
      <c r="BO78" s="17"/>
      <c r="BP78" s="17"/>
      <c r="BQ78" s="17"/>
      <c r="BR78" s="17"/>
      <c r="BS78" s="17"/>
      <c r="BT78" s="28"/>
    </row>
    <row r="79" ht="45" spans="1:72">
      <c r="A79" s="18" t="s">
        <v>128</v>
      </c>
      <c r="B79" s="13">
        <f t="array" ref="B79">_xlfn._xlws.FILTER([22]附件4本专科!$D$1:$D$65536,[22]附件4本专科!$B$1:$B$65536=A79,0)</f>
        <v>5</v>
      </c>
      <c r="C79" s="17">
        <f t="shared" si="7"/>
        <v>4</v>
      </c>
      <c r="D79" s="17"/>
      <c r="E79" s="17">
        <f t="array" ref="E79">_xlfn._xlws.FILTER([22]附件4本专科!$F$1:$F$65536,[22]附件4本专科!$B$1:$B$65536=A79,0)</f>
        <v>173</v>
      </c>
      <c r="F79" s="17">
        <f t="shared" si="8"/>
        <v>86.5</v>
      </c>
      <c r="G79" s="17"/>
      <c r="H79" s="17">
        <f t="array" ref="H79">_xlfn._xlws.FILTER([22]附件4本专科!$X$1:$X$65536,[22]附件4本专科!$B$1:$B$65536=A79,0)</f>
        <v>2621</v>
      </c>
      <c r="I79" s="17">
        <f t="array" ref="I79">ROUND((_xlfn._xlws.FILTER([22]附件4本专科!$Q$1:$Q$65536,[22]附件4本专科!$B$1:$B$65536=A79,0)),2)</f>
        <v>246.18</v>
      </c>
      <c r="J79" s="17"/>
      <c r="K79" s="17">
        <f t="array" ref="K79">_xlfn._xlws.FILTER([22]附件5服兵役资助!$BF$1:$BF$65536,[22]附件5服兵役资助!$B$1:$B$65536=A79,0)</f>
        <v>193</v>
      </c>
      <c r="L79" s="17">
        <f t="array" ref="L79">ROUND((_xlfn._xlws.FILTER([22]附件5服兵役资助!$BH$1:$BH$65536,[22]附件5服兵役资助!$B$1:$B$65536=A79,0)),2)</f>
        <v>19.41</v>
      </c>
      <c r="M79" s="17">
        <f t="array" ref="M79">_xlfn._xlws.FILTER([22]附件5服兵役资助!$BE$1:$BE$65536,[22]附件5服兵役资助!$B$1:$B$65536=A79,0)</f>
        <v>214</v>
      </c>
      <c r="N79" s="17">
        <f t="array" ref="N79">_xlfn._xlws.FILTER([22]附件5服兵役资助!$BG$1:$BG$65536,[22]附件5服兵役资助!$B$1:$B$65536=A79,0)</f>
        <v>343.57</v>
      </c>
      <c r="O79" s="17"/>
      <c r="P79" s="22">
        <f t="array" ref="P79">_xlfn._xlws.FILTER('[23]1参阅件'!$C$1:$C$65536,'[23]1参阅件'!$B$1:$B$65536=A79,0)</f>
        <v>0</v>
      </c>
      <c r="Q79" s="17">
        <f t="shared" si="9"/>
        <v>0</v>
      </c>
      <c r="R79" s="26"/>
      <c r="S79" s="27">
        <f t="array" ref="S79">_xlfn._xlws.FILTER('[23]1参阅件'!$D$1:$D$65536,'[23]1参阅件'!$B$1:$B$65536=A79,0)</f>
        <v>0</v>
      </c>
      <c r="T79" s="17">
        <f t="array" ref="T79">ROUND((_xlfn._xlws.FILTER([23]中央直达资金备案!$D$1:$D$65536,[23]中央直达资金备案!$B$1:$B$65536=A79,0)-Q79),2)</f>
        <v>0</v>
      </c>
      <c r="U79" s="26"/>
      <c r="V79" s="27">
        <f t="array" ref="V79">_xlfn._xlws.FILTER('[23]1参阅件'!$E$1:$E$65536,'[23]1参阅件'!$B$1:$B$65536=A79,0)</f>
        <v>0</v>
      </c>
      <c r="W79" s="17">
        <f t="array" ref="W79">ROUND((_xlfn._xlws.FILTER([23]中央直达资金备案!$E$1:$E$65536,[23]中央直达资金备案!$B$1:$B$65536=A79,0)),2)</f>
        <v>0</v>
      </c>
      <c r="X79" s="26"/>
      <c r="Y79" s="28"/>
      <c r="Z79" s="28"/>
      <c r="AA79" s="28"/>
      <c r="AB79" s="28"/>
      <c r="AC79" s="18" t="s">
        <v>53</v>
      </c>
      <c r="AD79" s="17" t="s">
        <v>49</v>
      </c>
      <c r="AE79" s="18" t="s">
        <v>54</v>
      </c>
      <c r="AF79" s="17" t="s">
        <v>49</v>
      </c>
      <c r="AG79" s="18" t="s">
        <v>55</v>
      </c>
      <c r="AH79" s="17" t="s">
        <v>49</v>
      </c>
      <c r="AI79" s="17" t="s">
        <v>49</v>
      </c>
      <c r="AJ79" s="17"/>
      <c r="AK79" s="17"/>
      <c r="AL79" s="17"/>
      <c r="AM79" s="17"/>
      <c r="AN79" s="17"/>
      <c r="AO79" s="17"/>
      <c r="AP79" s="17"/>
      <c r="AQ79" s="17"/>
      <c r="AR79" s="17"/>
      <c r="AS79" s="17" t="s">
        <v>49</v>
      </c>
      <c r="AT79" s="17" t="s">
        <v>49</v>
      </c>
      <c r="AU79" s="17" t="s">
        <v>49</v>
      </c>
      <c r="AV79" s="17" t="s">
        <v>49</v>
      </c>
      <c r="AW79" s="17" t="s">
        <v>51</v>
      </c>
      <c r="AX79" s="17"/>
      <c r="AY79" s="17"/>
      <c r="AZ79" s="17"/>
      <c r="BA79" s="17"/>
      <c r="BB79" s="17"/>
      <c r="BC79" s="17"/>
      <c r="BD79" s="17" t="s">
        <v>49</v>
      </c>
      <c r="BE79" s="17" t="s">
        <v>49</v>
      </c>
      <c r="BF79" s="17" t="s">
        <v>49</v>
      </c>
      <c r="BG79" s="17" t="s">
        <v>49</v>
      </c>
      <c r="BH79" s="17" t="s">
        <v>49</v>
      </c>
      <c r="BI79" s="17" t="s">
        <v>49</v>
      </c>
      <c r="BJ79" s="17" t="s">
        <v>49</v>
      </c>
      <c r="BK79" s="17"/>
      <c r="BL79" s="17"/>
      <c r="BM79" s="17"/>
      <c r="BN79" s="17"/>
      <c r="BO79" s="17"/>
      <c r="BP79" s="17"/>
      <c r="BQ79" s="17"/>
      <c r="BR79" s="17"/>
      <c r="BS79" s="17"/>
      <c r="BT79" s="28"/>
    </row>
    <row r="80" ht="45" spans="1:72">
      <c r="A80" s="18" t="s">
        <v>129</v>
      </c>
      <c r="B80" s="13">
        <f t="array" ref="B80">_xlfn._xlws.FILTER([22]附件4本专科!$D$1:$D$65536,[22]附件4本专科!$B$1:$B$65536=A80,0)</f>
        <v>5</v>
      </c>
      <c r="C80" s="17">
        <f t="shared" si="7"/>
        <v>4</v>
      </c>
      <c r="D80" s="17"/>
      <c r="E80" s="17">
        <f t="array" ref="E80">_xlfn._xlws.FILTER([22]附件4本专科!$F$1:$F$65536,[22]附件4本专科!$B$1:$B$65536=A80,0)</f>
        <v>151</v>
      </c>
      <c r="F80" s="17">
        <f t="shared" si="8"/>
        <v>75.5</v>
      </c>
      <c r="G80" s="17"/>
      <c r="H80" s="17">
        <f t="array" ref="H80">_xlfn._xlws.FILTER([22]附件4本专科!$X$1:$X$65536,[22]附件4本专科!$B$1:$B$65536=A80,0)</f>
        <v>2221</v>
      </c>
      <c r="I80" s="17">
        <f t="array" ref="I80">ROUND((_xlfn._xlws.FILTER([22]附件4本专科!$Q$1:$Q$65536,[22]附件4本专科!$B$1:$B$65536=A80,0)),2)</f>
        <v>208.73</v>
      </c>
      <c r="J80" s="17"/>
      <c r="K80" s="17">
        <f t="array" ref="K80">_xlfn._xlws.FILTER([22]附件5服兵役资助!$BF$1:$BF$65536,[22]附件5服兵役资助!$B$1:$B$65536=A80,0)</f>
        <v>171</v>
      </c>
      <c r="L80" s="17">
        <f t="array" ref="L80">ROUND((_xlfn._xlws.FILTER([22]附件5服兵役资助!$BH$1:$BH$65536,[22]附件5服兵役资助!$B$1:$B$65536=A80,0)),2)</f>
        <v>18.61</v>
      </c>
      <c r="M80" s="17">
        <f t="array" ref="M80">_xlfn._xlws.FILTER([22]附件5服兵役资助!$BE$1:$BE$65536,[22]附件5服兵役资助!$B$1:$B$65536=A80,0)</f>
        <v>414</v>
      </c>
      <c r="N80" s="17">
        <f t="array" ref="N80">_xlfn._xlws.FILTER([22]附件5服兵役资助!$BG$1:$BG$65536,[22]附件5服兵役资助!$B$1:$B$65536=A80,0)</f>
        <v>669.44</v>
      </c>
      <c r="O80" s="17"/>
      <c r="P80" s="22">
        <f t="array" ref="P80">_xlfn._xlws.FILTER('[23]1参阅件'!$C$1:$C$65536,'[23]1参阅件'!$B$1:$B$65536=A80,0)</f>
        <v>1</v>
      </c>
      <c r="Q80" s="17">
        <f t="shared" si="9"/>
        <v>0.6</v>
      </c>
      <c r="R80" s="26"/>
      <c r="S80" s="27">
        <f t="array" ref="S80">_xlfn._xlws.FILTER('[23]1参阅件'!$D$1:$D$65536,'[23]1参阅件'!$B$1:$B$65536=A80,0)</f>
        <v>318</v>
      </c>
      <c r="T80" s="17">
        <f t="array" ref="T80">ROUND((_xlfn._xlws.FILTER([23]中央直达资金备案!$D$1:$D$65536,[23]中央直达资金备案!$B$1:$B$65536=A80,0)-Q80),2)</f>
        <v>36</v>
      </c>
      <c r="U80" s="26"/>
      <c r="V80" s="27">
        <f t="array" ref="V80">_xlfn._xlws.FILTER('[23]1参阅件'!$E$1:$E$65536,'[23]1参阅件'!$B$1:$B$65536=A80,0)</f>
        <v>585</v>
      </c>
      <c r="W80" s="17">
        <f t="array" ref="W80">ROUND((_xlfn._xlws.FILTER([23]中央直达资金备案!$E$1:$E$65536,[23]中央直达资金备案!$B$1:$B$65536=A80,0)),2)</f>
        <v>70</v>
      </c>
      <c r="X80" s="26"/>
      <c r="Y80" s="28"/>
      <c r="Z80" s="28"/>
      <c r="AA80" s="28"/>
      <c r="AB80" s="28"/>
      <c r="AC80" s="18" t="s">
        <v>53</v>
      </c>
      <c r="AD80" s="17" t="s">
        <v>49</v>
      </c>
      <c r="AE80" s="18" t="s">
        <v>54</v>
      </c>
      <c r="AF80" s="17" t="s">
        <v>49</v>
      </c>
      <c r="AG80" s="18" t="s">
        <v>55</v>
      </c>
      <c r="AH80" s="17" t="s">
        <v>49</v>
      </c>
      <c r="AI80" s="17" t="s">
        <v>49</v>
      </c>
      <c r="AJ80" s="17">
        <v>6000</v>
      </c>
      <c r="AK80" s="17" t="s">
        <v>49</v>
      </c>
      <c r="AL80" s="17">
        <v>2000</v>
      </c>
      <c r="AM80" s="17" t="s">
        <v>49</v>
      </c>
      <c r="AN80" s="17" t="s">
        <v>88</v>
      </c>
      <c r="AO80" s="17" t="s">
        <v>130</v>
      </c>
      <c r="AP80" s="17"/>
      <c r="AQ80" s="17"/>
      <c r="AR80" s="17"/>
      <c r="AS80" s="17" t="s">
        <v>49</v>
      </c>
      <c r="AT80" s="17" t="s">
        <v>49</v>
      </c>
      <c r="AU80" s="17" t="s">
        <v>49</v>
      </c>
      <c r="AV80" s="17" t="s">
        <v>49</v>
      </c>
      <c r="AW80" s="17" t="s">
        <v>51</v>
      </c>
      <c r="AX80" s="17" t="s">
        <v>49</v>
      </c>
      <c r="AY80" s="17" t="s">
        <v>49</v>
      </c>
      <c r="AZ80" s="17" t="s">
        <v>49</v>
      </c>
      <c r="BA80" s="17" t="s">
        <v>89</v>
      </c>
      <c r="BB80" s="17"/>
      <c r="BC80" s="17"/>
      <c r="BD80" s="17" t="s">
        <v>49</v>
      </c>
      <c r="BE80" s="17" t="s">
        <v>49</v>
      </c>
      <c r="BF80" s="17" t="s">
        <v>49</v>
      </c>
      <c r="BG80" s="17" t="s">
        <v>49</v>
      </c>
      <c r="BH80" s="17" t="s">
        <v>49</v>
      </c>
      <c r="BI80" s="17" t="s">
        <v>49</v>
      </c>
      <c r="BJ80" s="17" t="s">
        <v>49</v>
      </c>
      <c r="BK80" s="17" t="s">
        <v>49</v>
      </c>
      <c r="BL80" s="17" t="s">
        <v>49</v>
      </c>
      <c r="BM80" s="17" t="s">
        <v>49</v>
      </c>
      <c r="BN80" s="17" t="s">
        <v>49</v>
      </c>
      <c r="BO80" s="17" t="s">
        <v>49</v>
      </c>
      <c r="BP80" s="17"/>
      <c r="BQ80" s="17"/>
      <c r="BR80" s="17"/>
      <c r="BS80" s="17"/>
      <c r="BT80" s="28"/>
    </row>
    <row r="81" ht="45" spans="1:72">
      <c r="A81" s="18" t="s">
        <v>131</v>
      </c>
      <c r="B81" s="13">
        <f t="array" ref="B81">_xlfn._xlws.FILTER([22]附件4本专科!$D$1:$D$65536,[22]附件4本专科!$B$1:$B$65536=A81,0)</f>
        <v>12</v>
      </c>
      <c r="C81" s="17">
        <f t="shared" si="7"/>
        <v>9.6</v>
      </c>
      <c r="D81" s="17"/>
      <c r="E81" s="17">
        <f t="array" ref="E81">_xlfn._xlws.FILTER([22]附件4本专科!$F$1:$F$65536,[22]附件4本专科!$B$1:$B$65536=A81,0)</f>
        <v>396</v>
      </c>
      <c r="F81" s="17">
        <f t="shared" si="8"/>
        <v>198</v>
      </c>
      <c r="G81" s="17"/>
      <c r="H81" s="17">
        <f t="array" ref="H81">_xlfn._xlws.FILTER([22]附件4本专科!$X$1:$X$65536,[22]附件4本专科!$B$1:$B$65536=A81,0)</f>
        <v>5844</v>
      </c>
      <c r="I81" s="17">
        <f t="array" ref="I81">ROUND((_xlfn._xlws.FILTER([22]附件4本专科!$Q$1:$Q$65536,[22]附件4本专科!$B$1:$B$65536=A81,0)),2)</f>
        <v>600.7</v>
      </c>
      <c r="J81" s="17"/>
      <c r="K81" s="17">
        <f t="array" ref="K81">_xlfn._xlws.FILTER([22]附件5服兵役资助!$BF$1:$BF$65536,[22]附件5服兵役资助!$B$1:$B$65536=A81,0)</f>
        <v>85</v>
      </c>
      <c r="L81" s="17">
        <f t="array" ref="L81">ROUND((_xlfn._xlws.FILTER([22]附件5服兵役资助!$BH$1:$BH$65536,[22]附件5服兵役资助!$B$1:$B$65536=A81,0)),2)</f>
        <v>7.73</v>
      </c>
      <c r="M81" s="17">
        <f t="array" ref="M81">_xlfn._xlws.FILTER([22]附件5服兵役资助!$BE$1:$BE$65536,[22]附件5服兵役资助!$B$1:$B$65536=A81,0)</f>
        <v>106</v>
      </c>
      <c r="N81" s="17">
        <f t="array" ref="N81">_xlfn._xlws.FILTER([22]附件5服兵役资助!$BG$1:$BG$65536,[22]附件5服兵役资助!$B$1:$B$65536=A81,0)</f>
        <v>145.34</v>
      </c>
      <c r="O81" s="17"/>
      <c r="P81" s="22">
        <f t="array" ref="P81">_xlfn._xlws.FILTER('[23]1参阅件'!$C$1:$C$65536,'[23]1参阅件'!$B$1:$B$65536=A81,0)</f>
        <v>0</v>
      </c>
      <c r="Q81" s="17">
        <f t="shared" si="9"/>
        <v>0</v>
      </c>
      <c r="R81" s="26"/>
      <c r="S81" s="27">
        <f t="array" ref="S81">_xlfn._xlws.FILTER('[23]1参阅件'!$D$1:$D$65536,'[23]1参阅件'!$B$1:$B$65536=A81,0)</f>
        <v>0</v>
      </c>
      <c r="T81" s="17">
        <f t="array" ref="T81">ROUND((_xlfn._xlws.FILTER([23]中央直达资金备案!$D$1:$D$65536,[23]中央直达资金备案!$B$1:$B$65536=A81,0)-Q81),2)</f>
        <v>0</v>
      </c>
      <c r="U81" s="26"/>
      <c r="V81" s="27">
        <f t="array" ref="V81">_xlfn._xlws.FILTER('[23]1参阅件'!$E$1:$E$65536,'[23]1参阅件'!$B$1:$B$65536=A81,0)</f>
        <v>0</v>
      </c>
      <c r="W81" s="17">
        <f t="array" ref="W81">ROUND((_xlfn._xlws.FILTER([23]中央直达资金备案!$E$1:$E$65536,[23]中央直达资金备案!$B$1:$B$65536=A81,0)),2)</f>
        <v>0</v>
      </c>
      <c r="X81" s="26"/>
      <c r="Y81" s="28"/>
      <c r="Z81" s="28"/>
      <c r="AA81" s="28"/>
      <c r="AB81" s="28"/>
      <c r="AC81" s="18" t="s">
        <v>53</v>
      </c>
      <c r="AD81" s="17" t="s">
        <v>49</v>
      </c>
      <c r="AE81" s="18" t="s">
        <v>54</v>
      </c>
      <c r="AF81" s="17" t="s">
        <v>49</v>
      </c>
      <c r="AG81" s="18" t="s">
        <v>55</v>
      </c>
      <c r="AH81" s="17" t="s">
        <v>49</v>
      </c>
      <c r="AI81" s="17" t="s">
        <v>49</v>
      </c>
      <c r="AJ81" s="17"/>
      <c r="AK81" s="17"/>
      <c r="AL81" s="17"/>
      <c r="AM81" s="17"/>
      <c r="AN81" s="17"/>
      <c r="AO81" s="17"/>
      <c r="AP81" s="17"/>
      <c r="AQ81" s="17"/>
      <c r="AR81" s="17"/>
      <c r="AS81" s="17" t="s">
        <v>49</v>
      </c>
      <c r="AT81" s="17" t="s">
        <v>49</v>
      </c>
      <c r="AU81" s="17" t="s">
        <v>49</v>
      </c>
      <c r="AV81" s="17" t="s">
        <v>49</v>
      </c>
      <c r="AW81" s="17" t="s">
        <v>51</v>
      </c>
      <c r="AX81" s="17"/>
      <c r="AY81" s="17"/>
      <c r="AZ81" s="17"/>
      <c r="BA81" s="17"/>
      <c r="BB81" s="17"/>
      <c r="BC81" s="17"/>
      <c r="BD81" s="17" t="s">
        <v>49</v>
      </c>
      <c r="BE81" s="17" t="s">
        <v>49</v>
      </c>
      <c r="BF81" s="17" t="s">
        <v>49</v>
      </c>
      <c r="BG81" s="17" t="s">
        <v>49</v>
      </c>
      <c r="BH81" s="17" t="s">
        <v>49</v>
      </c>
      <c r="BI81" s="17" t="s">
        <v>49</v>
      </c>
      <c r="BJ81" s="17" t="s">
        <v>49</v>
      </c>
      <c r="BK81" s="17"/>
      <c r="BL81" s="17"/>
      <c r="BM81" s="17"/>
      <c r="BN81" s="17"/>
      <c r="BO81" s="17"/>
      <c r="BP81" s="17"/>
      <c r="BQ81" s="17"/>
      <c r="BR81" s="17"/>
      <c r="BS81" s="17"/>
      <c r="BT81" s="28"/>
    </row>
    <row r="82" ht="45" spans="1:72">
      <c r="A82" s="18" t="s">
        <v>132</v>
      </c>
      <c r="B82" s="13">
        <f t="array" ref="B82">_xlfn._xlws.FILTER([22]附件4本专科!$D$1:$D$65536,[22]附件4本专科!$B$1:$B$65536=A82,0)</f>
        <v>5</v>
      </c>
      <c r="C82" s="17">
        <f t="shared" si="7"/>
        <v>4</v>
      </c>
      <c r="D82" s="17"/>
      <c r="E82" s="17">
        <f t="array" ref="E82">_xlfn._xlws.FILTER([22]附件4本专科!$F$1:$F$65536,[22]附件4本专科!$B$1:$B$65536=A82,0)</f>
        <v>180</v>
      </c>
      <c r="F82" s="17">
        <f t="shared" si="8"/>
        <v>90</v>
      </c>
      <c r="G82" s="17"/>
      <c r="H82" s="17">
        <f t="array" ref="H82">_xlfn._xlws.FILTER([22]附件4本专科!$X$1:$X$65536,[22]附件4本专科!$B$1:$B$65536=A82,0)</f>
        <v>2624</v>
      </c>
      <c r="I82" s="17">
        <f t="array" ref="I82">ROUND((_xlfn._xlws.FILTER([22]附件4本专科!$Q$1:$Q$65536,[22]附件4本专科!$B$1:$B$65536=A82,0)),2)</f>
        <v>241.3</v>
      </c>
      <c r="J82" s="17"/>
      <c r="K82" s="17">
        <f t="array" ref="K82">_xlfn._xlws.FILTER([22]附件5服兵役资助!$BF$1:$BF$65536,[22]附件5服兵役资助!$B$1:$B$65536=A82,0)</f>
        <v>77</v>
      </c>
      <c r="L82" s="17">
        <f t="array" ref="L82">ROUND((_xlfn._xlws.FILTER([22]附件5服兵役资助!$BH$1:$BH$65536,[22]附件5服兵役资助!$B$1:$B$65536=A82,0)),2)</f>
        <v>7.91</v>
      </c>
      <c r="M82" s="17">
        <f t="array" ref="M82">_xlfn._xlws.FILTER([22]附件5服兵役资助!$BE$1:$BE$65536,[22]附件5服兵役资助!$B$1:$B$65536=A82,0)</f>
        <v>128</v>
      </c>
      <c r="N82" s="17">
        <f t="array" ref="N82">_xlfn._xlws.FILTER([22]附件5服兵役资助!$BG$1:$BG$65536,[22]附件5服兵役资助!$B$1:$B$65536=A82,0)</f>
        <v>256.56</v>
      </c>
      <c r="O82" s="17"/>
      <c r="P82" s="22">
        <f t="array" ref="P82">_xlfn._xlws.FILTER('[23]1参阅件'!$C$1:$C$65536,'[23]1参阅件'!$B$1:$B$65536=A82,0)</f>
        <v>1</v>
      </c>
      <c r="Q82" s="17">
        <f t="shared" si="9"/>
        <v>0.6</v>
      </c>
      <c r="R82" s="26"/>
      <c r="S82" s="27">
        <f t="array" ref="S82">_xlfn._xlws.FILTER('[23]1参阅件'!$D$1:$D$65536,'[23]1参阅件'!$B$1:$B$65536=A82,0)</f>
        <v>104</v>
      </c>
      <c r="T82" s="17">
        <f t="array" ref="T82">ROUND((_xlfn._xlws.FILTER([23]中央直达资金备案!$D$1:$D$65536,[23]中央直达资金备案!$B$1:$B$65536=A82,0)-Q82),2)</f>
        <v>12</v>
      </c>
      <c r="U82" s="26"/>
      <c r="V82" s="27">
        <f t="array" ref="V82">_xlfn._xlws.FILTER('[23]1参阅件'!$E$1:$E$65536,'[23]1参阅件'!$B$1:$B$65536=A82,0)</f>
        <v>302</v>
      </c>
      <c r="W82" s="17">
        <f t="array" ref="W82">ROUND((_xlfn._xlws.FILTER([23]中央直达资金备案!$E$1:$E$65536,[23]中央直达资金备案!$B$1:$B$65536=A82,0)),2)</f>
        <v>36</v>
      </c>
      <c r="X82" s="26"/>
      <c r="Y82" s="28"/>
      <c r="Z82" s="28"/>
      <c r="AA82" s="28"/>
      <c r="AB82" s="28"/>
      <c r="AC82" s="18" t="s">
        <v>53</v>
      </c>
      <c r="AD82" s="17" t="s">
        <v>49</v>
      </c>
      <c r="AE82" s="18" t="s">
        <v>54</v>
      </c>
      <c r="AF82" s="17" t="s">
        <v>49</v>
      </c>
      <c r="AG82" s="18" t="s">
        <v>55</v>
      </c>
      <c r="AH82" s="17" t="s">
        <v>49</v>
      </c>
      <c r="AI82" s="17" t="s">
        <v>49</v>
      </c>
      <c r="AJ82" s="17">
        <v>6000</v>
      </c>
      <c r="AK82" s="17" t="s">
        <v>49</v>
      </c>
      <c r="AL82" s="17">
        <v>2000</v>
      </c>
      <c r="AM82" s="17" t="s">
        <v>49</v>
      </c>
      <c r="AN82" s="17" t="s">
        <v>88</v>
      </c>
      <c r="AO82" s="17" t="s">
        <v>133</v>
      </c>
      <c r="AP82" s="17"/>
      <c r="AQ82" s="17"/>
      <c r="AR82" s="17"/>
      <c r="AS82" s="17" t="s">
        <v>49</v>
      </c>
      <c r="AT82" s="17" t="s">
        <v>49</v>
      </c>
      <c r="AU82" s="17" t="s">
        <v>49</v>
      </c>
      <c r="AV82" s="17" t="s">
        <v>49</v>
      </c>
      <c r="AW82" s="17" t="s">
        <v>51</v>
      </c>
      <c r="AX82" s="17" t="s">
        <v>49</v>
      </c>
      <c r="AY82" s="17" t="s">
        <v>49</v>
      </c>
      <c r="AZ82" s="17" t="s">
        <v>49</v>
      </c>
      <c r="BA82" s="17" t="s">
        <v>89</v>
      </c>
      <c r="BB82" s="17"/>
      <c r="BC82" s="17"/>
      <c r="BD82" s="17" t="s">
        <v>49</v>
      </c>
      <c r="BE82" s="17" t="s">
        <v>49</v>
      </c>
      <c r="BF82" s="17" t="s">
        <v>49</v>
      </c>
      <c r="BG82" s="17" t="s">
        <v>49</v>
      </c>
      <c r="BH82" s="17" t="s">
        <v>49</v>
      </c>
      <c r="BI82" s="17" t="s">
        <v>49</v>
      </c>
      <c r="BJ82" s="17" t="s">
        <v>49</v>
      </c>
      <c r="BK82" s="17" t="s">
        <v>49</v>
      </c>
      <c r="BL82" s="17" t="s">
        <v>49</v>
      </c>
      <c r="BM82" s="17" t="s">
        <v>49</v>
      </c>
      <c r="BN82" s="17" t="s">
        <v>49</v>
      </c>
      <c r="BO82" s="17" t="s">
        <v>49</v>
      </c>
      <c r="BP82" s="17"/>
      <c r="BQ82" s="17"/>
      <c r="BR82" s="17"/>
      <c r="BS82" s="17"/>
      <c r="BT82" s="28"/>
    </row>
    <row r="83" ht="45" spans="1:72">
      <c r="A83" s="18" t="s">
        <v>134</v>
      </c>
      <c r="B83" s="13">
        <f t="array" ref="B83">_xlfn._xlws.FILTER([22]附件4本专科!$D$1:$D$65536,[22]附件4本专科!$B$1:$B$65536=A83,0)</f>
        <v>9</v>
      </c>
      <c r="C83" s="17">
        <f t="shared" si="7"/>
        <v>7.2</v>
      </c>
      <c r="D83" s="17"/>
      <c r="E83" s="17">
        <f t="array" ref="E83">_xlfn._xlws.FILTER([22]附件4本专科!$F$1:$F$65536,[22]附件4本专科!$B$1:$B$65536=A83,0)</f>
        <v>288</v>
      </c>
      <c r="F83" s="17">
        <f t="shared" si="8"/>
        <v>144</v>
      </c>
      <c r="G83" s="17"/>
      <c r="H83" s="17">
        <f t="array" ref="H83">_xlfn._xlws.FILTER([22]附件4本专科!$X$1:$X$65536,[22]附件4本专科!$B$1:$B$65536=A83,0)</f>
        <v>4342</v>
      </c>
      <c r="I83" s="17">
        <f t="array" ref="I83">ROUND((_xlfn._xlws.FILTER([22]附件4本专科!$Q$1:$Q$65536,[22]附件4本专科!$B$1:$B$65536=A83,0)),2)</f>
        <v>450.95</v>
      </c>
      <c r="J83" s="17"/>
      <c r="K83" s="17">
        <f t="array" ref="K83">_xlfn._xlws.FILTER([22]附件5服兵役资助!$BF$1:$BF$65536,[22]附件5服兵役资助!$B$1:$B$65536=A83,0)</f>
        <v>171</v>
      </c>
      <c r="L83" s="17">
        <f t="array" ref="L83">ROUND((_xlfn._xlws.FILTER([22]附件5服兵役资助!$BH$1:$BH$65536,[22]附件5服兵役资助!$B$1:$B$65536=A83,0)),2)</f>
        <v>20.69</v>
      </c>
      <c r="M83" s="17">
        <f t="array" ref="M83">_xlfn._xlws.FILTER([22]附件5服兵役资助!$BE$1:$BE$65536,[22]附件5服兵役资助!$B$1:$B$65536=A83,0)</f>
        <v>216</v>
      </c>
      <c r="N83" s="17">
        <f t="array" ref="N83">_xlfn._xlws.FILTER([22]附件5服兵役资助!$BG$1:$BG$65536,[22]附件5服兵役资助!$B$1:$B$65536=A83,0)</f>
        <v>233.41</v>
      </c>
      <c r="O83" s="17"/>
      <c r="P83" s="22">
        <f t="array" ref="P83">_xlfn._xlws.FILTER('[23]1参阅件'!$C$1:$C$65536,'[23]1参阅件'!$B$1:$B$65536=A83,0)</f>
        <v>0</v>
      </c>
      <c r="Q83" s="17">
        <f t="shared" si="9"/>
        <v>0</v>
      </c>
      <c r="R83" s="26"/>
      <c r="S83" s="27">
        <f t="array" ref="S83">_xlfn._xlws.FILTER('[23]1参阅件'!$D$1:$D$65536,'[23]1参阅件'!$B$1:$B$65536=A83,0)</f>
        <v>0</v>
      </c>
      <c r="T83" s="17">
        <f t="array" ref="T83">ROUND((_xlfn._xlws.FILTER([23]中央直达资金备案!$D$1:$D$65536,[23]中央直达资金备案!$B$1:$B$65536=A83,0)-Q83),2)</f>
        <v>0</v>
      </c>
      <c r="U83" s="26"/>
      <c r="V83" s="27">
        <f t="array" ref="V83">_xlfn._xlws.FILTER('[23]1参阅件'!$E$1:$E$65536,'[23]1参阅件'!$B$1:$B$65536=A83,0)</f>
        <v>0</v>
      </c>
      <c r="W83" s="17">
        <f t="array" ref="W83">ROUND((_xlfn._xlws.FILTER([23]中央直达资金备案!$E$1:$E$65536,[23]中央直达资金备案!$B$1:$B$65536=A83,0)),2)</f>
        <v>0</v>
      </c>
      <c r="X83" s="26"/>
      <c r="Y83" s="28"/>
      <c r="Z83" s="28"/>
      <c r="AA83" s="28"/>
      <c r="AB83" s="28"/>
      <c r="AC83" s="18" t="s">
        <v>53</v>
      </c>
      <c r="AD83" s="17" t="s">
        <v>49</v>
      </c>
      <c r="AE83" s="18" t="s">
        <v>54</v>
      </c>
      <c r="AF83" s="17" t="s">
        <v>49</v>
      </c>
      <c r="AG83" s="18" t="s">
        <v>55</v>
      </c>
      <c r="AH83" s="17" t="s">
        <v>49</v>
      </c>
      <c r="AI83" s="17" t="s">
        <v>49</v>
      </c>
      <c r="AJ83" s="17"/>
      <c r="AK83" s="17"/>
      <c r="AL83" s="17"/>
      <c r="AM83" s="17"/>
      <c r="AN83" s="17"/>
      <c r="AO83" s="17"/>
      <c r="AP83" s="17"/>
      <c r="AQ83" s="17"/>
      <c r="AR83" s="17"/>
      <c r="AS83" s="17" t="s">
        <v>49</v>
      </c>
      <c r="AT83" s="17" t="s">
        <v>49</v>
      </c>
      <c r="AU83" s="17" t="s">
        <v>49</v>
      </c>
      <c r="AV83" s="17" t="s">
        <v>49</v>
      </c>
      <c r="AW83" s="17" t="s">
        <v>51</v>
      </c>
      <c r="AX83" s="17"/>
      <c r="AY83" s="17"/>
      <c r="AZ83" s="17"/>
      <c r="BA83" s="17"/>
      <c r="BB83" s="17"/>
      <c r="BC83" s="17"/>
      <c r="BD83" s="17" t="s">
        <v>49</v>
      </c>
      <c r="BE83" s="17" t="s">
        <v>49</v>
      </c>
      <c r="BF83" s="17" t="s">
        <v>49</v>
      </c>
      <c r="BG83" s="17" t="s">
        <v>49</v>
      </c>
      <c r="BH83" s="17" t="s">
        <v>49</v>
      </c>
      <c r="BI83" s="17" t="s">
        <v>49</v>
      </c>
      <c r="BJ83" s="17" t="s">
        <v>49</v>
      </c>
      <c r="BK83" s="17"/>
      <c r="BL83" s="17"/>
      <c r="BM83" s="17"/>
      <c r="BN83" s="17"/>
      <c r="BO83" s="17"/>
      <c r="BP83" s="17"/>
      <c r="BQ83" s="17"/>
      <c r="BR83" s="17"/>
      <c r="BS83" s="17"/>
      <c r="BT83" s="28"/>
    </row>
    <row r="84" ht="45" spans="1:72">
      <c r="A84" s="18" t="s">
        <v>135</v>
      </c>
      <c r="B84" s="13">
        <f t="array" ref="B84">_xlfn._xlws.FILTER([22]附件4本专科!$D$1:$D$65536,[22]附件4本专科!$B$1:$B$65536=A84,0)</f>
        <v>9</v>
      </c>
      <c r="C84" s="17">
        <f t="shared" si="7"/>
        <v>7.2</v>
      </c>
      <c r="D84" s="17"/>
      <c r="E84" s="17">
        <f t="array" ref="E84">_xlfn._xlws.FILTER([22]附件4本专科!$F$1:$F$65536,[22]附件4本专科!$B$1:$B$65536=A84,0)</f>
        <v>297</v>
      </c>
      <c r="F84" s="17">
        <f t="shared" si="8"/>
        <v>148.5</v>
      </c>
      <c r="G84" s="17"/>
      <c r="H84" s="17">
        <f t="array" ref="H84">_xlfn._xlws.FILTER([22]附件4本专科!$X$1:$X$65536,[22]附件4本专科!$B$1:$B$65536=A84,0)</f>
        <v>4360</v>
      </c>
      <c r="I84" s="17">
        <f t="array" ref="I84">ROUND((_xlfn._xlws.FILTER([22]附件4本专科!$Q$1:$Q$65536,[22]附件4本专科!$B$1:$B$65536=A84,0)),2)</f>
        <v>450.58</v>
      </c>
      <c r="J84" s="17"/>
      <c r="K84" s="17">
        <f t="array" ref="K84">_xlfn._xlws.FILTER([22]附件5服兵役资助!$BF$1:$BF$65536,[22]附件5服兵役资助!$B$1:$B$65536=A84,0)</f>
        <v>75</v>
      </c>
      <c r="L84" s="17">
        <f t="array" ref="L84">ROUND((_xlfn._xlws.FILTER([22]附件5服兵役资助!$BH$1:$BH$65536,[22]附件5服兵役资助!$B$1:$B$65536=A84,0)),2)</f>
        <v>8.23</v>
      </c>
      <c r="M84" s="17">
        <f t="array" ref="M84">_xlfn._xlws.FILTER([22]附件5服兵役资助!$BE$1:$BE$65536,[22]附件5服兵役资助!$B$1:$B$65536=A84,0)</f>
        <v>81</v>
      </c>
      <c r="N84" s="17">
        <f t="array" ref="N84">_xlfn._xlws.FILTER([22]附件5服兵役资助!$BG$1:$BG$65536,[22]附件5服兵役资助!$B$1:$B$65536=A84,0)</f>
        <v>54.06</v>
      </c>
      <c r="O84" s="17"/>
      <c r="P84" s="22">
        <f t="array" ref="P84">_xlfn._xlws.FILTER('[23]1参阅件'!$C$1:$C$65536,'[23]1参阅件'!$B$1:$B$65536=A84,0)</f>
        <v>0</v>
      </c>
      <c r="Q84" s="17">
        <f t="shared" si="9"/>
        <v>0</v>
      </c>
      <c r="R84" s="26"/>
      <c r="S84" s="27">
        <f t="array" ref="S84">_xlfn._xlws.FILTER('[23]1参阅件'!$D$1:$D$65536,'[23]1参阅件'!$B$1:$B$65536=A84,0)</f>
        <v>0</v>
      </c>
      <c r="T84" s="17">
        <f t="array" ref="T84">ROUND((_xlfn._xlws.FILTER([23]中央直达资金备案!$D$1:$D$65536,[23]中央直达资金备案!$B$1:$B$65536=A84,0)-Q84),2)</f>
        <v>0</v>
      </c>
      <c r="U84" s="26"/>
      <c r="V84" s="27">
        <f t="array" ref="V84">_xlfn._xlws.FILTER('[23]1参阅件'!$E$1:$E$65536,'[23]1参阅件'!$B$1:$B$65536=A84,0)</f>
        <v>0</v>
      </c>
      <c r="W84" s="17">
        <f t="array" ref="W84">ROUND((_xlfn._xlws.FILTER([23]中央直达资金备案!$E$1:$E$65536,[23]中央直达资金备案!$B$1:$B$65536=A84,0)),2)</f>
        <v>0</v>
      </c>
      <c r="X84" s="26"/>
      <c r="Y84" s="28"/>
      <c r="Z84" s="28"/>
      <c r="AA84" s="28"/>
      <c r="AB84" s="28"/>
      <c r="AC84" s="18" t="s">
        <v>53</v>
      </c>
      <c r="AD84" s="17" t="s">
        <v>49</v>
      </c>
      <c r="AE84" s="18" t="s">
        <v>54</v>
      </c>
      <c r="AF84" s="17" t="s">
        <v>49</v>
      </c>
      <c r="AG84" s="18" t="s">
        <v>55</v>
      </c>
      <c r="AH84" s="17" t="s">
        <v>49</v>
      </c>
      <c r="AI84" s="17" t="s">
        <v>49</v>
      </c>
      <c r="AJ84" s="17">
        <v>6000</v>
      </c>
      <c r="AK84" s="17" t="s">
        <v>49</v>
      </c>
      <c r="AL84" s="17">
        <v>2000</v>
      </c>
      <c r="AM84" s="17" t="s">
        <v>49</v>
      </c>
      <c r="AN84" s="17" t="s">
        <v>88</v>
      </c>
      <c r="AO84" s="39">
        <v>0</v>
      </c>
      <c r="AP84" s="17"/>
      <c r="AQ84" s="17"/>
      <c r="AR84" s="17"/>
      <c r="AS84" s="17" t="s">
        <v>49</v>
      </c>
      <c r="AT84" s="17" t="s">
        <v>49</v>
      </c>
      <c r="AU84" s="17" t="s">
        <v>49</v>
      </c>
      <c r="AV84" s="17" t="s">
        <v>49</v>
      </c>
      <c r="AW84" s="17" t="s">
        <v>51</v>
      </c>
      <c r="AX84" s="17" t="s">
        <v>49</v>
      </c>
      <c r="AY84" s="17" t="s">
        <v>49</v>
      </c>
      <c r="AZ84" s="17" t="s">
        <v>49</v>
      </c>
      <c r="BA84" s="17" t="s">
        <v>89</v>
      </c>
      <c r="BB84" s="17"/>
      <c r="BC84" s="17"/>
      <c r="BD84" s="17" t="s">
        <v>49</v>
      </c>
      <c r="BE84" s="17" t="s">
        <v>49</v>
      </c>
      <c r="BF84" s="17" t="s">
        <v>49</v>
      </c>
      <c r="BG84" s="17" t="s">
        <v>49</v>
      </c>
      <c r="BH84" s="17" t="s">
        <v>49</v>
      </c>
      <c r="BI84" s="17" t="s">
        <v>49</v>
      </c>
      <c r="BJ84" s="17" t="s">
        <v>49</v>
      </c>
      <c r="BK84" s="17" t="s">
        <v>49</v>
      </c>
      <c r="BL84" s="17" t="s">
        <v>49</v>
      </c>
      <c r="BM84" s="17" t="s">
        <v>49</v>
      </c>
      <c r="BN84" s="17" t="s">
        <v>49</v>
      </c>
      <c r="BO84" s="17" t="s">
        <v>49</v>
      </c>
      <c r="BP84" s="17"/>
      <c r="BQ84" s="17"/>
      <c r="BR84" s="17"/>
      <c r="BS84" s="17"/>
      <c r="BT84" s="28"/>
    </row>
    <row r="85" ht="45" spans="1:72">
      <c r="A85" s="31" t="s">
        <v>136</v>
      </c>
      <c r="B85" s="13">
        <f t="array" ref="B85">_xlfn._xlws.FILTER([22]附件4本专科!$D$1:$D$65536,[22]附件4本专科!$B$1:$B$65536=A85,0)</f>
        <v>9</v>
      </c>
      <c r="C85" s="17">
        <f t="shared" si="7"/>
        <v>7.2</v>
      </c>
      <c r="D85" s="17"/>
      <c r="E85" s="17">
        <f t="array" ref="E85">_xlfn._xlws.FILTER([22]附件4本专科!$F$1:$F$65536,[22]附件4本专科!$B$1:$B$65536=A85,0)</f>
        <v>301</v>
      </c>
      <c r="F85" s="17">
        <f t="shared" si="8"/>
        <v>150.5</v>
      </c>
      <c r="G85" s="17"/>
      <c r="H85" s="17">
        <f t="array" ref="H85">_xlfn._xlws.FILTER([22]附件4本专科!$X$1:$X$65536,[22]附件4本专科!$B$1:$B$65536=A85,0)</f>
        <v>4533</v>
      </c>
      <c r="I85" s="17">
        <f t="array" ref="I85">ROUND((_xlfn._xlws.FILTER([22]附件4本专科!$Q$1:$Q$65536,[22]附件4本专科!$B$1:$B$65536=A85,0)),2)</f>
        <v>486.39</v>
      </c>
      <c r="J85" s="17"/>
      <c r="K85" s="17">
        <f t="array" ref="K85">_xlfn._xlws.FILTER([22]附件5服兵役资助!$BF$1:$BF$65536,[22]附件5服兵役资助!$B$1:$B$65536=A85,0)</f>
        <v>233</v>
      </c>
      <c r="L85" s="17">
        <f t="array" ref="L85">ROUND((_xlfn._xlws.FILTER([22]附件5服兵役资助!$BH$1:$BH$65536,[22]附件5服兵役资助!$B$1:$B$65536=A85,0)),2)</f>
        <v>9.61</v>
      </c>
      <c r="M85" s="17">
        <f t="array" ref="M85">_xlfn._xlws.FILTER([22]附件5服兵役资助!$BE$1:$BE$65536,[22]附件5服兵役资助!$B$1:$B$65536=A85,0)</f>
        <v>328</v>
      </c>
      <c r="N85" s="17">
        <f t="array" ref="N85">_xlfn._xlws.FILTER([22]附件5服兵役资助!$BG$1:$BG$65536,[22]附件5服兵役资助!$B$1:$B$65536=A85,0)</f>
        <v>457.96</v>
      </c>
      <c r="O85" s="17"/>
      <c r="P85" s="22">
        <f t="array" ref="P85">_xlfn._xlws.FILTER('[23]1参阅件'!$C$1:$C$65536,'[23]1参阅件'!$B$1:$B$65536=A85,0)</f>
        <v>0</v>
      </c>
      <c r="Q85" s="17">
        <f t="shared" si="9"/>
        <v>0</v>
      </c>
      <c r="R85" s="26"/>
      <c r="S85" s="27">
        <f t="array" ref="S85">_xlfn._xlws.FILTER('[23]1参阅件'!$D$1:$D$65536,'[23]1参阅件'!$B$1:$B$65536=A85,0)</f>
        <v>0</v>
      </c>
      <c r="T85" s="17">
        <f t="array" ref="T85">ROUND((_xlfn._xlws.FILTER([23]中央直达资金备案!$D$1:$D$65536,[23]中央直达资金备案!$B$1:$B$65536=A85,0)-Q85),2)</f>
        <v>0</v>
      </c>
      <c r="U85" s="26"/>
      <c r="V85" s="27">
        <f t="array" ref="V85">_xlfn._xlws.FILTER('[23]1参阅件'!$E$1:$E$65536,'[23]1参阅件'!$B$1:$B$65536=A85,0)</f>
        <v>0</v>
      </c>
      <c r="W85" s="17">
        <f t="array" ref="W85">ROUND((_xlfn._xlws.FILTER([23]中央直达资金备案!$E$1:$E$65536,[23]中央直达资金备案!$B$1:$B$65536=A85,0)),2)</f>
        <v>0</v>
      </c>
      <c r="X85" s="26"/>
      <c r="Y85" s="28"/>
      <c r="Z85" s="28"/>
      <c r="AA85" s="28"/>
      <c r="AB85" s="28"/>
      <c r="AC85" s="18" t="s">
        <v>53</v>
      </c>
      <c r="AD85" s="17" t="s">
        <v>49</v>
      </c>
      <c r="AE85" s="18" t="s">
        <v>54</v>
      </c>
      <c r="AF85" s="17" t="s">
        <v>49</v>
      </c>
      <c r="AG85" s="18" t="s">
        <v>55</v>
      </c>
      <c r="AH85" s="17" t="s">
        <v>49</v>
      </c>
      <c r="AI85" s="17" t="s">
        <v>49</v>
      </c>
      <c r="AJ85" s="17"/>
      <c r="AK85" s="17"/>
      <c r="AL85" s="17"/>
      <c r="AM85" s="17"/>
      <c r="AN85" s="17"/>
      <c r="AO85" s="17"/>
      <c r="AP85" s="17"/>
      <c r="AQ85" s="17"/>
      <c r="AR85" s="17"/>
      <c r="AS85" s="17" t="s">
        <v>49</v>
      </c>
      <c r="AT85" s="17" t="s">
        <v>49</v>
      </c>
      <c r="AU85" s="17" t="s">
        <v>49</v>
      </c>
      <c r="AV85" s="17" t="s">
        <v>49</v>
      </c>
      <c r="AW85" s="17" t="s">
        <v>51</v>
      </c>
      <c r="AX85" s="17"/>
      <c r="AY85" s="17"/>
      <c r="AZ85" s="17"/>
      <c r="BA85" s="17"/>
      <c r="BB85" s="17"/>
      <c r="BC85" s="17"/>
      <c r="BD85" s="17" t="s">
        <v>49</v>
      </c>
      <c r="BE85" s="17" t="s">
        <v>49</v>
      </c>
      <c r="BF85" s="17" t="s">
        <v>49</v>
      </c>
      <c r="BG85" s="17" t="s">
        <v>49</v>
      </c>
      <c r="BH85" s="17" t="s">
        <v>49</v>
      </c>
      <c r="BI85" s="17" t="s">
        <v>49</v>
      </c>
      <c r="BJ85" s="17" t="s">
        <v>49</v>
      </c>
      <c r="BK85" s="17"/>
      <c r="BL85" s="17"/>
      <c r="BM85" s="17"/>
      <c r="BN85" s="17"/>
      <c r="BO85" s="17"/>
      <c r="BP85" s="17"/>
      <c r="BQ85" s="17"/>
      <c r="BR85" s="17"/>
      <c r="BS85" s="17"/>
      <c r="BT85" s="28"/>
    </row>
    <row r="86" ht="45" spans="1:72">
      <c r="A86" s="14" t="s">
        <v>137</v>
      </c>
      <c r="B86" s="15">
        <f t="array" ref="B86">_xlfn._xlws.FILTER([22]附件4本专科!$D$1:$D$65536,[22]附件4本专科!$B$1:$B$65536=A86,0)+_xlfn._xlws.FILTER([22]附件3研究生!$D$1:$D$65536,[22]附件3研究生!$B$1:$B$65536=A86,0)</f>
        <v>3</v>
      </c>
      <c r="C86" s="16">
        <f t="array" ref="C86">ROUND((B86*0.8+_xlfn._xlws.FILTER([22]附件3研究生!$G$1:$G$65536,[22]附件3研究生!$B$1:$B$65536=A86,0)),2)</f>
        <v>2.4</v>
      </c>
      <c r="D86" s="17"/>
      <c r="E86" s="17">
        <f t="array" ref="E86">_xlfn._xlws.FILTER([22]附件4本专科!$F$1:$F$65536,[22]附件4本专科!$B$1:$B$65536=A86,0)</f>
        <v>0</v>
      </c>
      <c r="F86" s="17">
        <f t="shared" si="8"/>
        <v>0</v>
      </c>
      <c r="G86" s="17"/>
      <c r="H86" s="16">
        <f t="array" ref="H86">_xlfn._xlws.FILTER([22]附件4本专科!$X$1:$X$65536,[22]附件4本专科!$B$1:$B$65536=A86,0)+_xlfn._xlws.FILTER([22]附件3研究生!$AD$1:$AD$65536,[22]附件3研究生!$B$1:$B$65536=A86,0)</f>
        <v>507</v>
      </c>
      <c r="I86" s="16">
        <f t="array" ref="I86">ROUND((_xlfn._xlws.FILTER([22]附件4本专科!$Q$1:$Q$65536,[22]附件4本专科!$B$1:$B$65536=A86,0)+_xlfn._xlws.FILTER([22]附件3研究生!$O$1:$O$65536,[22]附件3研究生!$B$1:$B$65536=A86,0)),2)</f>
        <v>94.88</v>
      </c>
      <c r="J86" s="17"/>
      <c r="K86" s="17">
        <f t="array" ref="K86">_xlfn._xlws.FILTER([22]附件5服兵役资助!$BF$1:$BF$65536,[22]附件5服兵役资助!$B$1:$B$65536=A86,0)</f>
        <v>0</v>
      </c>
      <c r="L86" s="17">
        <f t="array" ref="L86">ROUND((_xlfn._xlws.FILTER([22]附件5服兵役资助!$BH$1:$BH$65536,[22]附件5服兵役资助!$B$1:$B$65536=A86,0)),2)</f>
        <v>0</v>
      </c>
      <c r="M86" s="17">
        <f t="array" ref="M86">_xlfn._xlws.FILTER([22]附件5服兵役资助!$BE$1:$BE$65536,[22]附件5服兵役资助!$B$1:$B$65536=A86,0)</f>
        <v>0</v>
      </c>
      <c r="N86" s="17">
        <f t="array" ref="N86">_xlfn._xlws.FILTER([22]附件5服兵役资助!$BG$1:$BG$65536,[22]附件5服兵役资助!$B$1:$B$65536=A86,0)</f>
        <v>0</v>
      </c>
      <c r="O86" s="17"/>
      <c r="P86" s="22">
        <f t="array" ref="P86">_xlfn._xlws.FILTER('[23]1参阅件'!$C$1:$C$65536,'[23]1参阅件'!$B$1:$B$65536=A86,0)</f>
        <v>0</v>
      </c>
      <c r="Q86" s="17">
        <f t="shared" si="9"/>
        <v>0</v>
      </c>
      <c r="R86" s="26"/>
      <c r="S86" s="27">
        <f t="array" ref="S86">_xlfn._xlws.FILTER('[23]1参阅件'!$D$1:$D$65536,'[23]1参阅件'!$B$1:$B$65536=A86,0)</f>
        <v>0</v>
      </c>
      <c r="T86" s="17">
        <f t="array" ref="T86">ROUND((_xlfn._xlws.FILTER([23]中央直达资金备案!$D$1:$D$65536,[23]中央直达资金备案!$B$1:$B$65536=A86,0)-Q86),2)</f>
        <v>0</v>
      </c>
      <c r="U86" s="26"/>
      <c r="V86" s="27">
        <f t="array" ref="V86">_xlfn._xlws.FILTER('[23]1参阅件'!$E$1:$E$65536,'[23]1参阅件'!$B$1:$B$65536=A86,0)</f>
        <v>0</v>
      </c>
      <c r="W86" s="17">
        <f t="array" ref="W86">ROUND((_xlfn._xlws.FILTER([23]中央直达资金备案!$E$1:$E$65536,[23]中央直达资金备案!$B$1:$B$65536=A86,0)),2)</f>
        <v>0</v>
      </c>
      <c r="X86" s="26"/>
      <c r="Y86" s="28"/>
      <c r="Z86" s="28"/>
      <c r="AA86" s="28"/>
      <c r="AB86" s="28"/>
      <c r="AC86" s="18" t="s">
        <v>53</v>
      </c>
      <c r="AD86" s="17" t="s">
        <v>49</v>
      </c>
      <c r="AE86" s="18" t="s">
        <v>54</v>
      </c>
      <c r="AF86" s="17" t="s">
        <v>49</v>
      </c>
      <c r="AG86" s="18" t="s">
        <v>55</v>
      </c>
      <c r="AH86" s="17" t="s">
        <v>49</v>
      </c>
      <c r="AI86" s="17" t="s">
        <v>49</v>
      </c>
      <c r="AJ86" s="17"/>
      <c r="AK86" s="17"/>
      <c r="AL86" s="17"/>
      <c r="AM86" s="17"/>
      <c r="AN86" s="17"/>
      <c r="AO86" s="17"/>
      <c r="AP86" s="17"/>
      <c r="AQ86" s="17"/>
      <c r="AR86" s="17"/>
      <c r="AS86" s="17" t="s">
        <v>49</v>
      </c>
      <c r="AT86" s="17" t="s">
        <v>49</v>
      </c>
      <c r="AU86" s="17" t="s">
        <v>49</v>
      </c>
      <c r="AV86" s="17" t="s">
        <v>49</v>
      </c>
      <c r="AW86" s="17" t="s">
        <v>51</v>
      </c>
      <c r="AX86" s="17"/>
      <c r="AY86" s="17"/>
      <c r="AZ86" s="17"/>
      <c r="BA86" s="17"/>
      <c r="BB86" s="17"/>
      <c r="BC86" s="17"/>
      <c r="BD86" s="17" t="s">
        <v>49</v>
      </c>
      <c r="BE86" s="17" t="s">
        <v>49</v>
      </c>
      <c r="BF86" s="17" t="s">
        <v>49</v>
      </c>
      <c r="BG86" s="17" t="s">
        <v>49</v>
      </c>
      <c r="BH86" s="17" t="s">
        <v>49</v>
      </c>
      <c r="BI86" s="17" t="s">
        <v>49</v>
      </c>
      <c r="BJ86" s="17" t="s">
        <v>49</v>
      </c>
      <c r="BK86" s="17"/>
      <c r="BL86" s="17"/>
      <c r="BM86" s="17"/>
      <c r="BN86" s="17"/>
      <c r="BO86" s="17"/>
      <c r="BP86" s="17"/>
      <c r="BQ86" s="17"/>
      <c r="BR86" s="17"/>
      <c r="BS86" s="17"/>
      <c r="BT86" s="28"/>
    </row>
    <row r="87" ht="45" spans="1:72">
      <c r="A87" s="18" t="s">
        <v>138</v>
      </c>
      <c r="B87" s="13">
        <f t="array" ref="B87">_xlfn._xlws.FILTER([22]附件4本专科!$D$1:$D$65536,[22]附件4本专科!$B$1:$B$65536=A87,0)</f>
        <v>3</v>
      </c>
      <c r="C87" s="17">
        <f t="shared" si="7"/>
        <v>2.4</v>
      </c>
      <c r="D87" s="17"/>
      <c r="E87" s="17">
        <f t="array" ref="E87">_xlfn._xlws.FILTER([22]附件4本专科!$F$1:$F$65536,[22]附件4本专科!$B$1:$B$65536=A87,0)</f>
        <v>106</v>
      </c>
      <c r="F87" s="17">
        <f t="shared" si="8"/>
        <v>53</v>
      </c>
      <c r="G87" s="17"/>
      <c r="H87" s="17">
        <f t="array" ref="H87">_xlfn._xlws.FILTER([22]附件4本专科!$X$1:$X$65536,[22]附件4本专科!$B$1:$B$65536=A87,0)</f>
        <v>2455</v>
      </c>
      <c r="I87" s="17">
        <f t="array" ref="I87">ROUND((_xlfn._xlws.FILTER([22]附件4本专科!$Q$1:$Q$65536,[22]附件4本专科!$B$1:$B$65536=A87,0)),2)</f>
        <v>308.52</v>
      </c>
      <c r="J87" s="17"/>
      <c r="K87" s="17">
        <f t="array" ref="K87">_xlfn._xlws.FILTER([22]附件5服兵役资助!$BF$1:$BF$65536,[22]附件5服兵役资助!$B$1:$B$65536=A87,0)</f>
        <v>60</v>
      </c>
      <c r="L87" s="17">
        <f t="array" ref="L87">ROUND((_xlfn._xlws.FILTER([22]附件5服兵役资助!$BH$1:$BH$65536,[22]附件5服兵役资助!$B$1:$B$65536=A87,0)),2)</f>
        <v>6.93</v>
      </c>
      <c r="M87" s="17">
        <f t="array" ref="M87">_xlfn._xlws.FILTER([22]附件5服兵役资助!$BE$1:$BE$65536,[22]附件5服兵役资助!$B$1:$B$65536=A87,0)</f>
        <v>46</v>
      </c>
      <c r="N87" s="17">
        <f t="array" ref="N87">_xlfn._xlws.FILTER([22]附件5服兵役资助!$BG$1:$BG$65536,[22]附件5服兵役资助!$B$1:$B$65536=A87,0)</f>
        <v>39.54</v>
      </c>
      <c r="O87" s="17"/>
      <c r="P87" s="22">
        <f t="array" ref="P87">_xlfn._xlws.FILTER('[23]1参阅件'!$C$1:$C$65536,'[23]1参阅件'!$B$1:$B$65536=A87,0)</f>
        <v>0</v>
      </c>
      <c r="Q87" s="17">
        <f t="shared" si="9"/>
        <v>0</v>
      </c>
      <c r="R87" s="26"/>
      <c r="S87" s="27">
        <f t="array" ref="S87">_xlfn._xlws.FILTER('[23]1参阅件'!$D$1:$D$65536,'[23]1参阅件'!$B$1:$B$65536=A87,0)</f>
        <v>0</v>
      </c>
      <c r="T87" s="17">
        <f t="array" ref="T87">ROUND((_xlfn._xlws.FILTER([23]中央直达资金备案!$D$1:$D$65536,[23]中央直达资金备案!$B$1:$B$65536=A87,0)-Q87),2)</f>
        <v>0</v>
      </c>
      <c r="U87" s="26"/>
      <c r="V87" s="27">
        <f t="array" ref="V87">_xlfn._xlws.FILTER('[23]1参阅件'!$E$1:$E$65536,'[23]1参阅件'!$B$1:$B$65536=A87,0)</f>
        <v>0</v>
      </c>
      <c r="W87" s="17">
        <f t="array" ref="W87">ROUND((_xlfn._xlws.FILTER([23]中央直达资金备案!$E$1:$E$65536,[23]中央直达资金备案!$B$1:$B$65536=A87,0)),2)</f>
        <v>0</v>
      </c>
      <c r="X87" s="26"/>
      <c r="Y87" s="28"/>
      <c r="Z87" s="28"/>
      <c r="AA87" s="28"/>
      <c r="AB87" s="28"/>
      <c r="AC87" s="18" t="s">
        <v>53</v>
      </c>
      <c r="AD87" s="17" t="s">
        <v>49</v>
      </c>
      <c r="AE87" s="18" t="s">
        <v>54</v>
      </c>
      <c r="AF87" s="17" t="s">
        <v>49</v>
      </c>
      <c r="AG87" s="18" t="s">
        <v>55</v>
      </c>
      <c r="AH87" s="17" t="s">
        <v>49</v>
      </c>
      <c r="AI87" s="17" t="s">
        <v>49</v>
      </c>
      <c r="AJ87" s="17"/>
      <c r="AK87" s="17"/>
      <c r="AL87" s="17"/>
      <c r="AM87" s="17"/>
      <c r="AN87" s="17"/>
      <c r="AO87" s="17"/>
      <c r="AP87" s="17"/>
      <c r="AQ87" s="17"/>
      <c r="AR87" s="17"/>
      <c r="AS87" s="17" t="s">
        <v>49</v>
      </c>
      <c r="AT87" s="17" t="s">
        <v>49</v>
      </c>
      <c r="AU87" s="17" t="s">
        <v>49</v>
      </c>
      <c r="AV87" s="17" t="s">
        <v>49</v>
      </c>
      <c r="AW87" s="17" t="s">
        <v>51</v>
      </c>
      <c r="AX87" s="17"/>
      <c r="AY87" s="17"/>
      <c r="AZ87" s="17"/>
      <c r="BA87" s="17"/>
      <c r="BB87" s="17"/>
      <c r="BC87" s="17"/>
      <c r="BD87" s="17" t="s">
        <v>49</v>
      </c>
      <c r="BE87" s="17" t="s">
        <v>49</v>
      </c>
      <c r="BF87" s="17" t="s">
        <v>49</v>
      </c>
      <c r="BG87" s="17" t="s">
        <v>49</v>
      </c>
      <c r="BH87" s="17" t="s">
        <v>49</v>
      </c>
      <c r="BI87" s="17" t="s">
        <v>49</v>
      </c>
      <c r="BJ87" s="17" t="s">
        <v>49</v>
      </c>
      <c r="BK87" s="17"/>
      <c r="BL87" s="17"/>
      <c r="BM87" s="17"/>
      <c r="BN87" s="17"/>
      <c r="BO87" s="17"/>
      <c r="BP87" s="17"/>
      <c r="BQ87" s="17"/>
      <c r="BR87" s="17"/>
      <c r="BS87" s="17"/>
      <c r="BT87" s="28"/>
    </row>
    <row r="88" ht="45" spans="1:72">
      <c r="A88" s="18" t="s">
        <v>139</v>
      </c>
      <c r="B88" s="13">
        <f t="array" ref="B88">_xlfn._xlws.FILTER([22]附件4本专科!$D$1:$D$65536,[22]附件4本专科!$B$1:$B$65536=A88,0)</f>
        <v>5</v>
      </c>
      <c r="C88" s="17">
        <f t="shared" si="7"/>
        <v>4</v>
      </c>
      <c r="D88" s="17"/>
      <c r="E88" s="17">
        <f t="array" ref="E88">_xlfn._xlws.FILTER([22]附件4本专科!$F$1:$F$65536,[22]附件4本专科!$B$1:$B$65536=A88,0)</f>
        <v>156</v>
      </c>
      <c r="F88" s="17">
        <f t="shared" si="8"/>
        <v>78</v>
      </c>
      <c r="G88" s="17"/>
      <c r="H88" s="17">
        <f t="array" ref="H88">_xlfn._xlws.FILTER([22]附件4本专科!$X$1:$X$65536,[22]附件4本专科!$B$1:$B$65536=A88,0)</f>
        <v>2360</v>
      </c>
      <c r="I88" s="17">
        <f t="array" ref="I88">ROUND((_xlfn._xlws.FILTER([22]附件4本专科!$Q$1:$Q$65536,[22]附件4本专科!$B$1:$B$65536=A88,0)),2)</f>
        <v>231.73</v>
      </c>
      <c r="J88" s="17"/>
      <c r="K88" s="17">
        <f t="array" ref="K88">_xlfn._xlws.FILTER([22]附件5服兵役资助!$BF$1:$BF$65536,[22]附件5服兵役资助!$B$1:$B$65536=A88,0)</f>
        <v>88</v>
      </c>
      <c r="L88" s="17">
        <f t="array" ref="L88">ROUND((_xlfn._xlws.FILTER([22]附件5服兵役资助!$BH$1:$BH$65536,[22]附件5服兵役资助!$B$1:$B$65536=A88,0)),2)</f>
        <v>10.89</v>
      </c>
      <c r="M88" s="17">
        <f t="array" ref="M88">_xlfn._xlws.FILTER([22]附件5服兵役资助!$BE$1:$BE$65536,[22]附件5服兵役资助!$B$1:$B$65536=A88,0)</f>
        <v>133</v>
      </c>
      <c r="N88" s="17">
        <f t="array" ref="N88">_xlfn._xlws.FILTER([22]附件5服兵役资助!$BG$1:$BG$65536,[22]附件5服兵役资助!$B$1:$B$65536=A88,0)</f>
        <v>160.37</v>
      </c>
      <c r="O88" s="17"/>
      <c r="P88" s="22">
        <f t="array" ref="P88">_xlfn._xlws.FILTER('[23]1参阅件'!$C$1:$C$65536,'[23]1参阅件'!$B$1:$B$65536=A88,0)</f>
        <v>0</v>
      </c>
      <c r="Q88" s="17">
        <f t="shared" si="9"/>
        <v>0</v>
      </c>
      <c r="R88" s="26"/>
      <c r="S88" s="27">
        <f t="array" ref="S88">_xlfn._xlws.FILTER('[23]1参阅件'!$D$1:$D$65536,'[23]1参阅件'!$B$1:$B$65536=A88,0)</f>
        <v>0</v>
      </c>
      <c r="T88" s="17">
        <f t="array" ref="T88">ROUND((_xlfn._xlws.FILTER([23]中央直达资金备案!$D$1:$D$65536,[23]中央直达资金备案!$B$1:$B$65536=A88,0)-Q88),2)</f>
        <v>0</v>
      </c>
      <c r="U88" s="26"/>
      <c r="V88" s="27">
        <f t="array" ref="V88">_xlfn._xlws.FILTER('[23]1参阅件'!$E$1:$E$65536,'[23]1参阅件'!$B$1:$B$65536=A88,0)</f>
        <v>0</v>
      </c>
      <c r="W88" s="17">
        <f t="array" ref="W88">ROUND((_xlfn._xlws.FILTER([23]中央直达资金备案!$E$1:$E$65536,[23]中央直达资金备案!$B$1:$B$65536=A88,0)),2)</f>
        <v>0</v>
      </c>
      <c r="X88" s="26"/>
      <c r="Y88" s="28"/>
      <c r="Z88" s="28"/>
      <c r="AA88" s="28"/>
      <c r="AB88" s="28"/>
      <c r="AC88" s="18" t="s">
        <v>53</v>
      </c>
      <c r="AD88" s="17" t="s">
        <v>49</v>
      </c>
      <c r="AE88" s="18" t="s">
        <v>54</v>
      </c>
      <c r="AF88" s="17" t="s">
        <v>49</v>
      </c>
      <c r="AG88" s="18" t="s">
        <v>55</v>
      </c>
      <c r="AH88" s="17" t="s">
        <v>49</v>
      </c>
      <c r="AI88" s="17" t="s">
        <v>49</v>
      </c>
      <c r="AJ88" s="17"/>
      <c r="AK88" s="17"/>
      <c r="AL88" s="17"/>
      <c r="AM88" s="17"/>
      <c r="AN88" s="17"/>
      <c r="AO88" s="17"/>
      <c r="AP88" s="17"/>
      <c r="AQ88" s="17"/>
      <c r="AR88" s="17"/>
      <c r="AS88" s="17" t="s">
        <v>49</v>
      </c>
      <c r="AT88" s="17" t="s">
        <v>49</v>
      </c>
      <c r="AU88" s="17" t="s">
        <v>49</v>
      </c>
      <c r="AV88" s="17" t="s">
        <v>49</v>
      </c>
      <c r="AW88" s="17" t="s">
        <v>51</v>
      </c>
      <c r="AX88" s="17"/>
      <c r="AY88" s="17"/>
      <c r="AZ88" s="17"/>
      <c r="BA88" s="17"/>
      <c r="BB88" s="17"/>
      <c r="BC88" s="17"/>
      <c r="BD88" s="17" t="s">
        <v>49</v>
      </c>
      <c r="BE88" s="17" t="s">
        <v>49</v>
      </c>
      <c r="BF88" s="17" t="s">
        <v>49</v>
      </c>
      <c r="BG88" s="17" t="s">
        <v>49</v>
      </c>
      <c r="BH88" s="17" t="s">
        <v>49</v>
      </c>
      <c r="BI88" s="17" t="s">
        <v>49</v>
      </c>
      <c r="BJ88" s="17" t="s">
        <v>49</v>
      </c>
      <c r="BK88" s="17"/>
      <c r="BL88" s="17"/>
      <c r="BM88" s="17"/>
      <c r="BN88" s="17"/>
      <c r="BO88" s="17"/>
      <c r="BP88" s="17"/>
      <c r="BQ88" s="17"/>
      <c r="BR88" s="17"/>
      <c r="BS88" s="17"/>
      <c r="BT88" s="28"/>
    </row>
    <row r="89" ht="45" spans="1:72">
      <c r="A89" s="18" t="s">
        <v>140</v>
      </c>
      <c r="B89" s="13">
        <f t="array" ref="B89">_xlfn._xlws.FILTER([22]附件4本专科!$D$1:$D$65536,[22]附件4本专科!$B$1:$B$65536=A89,0)</f>
        <v>36</v>
      </c>
      <c r="C89" s="17">
        <f t="shared" si="7"/>
        <v>28.8</v>
      </c>
      <c r="D89" s="17"/>
      <c r="E89" s="17">
        <f t="array" ref="E89">_xlfn._xlws.FILTER([22]附件4本专科!$F$1:$F$65536,[22]附件4本专科!$B$1:$B$65536=A89,0)</f>
        <v>934</v>
      </c>
      <c r="F89" s="17">
        <f t="shared" si="8"/>
        <v>467</v>
      </c>
      <c r="G89" s="17"/>
      <c r="H89" s="17">
        <f t="array" ref="H89">_xlfn._xlws.FILTER([22]附件4本专科!$X$1:$X$65536,[22]附件4本专科!$B$1:$B$65536=A89,0)</f>
        <v>12865</v>
      </c>
      <c r="I89" s="17">
        <f t="array" ref="I89">ROUND((_xlfn._xlws.FILTER([22]附件4本专科!$Q$1:$Q$65536,[22]附件4本专科!$B$1:$B$65536=A89,0)),2)</f>
        <v>1182.95</v>
      </c>
      <c r="J89" s="17"/>
      <c r="K89" s="17">
        <f t="array" ref="K89">_xlfn._xlws.FILTER([22]附件5服兵役资助!$BF$1:$BF$65536,[22]附件5服兵役资助!$B$1:$B$65536=A89,0)</f>
        <v>770</v>
      </c>
      <c r="L89" s="17">
        <f t="array" ref="L89">ROUND((_xlfn._xlws.FILTER([22]附件5服兵役资助!$BH$1:$BH$65536,[22]附件5服兵役资助!$B$1:$B$65536=A89,0)),2)</f>
        <v>92.17</v>
      </c>
      <c r="M89" s="17">
        <f t="array" ref="M89">_xlfn._xlws.FILTER([22]附件5服兵役资助!$BE$1:$BE$65536,[22]附件5服兵役资助!$B$1:$B$65536=A89,0)</f>
        <v>354</v>
      </c>
      <c r="N89" s="17">
        <f t="array" ref="N89">_xlfn._xlws.FILTER([22]附件5服兵役资助!$BG$1:$BG$65536,[22]附件5服兵役资助!$B$1:$B$65536=A89,0)</f>
        <v>924.65</v>
      </c>
      <c r="O89" s="17"/>
      <c r="P89" s="22">
        <f t="array" ref="P89">_xlfn._xlws.FILTER('[23]1参阅件'!$C$1:$C$65536,'[23]1参阅件'!$B$1:$B$65536=A89,0)</f>
        <v>0</v>
      </c>
      <c r="Q89" s="17">
        <f t="shared" si="9"/>
        <v>0</v>
      </c>
      <c r="R89" s="26"/>
      <c r="S89" s="27">
        <f t="array" ref="S89">_xlfn._xlws.FILTER('[23]1参阅件'!$D$1:$D$65536,'[23]1参阅件'!$B$1:$B$65536=A89,0)</f>
        <v>0</v>
      </c>
      <c r="T89" s="17">
        <f t="array" ref="T89">ROUND((_xlfn._xlws.FILTER([23]中央直达资金备案!$D$1:$D$65536,[23]中央直达资金备案!$B$1:$B$65536=A89,0)-Q89),2)</f>
        <v>0</v>
      </c>
      <c r="U89" s="26"/>
      <c r="V89" s="27">
        <f t="array" ref="V89">_xlfn._xlws.FILTER('[23]1参阅件'!$E$1:$E$65536,'[23]1参阅件'!$B$1:$B$65536=A89,0)</f>
        <v>0</v>
      </c>
      <c r="W89" s="17">
        <f t="array" ref="W89">ROUND((_xlfn._xlws.FILTER([23]中央直达资金备案!$E$1:$E$65536,[23]中央直达资金备案!$B$1:$B$65536=A89,0)),2)</f>
        <v>0</v>
      </c>
      <c r="X89" s="26"/>
      <c r="Y89" s="28"/>
      <c r="Z89" s="28"/>
      <c r="AA89" s="28"/>
      <c r="AB89" s="28"/>
      <c r="AC89" s="18" t="s">
        <v>53</v>
      </c>
      <c r="AD89" s="17" t="s">
        <v>49</v>
      </c>
      <c r="AE89" s="18" t="s">
        <v>54</v>
      </c>
      <c r="AF89" s="17" t="s">
        <v>49</v>
      </c>
      <c r="AG89" s="18" t="s">
        <v>55</v>
      </c>
      <c r="AH89" s="17" t="s">
        <v>49</v>
      </c>
      <c r="AI89" s="17" t="s">
        <v>49</v>
      </c>
      <c r="AJ89" s="17"/>
      <c r="AK89" s="17"/>
      <c r="AL89" s="17"/>
      <c r="AM89" s="17"/>
      <c r="AN89" s="17"/>
      <c r="AO89" s="17"/>
      <c r="AP89" s="17"/>
      <c r="AQ89" s="17"/>
      <c r="AR89" s="17"/>
      <c r="AS89" s="17" t="s">
        <v>49</v>
      </c>
      <c r="AT89" s="17" t="s">
        <v>49</v>
      </c>
      <c r="AU89" s="17" t="s">
        <v>49</v>
      </c>
      <c r="AV89" s="17" t="s">
        <v>49</v>
      </c>
      <c r="AW89" s="17" t="s">
        <v>51</v>
      </c>
      <c r="AX89" s="17"/>
      <c r="AY89" s="17"/>
      <c r="AZ89" s="17"/>
      <c r="BA89" s="17"/>
      <c r="BB89" s="17"/>
      <c r="BC89" s="17"/>
      <c r="BD89" s="17" t="s">
        <v>49</v>
      </c>
      <c r="BE89" s="17" t="s">
        <v>49</v>
      </c>
      <c r="BF89" s="17" t="s">
        <v>49</v>
      </c>
      <c r="BG89" s="17" t="s">
        <v>49</v>
      </c>
      <c r="BH89" s="17" t="s">
        <v>49</v>
      </c>
      <c r="BI89" s="17" t="s">
        <v>49</v>
      </c>
      <c r="BJ89" s="17" t="s">
        <v>49</v>
      </c>
      <c r="BK89" s="17"/>
      <c r="BL89" s="17"/>
      <c r="BM89" s="17"/>
      <c r="BN89" s="17"/>
      <c r="BO89" s="17"/>
      <c r="BP89" s="17"/>
      <c r="BQ89" s="17"/>
      <c r="BR89" s="17"/>
      <c r="BS89" s="17"/>
      <c r="BT89" s="28"/>
    </row>
    <row r="90" ht="45" spans="1:72">
      <c r="A90" s="18" t="s">
        <v>141</v>
      </c>
      <c r="B90" s="13">
        <f t="array" ref="B90">_xlfn._xlws.FILTER([22]附件4本专科!$D$1:$D$65536,[22]附件4本专科!$B$1:$B$65536=A90,0)</f>
        <v>34</v>
      </c>
      <c r="C90" s="17">
        <f t="shared" si="7"/>
        <v>27.2</v>
      </c>
      <c r="D90" s="17"/>
      <c r="E90" s="17">
        <f t="array" ref="E90">_xlfn._xlws.FILTER([22]附件4本专科!$F$1:$F$65536,[22]附件4本专科!$B$1:$B$65536=A90,0)</f>
        <v>889</v>
      </c>
      <c r="F90" s="17">
        <f t="shared" si="8"/>
        <v>444.5</v>
      </c>
      <c r="G90" s="17"/>
      <c r="H90" s="17">
        <f t="array" ref="H90">_xlfn._xlws.FILTER([22]附件4本专科!$X$1:$X$65536,[22]附件4本专科!$B$1:$B$65536=A90,0)</f>
        <v>11783</v>
      </c>
      <c r="I90" s="17">
        <f t="array" ref="I90">ROUND((_xlfn._xlws.FILTER([22]附件4本专科!$Q$1:$Q$65536,[22]附件4本专科!$B$1:$B$65536=A90,0)),2)</f>
        <v>1083.56</v>
      </c>
      <c r="J90" s="17"/>
      <c r="K90" s="17">
        <f t="array" ref="K90">_xlfn._xlws.FILTER([22]附件5服兵役资助!$BF$1:$BF$65536,[22]附件5服兵役资助!$B$1:$B$65536=A90,0)</f>
        <v>382</v>
      </c>
      <c r="L90" s="17">
        <f t="array" ref="L90">ROUND((_xlfn._xlws.FILTER([22]附件5服兵役资助!$BH$1:$BH$65536,[22]附件5服兵役资助!$B$1:$B$65536=A90,0)),2)</f>
        <v>42.67</v>
      </c>
      <c r="M90" s="17">
        <f t="array" ref="M90">_xlfn._xlws.FILTER([22]附件5服兵役资助!$BE$1:$BE$65536,[22]附件5服兵役资助!$B$1:$B$65536=A90,0)</f>
        <v>237</v>
      </c>
      <c r="N90" s="17">
        <f t="array" ref="N90">_xlfn._xlws.FILTER([22]附件5服兵役资助!$BG$1:$BG$65536,[22]附件5服兵役资助!$B$1:$B$65536=A90,0)</f>
        <v>684.5</v>
      </c>
      <c r="O90" s="17"/>
      <c r="P90" s="22">
        <f t="array" ref="P90">_xlfn._xlws.FILTER('[23]1参阅件'!$C$1:$C$65536,'[23]1参阅件'!$B$1:$B$65536=A90,0)</f>
        <v>0</v>
      </c>
      <c r="Q90" s="17">
        <f t="shared" si="9"/>
        <v>0</v>
      </c>
      <c r="R90" s="26"/>
      <c r="S90" s="27">
        <f t="array" ref="S90">_xlfn._xlws.FILTER('[23]1参阅件'!$D$1:$D$65536,'[23]1参阅件'!$B$1:$B$65536=A90,0)</f>
        <v>0</v>
      </c>
      <c r="T90" s="17">
        <f t="array" ref="T90">ROUND((_xlfn._xlws.FILTER([23]中央直达资金备案!$D$1:$D$65536,[23]中央直达资金备案!$B$1:$B$65536=A90,0)-Q90),2)</f>
        <v>0</v>
      </c>
      <c r="U90" s="26"/>
      <c r="V90" s="27">
        <f t="array" ref="V90">_xlfn._xlws.FILTER('[23]1参阅件'!$E$1:$E$65536,'[23]1参阅件'!$B$1:$B$65536=A90,0)</f>
        <v>0</v>
      </c>
      <c r="W90" s="17">
        <f t="array" ref="W90">ROUND((_xlfn._xlws.FILTER([23]中央直达资金备案!$E$1:$E$65536,[23]中央直达资金备案!$B$1:$B$65536=A90,0)),2)</f>
        <v>0</v>
      </c>
      <c r="X90" s="26"/>
      <c r="Y90" s="28"/>
      <c r="Z90" s="28"/>
      <c r="AA90" s="28"/>
      <c r="AB90" s="28"/>
      <c r="AC90" s="18" t="s">
        <v>53</v>
      </c>
      <c r="AD90" s="17" t="s">
        <v>49</v>
      </c>
      <c r="AE90" s="18" t="s">
        <v>54</v>
      </c>
      <c r="AF90" s="17" t="s">
        <v>49</v>
      </c>
      <c r="AG90" s="18" t="s">
        <v>55</v>
      </c>
      <c r="AH90" s="17" t="s">
        <v>49</v>
      </c>
      <c r="AI90" s="17" t="s">
        <v>49</v>
      </c>
      <c r="AJ90" s="17"/>
      <c r="AK90" s="17"/>
      <c r="AL90" s="17"/>
      <c r="AM90" s="17"/>
      <c r="AN90" s="17"/>
      <c r="AO90" s="17"/>
      <c r="AP90" s="17"/>
      <c r="AQ90" s="17"/>
      <c r="AR90" s="17"/>
      <c r="AS90" s="17" t="s">
        <v>49</v>
      </c>
      <c r="AT90" s="17" t="s">
        <v>49</v>
      </c>
      <c r="AU90" s="17" t="s">
        <v>49</v>
      </c>
      <c r="AV90" s="17" t="s">
        <v>49</v>
      </c>
      <c r="AW90" s="17" t="s">
        <v>51</v>
      </c>
      <c r="AX90" s="17"/>
      <c r="AY90" s="17"/>
      <c r="AZ90" s="17"/>
      <c r="BA90" s="17"/>
      <c r="BB90" s="17"/>
      <c r="BC90" s="17"/>
      <c r="BD90" s="17" t="s">
        <v>49</v>
      </c>
      <c r="BE90" s="17" t="s">
        <v>49</v>
      </c>
      <c r="BF90" s="17" t="s">
        <v>49</v>
      </c>
      <c r="BG90" s="17" t="s">
        <v>49</v>
      </c>
      <c r="BH90" s="17" t="s">
        <v>49</v>
      </c>
      <c r="BI90" s="17" t="s">
        <v>49</v>
      </c>
      <c r="BJ90" s="17" t="s">
        <v>49</v>
      </c>
      <c r="BK90" s="17"/>
      <c r="BL90" s="17"/>
      <c r="BM90" s="17"/>
      <c r="BN90" s="17"/>
      <c r="BO90" s="17"/>
      <c r="BP90" s="17"/>
      <c r="BQ90" s="17"/>
      <c r="BR90" s="17"/>
      <c r="BS90" s="17"/>
      <c r="BT90" s="28"/>
    </row>
    <row r="91" ht="45" spans="1:72">
      <c r="A91" s="18" t="s">
        <v>142</v>
      </c>
      <c r="B91" s="13">
        <f t="array" ref="B91">_xlfn._xlws.FILTER([22]附件4本专科!$D$1:$D$65536,[22]附件4本专科!$B$1:$B$65536=A91,0)</f>
        <v>24</v>
      </c>
      <c r="C91" s="17">
        <f t="shared" si="7"/>
        <v>19.2</v>
      </c>
      <c r="D91" s="17"/>
      <c r="E91" s="17">
        <f t="array" ref="E91">_xlfn._xlws.FILTER([22]附件4本专科!$F$1:$F$65536,[22]附件4本专科!$B$1:$B$65536=A91,0)</f>
        <v>625</v>
      </c>
      <c r="F91" s="17">
        <f t="shared" si="8"/>
        <v>312.5</v>
      </c>
      <c r="G91" s="17"/>
      <c r="H91" s="17">
        <f t="array" ref="H91">_xlfn._xlws.FILTER([22]附件4本专科!$X$1:$X$65536,[22]附件4本专科!$B$1:$B$65536=A91,0)</f>
        <v>8348</v>
      </c>
      <c r="I91" s="17">
        <f t="array" ref="I91">ROUND((_xlfn._xlws.FILTER([22]附件4本专科!$Q$1:$Q$65536,[22]附件4本专科!$B$1:$B$65536=A91,0)),2)</f>
        <v>767.62</v>
      </c>
      <c r="J91" s="17"/>
      <c r="K91" s="17">
        <f t="array" ref="K91">_xlfn._xlws.FILTER([22]附件5服兵役资助!$BF$1:$BF$65536,[22]附件5服兵役资助!$B$1:$B$65536=A91,0)</f>
        <v>313</v>
      </c>
      <c r="L91" s="17">
        <f t="array" ref="L91">ROUND((_xlfn._xlws.FILTER([22]附件5服兵役资助!$BH$1:$BH$65536,[22]附件5服兵役资助!$B$1:$B$65536=A91,0)),2)</f>
        <v>36.73</v>
      </c>
      <c r="M91" s="17">
        <f t="array" ref="M91">_xlfn._xlws.FILTER([22]附件5服兵役资助!$BE$1:$BE$65536,[22]附件5服兵役资助!$B$1:$B$65536=A91,0)</f>
        <v>249</v>
      </c>
      <c r="N91" s="17">
        <f t="array" ref="N91">_xlfn._xlws.FILTER([22]附件5服兵役资助!$BG$1:$BG$65536,[22]附件5服兵役资助!$B$1:$B$65536=A91,0)</f>
        <v>810</v>
      </c>
      <c r="O91" s="17"/>
      <c r="P91" s="22">
        <f t="array" ref="P91">_xlfn._xlws.FILTER('[23]1参阅件'!$C$1:$C$65536,'[23]1参阅件'!$B$1:$B$65536=A91,0)</f>
        <v>0</v>
      </c>
      <c r="Q91" s="17">
        <f t="shared" si="9"/>
        <v>0</v>
      </c>
      <c r="R91" s="26"/>
      <c r="S91" s="27">
        <f t="array" ref="S91">_xlfn._xlws.FILTER('[23]1参阅件'!$D$1:$D$65536,'[23]1参阅件'!$B$1:$B$65536=A91,0)</f>
        <v>0</v>
      </c>
      <c r="T91" s="17">
        <f t="array" ref="T91">ROUND((_xlfn._xlws.FILTER([23]中央直达资金备案!$D$1:$D$65536,[23]中央直达资金备案!$B$1:$B$65536=A91,0)-Q91),2)</f>
        <v>0</v>
      </c>
      <c r="U91" s="26"/>
      <c r="V91" s="27">
        <f t="array" ref="V91">_xlfn._xlws.FILTER('[23]1参阅件'!$E$1:$E$65536,'[23]1参阅件'!$B$1:$B$65536=A91,0)</f>
        <v>0</v>
      </c>
      <c r="W91" s="17">
        <f t="array" ref="W91">ROUND((_xlfn._xlws.FILTER([23]中央直达资金备案!$E$1:$E$65536,[23]中央直达资金备案!$B$1:$B$65536=A91,0)),2)</f>
        <v>0</v>
      </c>
      <c r="X91" s="26"/>
      <c r="Y91" s="28"/>
      <c r="Z91" s="28"/>
      <c r="AA91" s="28"/>
      <c r="AB91" s="28"/>
      <c r="AC91" s="18" t="s">
        <v>53</v>
      </c>
      <c r="AD91" s="17" t="s">
        <v>49</v>
      </c>
      <c r="AE91" s="18" t="s">
        <v>54</v>
      </c>
      <c r="AF91" s="17" t="s">
        <v>49</v>
      </c>
      <c r="AG91" s="18" t="s">
        <v>55</v>
      </c>
      <c r="AH91" s="17" t="s">
        <v>49</v>
      </c>
      <c r="AI91" s="17" t="s">
        <v>49</v>
      </c>
      <c r="AJ91" s="17"/>
      <c r="AK91" s="17"/>
      <c r="AL91" s="17"/>
      <c r="AM91" s="17"/>
      <c r="AN91" s="17"/>
      <c r="AO91" s="17"/>
      <c r="AP91" s="17"/>
      <c r="AQ91" s="17"/>
      <c r="AR91" s="17"/>
      <c r="AS91" s="17" t="s">
        <v>49</v>
      </c>
      <c r="AT91" s="17" t="s">
        <v>49</v>
      </c>
      <c r="AU91" s="17" t="s">
        <v>49</v>
      </c>
      <c r="AV91" s="17" t="s">
        <v>49</v>
      </c>
      <c r="AW91" s="17" t="s">
        <v>51</v>
      </c>
      <c r="AX91" s="17"/>
      <c r="AY91" s="17"/>
      <c r="AZ91" s="17"/>
      <c r="BA91" s="17"/>
      <c r="BB91" s="17"/>
      <c r="BC91" s="17"/>
      <c r="BD91" s="17" t="s">
        <v>49</v>
      </c>
      <c r="BE91" s="17" t="s">
        <v>49</v>
      </c>
      <c r="BF91" s="17" t="s">
        <v>49</v>
      </c>
      <c r="BG91" s="17" t="s">
        <v>49</v>
      </c>
      <c r="BH91" s="17" t="s">
        <v>49</v>
      </c>
      <c r="BI91" s="17" t="s">
        <v>49</v>
      </c>
      <c r="BJ91" s="17" t="s">
        <v>49</v>
      </c>
      <c r="BK91" s="17"/>
      <c r="BL91" s="17"/>
      <c r="BM91" s="17"/>
      <c r="BN91" s="17"/>
      <c r="BO91" s="17"/>
      <c r="BP91" s="17"/>
      <c r="BQ91" s="17"/>
      <c r="BR91" s="17"/>
      <c r="BS91" s="17"/>
      <c r="BT91" s="28"/>
    </row>
    <row r="92" ht="45" spans="1:72">
      <c r="A92" s="18" t="s">
        <v>143</v>
      </c>
      <c r="B92" s="13">
        <f t="array" ref="B92">_xlfn._xlws.FILTER([22]附件4本专科!$D$1:$D$65536,[22]附件4本专科!$B$1:$B$65536=A92,0)</f>
        <v>4</v>
      </c>
      <c r="C92" s="17">
        <f t="shared" si="7"/>
        <v>3.2</v>
      </c>
      <c r="D92" s="17"/>
      <c r="E92" s="17">
        <f t="array" ref="E92">_xlfn._xlws.FILTER([22]附件4本专科!$F$1:$F$65536,[22]附件4本专科!$B$1:$B$65536=A92,0)</f>
        <v>126</v>
      </c>
      <c r="F92" s="17">
        <f t="shared" si="8"/>
        <v>63</v>
      </c>
      <c r="G92" s="17"/>
      <c r="H92" s="17">
        <f t="array" ref="H92">_xlfn._xlws.FILTER([22]附件4本专科!$X$1:$X$65536,[22]附件4本专科!$B$1:$B$65536=A92,0)</f>
        <v>1945</v>
      </c>
      <c r="I92" s="17">
        <f t="array" ref="I92">ROUND((_xlfn._xlws.FILTER([22]附件4本专科!$Q$1:$Q$65536,[22]附件4本专科!$B$1:$B$65536=A92,0)),2)</f>
        <v>210.54</v>
      </c>
      <c r="J92" s="17"/>
      <c r="K92" s="17">
        <f t="array" ref="K92">_xlfn._xlws.FILTER([22]附件5服兵役资助!$BF$1:$BF$65536,[22]附件5服兵役资助!$B$1:$B$65536=A92,0)</f>
        <v>109</v>
      </c>
      <c r="L92" s="17">
        <f t="array" ref="L92">ROUND((_xlfn._xlws.FILTER([22]附件5服兵役资助!$BH$1:$BH$65536,[22]附件5服兵役资助!$B$1:$B$65536=A92,0)),2)</f>
        <v>11.48</v>
      </c>
      <c r="M92" s="17">
        <f t="array" ref="M92">_xlfn._xlws.FILTER([22]附件5服兵役资助!$BE$1:$BE$65536,[22]附件5服兵役资助!$B$1:$B$65536=A92,0)</f>
        <v>88</v>
      </c>
      <c r="N92" s="17">
        <f t="array" ref="N92">_xlfn._xlws.FILTER([22]附件5服兵役资助!$BG$1:$BG$65536,[22]附件5服兵役资助!$B$1:$B$65536=A92,0)</f>
        <v>120.05</v>
      </c>
      <c r="O92" s="17"/>
      <c r="P92" s="22">
        <f t="array" ref="P92">_xlfn._xlws.FILTER('[23]1参阅件'!$C$1:$C$65536,'[23]1参阅件'!$B$1:$B$65536=A92,0)</f>
        <v>0</v>
      </c>
      <c r="Q92" s="17">
        <f t="shared" si="9"/>
        <v>0</v>
      </c>
      <c r="R92" s="26"/>
      <c r="S92" s="27">
        <f t="array" ref="S92">_xlfn._xlws.FILTER('[23]1参阅件'!$D$1:$D$65536,'[23]1参阅件'!$B$1:$B$65536=A92,0)</f>
        <v>0</v>
      </c>
      <c r="T92" s="17">
        <f t="array" ref="T92">ROUND((_xlfn._xlws.FILTER([23]中央直达资金备案!$D$1:$D$65536,[23]中央直达资金备案!$B$1:$B$65536=A92,0)-Q92),2)</f>
        <v>0</v>
      </c>
      <c r="U92" s="26"/>
      <c r="V92" s="27">
        <f t="array" ref="V92">_xlfn._xlws.FILTER('[23]1参阅件'!$E$1:$E$65536,'[23]1参阅件'!$B$1:$B$65536=A92,0)</f>
        <v>0</v>
      </c>
      <c r="W92" s="17">
        <f t="array" ref="W92">ROUND((_xlfn._xlws.FILTER([23]中央直达资金备案!$E$1:$E$65536,[23]中央直达资金备案!$B$1:$B$65536=A92,0)),2)</f>
        <v>0</v>
      </c>
      <c r="X92" s="26"/>
      <c r="Y92" s="28"/>
      <c r="Z92" s="28"/>
      <c r="AA92" s="28"/>
      <c r="AB92" s="28"/>
      <c r="AC92" s="18" t="s">
        <v>53</v>
      </c>
      <c r="AD92" s="17" t="s">
        <v>49</v>
      </c>
      <c r="AE92" s="18" t="s">
        <v>54</v>
      </c>
      <c r="AF92" s="17" t="s">
        <v>49</v>
      </c>
      <c r="AG92" s="18" t="s">
        <v>55</v>
      </c>
      <c r="AH92" s="17" t="s">
        <v>49</v>
      </c>
      <c r="AI92" s="17" t="s">
        <v>49</v>
      </c>
      <c r="AJ92" s="17"/>
      <c r="AK92" s="17"/>
      <c r="AL92" s="17"/>
      <c r="AM92" s="17"/>
      <c r="AN92" s="17"/>
      <c r="AO92" s="17"/>
      <c r="AP92" s="17"/>
      <c r="AQ92" s="17"/>
      <c r="AR92" s="17"/>
      <c r="AS92" s="17" t="s">
        <v>49</v>
      </c>
      <c r="AT92" s="17" t="s">
        <v>49</v>
      </c>
      <c r="AU92" s="17" t="s">
        <v>49</v>
      </c>
      <c r="AV92" s="17" t="s">
        <v>49</v>
      </c>
      <c r="AW92" s="17" t="s">
        <v>51</v>
      </c>
      <c r="AX92" s="17"/>
      <c r="AY92" s="17"/>
      <c r="AZ92" s="17"/>
      <c r="BA92" s="17"/>
      <c r="BB92" s="17"/>
      <c r="BC92" s="17"/>
      <c r="BD92" s="17" t="s">
        <v>49</v>
      </c>
      <c r="BE92" s="17" t="s">
        <v>49</v>
      </c>
      <c r="BF92" s="17" t="s">
        <v>49</v>
      </c>
      <c r="BG92" s="17" t="s">
        <v>49</v>
      </c>
      <c r="BH92" s="17" t="s">
        <v>49</v>
      </c>
      <c r="BI92" s="17" t="s">
        <v>49</v>
      </c>
      <c r="BJ92" s="17" t="s">
        <v>49</v>
      </c>
      <c r="BK92" s="17"/>
      <c r="BL92" s="17"/>
      <c r="BM92" s="17"/>
      <c r="BN92" s="17"/>
      <c r="BO92" s="17"/>
      <c r="BP92" s="17"/>
      <c r="BQ92" s="17"/>
      <c r="BR92" s="17"/>
      <c r="BS92" s="17"/>
      <c r="BT92" s="28"/>
    </row>
    <row r="93" ht="22.5" spans="1:72">
      <c r="A93" s="32" t="s">
        <v>144</v>
      </c>
      <c r="B93" s="13">
        <f t="array" ref="B93">_xlfn._xlws.FILTER([22]附件4本专科!$D$1:$D$65536,[22]附件4本专科!$B$1:$B$65536=A93,0)</f>
        <v>0</v>
      </c>
      <c r="C93" s="17">
        <f t="shared" si="7"/>
        <v>0</v>
      </c>
      <c r="D93" s="17"/>
      <c r="E93" s="17">
        <f t="array" ref="E93">_xlfn._xlws.FILTER([22]附件4本专科!$F$1:$F$65536,[22]附件4本专科!$B$1:$B$65536=A93,0)</f>
        <v>0</v>
      </c>
      <c r="F93" s="17">
        <f t="shared" si="8"/>
        <v>0</v>
      </c>
      <c r="G93" s="17"/>
      <c r="H93" s="17">
        <f t="array" ref="H93">_xlfn._xlws.FILTER([22]附件4本专科!$X$1:$X$65536,[22]附件4本专科!$B$1:$B$65536=A93,0)</f>
        <v>0</v>
      </c>
      <c r="I93" s="17">
        <f t="array" ref="I93">ROUND((_xlfn._xlws.FILTER([22]附件4本专科!$Q$1:$Q$65536,[22]附件4本专科!$B$1:$B$65536=A93,0)),2)</f>
        <v>0</v>
      </c>
      <c r="J93" s="17"/>
      <c r="K93" s="17">
        <f t="array" ref="K93">_xlfn._xlws.FILTER([22]附件5服兵役资助!$BF$1:$BF$65536,[22]附件5服兵役资助!$B$1:$B$65536=A93,0)</f>
        <v>0</v>
      </c>
      <c r="L93" s="17">
        <f t="array" ref="L93">ROUND((_xlfn._xlws.FILTER([22]附件5服兵役资助!$BH$1:$BH$65536,[22]附件5服兵役资助!$B$1:$B$65536=A93,0)),2)</f>
        <v>0</v>
      </c>
      <c r="M93" s="17">
        <f t="array" ref="M93">_xlfn._xlws.FILTER([22]附件5服兵役资助!$BE$1:$BE$65536,[22]附件5服兵役资助!$B$1:$B$65536=A93,0)</f>
        <v>0</v>
      </c>
      <c r="N93" s="17">
        <f t="array" ref="N93">_xlfn._xlws.FILTER([22]附件5服兵役资助!$BG$1:$BG$65536,[22]附件5服兵役资助!$B$1:$B$65536=A93,0)</f>
        <v>0</v>
      </c>
      <c r="O93" s="17"/>
      <c r="P93" s="22">
        <f t="array" ref="P93">_xlfn._xlws.FILTER('[23]1参阅件'!$C$1:$C$65536,'[23]1参阅件'!$B$1:$B$65536=A93,0)</f>
        <v>0</v>
      </c>
      <c r="Q93" s="17">
        <f t="shared" si="9"/>
        <v>0</v>
      </c>
      <c r="R93" s="26"/>
      <c r="S93" s="27">
        <f t="array" ref="S93">_xlfn._xlws.FILTER('[23]1参阅件'!$D$1:$D$65536,'[23]1参阅件'!$B$1:$B$65536=A93,0)</f>
        <v>0</v>
      </c>
      <c r="T93" s="17">
        <f t="array" ref="T93">ROUND((_xlfn._xlws.FILTER([23]中央直达资金备案!$D$1:$D$65536,[23]中央直达资金备案!$B$1:$B$65536=A93,0)-Q93),2)</f>
        <v>0</v>
      </c>
      <c r="U93" s="26"/>
      <c r="V93" s="27">
        <f t="array" ref="V93">_xlfn._xlws.FILTER('[23]1参阅件'!$E$1:$E$65536,'[23]1参阅件'!$B$1:$B$65536=A93,0)</f>
        <v>34</v>
      </c>
      <c r="W93" s="17">
        <f t="array" ref="W93">ROUND((_xlfn._xlws.FILTER([23]中央直达资金备案!$E$1:$E$65536,[23]中央直达资金备案!$B$1:$B$65536=A93,0)),2)</f>
        <v>4</v>
      </c>
      <c r="X93" s="26"/>
      <c r="Y93" s="28"/>
      <c r="Z93" s="28"/>
      <c r="AA93" s="28"/>
      <c r="AB93" s="28"/>
      <c r="AC93" s="18"/>
      <c r="AD93" s="17"/>
      <c r="AE93" s="18"/>
      <c r="AF93" s="17"/>
      <c r="AG93" s="18"/>
      <c r="AH93" s="17"/>
      <c r="AI93" s="17"/>
      <c r="AJ93" s="17">
        <v>6000</v>
      </c>
      <c r="AK93" s="17" t="s">
        <v>49</v>
      </c>
      <c r="AL93" s="17">
        <v>2000</v>
      </c>
      <c r="AM93" s="17" t="s">
        <v>49</v>
      </c>
      <c r="AN93" s="17" t="s">
        <v>88</v>
      </c>
      <c r="AO93" s="17" t="s">
        <v>102</v>
      </c>
      <c r="AP93" s="17"/>
      <c r="AQ93" s="17"/>
      <c r="AR93" s="17"/>
      <c r="AS93" s="17"/>
      <c r="AT93" s="17"/>
      <c r="AU93" s="17"/>
      <c r="AV93" s="17"/>
      <c r="AW93" s="17"/>
      <c r="AX93" s="17" t="s">
        <v>49</v>
      </c>
      <c r="AY93" s="17" t="s">
        <v>49</v>
      </c>
      <c r="AZ93" s="17" t="s">
        <v>49</v>
      </c>
      <c r="BA93" s="17" t="s">
        <v>89</v>
      </c>
      <c r="BB93" s="17"/>
      <c r="BC93" s="17"/>
      <c r="BD93" s="17"/>
      <c r="BE93" s="17"/>
      <c r="BF93" s="17"/>
      <c r="BG93" s="17"/>
      <c r="BH93" s="17"/>
      <c r="BI93" s="17"/>
      <c r="BJ93" s="17"/>
      <c r="BK93" s="17" t="s">
        <v>49</v>
      </c>
      <c r="BL93" s="17" t="s">
        <v>49</v>
      </c>
      <c r="BM93" s="17" t="s">
        <v>49</v>
      </c>
      <c r="BN93" s="17" t="s">
        <v>49</v>
      </c>
      <c r="BO93" s="17" t="s">
        <v>49</v>
      </c>
      <c r="BP93" s="17"/>
      <c r="BQ93" s="17"/>
      <c r="BR93" s="17"/>
      <c r="BS93" s="17"/>
      <c r="BT93" s="28"/>
    </row>
    <row r="94" ht="22.5" spans="1:72">
      <c r="A94" s="32" t="s">
        <v>145</v>
      </c>
      <c r="B94" s="13">
        <f t="array" ref="B94">_xlfn._xlws.FILTER([22]附件4本专科!$D$1:$D$65536,[22]附件4本专科!$B$1:$B$65536=A94,0)</f>
        <v>0</v>
      </c>
      <c r="C94" s="17">
        <f t="shared" si="7"/>
        <v>0</v>
      </c>
      <c r="D94" s="17"/>
      <c r="E94" s="17">
        <f t="array" ref="E94">_xlfn._xlws.FILTER([22]附件4本专科!$F$1:$F$65536,[22]附件4本专科!$B$1:$B$65536=A94,0)</f>
        <v>0</v>
      </c>
      <c r="F94" s="17">
        <f t="shared" si="8"/>
        <v>0</v>
      </c>
      <c r="G94" s="17"/>
      <c r="H94" s="17">
        <f t="array" ref="H94">_xlfn._xlws.FILTER([22]附件4本专科!$X$1:$X$65536,[22]附件4本专科!$B$1:$B$65536=A94,0)</f>
        <v>0</v>
      </c>
      <c r="I94" s="17">
        <f t="array" ref="I94">ROUND((_xlfn._xlws.FILTER([22]附件4本专科!$Q$1:$Q$65536,[22]附件4本专科!$B$1:$B$65536=A94,0)),2)</f>
        <v>0</v>
      </c>
      <c r="J94" s="17"/>
      <c r="K94" s="17">
        <f t="array" ref="K94">_xlfn._xlws.FILTER([22]附件5服兵役资助!$BF$1:$BF$65536,[22]附件5服兵役资助!$B$1:$B$65536=A94,0)</f>
        <v>0</v>
      </c>
      <c r="L94" s="17">
        <f t="array" ref="L94">ROUND((_xlfn._xlws.FILTER([22]附件5服兵役资助!$BH$1:$BH$65536,[22]附件5服兵役资助!$B$1:$B$65536=A94,0)),2)</f>
        <v>0</v>
      </c>
      <c r="M94" s="17">
        <f t="array" ref="M94">_xlfn._xlws.FILTER([22]附件5服兵役资助!$BE$1:$BE$65536,[22]附件5服兵役资助!$B$1:$B$65536=A94,0)</f>
        <v>0</v>
      </c>
      <c r="N94" s="17">
        <f t="array" ref="N94">_xlfn._xlws.FILTER([22]附件5服兵役资助!$BG$1:$BG$65536,[22]附件5服兵役资助!$B$1:$B$65536=A94,0)</f>
        <v>0</v>
      </c>
      <c r="O94" s="17"/>
      <c r="P94" s="22">
        <f t="array" ref="P94">_xlfn._xlws.FILTER('[23]1参阅件'!$C$1:$C$65536,'[23]1参阅件'!$B$1:$B$65536=A94,0)</f>
        <v>2</v>
      </c>
      <c r="Q94" s="17">
        <f t="shared" si="9"/>
        <v>1.2</v>
      </c>
      <c r="R94" s="26"/>
      <c r="S94" s="27">
        <f t="array" ref="S94">_xlfn._xlws.FILTER('[23]1参阅件'!$D$1:$D$65536,'[23]1参阅件'!$B$1:$B$65536=A94,0)</f>
        <v>125</v>
      </c>
      <c r="T94" s="17">
        <f t="array" ref="T94">ROUND((_xlfn._xlws.FILTER([23]中央直达资金备案!$D$1:$D$65536,[23]中央直达资金备案!$B$1:$B$65536=A94,0)-Q94),2)</f>
        <v>14</v>
      </c>
      <c r="U94" s="26"/>
      <c r="V94" s="27">
        <f t="array" ref="V94">_xlfn._xlws.FILTER('[23]1参阅件'!$E$1:$E$65536,'[23]1参阅件'!$B$1:$B$65536=A94,0)</f>
        <v>1200</v>
      </c>
      <c r="W94" s="17">
        <f t="array" ref="W94">ROUND((_xlfn._xlws.FILTER([23]中央直达资金备案!$E$1:$E$65536,[23]中央直达资金备案!$B$1:$B$65536=A94,0)),2)</f>
        <v>143</v>
      </c>
      <c r="X94" s="26"/>
      <c r="Y94" s="28"/>
      <c r="Z94" s="28"/>
      <c r="AA94" s="28"/>
      <c r="AB94" s="28"/>
      <c r="AC94" s="18"/>
      <c r="AD94" s="17"/>
      <c r="AE94" s="18"/>
      <c r="AF94" s="17"/>
      <c r="AG94" s="18"/>
      <c r="AH94" s="17"/>
      <c r="AI94" s="17"/>
      <c r="AJ94" s="17">
        <v>6000</v>
      </c>
      <c r="AK94" s="17" t="s">
        <v>49</v>
      </c>
      <c r="AL94" s="17">
        <v>2000</v>
      </c>
      <c r="AM94" s="17" t="s">
        <v>49</v>
      </c>
      <c r="AN94" s="17" t="s">
        <v>88</v>
      </c>
      <c r="AO94" s="17" t="s">
        <v>102</v>
      </c>
      <c r="AP94" s="17"/>
      <c r="AQ94" s="17"/>
      <c r="AR94" s="17"/>
      <c r="AS94" s="17"/>
      <c r="AT94" s="17"/>
      <c r="AU94" s="17"/>
      <c r="AV94" s="17"/>
      <c r="AW94" s="17"/>
      <c r="AX94" s="17" t="s">
        <v>49</v>
      </c>
      <c r="AY94" s="17" t="s">
        <v>49</v>
      </c>
      <c r="AZ94" s="17" t="s">
        <v>49</v>
      </c>
      <c r="BA94" s="17" t="s">
        <v>89</v>
      </c>
      <c r="BB94" s="17"/>
      <c r="BC94" s="17"/>
      <c r="BD94" s="17"/>
      <c r="BE94" s="17"/>
      <c r="BF94" s="17"/>
      <c r="BG94" s="17"/>
      <c r="BH94" s="17"/>
      <c r="BI94" s="17"/>
      <c r="BJ94" s="17"/>
      <c r="BK94" s="17" t="s">
        <v>49</v>
      </c>
      <c r="BL94" s="17" t="s">
        <v>49</v>
      </c>
      <c r="BM94" s="17" t="s">
        <v>49</v>
      </c>
      <c r="BN94" s="17" t="s">
        <v>49</v>
      </c>
      <c r="BO94" s="17" t="s">
        <v>49</v>
      </c>
      <c r="BP94" s="17"/>
      <c r="BQ94" s="17"/>
      <c r="BR94" s="17"/>
      <c r="BS94" s="17"/>
      <c r="BT94" s="28"/>
    </row>
    <row r="95" ht="22.5" spans="1:72">
      <c r="A95" s="32" t="s">
        <v>146</v>
      </c>
      <c r="B95" s="13">
        <f t="array" ref="B95">_xlfn._xlws.FILTER([22]附件4本专科!$D$1:$D$65536,[22]附件4本专科!$B$1:$B$65536=A95,0)</f>
        <v>0</v>
      </c>
      <c r="C95" s="17">
        <f t="shared" si="7"/>
        <v>0</v>
      </c>
      <c r="D95" s="17"/>
      <c r="E95" s="17">
        <f t="array" ref="E95">_xlfn._xlws.FILTER([22]附件4本专科!$F$1:$F$65536,[22]附件4本专科!$B$1:$B$65536=A95,0)</f>
        <v>0</v>
      </c>
      <c r="F95" s="17">
        <f t="shared" si="8"/>
        <v>0</v>
      </c>
      <c r="G95" s="17"/>
      <c r="H95" s="17">
        <f t="array" ref="H95">_xlfn._xlws.FILTER([22]附件4本专科!$X$1:$X$65536,[22]附件4本专科!$B$1:$B$65536=A95,0)</f>
        <v>0</v>
      </c>
      <c r="I95" s="17">
        <f t="array" ref="I95">ROUND((_xlfn._xlws.FILTER([22]附件4本专科!$Q$1:$Q$65536,[22]附件4本专科!$B$1:$B$65536=A95,0)),2)</f>
        <v>0</v>
      </c>
      <c r="J95" s="17"/>
      <c r="K95" s="17">
        <f t="array" ref="K95">_xlfn._xlws.FILTER([22]附件5服兵役资助!$BF$1:$BF$65536,[22]附件5服兵役资助!$B$1:$B$65536=A95,0)</f>
        <v>0</v>
      </c>
      <c r="L95" s="17">
        <f t="array" ref="L95">ROUND((_xlfn._xlws.FILTER([22]附件5服兵役资助!$BH$1:$BH$65536,[22]附件5服兵役资助!$B$1:$B$65536=A95,0)),2)</f>
        <v>0</v>
      </c>
      <c r="M95" s="17">
        <f t="array" ref="M95">_xlfn._xlws.FILTER([22]附件5服兵役资助!$BE$1:$BE$65536,[22]附件5服兵役资助!$B$1:$B$65536=A95,0)</f>
        <v>0</v>
      </c>
      <c r="N95" s="17">
        <f t="array" ref="N95">_xlfn._xlws.FILTER([22]附件5服兵役资助!$BG$1:$BG$65536,[22]附件5服兵役资助!$B$1:$B$65536=A95,0)</f>
        <v>0</v>
      </c>
      <c r="O95" s="17"/>
      <c r="P95" s="22">
        <f t="array" ref="P95">_xlfn._xlws.FILTER('[23]1参阅件'!$C$1:$C$65536,'[23]1参阅件'!$B$1:$B$65536=A95,0)</f>
        <v>3</v>
      </c>
      <c r="Q95" s="17">
        <f t="shared" si="9"/>
        <v>1.8</v>
      </c>
      <c r="R95" s="26"/>
      <c r="S95" s="27">
        <f t="array" ref="S95">_xlfn._xlws.FILTER('[23]1参阅件'!$D$1:$D$65536,'[23]1参阅件'!$B$1:$B$65536=A95,0)</f>
        <v>800</v>
      </c>
      <c r="T95" s="17">
        <f t="array" ref="T95">ROUND((_xlfn._xlws.FILTER([23]中央直达资金备案!$D$1:$D$65536,[23]中央直达资金备案!$B$1:$B$65536=A95,0)-Q95),2)</f>
        <v>92</v>
      </c>
      <c r="U95" s="26"/>
      <c r="V95" s="27">
        <f t="array" ref="V95">_xlfn._xlws.FILTER('[23]1参阅件'!$E$1:$E$65536,'[23]1参阅件'!$B$1:$B$65536=A95,0)</f>
        <v>2400</v>
      </c>
      <c r="W95" s="17">
        <f t="array" ref="W95">ROUND((_xlfn._xlws.FILTER([23]中央直达资金备案!$E$1:$E$65536,[23]中央直达资金备案!$B$1:$B$65536=A95,0)),2)</f>
        <v>287</v>
      </c>
      <c r="X95" s="26"/>
      <c r="Y95" s="28"/>
      <c r="Z95" s="28"/>
      <c r="AA95" s="28"/>
      <c r="AB95" s="28"/>
      <c r="AC95" s="18"/>
      <c r="AD95" s="17"/>
      <c r="AE95" s="18"/>
      <c r="AF95" s="17"/>
      <c r="AG95" s="18"/>
      <c r="AH95" s="17"/>
      <c r="AI95" s="17"/>
      <c r="AJ95" s="17">
        <v>6000</v>
      </c>
      <c r="AK95" s="17" t="s">
        <v>49</v>
      </c>
      <c r="AL95" s="17">
        <v>2000</v>
      </c>
      <c r="AM95" s="17" t="s">
        <v>49</v>
      </c>
      <c r="AN95" s="17" t="s">
        <v>88</v>
      </c>
      <c r="AO95" s="17" t="s">
        <v>102</v>
      </c>
      <c r="AP95" s="17"/>
      <c r="AQ95" s="17"/>
      <c r="AR95" s="17"/>
      <c r="AS95" s="17"/>
      <c r="AT95" s="17"/>
      <c r="AU95" s="17"/>
      <c r="AV95" s="17"/>
      <c r="AW95" s="17"/>
      <c r="AX95" s="17" t="s">
        <v>49</v>
      </c>
      <c r="AY95" s="17" t="s">
        <v>49</v>
      </c>
      <c r="AZ95" s="17" t="s">
        <v>49</v>
      </c>
      <c r="BA95" s="17" t="s">
        <v>89</v>
      </c>
      <c r="BB95" s="17"/>
      <c r="BC95" s="17"/>
      <c r="BD95" s="17"/>
      <c r="BE95" s="17"/>
      <c r="BF95" s="17"/>
      <c r="BG95" s="17"/>
      <c r="BH95" s="17"/>
      <c r="BI95" s="17"/>
      <c r="BJ95" s="17"/>
      <c r="BK95" s="17" t="s">
        <v>49</v>
      </c>
      <c r="BL95" s="17" t="s">
        <v>49</v>
      </c>
      <c r="BM95" s="17" t="s">
        <v>49</v>
      </c>
      <c r="BN95" s="17" t="s">
        <v>49</v>
      </c>
      <c r="BO95" s="17" t="s">
        <v>49</v>
      </c>
      <c r="BP95" s="17"/>
      <c r="BQ95" s="17"/>
      <c r="BR95" s="17"/>
      <c r="BS95" s="17"/>
      <c r="BT95" s="28"/>
    </row>
    <row r="96" ht="22.5" spans="1:72">
      <c r="A96" s="32" t="s">
        <v>147</v>
      </c>
      <c r="B96" s="13">
        <f t="array" ref="B96">_xlfn._xlws.FILTER([22]附件4本专科!$D$1:$D$65536,[22]附件4本专科!$B$1:$B$65536=A96,0)</f>
        <v>0</v>
      </c>
      <c r="C96" s="17">
        <f t="shared" si="7"/>
        <v>0</v>
      </c>
      <c r="D96" s="17"/>
      <c r="E96" s="17">
        <f t="array" ref="E96">_xlfn._xlws.FILTER([22]附件4本专科!$F$1:$F$65536,[22]附件4本专科!$B$1:$B$65536=A96,0)</f>
        <v>0</v>
      </c>
      <c r="F96" s="17">
        <f t="shared" si="8"/>
        <v>0</v>
      </c>
      <c r="G96" s="17"/>
      <c r="H96" s="17">
        <f t="array" ref="H96">_xlfn._xlws.FILTER([22]附件4本专科!$X$1:$X$65536,[22]附件4本专科!$B$1:$B$65536=A96,0)</f>
        <v>0</v>
      </c>
      <c r="I96" s="17">
        <f t="array" ref="I96">ROUND((_xlfn._xlws.FILTER([22]附件4本专科!$Q$1:$Q$65536,[22]附件4本专科!$B$1:$B$65536=A96,0)),2)</f>
        <v>0</v>
      </c>
      <c r="J96" s="17"/>
      <c r="K96" s="17">
        <f t="array" ref="K96">_xlfn._xlws.FILTER([22]附件5服兵役资助!$BF$1:$BF$65536,[22]附件5服兵役资助!$B$1:$B$65536=A96,0)</f>
        <v>0</v>
      </c>
      <c r="L96" s="17">
        <f t="array" ref="L96">ROUND((_xlfn._xlws.FILTER([22]附件5服兵役资助!$BH$1:$BH$65536,[22]附件5服兵役资助!$B$1:$B$65536=A96,0)),2)</f>
        <v>0</v>
      </c>
      <c r="M96" s="17">
        <f t="array" ref="M96">_xlfn._xlws.FILTER([22]附件5服兵役资助!$BE$1:$BE$65536,[22]附件5服兵役资助!$B$1:$B$65536=A96,0)</f>
        <v>0</v>
      </c>
      <c r="N96" s="17">
        <f t="array" ref="N96">_xlfn._xlws.FILTER([22]附件5服兵役资助!$BG$1:$BG$65536,[22]附件5服兵役资助!$B$1:$B$65536=A96,0)</f>
        <v>0</v>
      </c>
      <c r="O96" s="17"/>
      <c r="P96" s="22">
        <f t="array" ref="P96">_xlfn._xlws.FILTER('[23]1参阅件'!$C$1:$C$65536,'[23]1参阅件'!$B$1:$B$65536=A96,0)</f>
        <v>5</v>
      </c>
      <c r="Q96" s="17">
        <f t="shared" si="9"/>
        <v>3</v>
      </c>
      <c r="R96" s="26"/>
      <c r="S96" s="27">
        <f t="array" ref="S96">_xlfn._xlws.FILTER('[23]1参阅件'!$D$1:$D$65536,'[23]1参阅件'!$B$1:$B$65536=A96,0)</f>
        <v>980</v>
      </c>
      <c r="T96" s="17">
        <f t="array" ref="T96">ROUND((_xlfn._xlws.FILTER([23]中央直达资金备案!$D$1:$D$65536,[23]中央直达资金备案!$B$1:$B$65536=A96,0)-Q96),2)</f>
        <v>112</v>
      </c>
      <c r="U96" s="26"/>
      <c r="V96" s="27">
        <f t="array" ref="V96">_xlfn._xlws.FILTER('[23]1参阅件'!$E$1:$E$65536,'[23]1参阅件'!$B$1:$B$65536=A96,0)</f>
        <v>3400</v>
      </c>
      <c r="W96" s="17">
        <f t="array" ref="W96">ROUND((_xlfn._xlws.FILTER([23]中央直达资金备案!$E$1:$E$65536,[23]中央直达资金备案!$B$1:$B$65536=A96,0)),2)</f>
        <v>406</v>
      </c>
      <c r="X96" s="26"/>
      <c r="Y96" s="28"/>
      <c r="Z96" s="28"/>
      <c r="AA96" s="28"/>
      <c r="AB96" s="28"/>
      <c r="AC96" s="18"/>
      <c r="AD96" s="17"/>
      <c r="AE96" s="18"/>
      <c r="AF96" s="17"/>
      <c r="AG96" s="18"/>
      <c r="AH96" s="17"/>
      <c r="AI96" s="17"/>
      <c r="AJ96" s="17">
        <v>6000</v>
      </c>
      <c r="AK96" s="17" t="s">
        <v>49</v>
      </c>
      <c r="AL96" s="17">
        <v>2000</v>
      </c>
      <c r="AM96" s="17" t="s">
        <v>49</v>
      </c>
      <c r="AN96" s="17" t="s">
        <v>88</v>
      </c>
      <c r="AO96" s="17" t="s">
        <v>102</v>
      </c>
      <c r="AP96" s="17"/>
      <c r="AQ96" s="17"/>
      <c r="AR96" s="17"/>
      <c r="AS96" s="17"/>
      <c r="AT96" s="17"/>
      <c r="AU96" s="17"/>
      <c r="AV96" s="17"/>
      <c r="AW96" s="17"/>
      <c r="AX96" s="17" t="s">
        <v>49</v>
      </c>
      <c r="AY96" s="17" t="s">
        <v>49</v>
      </c>
      <c r="AZ96" s="17" t="s">
        <v>49</v>
      </c>
      <c r="BA96" s="17" t="s">
        <v>89</v>
      </c>
      <c r="BB96" s="17"/>
      <c r="BC96" s="17"/>
      <c r="BD96" s="17"/>
      <c r="BE96" s="17"/>
      <c r="BF96" s="17"/>
      <c r="BG96" s="17"/>
      <c r="BH96" s="17"/>
      <c r="BI96" s="17"/>
      <c r="BJ96" s="17"/>
      <c r="BK96" s="17" t="s">
        <v>49</v>
      </c>
      <c r="BL96" s="17" t="s">
        <v>49</v>
      </c>
      <c r="BM96" s="17" t="s">
        <v>49</v>
      </c>
      <c r="BN96" s="17" t="s">
        <v>49</v>
      </c>
      <c r="BO96" s="17" t="s">
        <v>49</v>
      </c>
      <c r="BP96" s="17"/>
      <c r="BQ96" s="17"/>
      <c r="BR96" s="17"/>
      <c r="BS96" s="17"/>
      <c r="BT96" s="28"/>
    </row>
    <row r="97" ht="22.5" spans="1:72">
      <c r="A97" s="32" t="s">
        <v>148</v>
      </c>
      <c r="B97" s="13">
        <f t="array" ref="B97">_xlfn._xlws.FILTER([22]附件4本专科!$D$1:$D$65536,[22]附件4本专科!$B$1:$B$65536=A97,0)</f>
        <v>0</v>
      </c>
      <c r="C97" s="17">
        <f t="shared" si="7"/>
        <v>0</v>
      </c>
      <c r="D97" s="17"/>
      <c r="E97" s="17">
        <f t="array" ref="E97">_xlfn._xlws.FILTER([22]附件4本专科!$F$1:$F$65536,[22]附件4本专科!$B$1:$B$65536=A97,0)</f>
        <v>0</v>
      </c>
      <c r="F97" s="17">
        <f t="shared" si="8"/>
        <v>0</v>
      </c>
      <c r="G97" s="17"/>
      <c r="H97" s="17">
        <f t="array" ref="H97">_xlfn._xlws.FILTER([22]附件4本专科!$X$1:$X$65536,[22]附件4本专科!$B$1:$B$65536=A97,0)</f>
        <v>0</v>
      </c>
      <c r="I97" s="17">
        <f t="array" ref="I97">ROUND((_xlfn._xlws.FILTER([22]附件4本专科!$Q$1:$Q$65536,[22]附件4本专科!$B$1:$B$65536=A97,0)),2)</f>
        <v>0</v>
      </c>
      <c r="J97" s="17"/>
      <c r="K97" s="17">
        <f t="array" ref="K97">_xlfn._xlws.FILTER([22]附件5服兵役资助!$BF$1:$BF$65536,[22]附件5服兵役资助!$B$1:$B$65536=A97,0)</f>
        <v>0</v>
      </c>
      <c r="L97" s="17">
        <f t="array" ref="L97">ROUND((_xlfn._xlws.FILTER([22]附件5服兵役资助!$BH$1:$BH$65536,[22]附件5服兵役资助!$B$1:$B$65536=A97,0)),2)</f>
        <v>0</v>
      </c>
      <c r="M97" s="17">
        <f t="array" ref="M97">_xlfn._xlws.FILTER([22]附件5服兵役资助!$BE$1:$BE$65536,[22]附件5服兵役资助!$B$1:$B$65536=A97,0)</f>
        <v>0</v>
      </c>
      <c r="N97" s="17">
        <f t="array" ref="N97">_xlfn._xlws.FILTER([22]附件5服兵役资助!$BG$1:$BG$65536,[22]附件5服兵役资助!$B$1:$B$65536=A97,0)</f>
        <v>0</v>
      </c>
      <c r="O97" s="17"/>
      <c r="P97" s="22">
        <f t="array" ref="P97">_xlfn._xlws.FILTER('[23]1参阅件'!$C$1:$C$65536,'[23]1参阅件'!$B$1:$B$65536=A97,0)</f>
        <v>2</v>
      </c>
      <c r="Q97" s="17">
        <f t="shared" si="9"/>
        <v>1.2</v>
      </c>
      <c r="R97" s="26"/>
      <c r="S97" s="27">
        <f t="array" ref="S97">_xlfn._xlws.FILTER('[23]1参阅件'!$D$1:$D$65536,'[23]1参阅件'!$B$1:$B$65536=A97,0)</f>
        <v>390</v>
      </c>
      <c r="T97" s="17">
        <f t="array" ref="T97">ROUND((_xlfn._xlws.FILTER([23]中央直达资金备案!$D$1:$D$65536,[23]中央直达资金备案!$B$1:$B$65536=A97,0)-Q97),2)</f>
        <v>45</v>
      </c>
      <c r="U97" s="26"/>
      <c r="V97" s="27">
        <f t="array" ref="V97">_xlfn._xlws.FILTER('[23]1参阅件'!$E$1:$E$65536,'[23]1参阅件'!$B$1:$B$65536=A97,0)</f>
        <v>640</v>
      </c>
      <c r="W97" s="17">
        <f t="array" ref="W97">ROUND((_xlfn._xlws.FILTER([23]中央直达资金备案!$E$1:$E$65536,[23]中央直达资金备案!$B$1:$B$65536=A97,0)),2)</f>
        <v>76</v>
      </c>
      <c r="X97" s="26"/>
      <c r="Y97" s="28"/>
      <c r="Z97" s="28"/>
      <c r="AA97" s="28"/>
      <c r="AB97" s="28"/>
      <c r="AC97" s="18"/>
      <c r="AD97" s="17"/>
      <c r="AE97" s="18"/>
      <c r="AF97" s="17"/>
      <c r="AG97" s="18"/>
      <c r="AH97" s="17"/>
      <c r="AI97" s="17"/>
      <c r="AJ97" s="17">
        <v>6000</v>
      </c>
      <c r="AK97" s="17" t="s">
        <v>49</v>
      </c>
      <c r="AL97" s="17">
        <v>2000</v>
      </c>
      <c r="AM97" s="17" t="s">
        <v>49</v>
      </c>
      <c r="AN97" s="17" t="s">
        <v>88</v>
      </c>
      <c r="AO97" s="17" t="s">
        <v>102</v>
      </c>
      <c r="AP97" s="17"/>
      <c r="AQ97" s="17"/>
      <c r="AR97" s="17"/>
      <c r="AS97" s="17"/>
      <c r="AT97" s="17"/>
      <c r="AU97" s="17"/>
      <c r="AV97" s="17"/>
      <c r="AW97" s="17"/>
      <c r="AX97" s="17" t="s">
        <v>49</v>
      </c>
      <c r="AY97" s="17" t="s">
        <v>49</v>
      </c>
      <c r="AZ97" s="17" t="s">
        <v>49</v>
      </c>
      <c r="BA97" s="17" t="s">
        <v>89</v>
      </c>
      <c r="BB97" s="17"/>
      <c r="BC97" s="17"/>
      <c r="BD97" s="17"/>
      <c r="BE97" s="17"/>
      <c r="BF97" s="17"/>
      <c r="BG97" s="17"/>
      <c r="BH97" s="17"/>
      <c r="BI97" s="17"/>
      <c r="BJ97" s="17"/>
      <c r="BK97" s="17" t="s">
        <v>49</v>
      </c>
      <c r="BL97" s="17" t="s">
        <v>49</v>
      </c>
      <c r="BM97" s="17" t="s">
        <v>49</v>
      </c>
      <c r="BN97" s="17" t="s">
        <v>49</v>
      </c>
      <c r="BO97" s="17" t="s">
        <v>49</v>
      </c>
      <c r="BP97" s="17"/>
      <c r="BQ97" s="17"/>
      <c r="BR97" s="17"/>
      <c r="BS97" s="17"/>
      <c r="BT97" s="28"/>
    </row>
    <row r="98" ht="33.75" spans="1:72">
      <c r="A98" s="32" t="s">
        <v>149</v>
      </c>
      <c r="B98" s="13">
        <f t="array" ref="B98">_xlfn._xlws.FILTER([22]附件4本专科!$D$1:$D$65536,[22]附件4本专科!$B$1:$B$65536=A98,0)</f>
        <v>0</v>
      </c>
      <c r="C98" s="17">
        <f t="shared" si="7"/>
        <v>0</v>
      </c>
      <c r="D98" s="17"/>
      <c r="E98" s="17">
        <f t="array" ref="E98">_xlfn._xlws.FILTER([22]附件4本专科!$F$1:$F$65536,[22]附件4本专科!$B$1:$B$65536=A98,0)</f>
        <v>0</v>
      </c>
      <c r="F98" s="17">
        <f t="shared" si="8"/>
        <v>0</v>
      </c>
      <c r="G98" s="17"/>
      <c r="H98" s="17">
        <f t="array" ref="H98">_xlfn._xlws.FILTER([22]附件4本专科!$X$1:$X$65536,[22]附件4本专科!$B$1:$B$65536=A98,0)</f>
        <v>0</v>
      </c>
      <c r="I98" s="17">
        <f t="array" ref="I98">ROUND((_xlfn._xlws.FILTER([22]附件4本专科!$Q$1:$Q$65536,[22]附件4本专科!$B$1:$B$65536=A98,0)),2)</f>
        <v>0</v>
      </c>
      <c r="J98" s="17"/>
      <c r="K98" s="17">
        <f t="array" ref="K98">_xlfn._xlws.FILTER([22]附件5服兵役资助!$BF$1:$BF$65536,[22]附件5服兵役资助!$B$1:$B$65536=A98,0)</f>
        <v>0</v>
      </c>
      <c r="L98" s="17">
        <f t="array" ref="L98">ROUND((_xlfn._xlws.FILTER([22]附件5服兵役资助!$BH$1:$BH$65536,[22]附件5服兵役资助!$B$1:$B$65536=A98,0)),2)</f>
        <v>0</v>
      </c>
      <c r="M98" s="17">
        <f t="array" ref="M98">_xlfn._xlws.FILTER([22]附件5服兵役资助!$BE$1:$BE$65536,[22]附件5服兵役资助!$B$1:$B$65536=A98,0)</f>
        <v>0</v>
      </c>
      <c r="N98" s="17">
        <f t="array" ref="N98">_xlfn._xlws.FILTER([22]附件5服兵役资助!$BG$1:$BG$65536,[22]附件5服兵役资助!$B$1:$B$65536=A98,0)</f>
        <v>0</v>
      </c>
      <c r="O98" s="17"/>
      <c r="P98" s="22">
        <f t="array" ref="P98">_xlfn._xlws.FILTER('[23]1参阅件'!$C$1:$C$65536,'[23]1参阅件'!$B$1:$B$65536=A98,0)</f>
        <v>3</v>
      </c>
      <c r="Q98" s="17">
        <f t="shared" si="9"/>
        <v>1.8</v>
      </c>
      <c r="R98" s="26"/>
      <c r="S98" s="27">
        <f t="array" ref="S98">_xlfn._xlws.FILTER('[23]1参阅件'!$D$1:$D$65536,'[23]1参阅件'!$B$1:$B$65536=A98,0)</f>
        <v>650</v>
      </c>
      <c r="T98" s="17">
        <f t="array" ref="T98">ROUND((_xlfn._xlws.FILTER([23]中央直达资金备案!$D$1:$D$65536,[23]中央直达资金备案!$B$1:$B$65536=A98,0)-Q98),2)</f>
        <v>74</v>
      </c>
      <c r="U98" s="26"/>
      <c r="V98" s="27">
        <f t="array" ref="V98">_xlfn._xlws.FILTER('[23]1参阅件'!$E$1:$E$65536,'[23]1参阅件'!$B$1:$B$65536=A98,0)</f>
        <v>2200</v>
      </c>
      <c r="W98" s="17">
        <f t="array" ref="W98">ROUND((_xlfn._xlws.FILTER([23]中央直达资金备案!$E$1:$E$65536,[23]中央直达资金备案!$B$1:$B$65536=A98,0)),2)</f>
        <v>263</v>
      </c>
      <c r="X98" s="26"/>
      <c r="Y98" s="28"/>
      <c r="Z98" s="28"/>
      <c r="AA98" s="28"/>
      <c r="AB98" s="28"/>
      <c r="AC98" s="18"/>
      <c r="AD98" s="17"/>
      <c r="AE98" s="18"/>
      <c r="AF98" s="17"/>
      <c r="AG98" s="18"/>
      <c r="AH98" s="17"/>
      <c r="AI98" s="17"/>
      <c r="AJ98" s="17">
        <v>6000</v>
      </c>
      <c r="AK98" s="17" t="s">
        <v>49</v>
      </c>
      <c r="AL98" s="17">
        <v>2000</v>
      </c>
      <c r="AM98" s="17" t="s">
        <v>49</v>
      </c>
      <c r="AN98" s="17" t="s">
        <v>88</v>
      </c>
      <c r="AO98" s="17" t="s">
        <v>102</v>
      </c>
      <c r="AP98" s="17"/>
      <c r="AQ98" s="17"/>
      <c r="AR98" s="17"/>
      <c r="AS98" s="17"/>
      <c r="AT98" s="17"/>
      <c r="AU98" s="17"/>
      <c r="AV98" s="17"/>
      <c r="AW98" s="17"/>
      <c r="AX98" s="17" t="s">
        <v>49</v>
      </c>
      <c r="AY98" s="17" t="s">
        <v>49</v>
      </c>
      <c r="AZ98" s="17" t="s">
        <v>49</v>
      </c>
      <c r="BA98" s="17" t="s">
        <v>89</v>
      </c>
      <c r="BB98" s="17"/>
      <c r="BC98" s="17"/>
      <c r="BD98" s="17"/>
      <c r="BE98" s="17"/>
      <c r="BF98" s="17"/>
      <c r="BG98" s="17"/>
      <c r="BH98" s="17"/>
      <c r="BI98" s="17"/>
      <c r="BJ98" s="17"/>
      <c r="BK98" s="17" t="s">
        <v>49</v>
      </c>
      <c r="BL98" s="17" t="s">
        <v>49</v>
      </c>
      <c r="BM98" s="17" t="s">
        <v>49</v>
      </c>
      <c r="BN98" s="17" t="s">
        <v>49</v>
      </c>
      <c r="BO98" s="17" t="s">
        <v>49</v>
      </c>
      <c r="BP98" s="17"/>
      <c r="BQ98" s="17"/>
      <c r="BR98" s="17"/>
      <c r="BS98" s="17"/>
      <c r="BT98" s="28"/>
    </row>
    <row r="99" ht="22.5" spans="1:72">
      <c r="A99" s="32" t="s">
        <v>150</v>
      </c>
      <c r="B99" s="13">
        <f t="array" ref="B99">_xlfn._xlws.FILTER([22]附件4本专科!$D$1:$D$65536,[22]附件4本专科!$B$1:$B$65536=A99,0)</f>
        <v>0</v>
      </c>
      <c r="C99" s="17">
        <f t="shared" si="7"/>
        <v>0</v>
      </c>
      <c r="D99" s="17"/>
      <c r="E99" s="17">
        <f t="array" ref="E99">_xlfn._xlws.FILTER([22]附件4本专科!$F$1:$F$65536,[22]附件4本专科!$B$1:$B$65536=A99,0)</f>
        <v>0</v>
      </c>
      <c r="F99" s="17">
        <f t="shared" si="8"/>
        <v>0</v>
      </c>
      <c r="G99" s="17"/>
      <c r="H99" s="17">
        <f t="array" ref="H99">_xlfn._xlws.FILTER([22]附件4本专科!$X$1:$X$65536,[22]附件4本专科!$B$1:$B$65536=A99,0)</f>
        <v>0</v>
      </c>
      <c r="I99" s="17">
        <f t="array" ref="I99">ROUND((_xlfn._xlws.FILTER([22]附件4本专科!$Q$1:$Q$65536,[22]附件4本专科!$B$1:$B$65536=A99,0)),2)</f>
        <v>0</v>
      </c>
      <c r="J99" s="17"/>
      <c r="K99" s="17">
        <f t="array" ref="K99">_xlfn._xlws.FILTER([22]附件5服兵役资助!$BF$1:$BF$65536,[22]附件5服兵役资助!$B$1:$B$65536=A99,0)</f>
        <v>0</v>
      </c>
      <c r="L99" s="17">
        <f t="array" ref="L99">ROUND((_xlfn._xlws.FILTER([22]附件5服兵役资助!$BH$1:$BH$65536,[22]附件5服兵役资助!$B$1:$B$65536=A99,0)),2)</f>
        <v>0</v>
      </c>
      <c r="M99" s="17">
        <f t="array" ref="M99">_xlfn._xlws.FILTER([22]附件5服兵役资助!$BE$1:$BE$65536,[22]附件5服兵役资助!$B$1:$B$65536=A99,0)</f>
        <v>0</v>
      </c>
      <c r="N99" s="17">
        <f t="array" ref="N99">_xlfn._xlws.FILTER([22]附件5服兵役资助!$BG$1:$BG$65536,[22]附件5服兵役资助!$B$1:$B$65536=A99,0)</f>
        <v>0</v>
      </c>
      <c r="O99" s="17"/>
      <c r="P99" s="22">
        <f t="array" ref="P99">_xlfn._xlws.FILTER('[23]1参阅件'!$C$1:$C$65536,'[23]1参阅件'!$B$1:$B$65536=A99,0)</f>
        <v>0</v>
      </c>
      <c r="Q99" s="17">
        <f t="shared" si="9"/>
        <v>0</v>
      </c>
      <c r="R99" s="26"/>
      <c r="S99" s="27">
        <f t="array" ref="S99">_xlfn._xlws.FILTER('[23]1参阅件'!$D$1:$D$65536,'[23]1参阅件'!$B$1:$B$65536=A99,0)</f>
        <v>0</v>
      </c>
      <c r="T99" s="17">
        <f t="array" ref="T99">ROUND((_xlfn._xlws.FILTER([23]中央直达资金备案!$D$1:$D$65536,[23]中央直达资金备案!$B$1:$B$65536=A99,0)-Q99),2)</f>
        <v>0</v>
      </c>
      <c r="U99" s="26"/>
      <c r="V99" s="27">
        <f t="array" ref="V99">_xlfn._xlws.FILTER('[23]1参阅件'!$E$1:$E$65536,'[23]1参阅件'!$B$1:$B$65536=A99,0)</f>
        <v>0</v>
      </c>
      <c r="W99" s="17">
        <f t="array" ref="W99">ROUND((_xlfn._xlws.FILTER([23]中央直达资金备案!$E$1:$E$65536,[23]中央直达资金备案!$B$1:$B$65536=A99,0)),2)</f>
        <v>0</v>
      </c>
      <c r="X99" s="26"/>
      <c r="Y99" s="28"/>
      <c r="Z99" s="28"/>
      <c r="AA99" s="28"/>
      <c r="AB99" s="28"/>
      <c r="AC99" s="18"/>
      <c r="AD99" s="17"/>
      <c r="AE99" s="18"/>
      <c r="AF99" s="17"/>
      <c r="AG99" s="18"/>
      <c r="AH99" s="17"/>
      <c r="AI99" s="17"/>
      <c r="AJ99" s="17">
        <v>6000</v>
      </c>
      <c r="AK99" s="17" t="s">
        <v>49</v>
      </c>
      <c r="AL99" s="17">
        <v>2000</v>
      </c>
      <c r="AM99" s="17" t="s">
        <v>49</v>
      </c>
      <c r="AN99" s="17" t="s">
        <v>88</v>
      </c>
      <c r="AO99" s="17" t="s">
        <v>102</v>
      </c>
      <c r="AP99" s="17"/>
      <c r="AQ99" s="17"/>
      <c r="AR99" s="17"/>
      <c r="AS99" s="17"/>
      <c r="AT99" s="17"/>
      <c r="AU99" s="17"/>
      <c r="AV99" s="17"/>
      <c r="AW99" s="17"/>
      <c r="AX99" s="17" t="s">
        <v>49</v>
      </c>
      <c r="AY99" s="17" t="s">
        <v>49</v>
      </c>
      <c r="AZ99" s="17" t="s">
        <v>49</v>
      </c>
      <c r="BA99" s="17" t="s">
        <v>89</v>
      </c>
      <c r="BB99" s="17"/>
      <c r="BC99" s="17"/>
      <c r="BD99" s="17"/>
      <c r="BE99" s="17"/>
      <c r="BF99" s="17"/>
      <c r="BG99" s="17"/>
      <c r="BH99" s="17"/>
      <c r="BI99" s="17"/>
      <c r="BJ99" s="17"/>
      <c r="BK99" s="17" t="s">
        <v>49</v>
      </c>
      <c r="BL99" s="17" t="s">
        <v>49</v>
      </c>
      <c r="BM99" s="17" t="s">
        <v>49</v>
      </c>
      <c r="BN99" s="17" t="s">
        <v>49</v>
      </c>
      <c r="BO99" s="17" t="s">
        <v>49</v>
      </c>
      <c r="BP99" s="17"/>
      <c r="BQ99" s="17"/>
      <c r="BR99" s="17"/>
      <c r="BS99" s="17"/>
      <c r="BT99" s="28"/>
    </row>
    <row r="100" ht="33.75" spans="1:72">
      <c r="A100" s="32" t="s">
        <v>151</v>
      </c>
      <c r="B100" s="13">
        <f t="array" ref="B100">_xlfn._xlws.FILTER([22]附件4本专科!$D$1:$D$65536,[22]附件4本专科!$B$1:$B$65536=A100,0)</f>
        <v>0</v>
      </c>
      <c r="C100" s="17">
        <f t="shared" si="7"/>
        <v>0</v>
      </c>
      <c r="D100" s="17"/>
      <c r="E100" s="17">
        <f t="array" ref="E100">_xlfn._xlws.FILTER([22]附件4本专科!$F$1:$F$65536,[22]附件4本专科!$B$1:$B$65536=A100,0)</f>
        <v>0</v>
      </c>
      <c r="F100" s="17">
        <f t="shared" si="8"/>
        <v>0</v>
      </c>
      <c r="G100" s="17"/>
      <c r="H100" s="17">
        <f t="array" ref="H100">_xlfn._xlws.FILTER([22]附件4本专科!$X$1:$X$65536,[22]附件4本专科!$B$1:$B$65536=A100,0)</f>
        <v>0</v>
      </c>
      <c r="I100" s="17">
        <f t="array" ref="I100">ROUND((_xlfn._xlws.FILTER([22]附件4本专科!$Q$1:$Q$65536,[22]附件4本专科!$B$1:$B$65536=A100,0)),2)</f>
        <v>0</v>
      </c>
      <c r="J100" s="17"/>
      <c r="K100" s="17">
        <f t="array" ref="K100">_xlfn._xlws.FILTER([22]附件5服兵役资助!$BF$1:$BF$65536,[22]附件5服兵役资助!$B$1:$B$65536=A100,0)</f>
        <v>0</v>
      </c>
      <c r="L100" s="17">
        <f t="array" ref="L100">ROUND((_xlfn._xlws.FILTER([22]附件5服兵役资助!$BH$1:$BH$65536,[22]附件5服兵役资助!$B$1:$B$65536=A100,0)),2)</f>
        <v>0</v>
      </c>
      <c r="M100" s="17">
        <f t="array" ref="M100">_xlfn._xlws.FILTER([22]附件5服兵役资助!$BE$1:$BE$65536,[22]附件5服兵役资助!$B$1:$B$65536=A100,0)</f>
        <v>0</v>
      </c>
      <c r="N100" s="17">
        <f t="array" ref="N100">_xlfn._xlws.FILTER([22]附件5服兵役资助!$BG$1:$BG$65536,[22]附件5服兵役资助!$B$1:$B$65536=A100,0)</f>
        <v>0</v>
      </c>
      <c r="O100" s="17"/>
      <c r="P100" s="22">
        <f t="array" ref="P100">_xlfn._xlws.FILTER('[23]1参阅件'!$C$1:$C$65536,'[23]1参阅件'!$B$1:$B$65536=A100,0)</f>
        <v>1</v>
      </c>
      <c r="Q100" s="17">
        <f t="shared" si="9"/>
        <v>0.6</v>
      </c>
      <c r="R100" s="26"/>
      <c r="S100" s="27">
        <f t="array" ref="S100">_xlfn._xlws.FILTER('[23]1参阅件'!$D$1:$D$65536,'[23]1参阅件'!$B$1:$B$65536=A100,0)</f>
        <v>50</v>
      </c>
      <c r="T100" s="17">
        <f t="array" ref="T100">ROUND((_xlfn._xlws.FILTER([23]中央直达资金备案!$D$1:$D$65536,[23]中央直达资金备案!$B$1:$B$65536=A100,0)-Q100),2)</f>
        <v>6</v>
      </c>
      <c r="U100" s="26"/>
      <c r="V100" s="27">
        <f t="array" ref="V100">_xlfn._xlws.FILTER('[23]1参阅件'!$E$1:$E$65536,'[23]1参阅件'!$B$1:$B$65536=A100,0)</f>
        <v>225</v>
      </c>
      <c r="W100" s="17">
        <f t="array" ref="W100">ROUND((_xlfn._xlws.FILTER([23]中央直达资金备案!$E$1:$E$65536,[23]中央直达资金备案!$B$1:$B$65536=A100,0)),2)</f>
        <v>27</v>
      </c>
      <c r="X100" s="26"/>
      <c r="Y100" s="28"/>
      <c r="Z100" s="28"/>
      <c r="AA100" s="28"/>
      <c r="AB100" s="28"/>
      <c r="AC100" s="18"/>
      <c r="AD100" s="17"/>
      <c r="AE100" s="18"/>
      <c r="AF100" s="17"/>
      <c r="AG100" s="18"/>
      <c r="AH100" s="17"/>
      <c r="AI100" s="17"/>
      <c r="AJ100" s="17">
        <v>6000</v>
      </c>
      <c r="AK100" s="17" t="s">
        <v>49</v>
      </c>
      <c r="AL100" s="17">
        <v>2000</v>
      </c>
      <c r="AM100" s="17" t="s">
        <v>49</v>
      </c>
      <c r="AN100" s="17" t="s">
        <v>88</v>
      </c>
      <c r="AO100" s="17" t="s">
        <v>102</v>
      </c>
      <c r="AP100" s="17"/>
      <c r="AQ100" s="17"/>
      <c r="AR100" s="17"/>
      <c r="AS100" s="17"/>
      <c r="AT100" s="17"/>
      <c r="AU100" s="17"/>
      <c r="AV100" s="17"/>
      <c r="AW100" s="17"/>
      <c r="AX100" s="17" t="s">
        <v>49</v>
      </c>
      <c r="AY100" s="17" t="s">
        <v>49</v>
      </c>
      <c r="AZ100" s="17" t="s">
        <v>49</v>
      </c>
      <c r="BA100" s="17" t="s">
        <v>89</v>
      </c>
      <c r="BB100" s="17"/>
      <c r="BC100" s="17"/>
      <c r="BD100" s="17"/>
      <c r="BE100" s="17"/>
      <c r="BF100" s="17"/>
      <c r="BG100" s="17"/>
      <c r="BH100" s="17"/>
      <c r="BI100" s="17"/>
      <c r="BJ100" s="17"/>
      <c r="BK100" s="17" t="s">
        <v>49</v>
      </c>
      <c r="BL100" s="17" t="s">
        <v>49</v>
      </c>
      <c r="BM100" s="17" t="s">
        <v>49</v>
      </c>
      <c r="BN100" s="17" t="s">
        <v>49</v>
      </c>
      <c r="BO100" s="17" t="s">
        <v>49</v>
      </c>
      <c r="BP100" s="17"/>
      <c r="BQ100" s="17"/>
      <c r="BR100" s="17"/>
      <c r="BS100" s="17"/>
      <c r="BT100" s="28"/>
    </row>
    <row r="101" ht="22.5" spans="1:72">
      <c r="A101" s="32" t="s">
        <v>152</v>
      </c>
      <c r="B101" s="13">
        <f t="array" ref="B101">_xlfn._xlws.FILTER([22]附件4本专科!$D$1:$D$65536,[22]附件4本专科!$B$1:$B$65536=A101,0)</f>
        <v>0</v>
      </c>
      <c r="C101" s="17">
        <f t="shared" si="7"/>
        <v>0</v>
      </c>
      <c r="D101" s="17"/>
      <c r="E101" s="17">
        <f t="array" ref="E101">_xlfn._xlws.FILTER([22]附件4本专科!$F$1:$F$65536,[22]附件4本专科!$B$1:$B$65536=A101,0)</f>
        <v>0</v>
      </c>
      <c r="F101" s="17">
        <f t="shared" si="8"/>
        <v>0</v>
      </c>
      <c r="G101" s="17"/>
      <c r="H101" s="17">
        <f t="array" ref="H101">_xlfn._xlws.FILTER([22]附件4本专科!$X$1:$X$65536,[22]附件4本专科!$B$1:$B$65536=A101,0)</f>
        <v>0</v>
      </c>
      <c r="I101" s="17">
        <f t="array" ref="I101">ROUND((_xlfn._xlws.FILTER([22]附件4本专科!$Q$1:$Q$65536,[22]附件4本专科!$B$1:$B$65536=A101,0)),2)</f>
        <v>0</v>
      </c>
      <c r="J101" s="17"/>
      <c r="K101" s="17">
        <f t="array" ref="K101">_xlfn._xlws.FILTER([22]附件5服兵役资助!$BF$1:$BF$65536,[22]附件5服兵役资助!$B$1:$B$65536=A101,0)</f>
        <v>0</v>
      </c>
      <c r="L101" s="17">
        <f t="array" ref="L101">ROUND((_xlfn._xlws.FILTER([22]附件5服兵役资助!$BH$1:$BH$65536,[22]附件5服兵役资助!$B$1:$B$65536=A101,0)),2)</f>
        <v>0</v>
      </c>
      <c r="M101" s="17">
        <f t="array" ref="M101">_xlfn._xlws.FILTER([22]附件5服兵役资助!$BE$1:$BE$65536,[22]附件5服兵役资助!$B$1:$B$65536=A101,0)</f>
        <v>0</v>
      </c>
      <c r="N101" s="17">
        <f t="array" ref="N101">_xlfn._xlws.FILTER([22]附件5服兵役资助!$BG$1:$BG$65536,[22]附件5服兵役资助!$B$1:$B$65536=A101,0)</f>
        <v>0</v>
      </c>
      <c r="O101" s="17"/>
      <c r="P101" s="22">
        <f t="array" ref="P101">_xlfn._xlws.FILTER('[23]1参阅件'!$C$1:$C$65536,'[23]1参阅件'!$B$1:$B$65536=A101,0)</f>
        <v>4</v>
      </c>
      <c r="Q101" s="17">
        <f t="shared" si="9"/>
        <v>2.4</v>
      </c>
      <c r="R101" s="26"/>
      <c r="S101" s="27">
        <f t="array" ref="S101">_xlfn._xlws.FILTER('[23]1参阅件'!$D$1:$D$65536,'[23]1参阅件'!$B$1:$B$65536=A101,0)</f>
        <v>525</v>
      </c>
      <c r="T101" s="17">
        <f t="array" ref="T101">ROUND((_xlfn._xlws.FILTER([23]中央直达资金备案!$D$1:$D$65536,[23]中央直达资金备案!$B$1:$B$65536=A101,0)-Q101),2)</f>
        <v>60</v>
      </c>
      <c r="U101" s="26"/>
      <c r="V101" s="27">
        <f t="array" ref="V101">_xlfn._xlws.FILTER('[23]1参阅件'!$E$1:$E$65536,'[23]1参阅件'!$B$1:$B$65536=A101,0)</f>
        <v>3000</v>
      </c>
      <c r="W101" s="17">
        <f t="array" ref="W101">ROUND((_xlfn._xlws.FILTER([23]中央直达资金备案!$E$1:$E$65536,[23]中央直达资金备案!$B$1:$B$65536=A101,0)),2)</f>
        <v>358</v>
      </c>
      <c r="X101" s="26"/>
      <c r="Y101" s="28"/>
      <c r="Z101" s="28"/>
      <c r="AA101" s="28"/>
      <c r="AB101" s="28"/>
      <c r="AC101" s="18"/>
      <c r="AD101" s="17"/>
      <c r="AE101" s="18"/>
      <c r="AF101" s="17"/>
      <c r="AG101" s="18"/>
      <c r="AH101" s="17"/>
      <c r="AI101" s="17"/>
      <c r="AJ101" s="17">
        <v>6000</v>
      </c>
      <c r="AK101" s="17" t="s">
        <v>49</v>
      </c>
      <c r="AL101" s="17">
        <v>2000</v>
      </c>
      <c r="AM101" s="17" t="s">
        <v>49</v>
      </c>
      <c r="AN101" s="17" t="s">
        <v>88</v>
      </c>
      <c r="AO101" s="17" t="s">
        <v>102</v>
      </c>
      <c r="AP101" s="17"/>
      <c r="AQ101" s="17"/>
      <c r="AR101" s="17"/>
      <c r="AS101" s="17"/>
      <c r="AT101" s="17"/>
      <c r="AU101" s="17"/>
      <c r="AV101" s="17"/>
      <c r="AW101" s="17"/>
      <c r="AX101" s="17" t="s">
        <v>49</v>
      </c>
      <c r="AY101" s="17" t="s">
        <v>49</v>
      </c>
      <c r="AZ101" s="17" t="s">
        <v>49</v>
      </c>
      <c r="BA101" s="17" t="s">
        <v>89</v>
      </c>
      <c r="BB101" s="17"/>
      <c r="BC101" s="17"/>
      <c r="BD101" s="17"/>
      <c r="BE101" s="17"/>
      <c r="BF101" s="17"/>
      <c r="BG101" s="17"/>
      <c r="BH101" s="17"/>
      <c r="BI101" s="17"/>
      <c r="BJ101" s="17"/>
      <c r="BK101" s="17" t="s">
        <v>49</v>
      </c>
      <c r="BL101" s="17" t="s">
        <v>49</v>
      </c>
      <c r="BM101" s="17" t="s">
        <v>49</v>
      </c>
      <c r="BN101" s="17" t="s">
        <v>49</v>
      </c>
      <c r="BO101" s="17" t="s">
        <v>49</v>
      </c>
      <c r="BP101" s="17"/>
      <c r="BQ101" s="17"/>
      <c r="BR101" s="17"/>
      <c r="BS101" s="17"/>
      <c r="BT101" s="28"/>
    </row>
    <row r="102" ht="22.5" spans="1:72">
      <c r="A102" s="32" t="s">
        <v>153</v>
      </c>
      <c r="B102" s="13">
        <f t="array" ref="B102">_xlfn._xlws.FILTER([22]附件4本专科!$D$1:$D$65536,[22]附件4本专科!$B$1:$B$65536=A102,0)</f>
        <v>0</v>
      </c>
      <c r="C102" s="17">
        <f t="shared" si="7"/>
        <v>0</v>
      </c>
      <c r="D102" s="17"/>
      <c r="E102" s="17">
        <f t="array" ref="E102">_xlfn._xlws.FILTER([22]附件4本专科!$F$1:$F$65536,[22]附件4本专科!$B$1:$B$65536=A102,0)</f>
        <v>0</v>
      </c>
      <c r="F102" s="17">
        <f t="shared" si="8"/>
        <v>0</v>
      </c>
      <c r="G102" s="17"/>
      <c r="H102" s="17">
        <f t="array" ref="H102">_xlfn._xlws.FILTER([22]附件4本专科!$X$1:$X$65536,[22]附件4本专科!$B$1:$B$65536=A102,0)</f>
        <v>0</v>
      </c>
      <c r="I102" s="17">
        <f t="array" ref="I102">ROUND((_xlfn._xlws.FILTER([22]附件4本专科!$Q$1:$Q$65536,[22]附件4本专科!$B$1:$B$65536=A102,0)),2)</f>
        <v>0</v>
      </c>
      <c r="J102" s="17"/>
      <c r="K102" s="17">
        <f t="array" ref="K102">_xlfn._xlws.FILTER([22]附件5服兵役资助!$BF$1:$BF$65536,[22]附件5服兵役资助!$B$1:$B$65536=A102,0)</f>
        <v>0</v>
      </c>
      <c r="L102" s="17">
        <f t="array" ref="L102">ROUND((_xlfn._xlws.FILTER([22]附件5服兵役资助!$BH$1:$BH$65536,[22]附件5服兵役资助!$B$1:$B$65536=A102,0)),2)</f>
        <v>0</v>
      </c>
      <c r="M102" s="17">
        <f t="array" ref="M102">_xlfn._xlws.FILTER([22]附件5服兵役资助!$BE$1:$BE$65536,[22]附件5服兵役资助!$B$1:$B$65536=A102,0)</f>
        <v>0</v>
      </c>
      <c r="N102" s="17">
        <f t="array" ref="N102">_xlfn._xlws.FILTER([22]附件5服兵役资助!$BG$1:$BG$65536,[22]附件5服兵役资助!$B$1:$B$65536=A102,0)</f>
        <v>0</v>
      </c>
      <c r="O102" s="17"/>
      <c r="P102" s="22">
        <f t="array" ref="P102">_xlfn._xlws.FILTER('[23]1参阅件'!$C$1:$C$65536,'[23]1参阅件'!$B$1:$B$65536=A102,0)</f>
        <v>2</v>
      </c>
      <c r="Q102" s="17">
        <f t="shared" si="9"/>
        <v>1.2</v>
      </c>
      <c r="R102" s="26"/>
      <c r="S102" s="27">
        <f t="array" ref="S102">_xlfn._xlws.FILTER('[23]1参阅件'!$D$1:$D$65536,'[23]1参阅件'!$B$1:$B$65536=A102,0)</f>
        <v>272</v>
      </c>
      <c r="T102" s="17">
        <f t="array" ref="T102">ROUND((_xlfn._xlws.FILTER([23]中央直达资金备案!$D$1:$D$65536,[23]中央直达资金备案!$B$1:$B$65536=A102,0)-Q102),2)</f>
        <v>31</v>
      </c>
      <c r="U102" s="26"/>
      <c r="V102" s="27">
        <f t="array" ref="V102">_xlfn._xlws.FILTER('[23]1参阅件'!$E$1:$E$65536,'[23]1参阅件'!$B$1:$B$65536=A102,0)</f>
        <v>1133</v>
      </c>
      <c r="W102" s="17">
        <f t="array" ref="W102">ROUND((_xlfn._xlws.FILTER([23]中央直达资金备案!$E$1:$E$65536,[23]中央直达资金备案!$B$1:$B$65536=A102,0)),2)</f>
        <v>135</v>
      </c>
      <c r="X102" s="26"/>
      <c r="Y102" s="28"/>
      <c r="Z102" s="28"/>
      <c r="AA102" s="28"/>
      <c r="AB102" s="28"/>
      <c r="AC102" s="18"/>
      <c r="AD102" s="17"/>
      <c r="AE102" s="18"/>
      <c r="AF102" s="17"/>
      <c r="AG102" s="18"/>
      <c r="AH102" s="17"/>
      <c r="AI102" s="17"/>
      <c r="AJ102" s="17">
        <v>6000</v>
      </c>
      <c r="AK102" s="17" t="s">
        <v>49</v>
      </c>
      <c r="AL102" s="17">
        <v>2000</v>
      </c>
      <c r="AM102" s="17" t="s">
        <v>49</v>
      </c>
      <c r="AN102" s="17" t="s">
        <v>88</v>
      </c>
      <c r="AO102" s="17" t="s">
        <v>102</v>
      </c>
      <c r="AP102" s="17"/>
      <c r="AQ102" s="17"/>
      <c r="AR102" s="17"/>
      <c r="AS102" s="17"/>
      <c r="AT102" s="17"/>
      <c r="AU102" s="17"/>
      <c r="AV102" s="17"/>
      <c r="AW102" s="17"/>
      <c r="AX102" s="17" t="s">
        <v>49</v>
      </c>
      <c r="AY102" s="17" t="s">
        <v>49</v>
      </c>
      <c r="AZ102" s="17" t="s">
        <v>49</v>
      </c>
      <c r="BA102" s="17" t="s">
        <v>89</v>
      </c>
      <c r="BB102" s="17"/>
      <c r="BC102" s="17"/>
      <c r="BD102" s="17"/>
      <c r="BE102" s="17"/>
      <c r="BF102" s="17"/>
      <c r="BG102" s="17"/>
      <c r="BH102" s="17"/>
      <c r="BI102" s="17"/>
      <c r="BJ102" s="17"/>
      <c r="BK102" s="17" t="s">
        <v>49</v>
      </c>
      <c r="BL102" s="17" t="s">
        <v>49</v>
      </c>
      <c r="BM102" s="17" t="s">
        <v>49</v>
      </c>
      <c r="BN102" s="17" t="s">
        <v>49</v>
      </c>
      <c r="BO102" s="17" t="s">
        <v>49</v>
      </c>
      <c r="BP102" s="17"/>
      <c r="BQ102" s="17"/>
      <c r="BR102" s="17"/>
      <c r="BS102" s="17"/>
      <c r="BT102" s="28"/>
    </row>
    <row r="103" ht="33.75" spans="1:72">
      <c r="A103" s="32" t="s">
        <v>154</v>
      </c>
      <c r="B103" s="13">
        <f t="array" ref="B103">_xlfn._xlws.FILTER([22]附件4本专科!$D$1:$D$65536,[22]附件4本专科!$B$1:$B$65536=A103,0)</f>
        <v>0</v>
      </c>
      <c r="C103" s="17">
        <f t="shared" si="7"/>
        <v>0</v>
      </c>
      <c r="D103" s="17"/>
      <c r="E103" s="17">
        <f t="array" ref="E103">_xlfn._xlws.FILTER([22]附件4本专科!$F$1:$F$65536,[22]附件4本专科!$B$1:$B$65536=A103,0)</f>
        <v>0</v>
      </c>
      <c r="F103" s="17">
        <f t="shared" si="8"/>
        <v>0</v>
      </c>
      <c r="G103" s="17"/>
      <c r="H103" s="17">
        <f t="array" ref="H103">_xlfn._xlws.FILTER([22]附件4本专科!$X$1:$X$65536,[22]附件4本专科!$B$1:$B$65536=A103,0)</f>
        <v>0</v>
      </c>
      <c r="I103" s="17">
        <f t="array" ref="I103">ROUND((_xlfn._xlws.FILTER([22]附件4本专科!$Q$1:$Q$65536,[22]附件4本专科!$B$1:$B$65536=A103,0)),2)</f>
        <v>0</v>
      </c>
      <c r="J103" s="17"/>
      <c r="K103" s="17">
        <f t="array" ref="K103">_xlfn._xlws.FILTER([22]附件5服兵役资助!$BF$1:$BF$65536,[22]附件5服兵役资助!$B$1:$B$65536=A103,0)</f>
        <v>0</v>
      </c>
      <c r="L103" s="17">
        <f t="array" ref="L103">ROUND((_xlfn._xlws.FILTER([22]附件5服兵役资助!$BH$1:$BH$65536,[22]附件5服兵役资助!$B$1:$B$65536=A103,0)),2)</f>
        <v>0</v>
      </c>
      <c r="M103" s="17">
        <f t="array" ref="M103">_xlfn._xlws.FILTER([22]附件5服兵役资助!$BE$1:$BE$65536,[22]附件5服兵役资助!$B$1:$B$65536=A103,0)</f>
        <v>0</v>
      </c>
      <c r="N103" s="17">
        <f t="array" ref="N103">_xlfn._xlws.FILTER([22]附件5服兵役资助!$BG$1:$BG$65536,[22]附件5服兵役资助!$B$1:$B$65536=A103,0)</f>
        <v>0</v>
      </c>
      <c r="O103" s="17"/>
      <c r="P103" s="22">
        <f t="array" ref="P103">_xlfn._xlws.FILTER('[23]1参阅件'!$C$1:$C$65536,'[23]1参阅件'!$B$1:$B$65536=A103,0)</f>
        <v>3</v>
      </c>
      <c r="Q103" s="17">
        <f t="shared" si="9"/>
        <v>1.8</v>
      </c>
      <c r="R103" s="26"/>
      <c r="S103" s="27">
        <f t="array" ref="S103">_xlfn._xlws.FILTER('[23]1参阅件'!$D$1:$D$65536,'[23]1参阅件'!$B$1:$B$65536=A103,0)</f>
        <v>153</v>
      </c>
      <c r="T103" s="17">
        <f t="array" ref="T103">ROUND((_xlfn._xlws.FILTER([23]中央直达资金备案!$D$1:$D$65536,[23]中央直达资金备案!$B$1:$B$65536=A103,0)-Q103),2)</f>
        <v>18</v>
      </c>
      <c r="U103" s="26"/>
      <c r="V103" s="27">
        <f t="array" ref="V103">_xlfn._xlws.FILTER('[23]1参阅件'!$E$1:$E$65536,'[23]1参阅件'!$B$1:$B$65536=A103,0)</f>
        <v>588</v>
      </c>
      <c r="W103" s="17">
        <f t="array" ref="W103">ROUND((_xlfn._xlws.FILTER([23]中央直达资金备案!$E$1:$E$65536,[23]中央直达资金备案!$B$1:$B$65536=A103,0)),2)</f>
        <v>70</v>
      </c>
      <c r="X103" s="26"/>
      <c r="Y103" s="28"/>
      <c r="Z103" s="28"/>
      <c r="AA103" s="28"/>
      <c r="AB103" s="28"/>
      <c r="AC103" s="18"/>
      <c r="AD103" s="17"/>
      <c r="AE103" s="18"/>
      <c r="AF103" s="17"/>
      <c r="AG103" s="18"/>
      <c r="AH103" s="17"/>
      <c r="AI103" s="17"/>
      <c r="AJ103" s="17">
        <v>6000</v>
      </c>
      <c r="AK103" s="17" t="s">
        <v>49</v>
      </c>
      <c r="AL103" s="17">
        <v>2000</v>
      </c>
      <c r="AM103" s="17" t="s">
        <v>49</v>
      </c>
      <c r="AN103" s="17" t="s">
        <v>88</v>
      </c>
      <c r="AO103" s="17" t="s">
        <v>102</v>
      </c>
      <c r="AP103" s="17"/>
      <c r="AQ103" s="17"/>
      <c r="AR103" s="17"/>
      <c r="AS103" s="17"/>
      <c r="AT103" s="17"/>
      <c r="AU103" s="17"/>
      <c r="AV103" s="17"/>
      <c r="AW103" s="17"/>
      <c r="AX103" s="17" t="s">
        <v>49</v>
      </c>
      <c r="AY103" s="17" t="s">
        <v>49</v>
      </c>
      <c r="AZ103" s="17" t="s">
        <v>49</v>
      </c>
      <c r="BA103" s="17" t="s">
        <v>89</v>
      </c>
      <c r="BB103" s="17"/>
      <c r="BC103" s="17"/>
      <c r="BD103" s="17"/>
      <c r="BE103" s="17"/>
      <c r="BF103" s="17"/>
      <c r="BG103" s="17"/>
      <c r="BH103" s="17"/>
      <c r="BI103" s="17"/>
      <c r="BJ103" s="17"/>
      <c r="BK103" s="17" t="s">
        <v>49</v>
      </c>
      <c r="BL103" s="17" t="s">
        <v>49</v>
      </c>
      <c r="BM103" s="17" t="s">
        <v>49</v>
      </c>
      <c r="BN103" s="17" t="s">
        <v>49</v>
      </c>
      <c r="BO103" s="17" t="s">
        <v>49</v>
      </c>
      <c r="BP103" s="17"/>
      <c r="BQ103" s="17"/>
      <c r="BR103" s="17"/>
      <c r="BS103" s="17"/>
      <c r="BT103" s="28"/>
    </row>
    <row r="104" ht="22.5" spans="1:72">
      <c r="A104" s="32" t="s">
        <v>155</v>
      </c>
      <c r="B104" s="13">
        <f t="array" ref="B104">_xlfn._xlws.FILTER([22]附件4本专科!$D$1:$D$65536,[22]附件4本专科!$B$1:$B$65536=A104,0)</f>
        <v>0</v>
      </c>
      <c r="C104" s="17">
        <f t="shared" si="7"/>
        <v>0</v>
      </c>
      <c r="D104" s="17"/>
      <c r="E104" s="17">
        <f t="array" ref="E104">_xlfn._xlws.FILTER([22]附件4本专科!$F$1:$F$65536,[22]附件4本专科!$B$1:$B$65536=A104,0)</f>
        <v>0</v>
      </c>
      <c r="F104" s="17">
        <f t="shared" si="8"/>
        <v>0</v>
      </c>
      <c r="G104" s="17"/>
      <c r="H104" s="17">
        <f t="array" ref="H104">_xlfn._xlws.FILTER([22]附件4本专科!$X$1:$X$65536,[22]附件4本专科!$B$1:$B$65536=A104,0)</f>
        <v>0</v>
      </c>
      <c r="I104" s="17">
        <f t="array" ref="I104">ROUND((_xlfn._xlws.FILTER([22]附件4本专科!$Q$1:$Q$65536,[22]附件4本专科!$B$1:$B$65536=A104,0)),2)</f>
        <v>0</v>
      </c>
      <c r="J104" s="17"/>
      <c r="K104" s="17">
        <f t="array" ref="K104">_xlfn._xlws.FILTER([22]附件5服兵役资助!$BF$1:$BF$65536,[22]附件5服兵役资助!$B$1:$B$65536=A104,0)</f>
        <v>0</v>
      </c>
      <c r="L104" s="17">
        <f t="array" ref="L104">ROUND((_xlfn._xlws.FILTER([22]附件5服兵役资助!$BH$1:$BH$65536,[22]附件5服兵役资助!$B$1:$B$65536=A104,0)),2)</f>
        <v>0</v>
      </c>
      <c r="M104" s="17">
        <f t="array" ref="M104">_xlfn._xlws.FILTER([22]附件5服兵役资助!$BE$1:$BE$65536,[22]附件5服兵役资助!$B$1:$B$65536=A104,0)</f>
        <v>0</v>
      </c>
      <c r="N104" s="17">
        <f t="array" ref="N104">_xlfn._xlws.FILTER([22]附件5服兵役资助!$BG$1:$BG$65536,[22]附件5服兵役资助!$B$1:$B$65536=A104,0)</f>
        <v>0</v>
      </c>
      <c r="O104" s="17"/>
      <c r="P104" s="22">
        <f t="array" ref="P104">_xlfn._xlws.FILTER('[23]1参阅件'!$C$1:$C$65536,'[23]1参阅件'!$B$1:$B$65536=A104,0)</f>
        <v>1</v>
      </c>
      <c r="Q104" s="17">
        <f t="shared" si="9"/>
        <v>0.6</v>
      </c>
      <c r="R104" s="26"/>
      <c r="S104" s="27">
        <f t="array" ref="S104">_xlfn._xlws.FILTER('[23]1参阅件'!$D$1:$D$65536,'[23]1参阅件'!$B$1:$B$65536=A104,0)</f>
        <v>241</v>
      </c>
      <c r="T104" s="17">
        <f t="array" ref="T104">ROUND((_xlfn._xlws.FILTER([23]中央直达资金备案!$D$1:$D$65536,[23]中央直达资金备案!$B$1:$B$65536=A104,0)-Q104),2)</f>
        <v>28</v>
      </c>
      <c r="U104" s="26"/>
      <c r="V104" s="27">
        <f t="array" ref="V104">_xlfn._xlws.FILTER('[23]1参阅件'!$E$1:$E$65536,'[23]1参阅件'!$B$1:$B$65536=A104,0)</f>
        <v>996</v>
      </c>
      <c r="W104" s="17">
        <f t="array" ref="W104">ROUND((_xlfn._xlws.FILTER([23]中央直达资金备案!$E$1:$E$65536,[23]中央直达资金备案!$B$1:$B$65536=A104,0)),2)</f>
        <v>119</v>
      </c>
      <c r="X104" s="26"/>
      <c r="Y104" s="28"/>
      <c r="Z104" s="28"/>
      <c r="AA104" s="28"/>
      <c r="AB104" s="28"/>
      <c r="AC104" s="18"/>
      <c r="AD104" s="17"/>
      <c r="AE104" s="18"/>
      <c r="AF104" s="17"/>
      <c r="AG104" s="18"/>
      <c r="AH104" s="17"/>
      <c r="AI104" s="17"/>
      <c r="AJ104" s="17">
        <v>6000</v>
      </c>
      <c r="AK104" s="17" t="s">
        <v>49</v>
      </c>
      <c r="AL104" s="17">
        <v>2000</v>
      </c>
      <c r="AM104" s="17" t="s">
        <v>49</v>
      </c>
      <c r="AN104" s="17" t="s">
        <v>88</v>
      </c>
      <c r="AO104" s="17" t="s">
        <v>102</v>
      </c>
      <c r="AP104" s="17"/>
      <c r="AQ104" s="17"/>
      <c r="AR104" s="17"/>
      <c r="AS104" s="17"/>
      <c r="AT104" s="17"/>
      <c r="AU104" s="17"/>
      <c r="AV104" s="17"/>
      <c r="AW104" s="17"/>
      <c r="AX104" s="17" t="s">
        <v>49</v>
      </c>
      <c r="AY104" s="17" t="s">
        <v>49</v>
      </c>
      <c r="AZ104" s="17" t="s">
        <v>49</v>
      </c>
      <c r="BA104" s="17" t="s">
        <v>89</v>
      </c>
      <c r="BB104" s="17"/>
      <c r="BC104" s="17"/>
      <c r="BD104" s="17"/>
      <c r="BE104" s="17"/>
      <c r="BF104" s="17"/>
      <c r="BG104" s="17"/>
      <c r="BH104" s="17"/>
      <c r="BI104" s="17"/>
      <c r="BJ104" s="17"/>
      <c r="BK104" s="17" t="s">
        <v>49</v>
      </c>
      <c r="BL104" s="17" t="s">
        <v>49</v>
      </c>
      <c r="BM104" s="17" t="s">
        <v>49</v>
      </c>
      <c r="BN104" s="17" t="s">
        <v>49</v>
      </c>
      <c r="BO104" s="17" t="s">
        <v>49</v>
      </c>
      <c r="BP104" s="17"/>
      <c r="BQ104" s="17"/>
      <c r="BR104" s="17"/>
      <c r="BS104" s="17"/>
      <c r="BT104" s="28"/>
    </row>
    <row r="105" ht="45" spans="1:72">
      <c r="A105" s="33" t="s">
        <v>156</v>
      </c>
      <c r="B105" s="13">
        <f t="array" ref="B105">_xlfn._xlws.FILTER([22]附件4本专科!$D$1:$D$65536,[22]附件4本专科!$B$1:$B$65536=A105,0)</f>
        <v>0</v>
      </c>
      <c r="C105" s="17">
        <f t="shared" si="7"/>
        <v>0</v>
      </c>
      <c r="D105" s="17"/>
      <c r="E105" s="17">
        <f t="array" ref="E105">_xlfn._xlws.FILTER([22]附件4本专科!$F$1:$F$65536,[22]附件4本专科!$B$1:$B$65536=A105,0)</f>
        <v>0</v>
      </c>
      <c r="F105" s="17">
        <f t="shared" si="8"/>
        <v>0</v>
      </c>
      <c r="G105" s="17"/>
      <c r="H105" s="17">
        <f t="array" ref="H105">_xlfn._xlws.FILTER([22]附件4本专科!$X$1:$X$65536,[22]附件4本专科!$B$1:$B$65536=A105,0)</f>
        <v>0</v>
      </c>
      <c r="I105" s="17">
        <f t="array" ref="I105">ROUND((_xlfn._xlws.FILTER([22]附件4本专科!$Q$1:$Q$65536,[22]附件4本专科!$B$1:$B$65536=A105,0)),2)</f>
        <v>0</v>
      </c>
      <c r="J105" s="17"/>
      <c r="K105" s="17">
        <f t="array" ref="K105">_xlfn._xlws.FILTER([22]附件5服兵役资助!$BF$1:$BF$65536,[22]附件5服兵役资助!$B$1:$B$65536=A105,0)</f>
        <v>0</v>
      </c>
      <c r="L105" s="17">
        <f t="array" ref="L105">ROUND((_xlfn._xlws.FILTER([22]附件5服兵役资助!$BH$1:$BH$65536,[22]附件5服兵役资助!$B$1:$B$65536=A105,0)),2)</f>
        <v>0</v>
      </c>
      <c r="M105" s="17">
        <f t="array" ref="M105">_xlfn._xlws.FILTER([22]附件5服兵役资助!$BE$1:$BE$65536,[22]附件5服兵役资助!$B$1:$B$65536=A105,0)</f>
        <v>0</v>
      </c>
      <c r="N105" s="17">
        <f t="array" ref="N105">_xlfn._xlws.FILTER([22]附件5服兵役资助!$BG$1:$BG$65536,[22]附件5服兵役资助!$B$1:$B$65536=A105,0)</f>
        <v>0</v>
      </c>
      <c r="O105" s="17"/>
      <c r="P105" s="22">
        <f t="array" ref="P105">_xlfn._xlws.FILTER('[23]1参阅件'!$C$1:$C$65536,'[23]1参阅件'!$B$1:$B$65536=A105,0)</f>
        <v>0</v>
      </c>
      <c r="Q105" s="17">
        <f t="shared" si="9"/>
        <v>0</v>
      </c>
      <c r="R105" s="26"/>
      <c r="S105" s="27">
        <f t="array" ref="S105">_xlfn._xlws.FILTER('[23]1参阅件'!$D$1:$D$65536,'[23]1参阅件'!$B$1:$B$65536=A105,0)</f>
        <v>10</v>
      </c>
      <c r="T105" s="17">
        <f t="array" ref="T105">ROUND((_xlfn._xlws.FILTER([23]中央直达资金备案!$D$1:$D$65536,[23]中央直达资金备案!$B$1:$B$65536=A105,0)-Q105),2)</f>
        <v>1</v>
      </c>
      <c r="U105" s="26"/>
      <c r="V105" s="27">
        <f t="array" ref="V105">_xlfn._xlws.FILTER('[23]1参阅件'!$E$1:$E$65536,'[23]1参阅件'!$B$1:$B$65536=A105,0)</f>
        <v>40</v>
      </c>
      <c r="W105" s="17">
        <f t="array" ref="W105">ROUND((_xlfn._xlws.FILTER([23]中央直达资金备案!$E$1:$E$65536,[23]中央直达资金备案!$B$1:$B$65536=A105,0)),2)</f>
        <v>5</v>
      </c>
      <c r="X105" s="26"/>
      <c r="Y105" s="28"/>
      <c r="Z105" s="28"/>
      <c r="AA105" s="28"/>
      <c r="AB105" s="28"/>
      <c r="AC105" s="18"/>
      <c r="AD105" s="17"/>
      <c r="AE105" s="18"/>
      <c r="AF105" s="17"/>
      <c r="AG105" s="18"/>
      <c r="AH105" s="17"/>
      <c r="AI105" s="17"/>
      <c r="AJ105" s="17">
        <v>6000</v>
      </c>
      <c r="AK105" s="17" t="s">
        <v>49</v>
      </c>
      <c r="AL105" s="17">
        <v>2000</v>
      </c>
      <c r="AM105" s="17" t="s">
        <v>49</v>
      </c>
      <c r="AN105" s="17" t="s">
        <v>88</v>
      </c>
      <c r="AO105" s="17" t="s">
        <v>157</v>
      </c>
      <c r="AP105" s="17"/>
      <c r="AQ105" s="17"/>
      <c r="AR105" s="17"/>
      <c r="AS105" s="17"/>
      <c r="AT105" s="17"/>
      <c r="AU105" s="17"/>
      <c r="AV105" s="17"/>
      <c r="AW105" s="17"/>
      <c r="AX105" s="17" t="s">
        <v>49</v>
      </c>
      <c r="AY105" s="17" t="s">
        <v>49</v>
      </c>
      <c r="AZ105" s="17" t="s">
        <v>49</v>
      </c>
      <c r="BA105" s="17" t="s">
        <v>89</v>
      </c>
      <c r="BB105" s="17"/>
      <c r="BC105" s="17"/>
      <c r="BD105" s="17"/>
      <c r="BE105" s="17"/>
      <c r="BF105" s="17"/>
      <c r="BG105" s="17"/>
      <c r="BH105" s="17"/>
      <c r="BI105" s="17"/>
      <c r="BJ105" s="17"/>
      <c r="BK105" s="17" t="s">
        <v>49</v>
      </c>
      <c r="BL105" s="17" t="s">
        <v>49</v>
      </c>
      <c r="BM105" s="17" t="s">
        <v>49</v>
      </c>
      <c r="BN105" s="17" t="s">
        <v>49</v>
      </c>
      <c r="BO105" s="17" t="s">
        <v>49</v>
      </c>
      <c r="BP105" s="17"/>
      <c r="BQ105" s="17"/>
      <c r="BR105" s="17"/>
      <c r="BS105" s="17"/>
      <c r="BT105" s="28"/>
    </row>
    <row r="106" ht="32" customHeight="true" spans="1:72">
      <c r="A106" s="34" t="s">
        <v>158</v>
      </c>
      <c r="B106" s="13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>
        <f t="array" ref="N106">_xlfn._xlws.FILTER([22]附件5服兵役资助!$BG$1:$BG$65536,[22]附件5服兵役资助!$B$1:$B$65536=A106,0)</f>
        <v>0</v>
      </c>
      <c r="O106" s="17"/>
      <c r="P106" s="22">
        <f t="array" ref="P106">_xlfn._xlws.FILTER('[23]1参阅件'!$C$1:$C$65536,'[23]1参阅件'!$B$1:$B$65536=A106,0)</f>
        <v>0</v>
      </c>
      <c r="Q106" s="17">
        <f t="shared" si="9"/>
        <v>0</v>
      </c>
      <c r="R106" s="26"/>
      <c r="S106" s="27">
        <f t="array" ref="S106">_xlfn._xlws.FILTER('[23]1参阅件'!$D$1:$D$65536,'[23]1参阅件'!$B$1:$B$65536=A106,0)</f>
        <v>41</v>
      </c>
      <c r="T106" s="17">
        <f t="array" ref="T106">ROUND((_xlfn._xlws.FILTER([23]中央直达资金备案!$D$1:$D$65536,[23]中央直达资金备案!$B$1:$B$65536=A106,0)-Q106),2)</f>
        <v>5</v>
      </c>
      <c r="U106" s="26"/>
      <c r="V106" s="27">
        <f t="array" ref="V106">_xlfn._xlws.FILTER('[23]1参阅件'!$E$1:$E$65536,'[23]1参阅件'!$B$1:$B$65536=A106,0)</f>
        <v>86</v>
      </c>
      <c r="W106" s="17">
        <f t="array" ref="W106">ROUND((_xlfn._xlws.FILTER([23]中央直达资金备案!$E$1:$E$65536,[23]中央直达资金备案!$B$1:$B$65536=A106,0)),2)</f>
        <v>10</v>
      </c>
      <c r="X106" s="26"/>
      <c r="Y106" s="28"/>
      <c r="Z106" s="28"/>
      <c r="AA106" s="28"/>
      <c r="AB106" s="28"/>
      <c r="AC106" s="18"/>
      <c r="AD106" s="17"/>
      <c r="AE106" s="18"/>
      <c r="AF106" s="17"/>
      <c r="AG106" s="18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28"/>
    </row>
    <row r="107" ht="33.75" spans="1:72">
      <c r="A107" s="35" t="s">
        <v>159</v>
      </c>
      <c r="B107" s="13">
        <f t="array" ref="B107">_xlfn._xlws.FILTER([22]附件4本专科!$D$1:$D$65536,[22]附件4本专科!$B$1:$B$65536=A107,0)</f>
        <v>0</v>
      </c>
      <c r="C107" s="17">
        <f t="shared" ref="C107:C131" si="10">ROUND((B107*0.8),2)</f>
        <v>0</v>
      </c>
      <c r="D107" s="17"/>
      <c r="E107" s="17">
        <f t="array" ref="E107">_xlfn._xlws.FILTER([22]附件4本专科!$F$1:$F$65536,[22]附件4本专科!$B$1:$B$65536=A107,0)</f>
        <v>0</v>
      </c>
      <c r="F107" s="17">
        <f t="shared" ref="F107:F131" si="11">ROUND((E107*0.5),2)</f>
        <v>0</v>
      </c>
      <c r="G107" s="17"/>
      <c r="H107" s="17">
        <f t="array" ref="H107">_xlfn._xlws.FILTER([22]附件4本专科!$X$1:$X$65536,[22]附件4本专科!$B$1:$B$65536=A107,0)</f>
        <v>0</v>
      </c>
      <c r="I107" s="17">
        <f t="array" ref="I107">ROUND((_xlfn._xlws.FILTER([22]附件4本专科!$Q$1:$Q$65536,[22]附件4本专科!$B$1:$B$65536=A107,0)),2)</f>
        <v>0</v>
      </c>
      <c r="J107" s="17"/>
      <c r="K107" s="17">
        <f t="array" ref="K107">_xlfn._xlws.FILTER([22]附件5服兵役资助!$BF$1:$BF$65536,[22]附件5服兵役资助!$B$1:$B$65536=A107,0)</f>
        <v>0</v>
      </c>
      <c r="L107" s="17">
        <f t="array" ref="L107">ROUND((_xlfn._xlws.FILTER([22]附件5服兵役资助!$BH$1:$BH$65536,[22]附件5服兵役资助!$B$1:$B$65536=A107,0)),2)</f>
        <v>0</v>
      </c>
      <c r="M107" s="17">
        <f t="array" ref="M107">_xlfn._xlws.FILTER([22]附件5服兵役资助!$BE$1:$BE$65536,[22]附件5服兵役资助!$B$1:$B$65536=A107,0)</f>
        <v>0</v>
      </c>
      <c r="N107" s="17">
        <f t="array" ref="N107">_xlfn._xlws.FILTER([22]附件5服兵役资助!$BG$1:$BG$65536,[22]附件5服兵役资助!$B$1:$B$65536=A107,0)</f>
        <v>0</v>
      </c>
      <c r="O107" s="17"/>
      <c r="P107" s="22">
        <f t="array" ref="P107">_xlfn._xlws.FILTER('[23]1参阅件'!$C$1:$C$65536,'[23]1参阅件'!$B$1:$B$65536=A107,0)</f>
        <v>0</v>
      </c>
      <c r="Q107" s="17">
        <f t="shared" ref="Q107:Q131" si="12">ROUND((P107*0.6),2)</f>
        <v>0</v>
      </c>
      <c r="R107" s="26"/>
      <c r="S107" s="27">
        <f t="array" ref="S107">_xlfn._xlws.FILTER('[23]1参阅件'!$D$1:$D$65536,'[23]1参阅件'!$B$1:$B$65536=A107,0)</f>
        <v>0</v>
      </c>
      <c r="T107" s="17">
        <f t="array" ref="T107">ROUND((_xlfn._xlws.FILTER([23]中央直达资金备案!$D$1:$D$65536,[23]中央直达资金备案!$B$1:$B$65536=A107,0)-Q107),2)</f>
        <v>0</v>
      </c>
      <c r="U107" s="26"/>
      <c r="V107" s="27">
        <f t="array" ref="V107">_xlfn._xlws.FILTER('[23]1参阅件'!$E$1:$E$65536,'[23]1参阅件'!$B$1:$B$65536=A107,0)</f>
        <v>1</v>
      </c>
      <c r="W107" s="17">
        <f t="array" ref="W107">ROUND((_xlfn._xlws.FILTER([23]中央直达资金备案!$E$1:$E$65536,[23]中央直达资金备案!$B$1:$B$65536=A107,0)),2)</f>
        <v>0</v>
      </c>
      <c r="X107" s="26"/>
      <c r="Y107" s="28"/>
      <c r="Z107" s="28"/>
      <c r="AA107" s="28"/>
      <c r="AB107" s="28"/>
      <c r="AC107" s="18"/>
      <c r="AD107" s="17"/>
      <c r="AE107" s="18"/>
      <c r="AF107" s="17"/>
      <c r="AG107" s="18"/>
      <c r="AH107" s="17"/>
      <c r="AI107" s="17"/>
      <c r="AJ107" s="17">
        <v>6000</v>
      </c>
      <c r="AK107" s="17" t="s">
        <v>49</v>
      </c>
      <c r="AL107" s="17">
        <v>2000</v>
      </c>
      <c r="AM107" s="17" t="s">
        <v>49</v>
      </c>
      <c r="AN107" s="17" t="s">
        <v>88</v>
      </c>
      <c r="AO107" s="17" t="s">
        <v>102</v>
      </c>
      <c r="AP107" s="17"/>
      <c r="AQ107" s="17"/>
      <c r="AR107" s="17"/>
      <c r="AS107" s="17"/>
      <c r="AT107" s="17"/>
      <c r="AU107" s="17"/>
      <c r="AV107" s="17"/>
      <c r="AW107" s="17"/>
      <c r="AX107" s="17" t="s">
        <v>49</v>
      </c>
      <c r="AY107" s="17" t="s">
        <v>49</v>
      </c>
      <c r="AZ107" s="17" t="s">
        <v>49</v>
      </c>
      <c r="BA107" s="17" t="s">
        <v>89</v>
      </c>
      <c r="BB107" s="17"/>
      <c r="BC107" s="17"/>
      <c r="BD107" s="17"/>
      <c r="BE107" s="17"/>
      <c r="BF107" s="17"/>
      <c r="BG107" s="17"/>
      <c r="BH107" s="17"/>
      <c r="BI107" s="17"/>
      <c r="BJ107" s="17"/>
      <c r="BK107" s="17" t="s">
        <v>49</v>
      </c>
      <c r="BL107" s="17" t="s">
        <v>49</v>
      </c>
      <c r="BM107" s="17" t="s">
        <v>49</v>
      </c>
      <c r="BN107" s="17" t="s">
        <v>49</v>
      </c>
      <c r="BO107" s="17" t="s">
        <v>49</v>
      </c>
      <c r="BP107" s="17"/>
      <c r="BQ107" s="17"/>
      <c r="BR107" s="17"/>
      <c r="BS107" s="17"/>
      <c r="BT107" s="28"/>
    </row>
    <row r="108" ht="33.75" spans="1:72">
      <c r="A108" s="35" t="s">
        <v>160</v>
      </c>
      <c r="B108" s="13">
        <f t="array" ref="B108">_xlfn._xlws.FILTER([22]附件4本专科!$D$1:$D$65536,[22]附件4本专科!$B$1:$B$65536=A108,0)</f>
        <v>0</v>
      </c>
      <c r="C108" s="17">
        <f t="shared" si="10"/>
        <v>0</v>
      </c>
      <c r="D108" s="17"/>
      <c r="E108" s="17">
        <f t="array" ref="E108">_xlfn._xlws.FILTER([22]附件4本专科!$F$1:$F$65536,[22]附件4本专科!$B$1:$B$65536=A108,0)</f>
        <v>0</v>
      </c>
      <c r="F108" s="17">
        <f t="shared" si="11"/>
        <v>0</v>
      </c>
      <c r="G108" s="17"/>
      <c r="H108" s="17">
        <f t="array" ref="H108">_xlfn._xlws.FILTER([22]附件4本专科!$X$1:$X$65536,[22]附件4本专科!$B$1:$B$65536=A108,0)</f>
        <v>0</v>
      </c>
      <c r="I108" s="17">
        <f t="array" ref="I108">ROUND((_xlfn._xlws.FILTER([22]附件4本专科!$Q$1:$Q$65536,[22]附件4本专科!$B$1:$B$65536=A108,0)),2)</f>
        <v>0</v>
      </c>
      <c r="J108" s="17"/>
      <c r="K108" s="17">
        <f t="array" ref="K108">_xlfn._xlws.FILTER([22]附件5服兵役资助!$BF$1:$BF$65536,[22]附件5服兵役资助!$B$1:$B$65536=A108,0)</f>
        <v>0</v>
      </c>
      <c r="L108" s="17">
        <f t="array" ref="L108">ROUND((_xlfn._xlws.FILTER([22]附件5服兵役资助!$BH$1:$BH$65536,[22]附件5服兵役资助!$B$1:$B$65536=A108,0)),2)</f>
        <v>0</v>
      </c>
      <c r="M108" s="17">
        <f t="array" ref="M108">_xlfn._xlws.FILTER([22]附件5服兵役资助!$BE$1:$BE$65536,[22]附件5服兵役资助!$B$1:$B$65536=A108,0)</f>
        <v>0</v>
      </c>
      <c r="N108" s="17">
        <f t="array" ref="N108">_xlfn._xlws.FILTER([22]附件5服兵役资助!$BG$1:$BG$65536,[22]附件5服兵役资助!$B$1:$B$65536=A108,0)</f>
        <v>0</v>
      </c>
      <c r="O108" s="17"/>
      <c r="P108" s="22">
        <f t="array" ref="P108">_xlfn._xlws.FILTER('[23]1参阅件'!$C$1:$C$65536,'[23]1参阅件'!$B$1:$B$65536=A108,0)</f>
        <v>0</v>
      </c>
      <c r="Q108" s="17">
        <f t="shared" si="12"/>
        <v>0</v>
      </c>
      <c r="R108" s="26"/>
      <c r="S108" s="27">
        <f t="array" ref="S108">_xlfn._xlws.FILTER('[23]1参阅件'!$D$1:$D$65536,'[23]1参阅件'!$B$1:$B$65536=A108,0)</f>
        <v>0</v>
      </c>
      <c r="T108" s="17">
        <f t="array" ref="T108">ROUND((_xlfn._xlws.FILTER([23]中央直达资金备案!$D$1:$D$65536,[23]中央直达资金备案!$B$1:$B$65536=A108,0)-Q108),2)</f>
        <v>0</v>
      </c>
      <c r="U108" s="26"/>
      <c r="V108" s="27">
        <f t="array" ref="V108">_xlfn._xlws.FILTER('[23]1参阅件'!$E$1:$E$65536,'[23]1参阅件'!$B$1:$B$65536=A108,0)</f>
        <v>0</v>
      </c>
      <c r="W108" s="17">
        <f t="array" ref="W108">ROUND((_xlfn._xlws.FILTER([23]中央直达资金备案!$E$1:$E$65536,[23]中央直达资金备案!$B$1:$B$65536=A108,0)),2)</f>
        <v>0</v>
      </c>
      <c r="X108" s="26"/>
      <c r="Y108" s="28"/>
      <c r="Z108" s="28"/>
      <c r="AA108" s="28"/>
      <c r="AB108" s="28"/>
      <c r="AC108" s="18"/>
      <c r="AD108" s="17"/>
      <c r="AE108" s="18"/>
      <c r="AF108" s="17"/>
      <c r="AG108" s="18"/>
      <c r="AH108" s="17"/>
      <c r="AI108" s="17"/>
      <c r="AJ108" s="17">
        <v>6000</v>
      </c>
      <c r="AK108" s="17" t="s">
        <v>49</v>
      </c>
      <c r="AL108" s="17">
        <v>2000</v>
      </c>
      <c r="AM108" s="17" t="s">
        <v>49</v>
      </c>
      <c r="AN108" s="17" t="s">
        <v>88</v>
      </c>
      <c r="AO108" s="17" t="s">
        <v>102</v>
      </c>
      <c r="AP108" s="17"/>
      <c r="AQ108" s="17"/>
      <c r="AR108" s="17"/>
      <c r="AS108" s="17"/>
      <c r="AT108" s="17"/>
      <c r="AU108" s="17"/>
      <c r="AV108" s="17"/>
      <c r="AW108" s="17"/>
      <c r="AX108" s="17" t="s">
        <v>49</v>
      </c>
      <c r="AY108" s="17" t="s">
        <v>49</v>
      </c>
      <c r="AZ108" s="17" t="s">
        <v>49</v>
      </c>
      <c r="BA108" s="17" t="s">
        <v>89</v>
      </c>
      <c r="BB108" s="17"/>
      <c r="BC108" s="17"/>
      <c r="BD108" s="17"/>
      <c r="BE108" s="17"/>
      <c r="BF108" s="17"/>
      <c r="BG108" s="17"/>
      <c r="BH108" s="17"/>
      <c r="BI108" s="17"/>
      <c r="BJ108" s="17"/>
      <c r="BK108" s="17" t="s">
        <v>49</v>
      </c>
      <c r="BL108" s="17" t="s">
        <v>49</v>
      </c>
      <c r="BM108" s="17" t="s">
        <v>49</v>
      </c>
      <c r="BN108" s="17" t="s">
        <v>49</v>
      </c>
      <c r="BO108" s="17" t="s">
        <v>49</v>
      </c>
      <c r="BP108" s="17"/>
      <c r="BQ108" s="17"/>
      <c r="BR108" s="17"/>
      <c r="BS108" s="17"/>
      <c r="BT108" s="28"/>
    </row>
    <row r="109" ht="22.5" spans="1:72">
      <c r="A109" s="35" t="s">
        <v>161</v>
      </c>
      <c r="B109" s="13">
        <f t="array" ref="B109">_xlfn._xlws.FILTER([22]附件4本专科!$D$1:$D$65536,[22]附件4本专科!$B$1:$B$65536=A109,0)</f>
        <v>0</v>
      </c>
      <c r="C109" s="17">
        <f t="shared" si="10"/>
        <v>0</v>
      </c>
      <c r="D109" s="17"/>
      <c r="E109" s="17">
        <f t="array" ref="E109">_xlfn._xlws.FILTER([22]附件4本专科!$F$1:$F$65536,[22]附件4本专科!$B$1:$B$65536=A109,0)</f>
        <v>0</v>
      </c>
      <c r="F109" s="17">
        <f t="shared" si="11"/>
        <v>0</v>
      </c>
      <c r="G109" s="17"/>
      <c r="H109" s="17">
        <f t="array" ref="H109">_xlfn._xlws.FILTER([22]附件4本专科!$X$1:$X$65536,[22]附件4本专科!$B$1:$B$65536=A109,0)</f>
        <v>0</v>
      </c>
      <c r="I109" s="17">
        <f t="array" ref="I109">ROUND((_xlfn._xlws.FILTER([22]附件4本专科!$Q$1:$Q$65536,[22]附件4本专科!$B$1:$B$65536=A109,0)),2)</f>
        <v>0</v>
      </c>
      <c r="J109" s="17"/>
      <c r="K109" s="17">
        <f t="array" ref="K109">_xlfn._xlws.FILTER([22]附件5服兵役资助!$BF$1:$BF$65536,[22]附件5服兵役资助!$B$1:$B$65536=A109,0)</f>
        <v>0</v>
      </c>
      <c r="L109" s="17">
        <f t="array" ref="L109">ROUND((_xlfn._xlws.FILTER([22]附件5服兵役资助!$BH$1:$BH$65536,[22]附件5服兵役资助!$B$1:$B$65536=A109,0)),2)</f>
        <v>0</v>
      </c>
      <c r="M109" s="17">
        <f t="array" ref="M109">_xlfn._xlws.FILTER([22]附件5服兵役资助!$BE$1:$BE$65536,[22]附件5服兵役资助!$B$1:$B$65536=A109,0)</f>
        <v>0</v>
      </c>
      <c r="N109" s="17">
        <f t="array" ref="N109">_xlfn._xlws.FILTER([22]附件5服兵役资助!$BG$1:$BG$65536,[22]附件5服兵役资助!$B$1:$B$65536=A109,0)</f>
        <v>0</v>
      </c>
      <c r="O109" s="17"/>
      <c r="P109" s="22">
        <f t="array" ref="P109">_xlfn._xlws.FILTER('[23]1参阅件'!$C$1:$C$65536,'[23]1参阅件'!$B$1:$B$65536=A109,0)</f>
        <v>3</v>
      </c>
      <c r="Q109" s="17">
        <f t="shared" si="12"/>
        <v>1.8</v>
      </c>
      <c r="R109" s="26"/>
      <c r="S109" s="27">
        <f t="array" ref="S109">_xlfn._xlws.FILTER('[23]1参阅件'!$D$1:$D$65536,'[23]1参阅件'!$B$1:$B$65536=A109,0)</f>
        <v>509</v>
      </c>
      <c r="T109" s="17">
        <f t="array" ref="T109">ROUND((_xlfn._xlws.FILTER([23]中央直达资金备案!$D$1:$D$65536,[23]中央直达资金备案!$B$1:$B$65536=A109,0)-Q109),2)</f>
        <v>57.25</v>
      </c>
      <c r="U109" s="26"/>
      <c r="V109" s="27">
        <f t="array" ref="V109">_xlfn._xlws.FILTER('[23]1参阅件'!$E$1:$E$65536,'[23]1参阅件'!$B$1:$B$65536=A109,0)</f>
        <v>1700</v>
      </c>
      <c r="W109" s="17">
        <f t="array" ref="W109">ROUND((_xlfn._xlws.FILTER([23]中央直达资金备案!$E$1:$E$65536,[23]中央直达资金备案!$B$1:$B$65536=A109,0)),2)</f>
        <v>193</v>
      </c>
      <c r="X109" s="26"/>
      <c r="Y109" s="28"/>
      <c r="Z109" s="28"/>
      <c r="AA109" s="28"/>
      <c r="AB109" s="28"/>
      <c r="AC109" s="18"/>
      <c r="AD109" s="17"/>
      <c r="AE109" s="18"/>
      <c r="AF109" s="17"/>
      <c r="AG109" s="18"/>
      <c r="AH109" s="17"/>
      <c r="AI109" s="17"/>
      <c r="AJ109" s="17">
        <v>6000</v>
      </c>
      <c r="AK109" s="17" t="s">
        <v>49</v>
      </c>
      <c r="AL109" s="17">
        <v>2000</v>
      </c>
      <c r="AM109" s="17" t="s">
        <v>49</v>
      </c>
      <c r="AN109" s="17" t="s">
        <v>88</v>
      </c>
      <c r="AO109" s="17" t="s">
        <v>102</v>
      </c>
      <c r="AP109" s="17"/>
      <c r="AQ109" s="17"/>
      <c r="AR109" s="17"/>
      <c r="AS109" s="17"/>
      <c r="AT109" s="17"/>
      <c r="AU109" s="17"/>
      <c r="AV109" s="17"/>
      <c r="AW109" s="17"/>
      <c r="AX109" s="17" t="s">
        <v>49</v>
      </c>
      <c r="AY109" s="17" t="s">
        <v>49</v>
      </c>
      <c r="AZ109" s="17" t="s">
        <v>49</v>
      </c>
      <c r="BA109" s="17" t="s">
        <v>89</v>
      </c>
      <c r="BB109" s="17"/>
      <c r="BC109" s="17"/>
      <c r="BD109" s="17"/>
      <c r="BE109" s="17"/>
      <c r="BF109" s="17"/>
      <c r="BG109" s="17"/>
      <c r="BH109" s="17"/>
      <c r="BI109" s="17"/>
      <c r="BJ109" s="17"/>
      <c r="BK109" s="17" t="s">
        <v>49</v>
      </c>
      <c r="BL109" s="17" t="s">
        <v>49</v>
      </c>
      <c r="BM109" s="17" t="s">
        <v>49</v>
      </c>
      <c r="BN109" s="17" t="s">
        <v>49</v>
      </c>
      <c r="BO109" s="17" t="s">
        <v>49</v>
      </c>
      <c r="BP109" s="17"/>
      <c r="BQ109" s="17"/>
      <c r="BR109" s="17"/>
      <c r="BS109" s="17"/>
      <c r="BT109" s="28"/>
    </row>
    <row r="110" ht="22.5" spans="1:72">
      <c r="A110" s="36" t="s">
        <v>162</v>
      </c>
      <c r="B110" s="13">
        <f t="array" ref="B110">_xlfn._xlws.FILTER([22]附件4本专科!$D$1:$D$65536,[22]附件4本专科!$B$1:$B$65536=A110,0)</f>
        <v>0</v>
      </c>
      <c r="C110" s="17">
        <f t="shared" si="10"/>
        <v>0</v>
      </c>
      <c r="D110" s="17"/>
      <c r="E110" s="17">
        <f t="array" ref="E110">_xlfn._xlws.FILTER([22]附件4本专科!$F$1:$F$65536,[22]附件4本专科!$B$1:$B$65536=A110,0)</f>
        <v>0</v>
      </c>
      <c r="F110" s="17">
        <f t="shared" si="11"/>
        <v>0</v>
      </c>
      <c r="G110" s="17"/>
      <c r="H110" s="17">
        <f t="array" ref="H110">_xlfn._xlws.FILTER([22]附件4本专科!$X$1:$X$65536,[22]附件4本专科!$B$1:$B$65536=A110,0)</f>
        <v>0</v>
      </c>
      <c r="I110" s="17">
        <f t="array" ref="I110">ROUND((_xlfn._xlws.FILTER([22]附件4本专科!$Q$1:$Q$65536,[22]附件4本专科!$B$1:$B$65536=A110,0)),2)</f>
        <v>0</v>
      </c>
      <c r="J110" s="17"/>
      <c r="K110" s="17">
        <f t="array" ref="K110">_xlfn._xlws.FILTER([22]附件5服兵役资助!$BF$1:$BF$65536,[22]附件5服兵役资助!$B$1:$B$65536=A110,0)</f>
        <v>0</v>
      </c>
      <c r="L110" s="17">
        <f t="array" ref="L110">ROUND((_xlfn._xlws.FILTER([22]附件5服兵役资助!$BH$1:$BH$65536,[22]附件5服兵役资助!$B$1:$B$65536=A110,0)),2)</f>
        <v>0</v>
      </c>
      <c r="M110" s="17">
        <f t="array" ref="M110">_xlfn._xlws.FILTER([22]附件5服兵役资助!$BE$1:$BE$65536,[22]附件5服兵役资助!$B$1:$B$65536=A110,0)</f>
        <v>0</v>
      </c>
      <c r="N110" s="17">
        <f t="array" ref="N110">_xlfn._xlws.FILTER([22]附件5服兵役资助!$BG$1:$BG$65536,[22]附件5服兵役资助!$B$1:$B$65536=A110,0)</f>
        <v>0</v>
      </c>
      <c r="O110" s="17"/>
      <c r="P110" s="37">
        <v>4</v>
      </c>
      <c r="Q110" s="17">
        <f t="shared" si="12"/>
        <v>2.4</v>
      </c>
      <c r="R110" s="26"/>
      <c r="S110" s="38">
        <v>435</v>
      </c>
      <c r="T110" s="17">
        <f t="array" ref="T110">ROUND((_xlfn._xlws.FILTER([23]中央直达资金备案!$D$1:$D$65536,[23]中央直达资金备案!$B$1:$B$65536=A110,0)-Q110),2)</f>
        <v>48.93</v>
      </c>
      <c r="U110" s="26"/>
      <c r="V110" s="38">
        <v>4280</v>
      </c>
      <c r="W110" s="17">
        <f t="array" ref="W110">ROUND((_xlfn._xlws.FILTER([23]中央直达资金备案!$E$1:$E$65536,[23]中央直达资金备案!$B$1:$B$65536=A110,0)),2)</f>
        <v>485</v>
      </c>
      <c r="X110" s="26"/>
      <c r="Y110" s="28"/>
      <c r="Z110" s="28"/>
      <c r="AA110" s="28"/>
      <c r="AB110" s="28"/>
      <c r="AC110" s="18"/>
      <c r="AD110" s="17"/>
      <c r="AE110" s="18"/>
      <c r="AF110" s="17"/>
      <c r="AG110" s="18"/>
      <c r="AH110" s="17"/>
      <c r="AI110" s="17"/>
      <c r="AJ110" s="17">
        <v>6000</v>
      </c>
      <c r="AK110" s="17" t="s">
        <v>49</v>
      </c>
      <c r="AL110" s="17">
        <v>2000</v>
      </c>
      <c r="AM110" s="17" t="s">
        <v>49</v>
      </c>
      <c r="AN110" s="17" t="s">
        <v>88</v>
      </c>
      <c r="AO110" s="17" t="s">
        <v>102</v>
      </c>
      <c r="AP110" s="17"/>
      <c r="AQ110" s="17"/>
      <c r="AR110" s="17"/>
      <c r="AS110" s="17"/>
      <c r="AT110" s="17"/>
      <c r="AU110" s="17"/>
      <c r="AV110" s="17"/>
      <c r="AW110" s="17"/>
      <c r="AX110" s="17" t="s">
        <v>49</v>
      </c>
      <c r="AY110" s="17" t="s">
        <v>49</v>
      </c>
      <c r="AZ110" s="17" t="s">
        <v>49</v>
      </c>
      <c r="BA110" s="17" t="s">
        <v>89</v>
      </c>
      <c r="BB110" s="17"/>
      <c r="BC110" s="17"/>
      <c r="BD110" s="17"/>
      <c r="BE110" s="17"/>
      <c r="BF110" s="17"/>
      <c r="BG110" s="17"/>
      <c r="BH110" s="17"/>
      <c r="BI110" s="17"/>
      <c r="BJ110" s="17"/>
      <c r="BK110" s="17" t="s">
        <v>49</v>
      </c>
      <c r="BL110" s="17" t="s">
        <v>49</v>
      </c>
      <c r="BM110" s="17" t="s">
        <v>49</v>
      </c>
      <c r="BN110" s="17" t="s">
        <v>49</v>
      </c>
      <c r="BO110" s="17" t="s">
        <v>49</v>
      </c>
      <c r="BP110" s="17"/>
      <c r="BQ110" s="17"/>
      <c r="BR110" s="17"/>
      <c r="BS110" s="17"/>
      <c r="BT110" s="28"/>
    </row>
    <row r="111" ht="22.5" spans="1:72">
      <c r="A111" s="36" t="s">
        <v>163</v>
      </c>
      <c r="B111" s="13">
        <f t="array" ref="B111">_xlfn._xlws.FILTER([22]附件4本专科!$D$1:$D$65536,[22]附件4本专科!$B$1:$B$65536=A111,0)</f>
        <v>0</v>
      </c>
      <c r="C111" s="17">
        <f t="shared" si="10"/>
        <v>0</v>
      </c>
      <c r="D111" s="17"/>
      <c r="E111" s="17">
        <f t="array" ref="E111">_xlfn._xlws.FILTER([22]附件4本专科!$F$1:$F$65536,[22]附件4本专科!$B$1:$B$65536=A111,0)</f>
        <v>0</v>
      </c>
      <c r="F111" s="17">
        <f t="shared" si="11"/>
        <v>0</v>
      </c>
      <c r="G111" s="17"/>
      <c r="H111" s="17">
        <f t="array" ref="H111">_xlfn._xlws.FILTER([22]附件4本专科!$X$1:$X$65536,[22]附件4本专科!$B$1:$B$65536=A111,0)</f>
        <v>0</v>
      </c>
      <c r="I111" s="17">
        <f t="array" ref="I111">ROUND((_xlfn._xlws.FILTER([22]附件4本专科!$Q$1:$Q$65536,[22]附件4本专科!$B$1:$B$65536=A111,0)),2)</f>
        <v>0</v>
      </c>
      <c r="J111" s="17"/>
      <c r="K111" s="17">
        <f t="array" ref="K111">_xlfn._xlws.FILTER([22]附件5服兵役资助!$BF$1:$BF$65536,[22]附件5服兵役资助!$B$1:$B$65536=A111,0)</f>
        <v>0</v>
      </c>
      <c r="L111" s="17">
        <f t="array" ref="L111">ROUND((_xlfn._xlws.FILTER([22]附件5服兵役资助!$BH$1:$BH$65536,[22]附件5服兵役资助!$B$1:$B$65536=A111,0)),2)</f>
        <v>0</v>
      </c>
      <c r="M111" s="17">
        <f t="array" ref="M111">_xlfn._xlws.FILTER([22]附件5服兵役资助!$BE$1:$BE$65536,[22]附件5服兵役资助!$B$1:$B$65536=A111,0)</f>
        <v>0</v>
      </c>
      <c r="N111" s="17">
        <f t="array" ref="N111">_xlfn._xlws.FILTER([22]附件5服兵役资助!$BG$1:$BG$65536,[22]附件5服兵役资助!$B$1:$B$65536=A111,0)</f>
        <v>0</v>
      </c>
      <c r="O111" s="17"/>
      <c r="P111" s="37">
        <v>8</v>
      </c>
      <c r="Q111" s="17">
        <f t="shared" si="12"/>
        <v>4.8</v>
      </c>
      <c r="R111" s="26"/>
      <c r="S111" s="38">
        <v>1314</v>
      </c>
      <c r="T111" s="17">
        <f t="array" ref="T111">ROUND((_xlfn._xlws.FILTER([23]中央直达资金备案!$D$1:$D$65536,[23]中央直达资金备案!$B$1:$B$65536=A111,0)-Q111),2)</f>
        <v>147.8</v>
      </c>
      <c r="U111" s="26"/>
      <c r="V111" s="38">
        <v>2613</v>
      </c>
      <c r="W111" s="17">
        <f t="array" ref="W111">ROUND((_xlfn._xlws.FILTER([23]中央直达资金备案!$E$1:$E$65536,[23]中央直达资金备案!$B$1:$B$65536=A111,0)),2)</f>
        <v>296</v>
      </c>
      <c r="X111" s="26"/>
      <c r="Y111" s="28"/>
      <c r="Z111" s="28"/>
      <c r="AA111" s="28"/>
      <c r="AB111" s="28"/>
      <c r="AC111" s="18"/>
      <c r="AD111" s="17"/>
      <c r="AE111" s="18"/>
      <c r="AF111" s="17"/>
      <c r="AG111" s="18"/>
      <c r="AH111" s="17"/>
      <c r="AI111" s="17"/>
      <c r="AJ111" s="17">
        <v>6000</v>
      </c>
      <c r="AK111" s="17" t="s">
        <v>49</v>
      </c>
      <c r="AL111" s="17">
        <v>2000</v>
      </c>
      <c r="AM111" s="17" t="s">
        <v>49</v>
      </c>
      <c r="AN111" s="17" t="s">
        <v>88</v>
      </c>
      <c r="AO111" s="17" t="s">
        <v>102</v>
      </c>
      <c r="AP111" s="17"/>
      <c r="AQ111" s="17"/>
      <c r="AR111" s="17"/>
      <c r="AS111" s="17"/>
      <c r="AT111" s="17"/>
      <c r="AU111" s="17"/>
      <c r="AV111" s="17"/>
      <c r="AW111" s="17"/>
      <c r="AX111" s="17" t="s">
        <v>49</v>
      </c>
      <c r="AY111" s="17" t="s">
        <v>49</v>
      </c>
      <c r="AZ111" s="17" t="s">
        <v>49</v>
      </c>
      <c r="BA111" s="17" t="s">
        <v>89</v>
      </c>
      <c r="BB111" s="17"/>
      <c r="BC111" s="17"/>
      <c r="BD111" s="17"/>
      <c r="BE111" s="17"/>
      <c r="BF111" s="17"/>
      <c r="BG111" s="17"/>
      <c r="BH111" s="17"/>
      <c r="BI111" s="17"/>
      <c r="BJ111" s="17"/>
      <c r="BK111" s="17" t="s">
        <v>49</v>
      </c>
      <c r="BL111" s="17" t="s">
        <v>49</v>
      </c>
      <c r="BM111" s="17" t="s">
        <v>49</v>
      </c>
      <c r="BN111" s="17" t="s">
        <v>49</v>
      </c>
      <c r="BO111" s="17" t="s">
        <v>49</v>
      </c>
      <c r="BP111" s="17"/>
      <c r="BQ111" s="17"/>
      <c r="BR111" s="17"/>
      <c r="BS111" s="17"/>
      <c r="BT111" s="28"/>
    </row>
    <row r="112" ht="22.5" spans="1:72">
      <c r="A112" s="36" t="s">
        <v>164</v>
      </c>
      <c r="B112" s="13">
        <f t="array" ref="B112">_xlfn._xlws.FILTER([22]附件4本专科!$D$1:$D$65536,[22]附件4本专科!$B$1:$B$65536=A112,0)</f>
        <v>0</v>
      </c>
      <c r="C112" s="17">
        <f t="shared" si="10"/>
        <v>0</v>
      </c>
      <c r="D112" s="17"/>
      <c r="E112" s="17">
        <f t="array" ref="E112">_xlfn._xlws.FILTER([22]附件4本专科!$F$1:$F$65536,[22]附件4本专科!$B$1:$B$65536=A112,0)</f>
        <v>0</v>
      </c>
      <c r="F112" s="17">
        <f t="shared" si="11"/>
        <v>0</v>
      </c>
      <c r="G112" s="17"/>
      <c r="H112" s="17">
        <f t="array" ref="H112">_xlfn._xlws.FILTER([22]附件4本专科!$X$1:$X$65536,[22]附件4本专科!$B$1:$B$65536=A112,0)</f>
        <v>0</v>
      </c>
      <c r="I112" s="17">
        <f t="array" ref="I112">ROUND((_xlfn._xlws.FILTER([22]附件4本专科!$Q$1:$Q$65536,[22]附件4本专科!$B$1:$B$65536=A112,0)),2)</f>
        <v>0</v>
      </c>
      <c r="J112" s="17"/>
      <c r="K112" s="17">
        <f t="array" ref="K112">_xlfn._xlws.FILTER([22]附件5服兵役资助!$BF$1:$BF$65536,[22]附件5服兵役资助!$B$1:$B$65536=A112,0)</f>
        <v>0</v>
      </c>
      <c r="L112" s="17">
        <f t="array" ref="L112">ROUND((_xlfn._xlws.FILTER([22]附件5服兵役资助!$BH$1:$BH$65536,[22]附件5服兵役资助!$B$1:$B$65536=A112,0)),2)</f>
        <v>0</v>
      </c>
      <c r="M112" s="17">
        <f t="array" ref="M112">_xlfn._xlws.FILTER([22]附件5服兵役资助!$BE$1:$BE$65536,[22]附件5服兵役资助!$B$1:$B$65536=A112,0)</f>
        <v>0</v>
      </c>
      <c r="N112" s="17">
        <f t="array" ref="N112">_xlfn._xlws.FILTER([22]附件5服兵役资助!$BG$1:$BG$65536,[22]附件5服兵役资助!$B$1:$B$65536=A112,0)</f>
        <v>0</v>
      </c>
      <c r="O112" s="17"/>
      <c r="P112" s="37">
        <v>6</v>
      </c>
      <c r="Q112" s="17">
        <f t="shared" si="12"/>
        <v>3.6</v>
      </c>
      <c r="R112" s="26"/>
      <c r="S112" s="38">
        <v>569</v>
      </c>
      <c r="T112" s="17">
        <f t="array" ref="T112">ROUND((_xlfn._xlws.FILTER([23]中央直达资金备案!$D$1:$D$65536,[23]中央直达资金备案!$B$1:$B$65536=A112,0)-Q112),2)</f>
        <v>64</v>
      </c>
      <c r="U112" s="26"/>
      <c r="V112" s="38">
        <v>5213</v>
      </c>
      <c r="W112" s="17">
        <f t="array" ref="W112">ROUND((_xlfn._xlws.FILTER([23]中央直达资金备案!$E$1:$E$65536,[23]中央直达资金备案!$B$1:$B$65536=A112,0)),2)</f>
        <v>591</v>
      </c>
      <c r="X112" s="26"/>
      <c r="Y112" s="28"/>
      <c r="Z112" s="28"/>
      <c r="AA112" s="28"/>
      <c r="AB112" s="28"/>
      <c r="AC112" s="18"/>
      <c r="AD112" s="17"/>
      <c r="AE112" s="18"/>
      <c r="AF112" s="17"/>
      <c r="AG112" s="18"/>
      <c r="AH112" s="17"/>
      <c r="AI112" s="17"/>
      <c r="AJ112" s="17">
        <v>6000</v>
      </c>
      <c r="AK112" s="17" t="s">
        <v>49</v>
      </c>
      <c r="AL112" s="17">
        <v>2000</v>
      </c>
      <c r="AM112" s="17" t="s">
        <v>49</v>
      </c>
      <c r="AN112" s="17" t="s">
        <v>88</v>
      </c>
      <c r="AO112" s="17" t="s">
        <v>102</v>
      </c>
      <c r="AP112" s="17"/>
      <c r="AQ112" s="17"/>
      <c r="AR112" s="17"/>
      <c r="AS112" s="17"/>
      <c r="AT112" s="17"/>
      <c r="AU112" s="17"/>
      <c r="AV112" s="17"/>
      <c r="AW112" s="17"/>
      <c r="AX112" s="17" t="s">
        <v>49</v>
      </c>
      <c r="AY112" s="17" t="s">
        <v>49</v>
      </c>
      <c r="AZ112" s="17" t="s">
        <v>49</v>
      </c>
      <c r="BA112" s="17" t="s">
        <v>89</v>
      </c>
      <c r="BB112" s="17"/>
      <c r="BC112" s="17"/>
      <c r="BD112" s="17"/>
      <c r="BE112" s="17"/>
      <c r="BF112" s="17"/>
      <c r="BG112" s="17"/>
      <c r="BH112" s="17"/>
      <c r="BI112" s="17"/>
      <c r="BJ112" s="17"/>
      <c r="BK112" s="17" t="s">
        <v>49</v>
      </c>
      <c r="BL112" s="17" t="s">
        <v>49</v>
      </c>
      <c r="BM112" s="17" t="s">
        <v>49</v>
      </c>
      <c r="BN112" s="17" t="s">
        <v>49</v>
      </c>
      <c r="BO112" s="17" t="s">
        <v>49</v>
      </c>
      <c r="BP112" s="17"/>
      <c r="BQ112" s="17"/>
      <c r="BR112" s="17"/>
      <c r="BS112" s="17"/>
      <c r="BT112" s="28"/>
    </row>
    <row r="113" ht="22.5" spans="1:72">
      <c r="A113" s="36" t="s">
        <v>165</v>
      </c>
      <c r="B113" s="13">
        <f t="array" ref="B113">_xlfn._xlws.FILTER([22]附件4本专科!$D$1:$D$65536,[22]附件4本专科!$B$1:$B$65536=A113,0)</f>
        <v>0</v>
      </c>
      <c r="C113" s="17">
        <f t="shared" si="10"/>
        <v>0</v>
      </c>
      <c r="D113" s="17"/>
      <c r="E113" s="17">
        <f t="array" ref="E113">_xlfn._xlws.FILTER([22]附件4本专科!$F$1:$F$65536,[22]附件4本专科!$B$1:$B$65536=A113,0)</f>
        <v>0</v>
      </c>
      <c r="F113" s="17">
        <f t="shared" si="11"/>
        <v>0</v>
      </c>
      <c r="G113" s="17"/>
      <c r="H113" s="17">
        <f t="array" ref="H113">_xlfn._xlws.FILTER([22]附件4本专科!$X$1:$X$65536,[22]附件4本专科!$B$1:$B$65536=A113,0)</f>
        <v>0</v>
      </c>
      <c r="I113" s="17">
        <f t="array" ref="I113">ROUND((_xlfn._xlws.FILTER([22]附件4本专科!$Q$1:$Q$65536,[22]附件4本专科!$B$1:$B$65536=A113,0)),2)</f>
        <v>0</v>
      </c>
      <c r="J113" s="17"/>
      <c r="K113" s="17">
        <f t="array" ref="K113">_xlfn._xlws.FILTER([22]附件5服兵役资助!$BF$1:$BF$65536,[22]附件5服兵役资助!$B$1:$B$65536=A113,0)</f>
        <v>0</v>
      </c>
      <c r="L113" s="17">
        <f t="array" ref="L113">ROUND((_xlfn._xlws.FILTER([22]附件5服兵役资助!$BH$1:$BH$65536,[22]附件5服兵役资助!$B$1:$B$65536=A113,0)),2)</f>
        <v>0</v>
      </c>
      <c r="M113" s="17">
        <f t="array" ref="M113">_xlfn._xlws.FILTER([22]附件5服兵役资助!$BE$1:$BE$65536,[22]附件5服兵役资助!$B$1:$B$65536=A113,0)</f>
        <v>0</v>
      </c>
      <c r="N113" s="17">
        <f t="array" ref="N113">_xlfn._xlws.FILTER([22]附件5服兵役资助!$BG$1:$BG$65536,[22]附件5服兵役资助!$B$1:$B$65536=A113,0)</f>
        <v>0</v>
      </c>
      <c r="O113" s="17"/>
      <c r="P113" s="37">
        <v>4</v>
      </c>
      <c r="Q113" s="17">
        <f t="shared" si="12"/>
        <v>2.4</v>
      </c>
      <c r="R113" s="26"/>
      <c r="S113" s="38">
        <v>489</v>
      </c>
      <c r="T113" s="17">
        <f t="array" ref="T113">ROUND((_xlfn._xlws.FILTER([23]中央直达资金备案!$D$1:$D$65536,[23]中央直达资金备案!$B$1:$B$65536=A113,0)-Q113),2)</f>
        <v>55</v>
      </c>
      <c r="U113" s="26"/>
      <c r="V113" s="38">
        <v>2097</v>
      </c>
      <c r="W113" s="17">
        <f t="array" ref="W113">ROUND((_xlfn._xlws.FILTER([23]中央直达资金备案!$E$1:$E$65536,[23]中央直达资金备案!$B$1:$B$65536=A113,0)),2)</f>
        <v>238</v>
      </c>
      <c r="X113" s="26"/>
      <c r="Y113" s="28"/>
      <c r="Z113" s="28"/>
      <c r="AA113" s="28"/>
      <c r="AB113" s="28"/>
      <c r="AC113" s="18"/>
      <c r="AD113" s="17"/>
      <c r="AE113" s="18"/>
      <c r="AF113" s="17"/>
      <c r="AG113" s="18"/>
      <c r="AH113" s="17"/>
      <c r="AI113" s="17"/>
      <c r="AJ113" s="17">
        <v>6000</v>
      </c>
      <c r="AK113" s="17" t="s">
        <v>49</v>
      </c>
      <c r="AL113" s="17">
        <v>2000</v>
      </c>
      <c r="AM113" s="17" t="s">
        <v>49</v>
      </c>
      <c r="AN113" s="17" t="s">
        <v>88</v>
      </c>
      <c r="AO113" s="17" t="s">
        <v>102</v>
      </c>
      <c r="AP113" s="17"/>
      <c r="AQ113" s="17"/>
      <c r="AR113" s="17"/>
      <c r="AS113" s="17"/>
      <c r="AT113" s="17"/>
      <c r="AU113" s="17"/>
      <c r="AV113" s="17"/>
      <c r="AW113" s="17"/>
      <c r="AX113" s="17" t="s">
        <v>49</v>
      </c>
      <c r="AY113" s="17" t="s">
        <v>49</v>
      </c>
      <c r="AZ113" s="17" t="s">
        <v>49</v>
      </c>
      <c r="BA113" s="17" t="s">
        <v>89</v>
      </c>
      <c r="BB113" s="17"/>
      <c r="BC113" s="17"/>
      <c r="BD113" s="17"/>
      <c r="BE113" s="17"/>
      <c r="BF113" s="17"/>
      <c r="BG113" s="17"/>
      <c r="BH113" s="17"/>
      <c r="BI113" s="17"/>
      <c r="BJ113" s="17"/>
      <c r="BK113" s="17" t="s">
        <v>49</v>
      </c>
      <c r="BL113" s="17" t="s">
        <v>49</v>
      </c>
      <c r="BM113" s="17" t="s">
        <v>49</v>
      </c>
      <c r="BN113" s="17" t="s">
        <v>49</v>
      </c>
      <c r="BO113" s="17" t="s">
        <v>49</v>
      </c>
      <c r="BP113" s="17"/>
      <c r="BQ113" s="17"/>
      <c r="BR113" s="17"/>
      <c r="BS113" s="17"/>
      <c r="BT113" s="28"/>
    </row>
    <row r="114" ht="33.75" spans="1:72">
      <c r="A114" s="35" t="s">
        <v>166</v>
      </c>
      <c r="B114" s="13">
        <f t="array" ref="B114">_xlfn._xlws.FILTER([22]附件4本专科!$D$1:$D$65536,[22]附件4本专科!$B$1:$B$65536=A114,0)</f>
        <v>0</v>
      </c>
      <c r="C114" s="17">
        <f t="shared" si="10"/>
        <v>0</v>
      </c>
      <c r="D114" s="17"/>
      <c r="E114" s="17">
        <f t="array" ref="E114">_xlfn._xlws.FILTER([22]附件4本专科!$F$1:$F$65536,[22]附件4本专科!$B$1:$B$65536=A114,0)</f>
        <v>0</v>
      </c>
      <c r="F114" s="17">
        <f t="shared" si="11"/>
        <v>0</v>
      </c>
      <c r="G114" s="17"/>
      <c r="H114" s="17">
        <f t="array" ref="H114">_xlfn._xlws.FILTER([22]附件4本专科!$X$1:$X$65536,[22]附件4本专科!$B$1:$B$65536=A114,0)</f>
        <v>0</v>
      </c>
      <c r="I114" s="17">
        <f t="array" ref="I114">ROUND((_xlfn._xlws.FILTER([22]附件4本专科!$Q$1:$Q$65536,[22]附件4本专科!$B$1:$B$65536=A114,0)),2)</f>
        <v>0</v>
      </c>
      <c r="J114" s="17"/>
      <c r="K114" s="17">
        <f t="array" ref="K114">_xlfn._xlws.FILTER([22]附件5服兵役资助!$BF$1:$BF$65536,[22]附件5服兵役资助!$B$1:$B$65536=A114,0)</f>
        <v>0</v>
      </c>
      <c r="L114" s="17">
        <f t="array" ref="L114">ROUND((_xlfn._xlws.FILTER([22]附件5服兵役资助!$BH$1:$BH$65536,[22]附件5服兵役资助!$B$1:$B$65536=A114,0)),2)</f>
        <v>0</v>
      </c>
      <c r="M114" s="17">
        <f t="array" ref="M114">_xlfn._xlws.FILTER([22]附件5服兵役资助!$BE$1:$BE$65536,[22]附件5服兵役资助!$B$1:$B$65536=A114,0)</f>
        <v>0</v>
      </c>
      <c r="N114" s="17">
        <f t="array" ref="N114">_xlfn._xlws.FILTER([22]附件5服兵役资助!$BG$1:$BG$65536,[22]附件5服兵役资助!$B$1:$B$65536=A114,0)</f>
        <v>0</v>
      </c>
      <c r="O114" s="17"/>
      <c r="P114" s="22">
        <f t="array" ref="P114">_xlfn._xlws.FILTER('[23]1参阅件'!$C$1:$C$65536,'[23]1参阅件'!$B$1:$B$65536=A114,0)</f>
        <v>0</v>
      </c>
      <c r="Q114" s="17">
        <f t="shared" si="12"/>
        <v>0</v>
      </c>
      <c r="R114" s="26"/>
      <c r="S114" s="27">
        <f t="array" ref="S114">_xlfn._xlws.FILTER('[23]1参阅件'!$D$1:$D$65536,'[23]1参阅件'!$B$1:$B$65536=A114,0)</f>
        <v>0</v>
      </c>
      <c r="T114" s="17">
        <f t="array" ref="T114">ROUND((_xlfn._xlws.FILTER([23]中央直达资金备案!$D$1:$D$65536,[23]中央直达资金备案!$B$1:$B$65536=A114,0)-Q114),2)</f>
        <v>0</v>
      </c>
      <c r="U114" s="26"/>
      <c r="V114" s="27">
        <f t="array" ref="V114">_xlfn._xlws.FILTER('[23]1参阅件'!$E$1:$E$65536,'[23]1参阅件'!$B$1:$B$65536=A114,0)</f>
        <v>0</v>
      </c>
      <c r="W114" s="17">
        <f t="array" ref="W114">ROUND((_xlfn._xlws.FILTER([23]中央直达资金备案!$E$1:$E$65536,[23]中央直达资金备案!$B$1:$B$65536=A114,0)),2)</f>
        <v>0</v>
      </c>
      <c r="X114" s="26"/>
      <c r="Y114" s="28"/>
      <c r="Z114" s="28"/>
      <c r="AA114" s="28"/>
      <c r="AB114" s="28"/>
      <c r="AC114" s="18"/>
      <c r="AD114" s="17"/>
      <c r="AE114" s="18"/>
      <c r="AF114" s="17"/>
      <c r="AG114" s="18"/>
      <c r="AH114" s="17"/>
      <c r="AI114" s="17"/>
      <c r="AJ114" s="17">
        <v>6000</v>
      </c>
      <c r="AK114" s="17" t="s">
        <v>49</v>
      </c>
      <c r="AL114" s="17">
        <v>2000</v>
      </c>
      <c r="AM114" s="17" t="s">
        <v>49</v>
      </c>
      <c r="AN114" s="17" t="s">
        <v>88</v>
      </c>
      <c r="AO114" s="17" t="s">
        <v>102</v>
      </c>
      <c r="AP114" s="17"/>
      <c r="AQ114" s="17"/>
      <c r="AR114" s="17"/>
      <c r="AS114" s="17"/>
      <c r="AT114" s="17"/>
      <c r="AU114" s="17"/>
      <c r="AV114" s="17"/>
      <c r="AW114" s="17"/>
      <c r="AX114" s="17" t="s">
        <v>49</v>
      </c>
      <c r="AY114" s="17" t="s">
        <v>49</v>
      </c>
      <c r="AZ114" s="17" t="s">
        <v>49</v>
      </c>
      <c r="BA114" s="17" t="s">
        <v>89</v>
      </c>
      <c r="BB114" s="17"/>
      <c r="BC114" s="17"/>
      <c r="BD114" s="17"/>
      <c r="BE114" s="17"/>
      <c r="BF114" s="17"/>
      <c r="BG114" s="17"/>
      <c r="BH114" s="17"/>
      <c r="BI114" s="17"/>
      <c r="BJ114" s="17"/>
      <c r="BK114" s="17" t="s">
        <v>49</v>
      </c>
      <c r="BL114" s="17" t="s">
        <v>49</v>
      </c>
      <c r="BM114" s="17" t="s">
        <v>49</v>
      </c>
      <c r="BN114" s="17" t="s">
        <v>49</v>
      </c>
      <c r="BO114" s="17" t="s">
        <v>49</v>
      </c>
      <c r="BP114" s="17"/>
      <c r="BQ114" s="17"/>
      <c r="BR114" s="17"/>
      <c r="BS114" s="17"/>
      <c r="BT114" s="28"/>
    </row>
    <row r="115" ht="33.75" spans="1:72">
      <c r="A115" s="35" t="s">
        <v>167</v>
      </c>
      <c r="B115" s="13">
        <f t="array" ref="B115">_xlfn._xlws.FILTER([22]附件4本专科!$D$1:$D$65536,[22]附件4本专科!$B$1:$B$65536=A115,0)</f>
        <v>0</v>
      </c>
      <c r="C115" s="17">
        <f t="shared" si="10"/>
        <v>0</v>
      </c>
      <c r="D115" s="17"/>
      <c r="E115" s="17">
        <f t="array" ref="E115">_xlfn._xlws.FILTER([22]附件4本专科!$F$1:$F$65536,[22]附件4本专科!$B$1:$B$65536=A115,0)</f>
        <v>0</v>
      </c>
      <c r="F115" s="17">
        <f t="shared" si="11"/>
        <v>0</v>
      </c>
      <c r="G115" s="17"/>
      <c r="H115" s="17">
        <f t="array" ref="H115">_xlfn._xlws.FILTER([22]附件4本专科!$X$1:$X$65536,[22]附件4本专科!$B$1:$B$65536=A115,0)</f>
        <v>0</v>
      </c>
      <c r="I115" s="17">
        <f t="array" ref="I115">ROUND((_xlfn._xlws.FILTER([22]附件4本专科!$Q$1:$Q$65536,[22]附件4本专科!$B$1:$B$65536=A115,0)),2)</f>
        <v>0</v>
      </c>
      <c r="J115" s="17"/>
      <c r="K115" s="17">
        <f t="array" ref="K115">_xlfn._xlws.FILTER([22]附件5服兵役资助!$BF$1:$BF$65536,[22]附件5服兵役资助!$B$1:$B$65536=A115,0)</f>
        <v>0</v>
      </c>
      <c r="L115" s="17">
        <f t="array" ref="L115">ROUND((_xlfn._xlws.FILTER([22]附件5服兵役资助!$BH$1:$BH$65536,[22]附件5服兵役资助!$B$1:$B$65536=A115,0)),2)</f>
        <v>0</v>
      </c>
      <c r="M115" s="17">
        <f t="array" ref="M115">_xlfn._xlws.FILTER([22]附件5服兵役资助!$BE$1:$BE$65536,[22]附件5服兵役资助!$B$1:$B$65536=A115,0)</f>
        <v>0</v>
      </c>
      <c r="N115" s="17">
        <f t="array" ref="N115">_xlfn._xlws.FILTER([22]附件5服兵役资助!$BG$1:$BG$65536,[22]附件5服兵役资助!$B$1:$B$65536=A115,0)</f>
        <v>0</v>
      </c>
      <c r="O115" s="17"/>
      <c r="P115" s="22">
        <f t="array" ref="P115">_xlfn._xlws.FILTER('[23]1参阅件'!$C$1:$C$65536,'[23]1参阅件'!$B$1:$B$65536=A115,0)</f>
        <v>0</v>
      </c>
      <c r="Q115" s="17">
        <f t="shared" si="12"/>
        <v>0</v>
      </c>
      <c r="R115" s="26"/>
      <c r="S115" s="27">
        <f t="array" ref="S115">_xlfn._xlws.FILTER('[23]1参阅件'!$D$1:$D$65536,'[23]1参阅件'!$B$1:$B$65536=A115,0)</f>
        <v>0</v>
      </c>
      <c r="T115" s="17">
        <f t="array" ref="T115">ROUND((_xlfn._xlws.FILTER([23]中央直达资金备案!$D$1:$D$65536,[23]中央直达资金备案!$B$1:$B$65536=A115,0)-Q115),2)</f>
        <v>0</v>
      </c>
      <c r="U115" s="26"/>
      <c r="V115" s="27">
        <f t="array" ref="V115">_xlfn._xlws.FILTER('[23]1参阅件'!$E$1:$E$65536,'[23]1参阅件'!$B$1:$B$65536=A115,0)</f>
        <v>0</v>
      </c>
      <c r="W115" s="17">
        <f t="array" ref="W115">ROUND((_xlfn._xlws.FILTER([23]中央直达资金备案!$E$1:$E$65536,[23]中央直达资金备案!$B$1:$B$65536=A115,0)),2)</f>
        <v>0</v>
      </c>
      <c r="X115" s="26"/>
      <c r="Y115" s="28"/>
      <c r="Z115" s="28"/>
      <c r="AA115" s="28"/>
      <c r="AB115" s="28"/>
      <c r="AC115" s="18"/>
      <c r="AD115" s="17"/>
      <c r="AE115" s="18"/>
      <c r="AF115" s="17"/>
      <c r="AG115" s="18"/>
      <c r="AH115" s="17"/>
      <c r="AI115" s="17"/>
      <c r="AJ115" s="17">
        <v>6000</v>
      </c>
      <c r="AK115" s="17" t="s">
        <v>49</v>
      </c>
      <c r="AL115" s="17">
        <v>2000</v>
      </c>
      <c r="AM115" s="17" t="s">
        <v>49</v>
      </c>
      <c r="AN115" s="17" t="s">
        <v>88</v>
      </c>
      <c r="AO115" s="17">
        <v>0</v>
      </c>
      <c r="AP115" s="17"/>
      <c r="AQ115" s="17"/>
      <c r="AR115" s="17"/>
      <c r="AS115" s="17"/>
      <c r="AT115" s="17"/>
      <c r="AU115" s="17"/>
      <c r="AV115" s="17"/>
      <c r="AW115" s="17"/>
      <c r="AX115" s="17" t="s">
        <v>49</v>
      </c>
      <c r="AY115" s="17" t="s">
        <v>49</v>
      </c>
      <c r="AZ115" s="17" t="s">
        <v>49</v>
      </c>
      <c r="BA115" s="17" t="s">
        <v>89</v>
      </c>
      <c r="BB115" s="17"/>
      <c r="BC115" s="17"/>
      <c r="BD115" s="17"/>
      <c r="BE115" s="17"/>
      <c r="BF115" s="17"/>
      <c r="BG115" s="17"/>
      <c r="BH115" s="17"/>
      <c r="BI115" s="17"/>
      <c r="BJ115" s="17"/>
      <c r="BK115" s="17" t="s">
        <v>49</v>
      </c>
      <c r="BL115" s="17" t="s">
        <v>49</v>
      </c>
      <c r="BM115" s="17" t="s">
        <v>49</v>
      </c>
      <c r="BN115" s="17" t="s">
        <v>49</v>
      </c>
      <c r="BO115" s="17" t="s">
        <v>49</v>
      </c>
      <c r="BP115" s="17"/>
      <c r="BQ115" s="17"/>
      <c r="BR115" s="17"/>
      <c r="BS115" s="17"/>
      <c r="BT115" s="28"/>
    </row>
    <row r="116" ht="33.75" spans="1:72">
      <c r="A116" s="35" t="s">
        <v>168</v>
      </c>
      <c r="B116" s="13">
        <f t="array" ref="B116">_xlfn._xlws.FILTER([22]附件4本专科!$D$1:$D$65536,[22]附件4本专科!$B$1:$B$65536=A116,0)</f>
        <v>0</v>
      </c>
      <c r="C116" s="17">
        <f t="shared" si="10"/>
        <v>0</v>
      </c>
      <c r="D116" s="17"/>
      <c r="E116" s="17">
        <f t="array" ref="E116">_xlfn._xlws.FILTER([22]附件4本专科!$F$1:$F$65536,[22]附件4本专科!$B$1:$B$65536=A116,0)</f>
        <v>0</v>
      </c>
      <c r="F116" s="17">
        <f t="shared" si="11"/>
        <v>0</v>
      </c>
      <c r="G116" s="17"/>
      <c r="H116" s="17">
        <f t="array" ref="H116">_xlfn._xlws.FILTER([22]附件4本专科!$X$1:$X$65536,[22]附件4本专科!$B$1:$B$65536=A116,0)</f>
        <v>0</v>
      </c>
      <c r="I116" s="17">
        <f t="array" ref="I116">ROUND((_xlfn._xlws.FILTER([22]附件4本专科!$Q$1:$Q$65536,[22]附件4本专科!$B$1:$B$65536=A116,0)),2)</f>
        <v>0</v>
      </c>
      <c r="J116" s="17"/>
      <c r="K116" s="17">
        <f t="array" ref="K116">_xlfn._xlws.FILTER([22]附件5服兵役资助!$BF$1:$BF$65536,[22]附件5服兵役资助!$B$1:$B$65536=A116,0)</f>
        <v>0</v>
      </c>
      <c r="L116" s="17">
        <f t="array" ref="L116">ROUND((_xlfn._xlws.FILTER([22]附件5服兵役资助!$BH$1:$BH$65536,[22]附件5服兵役资助!$B$1:$B$65536=A116,0)),2)</f>
        <v>0</v>
      </c>
      <c r="M116" s="17">
        <f t="array" ref="M116">_xlfn._xlws.FILTER([22]附件5服兵役资助!$BE$1:$BE$65536,[22]附件5服兵役资助!$B$1:$B$65536=A116,0)</f>
        <v>0</v>
      </c>
      <c r="N116" s="17">
        <f t="array" ref="N116">_xlfn._xlws.FILTER([22]附件5服兵役资助!$BG$1:$BG$65536,[22]附件5服兵役资助!$B$1:$B$65536=A116,0)</f>
        <v>0</v>
      </c>
      <c r="O116" s="17"/>
      <c r="P116" s="22">
        <f t="array" ref="P116">_xlfn._xlws.FILTER('[23]1参阅件'!$C$1:$C$65536,'[23]1参阅件'!$B$1:$B$65536=A116,0)</f>
        <v>0</v>
      </c>
      <c r="Q116" s="17">
        <f t="shared" si="12"/>
        <v>0</v>
      </c>
      <c r="R116" s="26"/>
      <c r="S116" s="27">
        <f t="array" ref="S116">_xlfn._xlws.FILTER('[23]1参阅件'!$D$1:$D$65536,'[23]1参阅件'!$B$1:$B$65536=A116,0)</f>
        <v>51</v>
      </c>
      <c r="T116" s="17">
        <f t="array" ref="T116">ROUND((_xlfn._xlws.FILTER([23]中央直达资金备案!$D$1:$D$65536,[23]中央直达资金备案!$B$1:$B$65536=A116,0)-Q116),2)</f>
        <v>5.74</v>
      </c>
      <c r="U116" s="26"/>
      <c r="V116" s="27">
        <f t="array" ref="V116">_xlfn._xlws.FILTER('[23]1参阅件'!$E$1:$E$65536,'[23]1参阅件'!$B$1:$B$65536=A116,0)</f>
        <v>549</v>
      </c>
      <c r="W116" s="17">
        <f t="array" ref="W116">ROUND((_xlfn._xlws.FILTER([23]中央直达资金备案!$E$1:$E$65536,[23]中央直达资金备案!$B$1:$B$65536=A116,0)),2)</f>
        <v>62</v>
      </c>
      <c r="X116" s="26"/>
      <c r="Y116" s="28"/>
      <c r="Z116" s="28"/>
      <c r="AA116" s="28"/>
      <c r="AB116" s="28"/>
      <c r="AC116" s="18"/>
      <c r="AD116" s="17"/>
      <c r="AE116" s="18"/>
      <c r="AF116" s="17"/>
      <c r="AG116" s="18"/>
      <c r="AH116" s="17"/>
      <c r="AI116" s="17"/>
      <c r="AJ116" s="17">
        <v>6000</v>
      </c>
      <c r="AK116" s="17" t="s">
        <v>49</v>
      </c>
      <c r="AL116" s="17">
        <v>2000</v>
      </c>
      <c r="AM116" s="17" t="s">
        <v>49</v>
      </c>
      <c r="AN116" s="17" t="s">
        <v>88</v>
      </c>
      <c r="AO116" s="17" t="s">
        <v>102</v>
      </c>
      <c r="AP116" s="17"/>
      <c r="AQ116" s="17"/>
      <c r="AR116" s="17"/>
      <c r="AS116" s="17"/>
      <c r="AT116" s="17"/>
      <c r="AU116" s="17"/>
      <c r="AV116" s="17"/>
      <c r="AW116" s="17"/>
      <c r="AX116" s="17" t="s">
        <v>49</v>
      </c>
      <c r="AY116" s="17" t="s">
        <v>49</v>
      </c>
      <c r="AZ116" s="17" t="s">
        <v>49</v>
      </c>
      <c r="BA116" s="17" t="s">
        <v>89</v>
      </c>
      <c r="BB116" s="17"/>
      <c r="BC116" s="17"/>
      <c r="BD116" s="17"/>
      <c r="BE116" s="17"/>
      <c r="BF116" s="17"/>
      <c r="BG116" s="17"/>
      <c r="BH116" s="17"/>
      <c r="BI116" s="17"/>
      <c r="BJ116" s="17"/>
      <c r="BK116" s="17" t="s">
        <v>49</v>
      </c>
      <c r="BL116" s="17" t="s">
        <v>49</v>
      </c>
      <c r="BM116" s="17" t="s">
        <v>49</v>
      </c>
      <c r="BN116" s="17" t="s">
        <v>49</v>
      </c>
      <c r="BO116" s="17" t="s">
        <v>49</v>
      </c>
      <c r="BP116" s="17"/>
      <c r="BQ116" s="17"/>
      <c r="BR116" s="17"/>
      <c r="BS116" s="17"/>
      <c r="BT116" s="28"/>
    </row>
    <row r="117" ht="33.75" spans="1:72">
      <c r="A117" s="35" t="s">
        <v>169</v>
      </c>
      <c r="B117" s="13">
        <f t="array" ref="B117">_xlfn._xlws.FILTER([22]附件4本专科!$D$1:$D$65536,[22]附件4本专科!$B$1:$B$65536=A117,0)</f>
        <v>0</v>
      </c>
      <c r="C117" s="17">
        <f t="shared" si="10"/>
        <v>0</v>
      </c>
      <c r="D117" s="17"/>
      <c r="E117" s="17">
        <f t="array" ref="E117">_xlfn._xlws.FILTER([22]附件4本专科!$F$1:$F$65536,[22]附件4本专科!$B$1:$B$65536=A117,0)</f>
        <v>0</v>
      </c>
      <c r="F117" s="17">
        <f t="shared" si="11"/>
        <v>0</v>
      </c>
      <c r="G117" s="17"/>
      <c r="H117" s="17">
        <f t="array" ref="H117">_xlfn._xlws.FILTER([22]附件4本专科!$X$1:$X$65536,[22]附件4本专科!$B$1:$B$65536=A117,0)</f>
        <v>0</v>
      </c>
      <c r="I117" s="17">
        <f t="array" ref="I117">ROUND((_xlfn._xlws.FILTER([22]附件4本专科!$Q$1:$Q$65536,[22]附件4本专科!$B$1:$B$65536=A117,0)),2)</f>
        <v>0</v>
      </c>
      <c r="J117" s="17"/>
      <c r="K117" s="17">
        <f t="array" ref="K117">_xlfn._xlws.FILTER([22]附件5服兵役资助!$BF$1:$BF$65536,[22]附件5服兵役资助!$B$1:$B$65536=A117,0)</f>
        <v>0</v>
      </c>
      <c r="L117" s="17">
        <f t="array" ref="L117">ROUND((_xlfn._xlws.FILTER([22]附件5服兵役资助!$BH$1:$BH$65536,[22]附件5服兵役资助!$B$1:$B$65536=A117,0)),2)</f>
        <v>0</v>
      </c>
      <c r="M117" s="17">
        <f t="array" ref="M117">_xlfn._xlws.FILTER([22]附件5服兵役资助!$BE$1:$BE$65536,[22]附件5服兵役资助!$B$1:$B$65536=A117,0)</f>
        <v>0</v>
      </c>
      <c r="N117" s="17">
        <f t="array" ref="N117">_xlfn._xlws.FILTER([22]附件5服兵役资助!$BG$1:$BG$65536,[22]附件5服兵役资助!$B$1:$B$65536=A117,0)</f>
        <v>0</v>
      </c>
      <c r="O117" s="17"/>
      <c r="P117" s="22">
        <f t="array" ref="P117">_xlfn._xlws.FILTER('[23]1参阅件'!$C$1:$C$65536,'[23]1参阅件'!$B$1:$B$65536=A117,0)</f>
        <v>0</v>
      </c>
      <c r="Q117" s="17">
        <f t="shared" si="12"/>
        <v>0</v>
      </c>
      <c r="R117" s="26"/>
      <c r="S117" s="27">
        <f t="array" ref="S117">_xlfn._xlws.FILTER('[23]1参阅件'!$D$1:$D$65536,'[23]1参阅件'!$B$1:$B$65536=A117,0)</f>
        <v>0</v>
      </c>
      <c r="T117" s="17">
        <f t="array" ref="T117">ROUND((_xlfn._xlws.FILTER([23]中央直达资金备案!$D$1:$D$65536,[23]中央直达资金备案!$B$1:$B$65536=A117,0)-Q117),2)</f>
        <v>0</v>
      </c>
      <c r="U117" s="26"/>
      <c r="V117" s="27">
        <f t="array" ref="V117">_xlfn._xlws.FILTER('[23]1参阅件'!$E$1:$E$65536,'[23]1参阅件'!$B$1:$B$65536=A117,0)</f>
        <v>127</v>
      </c>
      <c r="W117" s="17">
        <f t="array" ref="W117">ROUND((_xlfn._xlws.FILTER([23]中央直达资金备案!$E$1:$E$65536,[23]中央直达资金备案!$B$1:$B$65536=A117,0)),2)</f>
        <v>14</v>
      </c>
      <c r="X117" s="26"/>
      <c r="Y117" s="28"/>
      <c r="Z117" s="28"/>
      <c r="AA117" s="28"/>
      <c r="AB117" s="28"/>
      <c r="AC117" s="18"/>
      <c r="AD117" s="17"/>
      <c r="AE117" s="18"/>
      <c r="AF117" s="17"/>
      <c r="AG117" s="18"/>
      <c r="AH117" s="17"/>
      <c r="AI117" s="17"/>
      <c r="AJ117" s="17">
        <v>6000</v>
      </c>
      <c r="AK117" s="17" t="s">
        <v>49</v>
      </c>
      <c r="AL117" s="17">
        <v>2000</v>
      </c>
      <c r="AM117" s="17" t="s">
        <v>49</v>
      </c>
      <c r="AN117" s="17" t="s">
        <v>88</v>
      </c>
      <c r="AO117" s="17" t="s">
        <v>102</v>
      </c>
      <c r="AP117" s="17"/>
      <c r="AQ117" s="17"/>
      <c r="AR117" s="17"/>
      <c r="AS117" s="17"/>
      <c r="AT117" s="17"/>
      <c r="AU117" s="17"/>
      <c r="AV117" s="17"/>
      <c r="AW117" s="17"/>
      <c r="AX117" s="17" t="s">
        <v>49</v>
      </c>
      <c r="AY117" s="17" t="s">
        <v>49</v>
      </c>
      <c r="AZ117" s="17" t="s">
        <v>49</v>
      </c>
      <c r="BA117" s="17" t="s">
        <v>89</v>
      </c>
      <c r="BB117" s="17"/>
      <c r="BC117" s="17"/>
      <c r="BD117" s="17"/>
      <c r="BE117" s="17"/>
      <c r="BF117" s="17"/>
      <c r="BG117" s="17"/>
      <c r="BH117" s="17"/>
      <c r="BI117" s="17"/>
      <c r="BJ117" s="17"/>
      <c r="BK117" s="17" t="s">
        <v>49</v>
      </c>
      <c r="BL117" s="17" t="s">
        <v>49</v>
      </c>
      <c r="BM117" s="17" t="s">
        <v>49</v>
      </c>
      <c r="BN117" s="17" t="s">
        <v>49</v>
      </c>
      <c r="BO117" s="17" t="s">
        <v>49</v>
      </c>
      <c r="BP117" s="17"/>
      <c r="BQ117" s="17"/>
      <c r="BR117" s="17"/>
      <c r="BS117" s="17"/>
      <c r="BT117" s="28"/>
    </row>
    <row r="118" ht="22.5" spans="1:72">
      <c r="A118" s="35" t="s">
        <v>170</v>
      </c>
      <c r="B118" s="13">
        <f t="array" ref="B118">_xlfn._xlws.FILTER([22]附件4本专科!$D$1:$D$65536,[22]附件4本专科!$B$1:$B$65536=A118,0)</f>
        <v>0</v>
      </c>
      <c r="C118" s="17">
        <f t="shared" si="10"/>
        <v>0</v>
      </c>
      <c r="D118" s="17"/>
      <c r="E118" s="17">
        <f t="array" ref="E118">_xlfn._xlws.FILTER([22]附件4本专科!$F$1:$F$65536,[22]附件4本专科!$B$1:$B$65536=A118,0)</f>
        <v>0</v>
      </c>
      <c r="F118" s="17">
        <f t="shared" si="11"/>
        <v>0</v>
      </c>
      <c r="G118" s="17"/>
      <c r="H118" s="17">
        <f t="array" ref="H118">_xlfn._xlws.FILTER([22]附件4本专科!$X$1:$X$65536,[22]附件4本专科!$B$1:$B$65536=A118,0)</f>
        <v>0</v>
      </c>
      <c r="I118" s="17">
        <f t="array" ref="I118">ROUND((_xlfn._xlws.FILTER([22]附件4本专科!$Q$1:$Q$65536,[22]附件4本专科!$B$1:$B$65536=A118,0)),2)</f>
        <v>0</v>
      </c>
      <c r="J118" s="17"/>
      <c r="K118" s="17">
        <f t="array" ref="K118">_xlfn._xlws.FILTER([22]附件5服兵役资助!$BF$1:$BF$65536,[22]附件5服兵役资助!$B$1:$B$65536=A118,0)</f>
        <v>0</v>
      </c>
      <c r="L118" s="17">
        <f t="array" ref="L118">ROUND((_xlfn._xlws.FILTER([22]附件5服兵役资助!$BH$1:$BH$65536,[22]附件5服兵役资助!$B$1:$B$65536=A118,0)),2)</f>
        <v>0</v>
      </c>
      <c r="M118" s="17">
        <f t="array" ref="M118">_xlfn._xlws.FILTER([22]附件5服兵役资助!$BE$1:$BE$65536,[22]附件5服兵役资助!$B$1:$B$65536=A118,0)</f>
        <v>0</v>
      </c>
      <c r="N118" s="17">
        <f t="array" ref="N118">_xlfn._xlws.FILTER([22]附件5服兵役资助!$BG$1:$BG$65536,[22]附件5服兵役资助!$B$1:$B$65536=A118,0)</f>
        <v>0</v>
      </c>
      <c r="O118" s="17"/>
      <c r="P118" s="22">
        <f t="array" ref="P118">_xlfn._xlws.FILTER('[23]1参阅件'!$C$1:$C$65536,'[23]1参阅件'!$B$1:$B$65536=A118,0)</f>
        <v>4</v>
      </c>
      <c r="Q118" s="17">
        <f t="shared" si="12"/>
        <v>2.4</v>
      </c>
      <c r="R118" s="26"/>
      <c r="S118" s="27">
        <f t="array" ref="S118">_xlfn._xlws.FILTER('[23]1参阅件'!$D$1:$D$65536,'[23]1参阅件'!$B$1:$B$65536=A118,0)</f>
        <v>950</v>
      </c>
      <c r="T118" s="17">
        <f t="array" ref="T118">ROUND((_xlfn._xlws.FILTER([23]中央直达资金备案!$D$1:$D$65536,[23]中央直达资金备案!$B$1:$B$65536=A118,0)-Q118),2)</f>
        <v>106.86</v>
      </c>
      <c r="U118" s="26"/>
      <c r="V118" s="27">
        <f t="array" ref="V118">_xlfn._xlws.FILTER('[23]1参阅件'!$E$1:$E$65536,'[23]1参阅件'!$B$1:$B$65536=A118,0)</f>
        <v>3360</v>
      </c>
      <c r="W118" s="17">
        <f t="array" ref="W118">ROUND((_xlfn._xlws.FILTER([23]中央直达资金备案!$E$1:$E$65536,[23]中央直达资金备案!$B$1:$B$65536=A118,0)),2)</f>
        <v>381</v>
      </c>
      <c r="X118" s="26"/>
      <c r="Y118" s="28"/>
      <c r="Z118" s="28"/>
      <c r="AA118" s="28"/>
      <c r="AB118" s="28"/>
      <c r="AC118" s="18"/>
      <c r="AD118" s="17"/>
      <c r="AE118" s="18"/>
      <c r="AF118" s="17"/>
      <c r="AG118" s="18"/>
      <c r="AH118" s="17"/>
      <c r="AI118" s="17"/>
      <c r="AJ118" s="17">
        <v>6000</v>
      </c>
      <c r="AK118" s="17" t="s">
        <v>49</v>
      </c>
      <c r="AL118" s="17">
        <v>2000</v>
      </c>
      <c r="AM118" s="17" t="s">
        <v>49</v>
      </c>
      <c r="AN118" s="17" t="s">
        <v>88</v>
      </c>
      <c r="AO118" s="17" t="s">
        <v>102</v>
      </c>
      <c r="AP118" s="17"/>
      <c r="AQ118" s="17"/>
      <c r="AR118" s="17"/>
      <c r="AS118" s="17"/>
      <c r="AT118" s="17"/>
      <c r="AU118" s="17"/>
      <c r="AV118" s="17"/>
      <c r="AW118" s="17"/>
      <c r="AX118" s="17" t="s">
        <v>49</v>
      </c>
      <c r="AY118" s="17" t="s">
        <v>49</v>
      </c>
      <c r="AZ118" s="17" t="s">
        <v>49</v>
      </c>
      <c r="BA118" s="17" t="s">
        <v>89</v>
      </c>
      <c r="BB118" s="17"/>
      <c r="BC118" s="17"/>
      <c r="BD118" s="17"/>
      <c r="BE118" s="17"/>
      <c r="BF118" s="17"/>
      <c r="BG118" s="17"/>
      <c r="BH118" s="17"/>
      <c r="BI118" s="17"/>
      <c r="BJ118" s="17"/>
      <c r="BK118" s="17" t="s">
        <v>49</v>
      </c>
      <c r="BL118" s="17" t="s">
        <v>49</v>
      </c>
      <c r="BM118" s="17" t="s">
        <v>49</v>
      </c>
      <c r="BN118" s="17" t="s">
        <v>49</v>
      </c>
      <c r="BO118" s="17" t="s">
        <v>49</v>
      </c>
      <c r="BP118" s="17"/>
      <c r="BQ118" s="17"/>
      <c r="BR118" s="17"/>
      <c r="BS118" s="17"/>
      <c r="BT118" s="28"/>
    </row>
    <row r="119" ht="22.5" spans="1:72">
      <c r="A119" s="35" t="s">
        <v>171</v>
      </c>
      <c r="B119" s="13">
        <f t="array" ref="B119">_xlfn._xlws.FILTER([22]附件4本专科!$D$1:$D$65536,[22]附件4本专科!$B$1:$B$65536=A119,0)</f>
        <v>0</v>
      </c>
      <c r="C119" s="17">
        <f t="shared" si="10"/>
        <v>0</v>
      </c>
      <c r="D119" s="17"/>
      <c r="E119" s="17">
        <f t="array" ref="E119">_xlfn._xlws.FILTER([22]附件4本专科!$F$1:$F$65536,[22]附件4本专科!$B$1:$B$65536=A119,0)</f>
        <v>0</v>
      </c>
      <c r="F119" s="17">
        <f t="shared" si="11"/>
        <v>0</v>
      </c>
      <c r="G119" s="17"/>
      <c r="H119" s="17">
        <f t="array" ref="H119">_xlfn._xlws.FILTER([22]附件4本专科!$X$1:$X$65536,[22]附件4本专科!$B$1:$B$65536=A119,0)</f>
        <v>0</v>
      </c>
      <c r="I119" s="17">
        <f t="array" ref="I119">ROUND((_xlfn._xlws.FILTER([22]附件4本专科!$Q$1:$Q$65536,[22]附件4本专科!$B$1:$B$65536=A119,0)),2)</f>
        <v>0</v>
      </c>
      <c r="J119" s="17"/>
      <c r="K119" s="17">
        <f t="array" ref="K119">_xlfn._xlws.FILTER([22]附件5服兵役资助!$BF$1:$BF$65536,[22]附件5服兵役资助!$B$1:$B$65536=A119,0)</f>
        <v>0</v>
      </c>
      <c r="L119" s="17">
        <f t="array" ref="L119">ROUND((_xlfn._xlws.FILTER([22]附件5服兵役资助!$BH$1:$BH$65536,[22]附件5服兵役资助!$B$1:$B$65536=A119,0)),2)</f>
        <v>0</v>
      </c>
      <c r="M119" s="17">
        <f t="array" ref="M119">_xlfn._xlws.FILTER([22]附件5服兵役资助!$BE$1:$BE$65536,[22]附件5服兵役资助!$B$1:$B$65536=A119,0)</f>
        <v>0</v>
      </c>
      <c r="N119" s="17">
        <f t="array" ref="N119">_xlfn._xlws.FILTER([22]附件5服兵役资助!$BG$1:$BG$65536,[22]附件5服兵役资助!$B$1:$B$65536=A119,0)</f>
        <v>0</v>
      </c>
      <c r="O119" s="17"/>
      <c r="P119" s="22">
        <f t="array" ref="P119">_xlfn._xlws.FILTER('[23]1参阅件'!$C$1:$C$65536,'[23]1参阅件'!$B$1:$B$65536=A119,0)</f>
        <v>7</v>
      </c>
      <c r="Q119" s="17">
        <f t="shared" si="12"/>
        <v>4.2</v>
      </c>
      <c r="R119" s="26"/>
      <c r="S119" s="27">
        <f t="array" ref="S119">_xlfn._xlws.FILTER('[23]1参阅件'!$D$1:$D$65536,'[23]1参阅件'!$B$1:$B$65536=A119,0)</f>
        <v>730</v>
      </c>
      <c r="T119" s="17">
        <f t="array" ref="T119">ROUND((_xlfn._xlws.FILTER([23]中央直达资金备案!$D$1:$D$65536,[23]中央直达资金备案!$B$1:$B$65536=A119,0)-Q119),2)</f>
        <v>82.11</v>
      </c>
      <c r="U119" s="26"/>
      <c r="V119" s="27">
        <f t="array" ref="V119">_xlfn._xlws.FILTER('[23]1参阅件'!$E$1:$E$65536,'[23]1参阅件'!$B$1:$B$65536=A119,0)</f>
        <v>2602</v>
      </c>
      <c r="W119" s="17">
        <f t="array" ref="W119">ROUND((_xlfn._xlws.FILTER([23]中央直达资金备案!$E$1:$E$65536,[23]中央直达资金备案!$B$1:$B$65536=A119,0)),2)</f>
        <v>295</v>
      </c>
      <c r="X119" s="26"/>
      <c r="Y119" s="28"/>
      <c r="Z119" s="28"/>
      <c r="AA119" s="28"/>
      <c r="AB119" s="28"/>
      <c r="AC119" s="18"/>
      <c r="AD119" s="17"/>
      <c r="AE119" s="18"/>
      <c r="AF119" s="17"/>
      <c r="AG119" s="18"/>
      <c r="AH119" s="17"/>
      <c r="AI119" s="17"/>
      <c r="AJ119" s="17">
        <v>6000</v>
      </c>
      <c r="AK119" s="17" t="s">
        <v>49</v>
      </c>
      <c r="AL119" s="17">
        <v>2000</v>
      </c>
      <c r="AM119" s="17" t="s">
        <v>49</v>
      </c>
      <c r="AN119" s="17" t="s">
        <v>88</v>
      </c>
      <c r="AO119" s="17" t="s">
        <v>102</v>
      </c>
      <c r="AP119" s="17"/>
      <c r="AQ119" s="17"/>
      <c r="AR119" s="17"/>
      <c r="AS119" s="17"/>
      <c r="AT119" s="17"/>
      <c r="AU119" s="17"/>
      <c r="AV119" s="17"/>
      <c r="AW119" s="17"/>
      <c r="AX119" s="17" t="s">
        <v>49</v>
      </c>
      <c r="AY119" s="17" t="s">
        <v>49</v>
      </c>
      <c r="AZ119" s="17" t="s">
        <v>49</v>
      </c>
      <c r="BA119" s="17" t="s">
        <v>89</v>
      </c>
      <c r="BB119" s="17"/>
      <c r="BC119" s="17"/>
      <c r="BD119" s="17"/>
      <c r="BE119" s="17"/>
      <c r="BF119" s="17"/>
      <c r="BG119" s="17"/>
      <c r="BH119" s="17"/>
      <c r="BI119" s="17"/>
      <c r="BJ119" s="17"/>
      <c r="BK119" s="17" t="s">
        <v>49</v>
      </c>
      <c r="BL119" s="17" t="s">
        <v>49</v>
      </c>
      <c r="BM119" s="17" t="s">
        <v>49</v>
      </c>
      <c r="BN119" s="17" t="s">
        <v>49</v>
      </c>
      <c r="BO119" s="17" t="s">
        <v>49</v>
      </c>
      <c r="BP119" s="17"/>
      <c r="BQ119" s="17"/>
      <c r="BR119" s="17"/>
      <c r="BS119" s="17"/>
      <c r="BT119" s="28"/>
    </row>
    <row r="120" ht="22.5" spans="1:72">
      <c r="A120" s="35" t="s">
        <v>172</v>
      </c>
      <c r="B120" s="13">
        <f t="array" ref="B120">_xlfn._xlws.FILTER([22]附件4本专科!$D$1:$D$65536,[22]附件4本专科!$B$1:$B$65536=A120,0)</f>
        <v>0</v>
      </c>
      <c r="C120" s="17">
        <f t="shared" si="10"/>
        <v>0</v>
      </c>
      <c r="D120" s="17"/>
      <c r="E120" s="17">
        <f t="array" ref="E120">_xlfn._xlws.FILTER([22]附件4本专科!$F$1:$F$65536,[22]附件4本专科!$B$1:$B$65536=A120,0)</f>
        <v>0</v>
      </c>
      <c r="F120" s="17">
        <f t="shared" si="11"/>
        <v>0</v>
      </c>
      <c r="G120" s="17"/>
      <c r="H120" s="17">
        <f t="array" ref="H120">_xlfn._xlws.FILTER([22]附件4本专科!$X$1:$X$65536,[22]附件4本专科!$B$1:$B$65536=A120,0)</f>
        <v>0</v>
      </c>
      <c r="I120" s="17">
        <f t="array" ref="I120">ROUND((_xlfn._xlws.FILTER([22]附件4本专科!$Q$1:$Q$65536,[22]附件4本专科!$B$1:$B$65536=A120,0)),2)</f>
        <v>0</v>
      </c>
      <c r="J120" s="17"/>
      <c r="K120" s="17">
        <f t="array" ref="K120">_xlfn._xlws.FILTER([22]附件5服兵役资助!$BF$1:$BF$65536,[22]附件5服兵役资助!$B$1:$B$65536=A120,0)</f>
        <v>0</v>
      </c>
      <c r="L120" s="17">
        <f t="array" ref="L120">ROUND((_xlfn._xlws.FILTER([22]附件5服兵役资助!$BH$1:$BH$65536,[22]附件5服兵役资助!$B$1:$B$65536=A120,0)),2)</f>
        <v>0</v>
      </c>
      <c r="M120" s="17">
        <f t="array" ref="M120">_xlfn._xlws.FILTER([22]附件5服兵役资助!$BE$1:$BE$65536,[22]附件5服兵役资助!$B$1:$B$65536=A120,0)</f>
        <v>0</v>
      </c>
      <c r="N120" s="17">
        <f t="array" ref="N120">_xlfn._xlws.FILTER([22]附件5服兵役资助!$BG$1:$BG$65536,[22]附件5服兵役资助!$B$1:$B$65536=A120,0)</f>
        <v>0</v>
      </c>
      <c r="O120" s="17"/>
      <c r="P120" s="22">
        <f t="array" ref="P120">_xlfn._xlws.FILTER('[23]1参阅件'!$C$1:$C$65536,'[23]1参阅件'!$B$1:$B$65536=A120,0)</f>
        <v>0</v>
      </c>
      <c r="Q120" s="17">
        <f t="shared" si="12"/>
        <v>0</v>
      </c>
      <c r="R120" s="26"/>
      <c r="S120" s="27">
        <f t="array" ref="S120">_xlfn._xlws.FILTER('[23]1参阅件'!$D$1:$D$65536,'[23]1参阅件'!$B$1:$B$65536=A120,0)</f>
        <v>0</v>
      </c>
      <c r="T120" s="17">
        <f t="array" ref="T120">ROUND((_xlfn._xlws.FILTER([23]中央直达资金备案!$D$1:$D$65536,[23]中央直达资金备案!$B$1:$B$65536=A120,0)-Q120),2)</f>
        <v>0</v>
      </c>
      <c r="U120" s="26"/>
      <c r="V120" s="27">
        <f t="array" ref="V120">_xlfn._xlws.FILTER('[23]1参阅件'!$E$1:$E$65536,'[23]1参阅件'!$B$1:$B$65536=A120,0)</f>
        <v>0</v>
      </c>
      <c r="W120" s="17">
        <f t="array" ref="W120">ROUND((_xlfn._xlws.FILTER([23]中央直达资金备案!$E$1:$E$65536,[23]中央直达资金备案!$B$1:$B$65536=A120,0)),2)</f>
        <v>0</v>
      </c>
      <c r="X120" s="26"/>
      <c r="Y120" s="28"/>
      <c r="Z120" s="28"/>
      <c r="AA120" s="28"/>
      <c r="AB120" s="28"/>
      <c r="AC120" s="18"/>
      <c r="AD120" s="17"/>
      <c r="AE120" s="18"/>
      <c r="AF120" s="17"/>
      <c r="AG120" s="18"/>
      <c r="AH120" s="17"/>
      <c r="AI120" s="17"/>
      <c r="AJ120" s="17">
        <v>6000</v>
      </c>
      <c r="AK120" s="17" t="s">
        <v>49</v>
      </c>
      <c r="AL120" s="17">
        <v>2000</v>
      </c>
      <c r="AM120" s="17" t="s">
        <v>49</v>
      </c>
      <c r="AN120" s="17" t="s">
        <v>88</v>
      </c>
      <c r="AO120" s="17">
        <v>0</v>
      </c>
      <c r="AP120" s="17"/>
      <c r="AQ120" s="17"/>
      <c r="AR120" s="17"/>
      <c r="AS120" s="17"/>
      <c r="AT120" s="17"/>
      <c r="AU120" s="17"/>
      <c r="AV120" s="17"/>
      <c r="AW120" s="17"/>
      <c r="AX120" s="17" t="s">
        <v>49</v>
      </c>
      <c r="AY120" s="17" t="s">
        <v>49</v>
      </c>
      <c r="AZ120" s="17" t="s">
        <v>49</v>
      </c>
      <c r="BA120" s="17" t="s">
        <v>89</v>
      </c>
      <c r="BB120" s="17"/>
      <c r="BC120" s="17"/>
      <c r="BD120" s="17"/>
      <c r="BE120" s="17"/>
      <c r="BF120" s="17"/>
      <c r="BG120" s="17"/>
      <c r="BH120" s="17"/>
      <c r="BI120" s="17"/>
      <c r="BJ120" s="17"/>
      <c r="BK120" s="17" t="s">
        <v>49</v>
      </c>
      <c r="BL120" s="17" t="s">
        <v>49</v>
      </c>
      <c r="BM120" s="17" t="s">
        <v>49</v>
      </c>
      <c r="BN120" s="17" t="s">
        <v>49</v>
      </c>
      <c r="BO120" s="17" t="s">
        <v>49</v>
      </c>
      <c r="BP120" s="17"/>
      <c r="BQ120" s="17"/>
      <c r="BR120" s="17"/>
      <c r="BS120" s="17"/>
      <c r="BT120" s="28"/>
    </row>
    <row r="121" ht="33.75" spans="1:72">
      <c r="A121" s="35" t="s">
        <v>173</v>
      </c>
      <c r="B121" s="13">
        <f t="array" ref="B121">_xlfn._xlws.FILTER([22]附件4本专科!$D$1:$D$65536,[22]附件4本专科!$B$1:$B$65536=A121,0)</f>
        <v>0</v>
      </c>
      <c r="C121" s="17">
        <f t="shared" si="10"/>
        <v>0</v>
      </c>
      <c r="D121" s="17"/>
      <c r="E121" s="17">
        <f t="array" ref="E121">_xlfn._xlws.FILTER([22]附件4本专科!$F$1:$F$65536,[22]附件4本专科!$B$1:$B$65536=A121,0)</f>
        <v>0</v>
      </c>
      <c r="F121" s="17">
        <f t="shared" si="11"/>
        <v>0</v>
      </c>
      <c r="G121" s="17"/>
      <c r="H121" s="17">
        <f t="array" ref="H121">_xlfn._xlws.FILTER([22]附件4本专科!$X$1:$X$65536,[22]附件4本专科!$B$1:$B$65536=A121,0)</f>
        <v>0</v>
      </c>
      <c r="I121" s="17">
        <f t="array" ref="I121">ROUND((_xlfn._xlws.FILTER([22]附件4本专科!$Q$1:$Q$65536,[22]附件4本专科!$B$1:$B$65536=A121,0)),2)</f>
        <v>0</v>
      </c>
      <c r="J121" s="17"/>
      <c r="K121" s="17">
        <f t="array" ref="K121">_xlfn._xlws.FILTER([22]附件5服兵役资助!$BF$1:$BF$65536,[22]附件5服兵役资助!$B$1:$B$65536=A121,0)</f>
        <v>0</v>
      </c>
      <c r="L121" s="17">
        <f t="array" ref="L121">ROUND((_xlfn._xlws.FILTER([22]附件5服兵役资助!$BH$1:$BH$65536,[22]附件5服兵役资助!$B$1:$B$65536=A121,0)),2)</f>
        <v>0</v>
      </c>
      <c r="M121" s="17">
        <f t="array" ref="M121">_xlfn._xlws.FILTER([22]附件5服兵役资助!$BE$1:$BE$65536,[22]附件5服兵役资助!$B$1:$B$65536=A121,0)</f>
        <v>0</v>
      </c>
      <c r="N121" s="17">
        <f t="array" ref="N121">_xlfn._xlws.FILTER([22]附件5服兵役资助!$BG$1:$BG$65536,[22]附件5服兵役资助!$B$1:$B$65536=A121,0)</f>
        <v>0</v>
      </c>
      <c r="O121" s="17"/>
      <c r="P121" s="22">
        <f t="array" ref="P121">_xlfn._xlws.FILTER('[23]1参阅件'!$C$1:$C$65536,'[23]1参阅件'!$B$1:$B$65536=A121,0)</f>
        <v>1</v>
      </c>
      <c r="Q121" s="17">
        <f t="shared" si="12"/>
        <v>0.6</v>
      </c>
      <c r="R121" s="26"/>
      <c r="S121" s="27">
        <f t="array" ref="S121">_xlfn._xlws.FILTER('[23]1参阅件'!$D$1:$D$65536,'[23]1参阅件'!$B$1:$B$65536=A121,0)</f>
        <v>142</v>
      </c>
      <c r="T121" s="17">
        <f t="array" ref="T121">ROUND((_xlfn._xlws.FILTER([23]中央直达资金备案!$D$1:$D$65536,[23]中央直达资金备案!$B$1:$B$65536=A121,0)-Q121),2)</f>
        <v>16</v>
      </c>
      <c r="U121" s="26"/>
      <c r="V121" s="27">
        <f t="array" ref="V121">_xlfn._xlws.FILTER('[23]1参阅件'!$E$1:$E$65536,'[23]1参阅件'!$B$1:$B$65536=A121,0)</f>
        <v>801</v>
      </c>
      <c r="W121" s="17">
        <f t="array" ref="W121">ROUND((_xlfn._xlws.FILTER([23]中央直达资金备案!$E$1:$E$65536,[23]中央直达资金备案!$B$1:$B$65536=A121,0)),2)</f>
        <v>91</v>
      </c>
      <c r="X121" s="26"/>
      <c r="Y121" s="28"/>
      <c r="Z121" s="28"/>
      <c r="AA121" s="28"/>
      <c r="AB121" s="28"/>
      <c r="AC121" s="18"/>
      <c r="AD121" s="17"/>
      <c r="AE121" s="18"/>
      <c r="AF121" s="17"/>
      <c r="AG121" s="18"/>
      <c r="AH121" s="17"/>
      <c r="AI121" s="17"/>
      <c r="AJ121" s="17">
        <v>6000</v>
      </c>
      <c r="AK121" s="17" t="s">
        <v>49</v>
      </c>
      <c r="AL121" s="17">
        <v>2000</v>
      </c>
      <c r="AM121" s="17" t="s">
        <v>49</v>
      </c>
      <c r="AN121" s="17" t="s">
        <v>88</v>
      </c>
      <c r="AO121" s="17" t="s">
        <v>102</v>
      </c>
      <c r="AP121" s="17"/>
      <c r="AQ121" s="17"/>
      <c r="AR121" s="17"/>
      <c r="AS121" s="17"/>
      <c r="AT121" s="17"/>
      <c r="AU121" s="17"/>
      <c r="AV121" s="17"/>
      <c r="AW121" s="17"/>
      <c r="AX121" s="17" t="s">
        <v>49</v>
      </c>
      <c r="AY121" s="17" t="s">
        <v>49</v>
      </c>
      <c r="AZ121" s="17" t="s">
        <v>49</v>
      </c>
      <c r="BA121" s="17" t="s">
        <v>89</v>
      </c>
      <c r="BB121" s="17"/>
      <c r="BC121" s="17"/>
      <c r="BD121" s="17"/>
      <c r="BE121" s="17"/>
      <c r="BF121" s="17"/>
      <c r="BG121" s="17"/>
      <c r="BH121" s="17"/>
      <c r="BI121" s="17"/>
      <c r="BJ121" s="17"/>
      <c r="BK121" s="17" t="s">
        <v>49</v>
      </c>
      <c r="BL121" s="17" t="s">
        <v>49</v>
      </c>
      <c r="BM121" s="17" t="s">
        <v>49</v>
      </c>
      <c r="BN121" s="17" t="s">
        <v>49</v>
      </c>
      <c r="BO121" s="17" t="s">
        <v>49</v>
      </c>
      <c r="BP121" s="17"/>
      <c r="BQ121" s="17"/>
      <c r="BR121" s="17"/>
      <c r="BS121" s="17"/>
      <c r="BT121" s="28"/>
    </row>
    <row r="122" ht="22.5" spans="1:72">
      <c r="A122" s="35" t="s">
        <v>174</v>
      </c>
      <c r="B122" s="13">
        <f t="array" ref="B122">_xlfn._xlws.FILTER([22]附件4本专科!$D$1:$D$65536,[22]附件4本专科!$B$1:$B$65536=A122,0)</f>
        <v>0</v>
      </c>
      <c r="C122" s="17">
        <f t="shared" si="10"/>
        <v>0</v>
      </c>
      <c r="D122" s="17"/>
      <c r="E122" s="17">
        <f t="array" ref="E122">_xlfn._xlws.FILTER([22]附件4本专科!$F$1:$F$65536,[22]附件4本专科!$B$1:$B$65536=A122,0)</f>
        <v>0</v>
      </c>
      <c r="F122" s="17">
        <f t="shared" si="11"/>
        <v>0</v>
      </c>
      <c r="G122" s="17"/>
      <c r="H122" s="17">
        <f t="array" ref="H122">_xlfn._xlws.FILTER([22]附件4本专科!$X$1:$X$65536,[22]附件4本专科!$B$1:$B$65536=A122,0)</f>
        <v>0</v>
      </c>
      <c r="I122" s="17">
        <f t="array" ref="I122">ROUND((_xlfn._xlws.FILTER([22]附件4本专科!$Q$1:$Q$65536,[22]附件4本专科!$B$1:$B$65536=A122,0)),2)</f>
        <v>0</v>
      </c>
      <c r="J122" s="17"/>
      <c r="K122" s="17">
        <f t="array" ref="K122">_xlfn._xlws.FILTER([22]附件5服兵役资助!$BF$1:$BF$65536,[22]附件5服兵役资助!$B$1:$B$65536=A122,0)</f>
        <v>0</v>
      </c>
      <c r="L122" s="17">
        <f t="array" ref="L122">ROUND((_xlfn._xlws.FILTER([22]附件5服兵役资助!$BH$1:$BH$65536,[22]附件5服兵役资助!$B$1:$B$65536=A122,0)),2)</f>
        <v>0</v>
      </c>
      <c r="M122" s="17">
        <f t="array" ref="M122">_xlfn._xlws.FILTER([22]附件5服兵役资助!$BE$1:$BE$65536,[22]附件5服兵役资助!$B$1:$B$65536=A122,0)</f>
        <v>0</v>
      </c>
      <c r="N122" s="17">
        <f t="array" ref="N122">_xlfn._xlws.FILTER([22]附件5服兵役资助!$BG$1:$BG$65536,[22]附件5服兵役资助!$B$1:$B$65536=A122,0)</f>
        <v>0</v>
      </c>
      <c r="O122" s="17"/>
      <c r="P122" s="22">
        <f t="array" ref="P122">_xlfn._xlws.FILTER('[23]1参阅件'!$C$1:$C$65536,'[23]1参阅件'!$B$1:$B$65536=A122,0)</f>
        <v>2</v>
      </c>
      <c r="Q122" s="17">
        <f t="shared" si="12"/>
        <v>1.2</v>
      </c>
      <c r="R122" s="26"/>
      <c r="S122" s="27">
        <f t="array" ref="S122">_xlfn._xlws.FILTER('[23]1参阅件'!$D$1:$D$65536,'[23]1参阅件'!$B$1:$B$65536=A122,0)</f>
        <v>95</v>
      </c>
      <c r="T122" s="17">
        <f t="array" ref="T122">ROUND((_xlfn._xlws.FILTER([23]中央直达资金备案!$D$1:$D$65536,[23]中央直达资金备案!$B$1:$B$65536=A122,0)-Q122),2)</f>
        <v>10.69</v>
      </c>
      <c r="U122" s="26"/>
      <c r="V122" s="27">
        <f t="array" ref="V122">_xlfn._xlws.FILTER('[23]1参阅件'!$E$1:$E$65536,'[23]1参阅件'!$B$1:$B$65536=A122,0)</f>
        <v>631</v>
      </c>
      <c r="W122" s="17">
        <f t="array" ref="W122">ROUND((_xlfn._xlws.FILTER([23]中央直达资金备案!$E$1:$E$65536,[23]中央直达资金备案!$B$1:$B$65536=A122,0)),2)</f>
        <v>72</v>
      </c>
      <c r="X122" s="26"/>
      <c r="Y122" s="28"/>
      <c r="Z122" s="28"/>
      <c r="AA122" s="28"/>
      <c r="AB122" s="28"/>
      <c r="AC122" s="18"/>
      <c r="AD122" s="17"/>
      <c r="AE122" s="18"/>
      <c r="AF122" s="17"/>
      <c r="AG122" s="18"/>
      <c r="AH122" s="17"/>
      <c r="AI122" s="17"/>
      <c r="AJ122" s="17">
        <v>6000</v>
      </c>
      <c r="AK122" s="17" t="s">
        <v>49</v>
      </c>
      <c r="AL122" s="17">
        <v>2000</v>
      </c>
      <c r="AM122" s="17" t="s">
        <v>49</v>
      </c>
      <c r="AN122" s="17" t="s">
        <v>88</v>
      </c>
      <c r="AO122" s="17" t="s">
        <v>175</v>
      </c>
      <c r="AP122" s="17"/>
      <c r="AQ122" s="17"/>
      <c r="AR122" s="17"/>
      <c r="AS122" s="17"/>
      <c r="AT122" s="17"/>
      <c r="AU122" s="17"/>
      <c r="AV122" s="17"/>
      <c r="AW122" s="17"/>
      <c r="AX122" s="17" t="s">
        <v>49</v>
      </c>
      <c r="AY122" s="17" t="s">
        <v>49</v>
      </c>
      <c r="AZ122" s="17" t="s">
        <v>49</v>
      </c>
      <c r="BA122" s="17" t="s">
        <v>89</v>
      </c>
      <c r="BB122" s="17"/>
      <c r="BC122" s="17"/>
      <c r="BD122" s="17"/>
      <c r="BE122" s="17"/>
      <c r="BF122" s="17"/>
      <c r="BG122" s="17"/>
      <c r="BH122" s="17"/>
      <c r="BI122" s="17"/>
      <c r="BJ122" s="17"/>
      <c r="BK122" s="17" t="s">
        <v>49</v>
      </c>
      <c r="BL122" s="17" t="s">
        <v>49</v>
      </c>
      <c r="BM122" s="17" t="s">
        <v>49</v>
      </c>
      <c r="BN122" s="17" t="s">
        <v>49</v>
      </c>
      <c r="BO122" s="17" t="s">
        <v>49</v>
      </c>
      <c r="BP122" s="17"/>
      <c r="BQ122" s="17"/>
      <c r="BR122" s="17"/>
      <c r="BS122" s="17"/>
      <c r="BT122" s="28"/>
    </row>
    <row r="123" ht="22.5" spans="1:72">
      <c r="A123" s="35" t="s">
        <v>176</v>
      </c>
      <c r="B123" s="13">
        <f t="array" ref="B123">_xlfn._xlws.FILTER([22]附件4本专科!$D$1:$D$65536,[22]附件4本专科!$B$1:$B$65536=A123,0)</f>
        <v>0</v>
      </c>
      <c r="C123" s="17">
        <f t="shared" si="10"/>
        <v>0</v>
      </c>
      <c r="D123" s="17"/>
      <c r="E123" s="17">
        <f t="array" ref="E123">_xlfn._xlws.FILTER([22]附件4本专科!$F$1:$F$65536,[22]附件4本专科!$B$1:$B$65536=A123,0)</f>
        <v>0</v>
      </c>
      <c r="F123" s="17">
        <f t="shared" si="11"/>
        <v>0</v>
      </c>
      <c r="G123" s="17"/>
      <c r="H123" s="17">
        <f t="array" ref="H123">_xlfn._xlws.FILTER([22]附件4本专科!$X$1:$X$65536,[22]附件4本专科!$B$1:$B$65536=A123,0)</f>
        <v>0</v>
      </c>
      <c r="I123" s="17">
        <f t="array" ref="I123">ROUND((_xlfn._xlws.FILTER([22]附件4本专科!$Q$1:$Q$65536,[22]附件4本专科!$B$1:$B$65536=A123,0)),2)</f>
        <v>0</v>
      </c>
      <c r="J123" s="17"/>
      <c r="K123" s="17">
        <f t="array" ref="K123">_xlfn._xlws.FILTER([22]附件5服兵役资助!$BF$1:$BF$65536,[22]附件5服兵役资助!$B$1:$B$65536=A123,0)</f>
        <v>0</v>
      </c>
      <c r="L123" s="17">
        <f t="array" ref="L123">ROUND((_xlfn._xlws.FILTER([22]附件5服兵役资助!$BH$1:$BH$65536,[22]附件5服兵役资助!$B$1:$B$65536=A123,0)),2)</f>
        <v>0</v>
      </c>
      <c r="M123" s="17">
        <f t="array" ref="M123">_xlfn._xlws.FILTER([22]附件5服兵役资助!$BE$1:$BE$65536,[22]附件5服兵役资助!$B$1:$B$65536=A123,0)</f>
        <v>0</v>
      </c>
      <c r="N123" s="17">
        <f t="array" ref="N123">_xlfn._xlws.FILTER([22]附件5服兵役资助!$BG$1:$BG$65536,[22]附件5服兵役资助!$B$1:$B$65536=A123,0)</f>
        <v>0</v>
      </c>
      <c r="O123" s="17"/>
      <c r="P123" s="22">
        <f t="array" ref="P123">_xlfn._xlws.FILTER('[23]1参阅件'!$C$1:$C$65536,'[23]1参阅件'!$B$1:$B$65536=A123,0)</f>
        <v>0</v>
      </c>
      <c r="Q123" s="17">
        <f t="shared" si="12"/>
        <v>0</v>
      </c>
      <c r="R123" s="26"/>
      <c r="S123" s="27">
        <f t="array" ref="S123">_xlfn._xlws.FILTER('[23]1参阅件'!$D$1:$D$65536,'[23]1参阅件'!$B$1:$B$65536=A123,0)</f>
        <v>0</v>
      </c>
      <c r="T123" s="17">
        <f t="array" ref="T123">ROUND((_xlfn._xlws.FILTER([23]中央直达资金备案!$D$1:$D$65536,[23]中央直达资金备案!$B$1:$B$65536=A123,0)-Q123),2)</f>
        <v>0</v>
      </c>
      <c r="U123" s="26"/>
      <c r="V123" s="27">
        <f t="array" ref="V123">_xlfn._xlws.FILTER('[23]1参阅件'!$E$1:$E$65536,'[23]1参阅件'!$B$1:$B$65536=A123,0)</f>
        <v>0</v>
      </c>
      <c r="W123" s="17">
        <f t="array" ref="W123">ROUND((_xlfn._xlws.FILTER([23]中央直达资金备案!$E$1:$E$65536,[23]中央直达资金备案!$B$1:$B$65536=A123,0)),2)</f>
        <v>0</v>
      </c>
      <c r="X123" s="26"/>
      <c r="Y123" s="28"/>
      <c r="Z123" s="28"/>
      <c r="AA123" s="28"/>
      <c r="AB123" s="28"/>
      <c r="AC123" s="18"/>
      <c r="AD123" s="17"/>
      <c r="AE123" s="18"/>
      <c r="AF123" s="17"/>
      <c r="AG123" s="18"/>
      <c r="AH123" s="17"/>
      <c r="AI123" s="17"/>
      <c r="AJ123" s="17">
        <v>6000</v>
      </c>
      <c r="AK123" s="17" t="s">
        <v>49</v>
      </c>
      <c r="AL123" s="17">
        <v>2000</v>
      </c>
      <c r="AM123" s="17" t="s">
        <v>49</v>
      </c>
      <c r="AN123" s="17" t="s">
        <v>88</v>
      </c>
      <c r="AO123" s="17">
        <v>0</v>
      </c>
      <c r="AP123" s="17"/>
      <c r="AQ123" s="17"/>
      <c r="AR123" s="17"/>
      <c r="AS123" s="17"/>
      <c r="AT123" s="17"/>
      <c r="AU123" s="17"/>
      <c r="AV123" s="17"/>
      <c r="AW123" s="17"/>
      <c r="AX123" s="17" t="s">
        <v>49</v>
      </c>
      <c r="AY123" s="17" t="s">
        <v>49</v>
      </c>
      <c r="AZ123" s="17" t="s">
        <v>49</v>
      </c>
      <c r="BA123" s="17" t="s">
        <v>89</v>
      </c>
      <c r="BB123" s="17"/>
      <c r="BC123" s="17"/>
      <c r="BD123" s="17"/>
      <c r="BE123" s="17"/>
      <c r="BF123" s="17"/>
      <c r="BG123" s="17"/>
      <c r="BH123" s="17"/>
      <c r="BI123" s="17"/>
      <c r="BJ123" s="17"/>
      <c r="BK123" s="17" t="s">
        <v>49</v>
      </c>
      <c r="BL123" s="17" t="s">
        <v>49</v>
      </c>
      <c r="BM123" s="17" t="s">
        <v>49</v>
      </c>
      <c r="BN123" s="17" t="s">
        <v>49</v>
      </c>
      <c r="BO123" s="17" t="s">
        <v>49</v>
      </c>
      <c r="BP123" s="17"/>
      <c r="BQ123" s="17"/>
      <c r="BR123" s="17"/>
      <c r="BS123" s="17"/>
      <c r="BT123" s="28"/>
    </row>
    <row r="124" ht="45" spans="1:72">
      <c r="A124" s="35" t="s">
        <v>177</v>
      </c>
      <c r="B124" s="13">
        <f t="array" ref="B124">_xlfn._xlws.FILTER([22]附件4本专科!$D$1:$D$65536,[22]附件4本专科!$B$1:$B$65536=A124,0)</f>
        <v>0</v>
      </c>
      <c r="C124" s="17">
        <f t="shared" si="10"/>
        <v>0</v>
      </c>
      <c r="D124" s="17"/>
      <c r="E124" s="17">
        <f t="array" ref="E124">_xlfn._xlws.FILTER([22]附件4本专科!$F$1:$F$65536,[22]附件4本专科!$B$1:$B$65536=A124,0)</f>
        <v>0</v>
      </c>
      <c r="F124" s="17">
        <f t="shared" si="11"/>
        <v>0</v>
      </c>
      <c r="G124" s="17"/>
      <c r="H124" s="17">
        <f t="array" ref="H124">_xlfn._xlws.FILTER([22]附件4本专科!$X$1:$X$65536,[22]附件4本专科!$B$1:$B$65536=A124,0)</f>
        <v>0</v>
      </c>
      <c r="I124" s="17">
        <f t="array" ref="I124">ROUND((_xlfn._xlws.FILTER([22]附件4本专科!$Q$1:$Q$65536,[22]附件4本专科!$B$1:$B$65536=A124,0)),2)</f>
        <v>0</v>
      </c>
      <c r="J124" s="17"/>
      <c r="K124" s="17">
        <f t="array" ref="K124">_xlfn._xlws.FILTER([22]附件5服兵役资助!$BF$1:$BF$65536,[22]附件5服兵役资助!$B$1:$B$65536=A124,0)</f>
        <v>0</v>
      </c>
      <c r="L124" s="17">
        <f t="array" ref="L124">ROUND((_xlfn._xlws.FILTER([22]附件5服兵役资助!$BH$1:$BH$65536,[22]附件5服兵役资助!$B$1:$B$65536=A124,0)),2)</f>
        <v>0</v>
      </c>
      <c r="M124" s="17">
        <f t="array" ref="M124">_xlfn._xlws.FILTER([22]附件5服兵役资助!$BE$1:$BE$65536,[22]附件5服兵役资助!$B$1:$B$65536=A124,0)</f>
        <v>0</v>
      </c>
      <c r="N124" s="17">
        <f t="array" ref="N124">_xlfn._xlws.FILTER([22]附件5服兵役资助!$BG$1:$BG$65536,[22]附件5服兵役资助!$B$1:$B$65536=A124,0)</f>
        <v>0</v>
      </c>
      <c r="O124" s="17"/>
      <c r="P124" s="22">
        <f t="array" ref="P124">_xlfn._xlws.FILTER('[23]1参阅件'!$C$1:$C$65536,'[23]1参阅件'!$B$1:$B$65536=A124,0)</f>
        <v>3</v>
      </c>
      <c r="Q124" s="17">
        <f t="shared" si="12"/>
        <v>1.8</v>
      </c>
      <c r="R124" s="26"/>
      <c r="S124" s="27">
        <f t="array" ref="S124">_xlfn._xlws.FILTER('[23]1参阅件'!$D$1:$D$65536,'[23]1参阅件'!$B$1:$B$65536=A124,0)</f>
        <v>979</v>
      </c>
      <c r="T124" s="17">
        <f t="array" ref="T124">ROUND((_xlfn._xlws.FILTER([23]中央直达资金备案!$D$1:$D$65536,[23]中央直达资金备案!$B$1:$B$65536=A124,0)-Q124),2)</f>
        <v>110.12</v>
      </c>
      <c r="U124" s="26"/>
      <c r="V124" s="27">
        <f t="array" ref="V124">_xlfn._xlws.FILTER('[23]1参阅件'!$E$1:$E$65536,'[23]1参阅件'!$B$1:$B$65536=A124,0)</f>
        <v>2437</v>
      </c>
      <c r="W124" s="17">
        <f t="array" ref="W124">ROUND((_xlfn._xlws.FILTER([23]中央直达资金备案!$E$1:$E$65536,[23]中央直达资金备案!$B$1:$B$65536=A124,0)),2)</f>
        <v>276</v>
      </c>
      <c r="X124" s="26"/>
      <c r="Y124" s="28"/>
      <c r="Z124" s="28"/>
      <c r="AA124" s="28"/>
      <c r="AB124" s="28"/>
      <c r="AC124" s="18"/>
      <c r="AD124" s="17"/>
      <c r="AE124" s="18"/>
      <c r="AF124" s="17"/>
      <c r="AG124" s="18"/>
      <c r="AH124" s="17"/>
      <c r="AI124" s="17"/>
      <c r="AJ124" s="17">
        <v>6000</v>
      </c>
      <c r="AK124" s="17" t="s">
        <v>49</v>
      </c>
      <c r="AL124" s="17">
        <v>2000</v>
      </c>
      <c r="AM124" s="17" t="s">
        <v>49</v>
      </c>
      <c r="AN124" s="17" t="s">
        <v>88</v>
      </c>
      <c r="AO124" s="17" t="s">
        <v>102</v>
      </c>
      <c r="AP124" s="17"/>
      <c r="AQ124" s="17"/>
      <c r="AR124" s="17"/>
      <c r="AS124" s="17"/>
      <c r="AT124" s="17"/>
      <c r="AU124" s="17"/>
      <c r="AV124" s="17"/>
      <c r="AW124" s="17"/>
      <c r="AX124" s="17" t="s">
        <v>49</v>
      </c>
      <c r="AY124" s="17" t="s">
        <v>49</v>
      </c>
      <c r="AZ124" s="17" t="s">
        <v>49</v>
      </c>
      <c r="BA124" s="17" t="s">
        <v>89</v>
      </c>
      <c r="BB124" s="17"/>
      <c r="BC124" s="17"/>
      <c r="BD124" s="17"/>
      <c r="BE124" s="17"/>
      <c r="BF124" s="17"/>
      <c r="BG124" s="17"/>
      <c r="BH124" s="17"/>
      <c r="BI124" s="17"/>
      <c r="BJ124" s="17"/>
      <c r="BK124" s="17" t="s">
        <v>49</v>
      </c>
      <c r="BL124" s="17" t="s">
        <v>49</v>
      </c>
      <c r="BM124" s="17" t="s">
        <v>49</v>
      </c>
      <c r="BN124" s="17" t="s">
        <v>49</v>
      </c>
      <c r="BO124" s="17" t="s">
        <v>49</v>
      </c>
      <c r="BP124" s="17"/>
      <c r="BQ124" s="17"/>
      <c r="BR124" s="17"/>
      <c r="BS124" s="17"/>
      <c r="BT124" s="28"/>
    </row>
    <row r="125" ht="33.75" spans="1:72">
      <c r="A125" s="35" t="s">
        <v>178</v>
      </c>
      <c r="B125" s="13">
        <f t="array" ref="B125">_xlfn._xlws.FILTER([22]附件4本专科!$D$1:$D$65536,[22]附件4本专科!$B$1:$B$65536=A125,0)</f>
        <v>0</v>
      </c>
      <c r="C125" s="17">
        <f t="shared" si="10"/>
        <v>0</v>
      </c>
      <c r="D125" s="17"/>
      <c r="E125" s="17">
        <f t="array" ref="E125">_xlfn._xlws.FILTER([22]附件4本专科!$F$1:$F$65536,[22]附件4本专科!$B$1:$B$65536=A125,0)</f>
        <v>0</v>
      </c>
      <c r="F125" s="17">
        <f t="shared" si="11"/>
        <v>0</v>
      </c>
      <c r="G125" s="17"/>
      <c r="H125" s="17">
        <f t="array" ref="H125">_xlfn._xlws.FILTER([22]附件4本专科!$X$1:$X$65536,[22]附件4本专科!$B$1:$B$65536=A125,0)</f>
        <v>0</v>
      </c>
      <c r="I125" s="17">
        <f t="array" ref="I125">ROUND((_xlfn._xlws.FILTER([22]附件4本专科!$Q$1:$Q$65536,[22]附件4本专科!$B$1:$B$65536=A125,0)),2)</f>
        <v>0</v>
      </c>
      <c r="J125" s="17"/>
      <c r="K125" s="17">
        <f t="array" ref="K125">_xlfn._xlws.FILTER([22]附件5服兵役资助!$BF$1:$BF$65536,[22]附件5服兵役资助!$B$1:$B$65536=A125,0)</f>
        <v>0</v>
      </c>
      <c r="L125" s="17">
        <f t="array" ref="L125">ROUND((_xlfn._xlws.FILTER([22]附件5服兵役资助!$BH$1:$BH$65536,[22]附件5服兵役资助!$B$1:$B$65536=A125,0)),2)</f>
        <v>0</v>
      </c>
      <c r="M125" s="17">
        <f t="array" ref="M125">_xlfn._xlws.FILTER([22]附件5服兵役资助!$BE$1:$BE$65536,[22]附件5服兵役资助!$B$1:$B$65536=A125,0)</f>
        <v>0</v>
      </c>
      <c r="N125" s="17">
        <f t="array" ref="N125">_xlfn._xlws.FILTER([22]附件5服兵役资助!$BG$1:$BG$65536,[22]附件5服兵役资助!$B$1:$B$65536=A125,0)</f>
        <v>0</v>
      </c>
      <c r="O125" s="17"/>
      <c r="P125" s="22">
        <f t="array" ref="P125">_xlfn._xlws.FILTER('[23]1参阅件'!$C$1:$C$65536,'[23]1参阅件'!$B$1:$B$65536=A125,0)</f>
        <v>0</v>
      </c>
      <c r="Q125" s="17">
        <f t="shared" si="12"/>
        <v>0</v>
      </c>
      <c r="R125" s="26"/>
      <c r="S125" s="27">
        <f t="array" ref="S125">_xlfn._xlws.FILTER('[23]1参阅件'!$D$1:$D$65536,'[23]1参阅件'!$B$1:$B$65536=A125,0)</f>
        <v>65</v>
      </c>
      <c r="T125" s="17">
        <f t="array" ref="T125">ROUND((_xlfn._xlws.FILTER([23]中央直达资金备案!$D$1:$D$65536,[23]中央直达资金备案!$B$1:$B$65536=A125,0)-Q125),2)</f>
        <v>7.31</v>
      </c>
      <c r="U125" s="26"/>
      <c r="V125" s="27">
        <f t="array" ref="V125">_xlfn._xlws.FILTER('[23]1参阅件'!$E$1:$E$65536,'[23]1参阅件'!$B$1:$B$65536=A125,0)</f>
        <v>275</v>
      </c>
      <c r="W125" s="17">
        <f t="array" ref="W125">ROUND((_xlfn._xlws.FILTER([23]中央直达资金备案!$E$1:$E$65536,[23]中央直达资金备案!$B$1:$B$65536=A125,0)),2)</f>
        <v>31</v>
      </c>
      <c r="X125" s="26"/>
      <c r="Y125" s="28"/>
      <c r="Z125" s="28"/>
      <c r="AA125" s="28"/>
      <c r="AB125" s="28"/>
      <c r="AC125" s="18"/>
      <c r="AD125" s="17"/>
      <c r="AE125" s="18"/>
      <c r="AF125" s="17"/>
      <c r="AG125" s="18"/>
      <c r="AH125" s="17"/>
      <c r="AI125" s="17"/>
      <c r="AJ125" s="17">
        <v>6000</v>
      </c>
      <c r="AK125" s="17" t="s">
        <v>49</v>
      </c>
      <c r="AL125" s="17">
        <v>2000</v>
      </c>
      <c r="AM125" s="17" t="s">
        <v>49</v>
      </c>
      <c r="AN125" s="17" t="s">
        <v>88</v>
      </c>
      <c r="AO125" s="17" t="s">
        <v>175</v>
      </c>
      <c r="AP125" s="17"/>
      <c r="AQ125" s="17"/>
      <c r="AR125" s="17"/>
      <c r="AS125" s="17"/>
      <c r="AT125" s="17"/>
      <c r="AU125" s="17"/>
      <c r="AV125" s="17"/>
      <c r="AW125" s="17"/>
      <c r="AX125" s="17" t="s">
        <v>49</v>
      </c>
      <c r="AY125" s="17" t="s">
        <v>49</v>
      </c>
      <c r="AZ125" s="17" t="s">
        <v>49</v>
      </c>
      <c r="BA125" s="17" t="s">
        <v>89</v>
      </c>
      <c r="BB125" s="17"/>
      <c r="BC125" s="17"/>
      <c r="BD125" s="17"/>
      <c r="BE125" s="17"/>
      <c r="BF125" s="17"/>
      <c r="BG125" s="17"/>
      <c r="BH125" s="17"/>
      <c r="BI125" s="17"/>
      <c r="BJ125" s="17"/>
      <c r="BK125" s="17" t="s">
        <v>49</v>
      </c>
      <c r="BL125" s="17" t="s">
        <v>49</v>
      </c>
      <c r="BM125" s="17" t="s">
        <v>49</v>
      </c>
      <c r="BN125" s="17" t="s">
        <v>49</v>
      </c>
      <c r="BO125" s="17" t="s">
        <v>49</v>
      </c>
      <c r="BP125" s="17"/>
      <c r="BQ125" s="17"/>
      <c r="BR125" s="17"/>
      <c r="BS125" s="17"/>
      <c r="BT125" s="28"/>
    </row>
    <row r="126" ht="22.5" spans="1:72">
      <c r="A126" s="35" t="s">
        <v>179</v>
      </c>
      <c r="B126" s="13">
        <f t="array" ref="B126">_xlfn._xlws.FILTER([22]附件4本专科!$D$1:$D$65536,[22]附件4本专科!$B$1:$B$65536=A126,0)</f>
        <v>0</v>
      </c>
      <c r="C126" s="17">
        <f t="shared" si="10"/>
        <v>0</v>
      </c>
      <c r="D126" s="17"/>
      <c r="E126" s="17">
        <f t="array" ref="E126">_xlfn._xlws.FILTER([22]附件4本专科!$F$1:$F$65536,[22]附件4本专科!$B$1:$B$65536=A126,0)</f>
        <v>0</v>
      </c>
      <c r="F126" s="17">
        <f t="shared" si="11"/>
        <v>0</v>
      </c>
      <c r="G126" s="17"/>
      <c r="H126" s="17">
        <f t="array" ref="H126">_xlfn._xlws.FILTER([22]附件4本专科!$X$1:$X$65536,[22]附件4本专科!$B$1:$B$65536=A126,0)</f>
        <v>0</v>
      </c>
      <c r="I126" s="17">
        <f t="array" ref="I126">ROUND((_xlfn._xlws.FILTER([22]附件4本专科!$Q$1:$Q$65536,[22]附件4本专科!$B$1:$B$65536=A126,0)),2)</f>
        <v>0</v>
      </c>
      <c r="J126" s="17"/>
      <c r="K126" s="17">
        <f t="array" ref="K126">_xlfn._xlws.FILTER([22]附件5服兵役资助!$BF$1:$BF$65536,[22]附件5服兵役资助!$B$1:$B$65536=A126,0)</f>
        <v>0</v>
      </c>
      <c r="L126" s="17">
        <f t="array" ref="L126">ROUND((_xlfn._xlws.FILTER([22]附件5服兵役资助!$BH$1:$BH$65536,[22]附件5服兵役资助!$B$1:$B$65536=A126,0)),2)</f>
        <v>0</v>
      </c>
      <c r="M126" s="17">
        <f t="array" ref="M126">_xlfn._xlws.FILTER([22]附件5服兵役资助!$BE$1:$BE$65536,[22]附件5服兵役资助!$B$1:$B$65536=A126,0)</f>
        <v>0</v>
      </c>
      <c r="N126" s="17">
        <f t="array" ref="N126">_xlfn._xlws.FILTER([22]附件5服兵役资助!$BG$1:$BG$65536,[22]附件5服兵役资助!$B$1:$B$65536=A126,0)</f>
        <v>0</v>
      </c>
      <c r="O126" s="17"/>
      <c r="P126" s="22">
        <f t="array" ref="P126">_xlfn._xlws.FILTER('[23]1参阅件'!$C$1:$C$65536,'[23]1参阅件'!$B$1:$B$65536=A126,0)</f>
        <v>1</v>
      </c>
      <c r="Q126" s="17">
        <f t="shared" si="12"/>
        <v>0.6</v>
      </c>
      <c r="R126" s="26"/>
      <c r="S126" s="27">
        <f t="array" ref="S126">_xlfn._xlws.FILTER('[23]1参阅件'!$D$1:$D$65536,'[23]1参阅件'!$B$1:$B$65536=A126,0)</f>
        <v>268</v>
      </c>
      <c r="T126" s="17">
        <f t="array" ref="T126">ROUND((_xlfn._xlws.FILTER([23]中央直达资金备案!$D$1:$D$65536,[23]中央直达资金备案!$B$1:$B$65536=A126,0)-Q126),2)</f>
        <v>30.15</v>
      </c>
      <c r="U126" s="26"/>
      <c r="V126" s="27">
        <f t="array" ref="V126">_xlfn._xlws.FILTER('[23]1参阅件'!$E$1:$E$65536,'[23]1参阅件'!$B$1:$B$65536=A126,0)</f>
        <v>1019</v>
      </c>
      <c r="W126" s="17">
        <f t="array" ref="W126">ROUND((_xlfn._xlws.FILTER([23]中央直达资金备案!$E$1:$E$65536,[23]中央直达资金备案!$B$1:$B$65536=A126,0)),2)</f>
        <v>115</v>
      </c>
      <c r="X126" s="26"/>
      <c r="Y126" s="28"/>
      <c r="Z126" s="28"/>
      <c r="AA126" s="28"/>
      <c r="AB126" s="28"/>
      <c r="AC126" s="18"/>
      <c r="AD126" s="17"/>
      <c r="AE126" s="18"/>
      <c r="AF126" s="17"/>
      <c r="AG126" s="18"/>
      <c r="AH126" s="17"/>
      <c r="AI126" s="17"/>
      <c r="AJ126" s="17">
        <v>6000</v>
      </c>
      <c r="AK126" s="17" t="s">
        <v>49</v>
      </c>
      <c r="AL126" s="17">
        <v>2000</v>
      </c>
      <c r="AM126" s="17" t="s">
        <v>49</v>
      </c>
      <c r="AN126" s="17" t="s">
        <v>88</v>
      </c>
      <c r="AO126" s="17" t="s">
        <v>102</v>
      </c>
      <c r="AP126" s="17"/>
      <c r="AQ126" s="17"/>
      <c r="AR126" s="17"/>
      <c r="AS126" s="17"/>
      <c r="AT126" s="17"/>
      <c r="AU126" s="17"/>
      <c r="AV126" s="17"/>
      <c r="AW126" s="17"/>
      <c r="AX126" s="17" t="s">
        <v>49</v>
      </c>
      <c r="AY126" s="17" t="s">
        <v>49</v>
      </c>
      <c r="AZ126" s="17" t="s">
        <v>49</v>
      </c>
      <c r="BA126" s="17" t="s">
        <v>89</v>
      </c>
      <c r="BB126" s="17"/>
      <c r="BC126" s="17"/>
      <c r="BD126" s="17"/>
      <c r="BE126" s="17"/>
      <c r="BF126" s="17"/>
      <c r="BG126" s="17"/>
      <c r="BH126" s="17"/>
      <c r="BI126" s="17"/>
      <c r="BJ126" s="17"/>
      <c r="BK126" s="17" t="s">
        <v>49</v>
      </c>
      <c r="BL126" s="17" t="s">
        <v>49</v>
      </c>
      <c r="BM126" s="17" t="s">
        <v>49</v>
      </c>
      <c r="BN126" s="17" t="s">
        <v>49</v>
      </c>
      <c r="BO126" s="17" t="s">
        <v>49</v>
      </c>
      <c r="BP126" s="17"/>
      <c r="BQ126" s="17"/>
      <c r="BR126" s="17"/>
      <c r="BS126" s="17"/>
      <c r="BT126" s="28"/>
    </row>
    <row r="127" ht="33.75" spans="1:72">
      <c r="A127" s="35" t="s">
        <v>180</v>
      </c>
      <c r="B127" s="13">
        <f t="array" ref="B127">_xlfn._xlws.FILTER([22]附件4本专科!$D$1:$D$65536,[22]附件4本专科!$B$1:$B$65536=A127,0)</f>
        <v>0</v>
      </c>
      <c r="C127" s="17">
        <f t="shared" si="10"/>
        <v>0</v>
      </c>
      <c r="D127" s="17"/>
      <c r="E127" s="17">
        <f t="array" ref="E127">_xlfn._xlws.FILTER([22]附件4本专科!$F$1:$F$65536,[22]附件4本专科!$B$1:$B$65536=A127,0)</f>
        <v>0</v>
      </c>
      <c r="F127" s="17">
        <f t="shared" si="11"/>
        <v>0</v>
      </c>
      <c r="G127" s="17"/>
      <c r="H127" s="17">
        <f t="array" ref="H127">_xlfn._xlws.FILTER([22]附件4本专科!$X$1:$X$65536,[22]附件4本专科!$B$1:$B$65536=A127,0)</f>
        <v>0</v>
      </c>
      <c r="I127" s="17">
        <f t="array" ref="I127">ROUND((_xlfn._xlws.FILTER([22]附件4本专科!$Q$1:$Q$65536,[22]附件4本专科!$B$1:$B$65536=A127,0)),2)</f>
        <v>0</v>
      </c>
      <c r="J127" s="17"/>
      <c r="K127" s="17">
        <f t="array" ref="K127">_xlfn._xlws.FILTER([22]附件5服兵役资助!$BF$1:$BF$65536,[22]附件5服兵役资助!$B$1:$B$65536=A127,0)</f>
        <v>0</v>
      </c>
      <c r="L127" s="17">
        <f t="array" ref="L127">ROUND((_xlfn._xlws.FILTER([22]附件5服兵役资助!$BH$1:$BH$65536,[22]附件5服兵役资助!$B$1:$B$65536=A127,0)),2)</f>
        <v>0</v>
      </c>
      <c r="M127" s="17">
        <f t="array" ref="M127">_xlfn._xlws.FILTER([22]附件5服兵役资助!$BE$1:$BE$65536,[22]附件5服兵役资助!$B$1:$B$65536=A127,0)</f>
        <v>0</v>
      </c>
      <c r="N127" s="17">
        <f t="array" ref="N127">_xlfn._xlws.FILTER([22]附件5服兵役资助!$BG$1:$BG$65536,[22]附件5服兵役资助!$B$1:$B$65536=A127,0)</f>
        <v>0</v>
      </c>
      <c r="O127" s="17"/>
      <c r="P127" s="22">
        <f t="array" ref="P127">_xlfn._xlws.FILTER('[23]1参阅件'!$C$1:$C$65536,'[23]1参阅件'!$B$1:$B$65536=A127,0)</f>
        <v>1</v>
      </c>
      <c r="Q127" s="17">
        <f t="shared" si="12"/>
        <v>0.6</v>
      </c>
      <c r="R127" s="26"/>
      <c r="S127" s="27">
        <f t="array" ref="S127">_xlfn._xlws.FILTER('[23]1参阅件'!$D$1:$D$65536,'[23]1参阅件'!$B$1:$B$65536=A127,0)</f>
        <v>666</v>
      </c>
      <c r="T127" s="17">
        <f t="array" ref="T127">ROUND((_xlfn._xlws.FILTER([23]中央直达资金备案!$D$1:$D$65536,[23]中央直达资金备案!$B$1:$B$65536=A127,0)-Q127),2)</f>
        <v>74.91</v>
      </c>
      <c r="U127" s="26"/>
      <c r="V127" s="27">
        <f t="array" ref="V127">_xlfn._xlws.FILTER('[23]1参阅件'!$E$1:$E$65536,'[23]1参阅件'!$B$1:$B$65536=A127,0)</f>
        <v>1101</v>
      </c>
      <c r="W127" s="17">
        <f t="array" ref="W127">ROUND((_xlfn._xlws.FILTER([23]中央直达资金备案!$E$1:$E$65536,[23]中央直达资金备案!$B$1:$B$65536=A127,0)),2)</f>
        <v>125</v>
      </c>
      <c r="X127" s="26"/>
      <c r="Y127" s="28"/>
      <c r="Z127" s="28"/>
      <c r="AA127" s="28"/>
      <c r="AB127" s="28"/>
      <c r="AC127" s="18"/>
      <c r="AD127" s="17"/>
      <c r="AE127" s="18"/>
      <c r="AF127" s="17"/>
      <c r="AG127" s="18"/>
      <c r="AH127" s="17"/>
      <c r="AI127" s="17"/>
      <c r="AJ127" s="17">
        <v>6000</v>
      </c>
      <c r="AK127" s="17" t="s">
        <v>49</v>
      </c>
      <c r="AL127" s="17">
        <v>2000</v>
      </c>
      <c r="AM127" s="17" t="s">
        <v>49</v>
      </c>
      <c r="AN127" s="17" t="s">
        <v>88</v>
      </c>
      <c r="AO127" s="17" t="s">
        <v>102</v>
      </c>
      <c r="AP127" s="17"/>
      <c r="AQ127" s="17"/>
      <c r="AR127" s="17"/>
      <c r="AS127" s="17"/>
      <c r="AT127" s="17"/>
      <c r="AU127" s="17"/>
      <c r="AV127" s="17"/>
      <c r="AW127" s="17"/>
      <c r="AX127" s="17" t="s">
        <v>49</v>
      </c>
      <c r="AY127" s="17" t="s">
        <v>49</v>
      </c>
      <c r="AZ127" s="17" t="s">
        <v>49</v>
      </c>
      <c r="BA127" s="17" t="s">
        <v>89</v>
      </c>
      <c r="BB127" s="17"/>
      <c r="BC127" s="17"/>
      <c r="BD127" s="17"/>
      <c r="BE127" s="17"/>
      <c r="BF127" s="17"/>
      <c r="BG127" s="17"/>
      <c r="BH127" s="17"/>
      <c r="BI127" s="17"/>
      <c r="BJ127" s="17"/>
      <c r="BK127" s="17" t="s">
        <v>49</v>
      </c>
      <c r="BL127" s="17" t="s">
        <v>49</v>
      </c>
      <c r="BM127" s="17" t="s">
        <v>49</v>
      </c>
      <c r="BN127" s="17" t="s">
        <v>49</v>
      </c>
      <c r="BO127" s="17" t="s">
        <v>49</v>
      </c>
      <c r="BP127" s="17"/>
      <c r="BQ127" s="17"/>
      <c r="BR127" s="17"/>
      <c r="BS127" s="17"/>
      <c r="BT127" s="28"/>
    </row>
    <row r="128" ht="22.5" spans="1:72">
      <c r="A128" s="35" t="s">
        <v>181</v>
      </c>
      <c r="B128" s="13">
        <f t="array" ref="B128">_xlfn._xlws.FILTER([22]附件4本专科!$D$1:$D$65536,[22]附件4本专科!$B$1:$B$65536=A128,0)</f>
        <v>0</v>
      </c>
      <c r="C128" s="17">
        <f t="shared" si="10"/>
        <v>0</v>
      </c>
      <c r="D128" s="17"/>
      <c r="E128" s="17">
        <f t="array" ref="E128">_xlfn._xlws.FILTER([22]附件4本专科!$F$1:$F$65536,[22]附件4本专科!$B$1:$B$65536=A128,0)</f>
        <v>0</v>
      </c>
      <c r="F128" s="17">
        <f t="shared" si="11"/>
        <v>0</v>
      </c>
      <c r="G128" s="17"/>
      <c r="H128" s="17">
        <f t="array" ref="H128">_xlfn._xlws.FILTER([22]附件4本专科!$X$1:$X$65536,[22]附件4本专科!$B$1:$B$65536=A128,0)</f>
        <v>0</v>
      </c>
      <c r="I128" s="17">
        <f t="array" ref="I128">ROUND((_xlfn._xlws.FILTER([22]附件4本专科!$Q$1:$Q$65536,[22]附件4本专科!$B$1:$B$65536=A128,0)),2)</f>
        <v>0</v>
      </c>
      <c r="J128" s="17"/>
      <c r="K128" s="17">
        <f t="array" ref="K128">_xlfn._xlws.FILTER([22]附件5服兵役资助!$BF$1:$BF$65536,[22]附件5服兵役资助!$B$1:$B$65536=A128,0)</f>
        <v>0</v>
      </c>
      <c r="L128" s="17">
        <f t="array" ref="L128">ROUND((_xlfn._xlws.FILTER([22]附件5服兵役资助!$BH$1:$BH$65536,[22]附件5服兵役资助!$B$1:$B$65536=A128,0)),2)</f>
        <v>0</v>
      </c>
      <c r="M128" s="17">
        <f t="array" ref="M128">_xlfn._xlws.FILTER([22]附件5服兵役资助!$BE$1:$BE$65536,[22]附件5服兵役资助!$B$1:$B$65536=A128,0)</f>
        <v>0</v>
      </c>
      <c r="N128" s="17">
        <f t="array" ref="N128">_xlfn._xlws.FILTER([22]附件5服兵役资助!$BG$1:$BG$65536,[22]附件5服兵役资助!$B$1:$B$65536=A128,0)</f>
        <v>0</v>
      </c>
      <c r="O128" s="17"/>
      <c r="P128" s="22">
        <f t="array" ref="P128">_xlfn._xlws.FILTER('[23]1参阅件'!$C$1:$C$65536,'[23]1参阅件'!$B$1:$B$65536=A128,0)</f>
        <v>1</v>
      </c>
      <c r="Q128" s="17">
        <f t="shared" si="12"/>
        <v>0.6</v>
      </c>
      <c r="R128" s="26"/>
      <c r="S128" s="27">
        <f t="array" ref="S128">_xlfn._xlws.FILTER('[23]1参阅件'!$D$1:$D$65536,'[23]1参阅件'!$B$1:$B$65536=A128,0)</f>
        <v>247</v>
      </c>
      <c r="T128" s="17">
        <f t="array" ref="T128">ROUND((_xlfn._xlws.FILTER([23]中央直达资金备案!$D$1:$D$65536,[23]中央直达资金备案!$B$1:$B$65536=A128,0)-Q128),2)</f>
        <v>27.78</v>
      </c>
      <c r="U128" s="26"/>
      <c r="V128" s="27">
        <f t="array" ref="V128">_xlfn._xlws.FILTER('[23]1参阅件'!$E$1:$E$65536,'[23]1参阅件'!$B$1:$B$65536=A128,0)</f>
        <v>703</v>
      </c>
      <c r="W128" s="17">
        <f t="array" ref="W128">ROUND((_xlfn._xlws.FILTER([23]中央直达资金备案!$E$1:$E$65536,[23]中央直达资金备案!$B$1:$B$65536=A128,0)),2)</f>
        <v>80</v>
      </c>
      <c r="X128" s="26"/>
      <c r="Y128" s="28"/>
      <c r="Z128" s="28"/>
      <c r="AA128" s="28"/>
      <c r="AB128" s="28"/>
      <c r="AC128" s="18"/>
      <c r="AD128" s="17"/>
      <c r="AE128" s="18"/>
      <c r="AF128" s="17"/>
      <c r="AG128" s="18"/>
      <c r="AH128" s="17"/>
      <c r="AI128" s="17"/>
      <c r="AJ128" s="17">
        <v>6000</v>
      </c>
      <c r="AK128" s="17" t="s">
        <v>49</v>
      </c>
      <c r="AL128" s="17">
        <v>2000</v>
      </c>
      <c r="AM128" s="17" t="s">
        <v>49</v>
      </c>
      <c r="AN128" s="17" t="s">
        <v>88</v>
      </c>
      <c r="AO128" s="17" t="s">
        <v>102</v>
      </c>
      <c r="AP128" s="17"/>
      <c r="AQ128" s="17"/>
      <c r="AR128" s="17"/>
      <c r="AS128" s="17"/>
      <c r="AT128" s="17"/>
      <c r="AU128" s="17"/>
      <c r="AV128" s="17"/>
      <c r="AW128" s="17"/>
      <c r="AX128" s="17" t="s">
        <v>49</v>
      </c>
      <c r="AY128" s="17" t="s">
        <v>49</v>
      </c>
      <c r="AZ128" s="17" t="s">
        <v>49</v>
      </c>
      <c r="BA128" s="17" t="s">
        <v>89</v>
      </c>
      <c r="BB128" s="17"/>
      <c r="BC128" s="17"/>
      <c r="BD128" s="17"/>
      <c r="BE128" s="17"/>
      <c r="BF128" s="17"/>
      <c r="BG128" s="17"/>
      <c r="BH128" s="17"/>
      <c r="BI128" s="17"/>
      <c r="BJ128" s="17"/>
      <c r="BK128" s="17" t="s">
        <v>49</v>
      </c>
      <c r="BL128" s="17" t="s">
        <v>49</v>
      </c>
      <c r="BM128" s="17" t="s">
        <v>49</v>
      </c>
      <c r="BN128" s="17" t="s">
        <v>49</v>
      </c>
      <c r="BO128" s="17" t="s">
        <v>49</v>
      </c>
      <c r="BP128" s="17"/>
      <c r="BQ128" s="17"/>
      <c r="BR128" s="17"/>
      <c r="BS128" s="17"/>
      <c r="BT128" s="28"/>
    </row>
    <row r="129" ht="45" spans="1:72">
      <c r="A129" s="40" t="s">
        <v>182</v>
      </c>
      <c r="B129" s="13">
        <f t="array" ref="B129">_xlfn._xlws.FILTER([22]附件4本专科!$D$1:$D$65536,[22]附件4本专科!$B$1:$B$65536=A129,0)</f>
        <v>0</v>
      </c>
      <c r="C129" s="17">
        <f t="shared" si="10"/>
        <v>0</v>
      </c>
      <c r="D129" s="17"/>
      <c r="E129" s="17">
        <f t="array" ref="E129">_xlfn._xlws.FILTER([22]附件4本专科!$F$1:$F$65536,[22]附件4本专科!$B$1:$B$65536=A129,0)</f>
        <v>0</v>
      </c>
      <c r="F129" s="17">
        <f t="shared" si="11"/>
        <v>0</v>
      </c>
      <c r="G129" s="17"/>
      <c r="H129" s="17">
        <f t="array" ref="H129">_xlfn._xlws.FILTER([22]附件4本专科!$X$1:$X$65536,[22]附件4本专科!$B$1:$B$65536=A129,0)</f>
        <v>0</v>
      </c>
      <c r="I129" s="17">
        <f t="array" ref="I129">ROUND((_xlfn._xlws.FILTER([22]附件4本专科!$Q$1:$Q$65536,[22]附件4本专科!$B$1:$B$65536=A129,0)),2)</f>
        <v>0</v>
      </c>
      <c r="J129" s="17"/>
      <c r="K129" s="17">
        <f t="array" ref="K129">_xlfn._xlws.FILTER([22]附件5服兵役资助!$BF$1:$BF$65536,[22]附件5服兵役资助!$B$1:$B$65536=A129,0)</f>
        <v>0</v>
      </c>
      <c r="L129" s="17">
        <f t="array" ref="L129">ROUND((_xlfn._xlws.FILTER([22]附件5服兵役资助!$BH$1:$BH$65536,[22]附件5服兵役资助!$B$1:$B$65536=A129,0)),2)</f>
        <v>0</v>
      </c>
      <c r="M129" s="17">
        <f t="array" ref="M129">_xlfn._xlws.FILTER([22]附件5服兵役资助!$BE$1:$BE$65536,[22]附件5服兵役资助!$B$1:$B$65536=A129,0)</f>
        <v>0</v>
      </c>
      <c r="N129" s="17">
        <f t="array" ref="N129">_xlfn._xlws.FILTER([22]附件5服兵役资助!$BG$1:$BG$65536,[22]附件5服兵役资助!$B$1:$B$65536=A129,0)</f>
        <v>0</v>
      </c>
      <c r="O129" s="17"/>
      <c r="P129" s="22">
        <f t="array" ref="P129">_xlfn._xlws.FILTER('[23]1参阅件'!$C$1:$C$65536,'[23]1参阅件'!$B$1:$B$65536=A129,0)</f>
        <v>0</v>
      </c>
      <c r="Q129" s="17">
        <f t="shared" si="12"/>
        <v>0</v>
      </c>
      <c r="R129" s="26"/>
      <c r="S129" s="27">
        <f t="array" ref="S129">_xlfn._xlws.FILTER('[23]1参阅件'!$D$1:$D$65536,'[23]1参阅件'!$B$1:$B$65536=A129,0)</f>
        <v>0</v>
      </c>
      <c r="T129" s="17">
        <f t="array" ref="T129">ROUND((_xlfn._xlws.FILTER([23]中央直达资金备案!$D$1:$D$65536,[23]中央直达资金备案!$B$1:$B$65536=A129,0)-Q129),2)</f>
        <v>0</v>
      </c>
      <c r="U129" s="26"/>
      <c r="V129" s="27">
        <f t="array" ref="V129">_xlfn._xlws.FILTER('[23]1参阅件'!$E$1:$E$65536,'[23]1参阅件'!$B$1:$B$65536=A129,0)</f>
        <v>0</v>
      </c>
      <c r="W129" s="17">
        <f t="array" ref="W129">ROUND((_xlfn._xlws.FILTER([23]中央直达资金备案!$E$1:$E$65536,[23]中央直达资金备案!$B$1:$B$65536=A129,0)),2)</f>
        <v>0</v>
      </c>
      <c r="X129" s="26"/>
      <c r="Y129" s="28">
        <f t="array" ref="Y129">_xlfn._xlws.FILTER([24]助学金!$F:$F,[24]助学金!$C:$C=A129,0)</f>
        <v>67</v>
      </c>
      <c r="Z129" s="28">
        <f t="array" ref="Z129">ROUND((_xlfn._xlws.FILTER([24]汇总!$D:$D,[24]汇总!$C:$C=A129,0)),2)</f>
        <v>11</v>
      </c>
      <c r="AA129" s="28">
        <f t="array" ref="AA129">_xlfn._xlws.FILTER([24]免学杂费!$D:$D,[24]免学杂费!$C:$C=A129,0)</f>
        <v>10</v>
      </c>
      <c r="AB129" s="28">
        <f t="array" ref="AB129">ROUND((_xlfn._xlws.FILTER([24]汇总!$G:$G,[24]汇总!$C:$C=A129,0)),2)</f>
        <v>1.41</v>
      </c>
      <c r="AC129" s="18"/>
      <c r="AD129" s="17"/>
      <c r="AE129" s="18"/>
      <c r="AF129" s="17"/>
      <c r="AG129" s="18"/>
      <c r="AH129" s="17"/>
      <c r="AI129" s="17"/>
      <c r="AJ129" s="17"/>
      <c r="AK129" s="17"/>
      <c r="AL129" s="17"/>
      <c r="AM129" s="17"/>
      <c r="AN129" s="17"/>
      <c r="AO129" s="17"/>
      <c r="AP129" s="17" t="s">
        <v>48</v>
      </c>
      <c r="AQ129" s="17" t="s">
        <v>49</v>
      </c>
      <c r="AR129" s="17" t="s">
        <v>50</v>
      </c>
      <c r="AS129" s="17"/>
      <c r="AT129" s="17"/>
      <c r="AU129" s="17"/>
      <c r="AV129" s="17"/>
      <c r="AW129" s="17"/>
      <c r="AX129" s="17"/>
      <c r="AY129" s="17"/>
      <c r="AZ129" s="17"/>
      <c r="BA129" s="17"/>
      <c r="BB129" s="17" t="s">
        <v>49</v>
      </c>
      <c r="BC129" s="17" t="s">
        <v>49</v>
      </c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 t="s">
        <v>49</v>
      </c>
      <c r="BQ129" s="17" t="s">
        <v>51</v>
      </c>
      <c r="BR129" s="17" t="s">
        <v>49</v>
      </c>
      <c r="BS129" s="17" t="s">
        <v>51</v>
      </c>
      <c r="BT129" s="28"/>
    </row>
    <row r="130" ht="45" spans="1:72">
      <c r="A130" s="40" t="s">
        <v>183</v>
      </c>
      <c r="B130" s="13">
        <f t="array" ref="B130">_xlfn._xlws.FILTER([22]附件4本专科!$D$1:$D$65536,[22]附件4本专科!$B$1:$B$65536=A130,0)</f>
        <v>0</v>
      </c>
      <c r="C130" s="17">
        <f t="shared" si="10"/>
        <v>0</v>
      </c>
      <c r="D130" s="17"/>
      <c r="E130" s="17">
        <f t="array" ref="E130">_xlfn._xlws.FILTER([22]附件4本专科!$F$1:$F$65536,[22]附件4本专科!$B$1:$B$65536=A130,0)</f>
        <v>0</v>
      </c>
      <c r="F130" s="17">
        <f t="shared" si="11"/>
        <v>0</v>
      </c>
      <c r="G130" s="17"/>
      <c r="H130" s="17">
        <f t="array" ref="H130">_xlfn._xlws.FILTER([22]附件4本专科!$X$1:$X$65536,[22]附件4本专科!$B$1:$B$65536=A130,0)</f>
        <v>0</v>
      </c>
      <c r="I130" s="17">
        <f t="array" ref="I130">ROUND((_xlfn._xlws.FILTER([22]附件4本专科!$Q$1:$Q$65536,[22]附件4本专科!$B$1:$B$65536=A130,0)),2)</f>
        <v>0</v>
      </c>
      <c r="J130" s="17"/>
      <c r="K130" s="17">
        <f t="array" ref="K130">_xlfn._xlws.FILTER([22]附件5服兵役资助!$BF$1:$BF$65536,[22]附件5服兵役资助!$B$1:$B$65536=A130,0)</f>
        <v>0</v>
      </c>
      <c r="L130" s="17">
        <f t="array" ref="L130">ROUND((_xlfn._xlws.FILTER([22]附件5服兵役资助!$BH$1:$BH$65536,[22]附件5服兵役资助!$B$1:$B$65536=A130,0)),2)</f>
        <v>0</v>
      </c>
      <c r="M130" s="17">
        <f t="array" ref="M130">_xlfn._xlws.FILTER([22]附件5服兵役资助!$BE$1:$BE$65536,[22]附件5服兵役资助!$B$1:$B$65536=A130,0)</f>
        <v>0</v>
      </c>
      <c r="N130" s="17">
        <f t="array" ref="N130">_xlfn._xlws.FILTER([22]附件5服兵役资助!$BG$1:$BG$65536,[22]附件5服兵役资助!$B$1:$B$65536=A130,0)</f>
        <v>0</v>
      </c>
      <c r="O130" s="17"/>
      <c r="P130" s="22">
        <f t="array" ref="P130">_xlfn._xlws.FILTER('[23]1参阅件'!$C$1:$C$65536,'[23]1参阅件'!$B$1:$B$65536=A130,0)</f>
        <v>0</v>
      </c>
      <c r="Q130" s="17">
        <f t="shared" si="12"/>
        <v>0</v>
      </c>
      <c r="R130" s="26"/>
      <c r="S130" s="27">
        <f t="array" ref="S130">_xlfn._xlws.FILTER('[23]1参阅件'!$D$1:$D$65536,'[23]1参阅件'!$B$1:$B$65536=A130,0)</f>
        <v>0</v>
      </c>
      <c r="T130" s="17">
        <f t="array" ref="T130">ROUND((_xlfn._xlws.FILTER([23]中央直达资金备案!$D$1:$D$65536,[23]中央直达资金备案!$B$1:$B$65536=A130,0)-Q130),2)</f>
        <v>0</v>
      </c>
      <c r="U130" s="26"/>
      <c r="V130" s="27">
        <f t="array" ref="V130">_xlfn._xlws.FILTER('[23]1参阅件'!$E$1:$E$65536,'[23]1参阅件'!$B$1:$B$65536=A130,0)</f>
        <v>0</v>
      </c>
      <c r="W130" s="17">
        <f t="array" ref="W130">ROUND((_xlfn._xlws.FILTER([23]中央直达资金备案!$E$1:$E$65536,[23]中央直达资金备案!$B$1:$B$65536=A130,0)),2)</f>
        <v>0</v>
      </c>
      <c r="X130" s="26"/>
      <c r="Y130" s="28">
        <f t="array" ref="Y130">_xlfn._xlws.FILTER([24]助学金!$F:$F,[24]助学金!$C:$C=A130,0)</f>
        <v>83</v>
      </c>
      <c r="Z130" s="28">
        <f t="array" ref="Z130">ROUND((_xlfn._xlws.FILTER([24]汇总!$D:$D,[24]汇总!$C:$C=A130,0)),2)</f>
        <v>12</v>
      </c>
      <c r="AA130" s="28">
        <f t="array" ref="AA130">_xlfn._xlws.FILTER([24]免学杂费!$D:$D,[24]免学杂费!$C:$C=A130,0)</f>
        <v>18</v>
      </c>
      <c r="AB130" s="28">
        <f t="array" ref="AB130">ROUND((_xlfn._xlws.FILTER([24]汇总!$G:$G,[24]汇总!$C:$C=A130,0)),2)</f>
        <v>2</v>
      </c>
      <c r="AC130" s="18"/>
      <c r="AD130" s="17"/>
      <c r="AE130" s="18"/>
      <c r="AF130" s="17"/>
      <c r="AG130" s="18"/>
      <c r="AH130" s="17"/>
      <c r="AI130" s="17"/>
      <c r="AJ130" s="17"/>
      <c r="AK130" s="17"/>
      <c r="AL130" s="17"/>
      <c r="AM130" s="17"/>
      <c r="AN130" s="17"/>
      <c r="AO130" s="17"/>
      <c r="AP130" s="17" t="s">
        <v>48</v>
      </c>
      <c r="AQ130" s="17" t="s">
        <v>49</v>
      </c>
      <c r="AR130" s="17" t="s">
        <v>50</v>
      </c>
      <c r="AS130" s="17"/>
      <c r="AT130" s="17"/>
      <c r="AU130" s="17"/>
      <c r="AV130" s="17"/>
      <c r="AW130" s="17"/>
      <c r="AX130" s="17"/>
      <c r="AY130" s="17"/>
      <c r="AZ130" s="17"/>
      <c r="BA130" s="17"/>
      <c r="BB130" s="17" t="s">
        <v>49</v>
      </c>
      <c r="BC130" s="17" t="s">
        <v>49</v>
      </c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 t="s">
        <v>49</v>
      </c>
      <c r="BQ130" s="17" t="s">
        <v>51</v>
      </c>
      <c r="BR130" s="17" t="s">
        <v>49</v>
      </c>
      <c r="BS130" s="17" t="s">
        <v>51</v>
      </c>
      <c r="BT130" s="28"/>
    </row>
    <row r="131" ht="45" spans="1:72">
      <c r="A131" s="40" t="s">
        <v>184</v>
      </c>
      <c r="B131" s="13">
        <f t="array" ref="B131">_xlfn._xlws.FILTER([22]附件4本专科!$D$1:$D$65536,[22]附件4本专科!$B$1:$B$65536=A131,0)</f>
        <v>0</v>
      </c>
      <c r="C131" s="17">
        <f t="shared" si="10"/>
        <v>0</v>
      </c>
      <c r="D131" s="17"/>
      <c r="E131" s="17">
        <f t="array" ref="E131">_xlfn._xlws.FILTER([22]附件4本专科!$F$1:$F$65536,[22]附件4本专科!$B$1:$B$65536=A131,0)</f>
        <v>0</v>
      </c>
      <c r="F131" s="17">
        <f t="shared" si="11"/>
        <v>0</v>
      </c>
      <c r="G131" s="17"/>
      <c r="H131" s="17">
        <f t="array" ref="H131">_xlfn._xlws.FILTER([22]附件4本专科!$X$1:$X$65536,[22]附件4本专科!$B$1:$B$65536=A131,0)</f>
        <v>0</v>
      </c>
      <c r="I131" s="17">
        <f t="array" ref="I131">ROUND((_xlfn._xlws.FILTER([22]附件4本专科!$Q$1:$Q$65536,[22]附件4本专科!$B$1:$B$65536=A131,0)),2)</f>
        <v>0</v>
      </c>
      <c r="J131" s="17"/>
      <c r="K131" s="17">
        <f t="array" ref="K131">_xlfn._xlws.FILTER([22]附件5服兵役资助!$BF$1:$BF$65536,[22]附件5服兵役资助!$B$1:$B$65536=A131,0)</f>
        <v>0</v>
      </c>
      <c r="L131" s="17">
        <f t="array" ref="L131">ROUND((_xlfn._xlws.FILTER([22]附件5服兵役资助!$BH$1:$BH$65536,[22]附件5服兵役资助!$B$1:$B$65536=A131,0)),2)</f>
        <v>0</v>
      </c>
      <c r="M131" s="17">
        <f t="array" ref="M131">_xlfn._xlws.FILTER([22]附件5服兵役资助!$BE$1:$BE$65536,[22]附件5服兵役资助!$B$1:$B$65536=A131,0)</f>
        <v>0</v>
      </c>
      <c r="N131" s="17">
        <f t="array" ref="N131">_xlfn._xlws.FILTER([22]附件5服兵役资助!$BG$1:$BG$65536,[22]附件5服兵役资助!$B$1:$B$65536=A131,0)</f>
        <v>0</v>
      </c>
      <c r="O131" s="17"/>
      <c r="P131" s="22">
        <f t="array" ref="P131">_xlfn._xlws.FILTER('[23]1参阅件'!$C$1:$C$65536,'[23]1参阅件'!$B$1:$B$65536=A131,0)</f>
        <v>0</v>
      </c>
      <c r="Q131" s="17">
        <f t="shared" si="12"/>
        <v>0</v>
      </c>
      <c r="R131" s="26"/>
      <c r="S131" s="27">
        <f t="array" ref="S131">_xlfn._xlws.FILTER('[23]1参阅件'!$D$1:$D$65536,'[23]1参阅件'!$B$1:$B$65536=A131,0)</f>
        <v>0</v>
      </c>
      <c r="T131" s="17">
        <f t="array" ref="T131">ROUND((_xlfn._xlws.FILTER([23]中央直达资金备案!$D$1:$D$65536,[23]中央直达资金备案!$B$1:$B$65536=A131,0)-Q131),2)</f>
        <v>0</v>
      </c>
      <c r="U131" s="26"/>
      <c r="V131" s="27">
        <f t="array" ref="V131">_xlfn._xlws.FILTER('[23]1参阅件'!$E$1:$E$65536,'[23]1参阅件'!$B$1:$B$65536=A131,0)</f>
        <v>0</v>
      </c>
      <c r="W131" s="17">
        <f t="array" ref="W131">ROUND((_xlfn._xlws.FILTER([23]中央直达资金备案!$E$1:$E$65536,[23]中央直达资金备案!$B$1:$B$65536=A131,0)),2)</f>
        <v>0</v>
      </c>
      <c r="X131" s="26"/>
      <c r="Y131" s="28">
        <f t="array" ref="Y131">_xlfn._xlws.FILTER([24]助学金!$F:$F,[24]助学金!$C:$C=A131,0)</f>
        <v>15</v>
      </c>
      <c r="Z131" s="28">
        <f t="array" ref="Z131">ROUND((_xlfn._xlws.FILTER([24]汇总!$D:$D,[24]汇总!$C:$C=A131,0)),2)</f>
        <v>2</v>
      </c>
      <c r="AA131" s="28">
        <f t="array" ref="AA131">_xlfn._xlws.FILTER([24]免学杂费!$D:$D,[24]免学杂费!$C:$C=A131,0)</f>
        <v>7</v>
      </c>
      <c r="AB131" s="28">
        <f t="array" ref="AB131">ROUND((_xlfn._xlws.FILTER([24]汇总!$G:$G,[24]汇总!$C:$C=A131,0)),2)</f>
        <v>1</v>
      </c>
      <c r="AC131" s="18"/>
      <c r="AD131" s="17"/>
      <c r="AE131" s="18"/>
      <c r="AF131" s="17"/>
      <c r="AG131" s="18"/>
      <c r="AH131" s="17"/>
      <c r="AI131" s="17"/>
      <c r="AJ131" s="17"/>
      <c r="AK131" s="17"/>
      <c r="AL131" s="17"/>
      <c r="AM131" s="17"/>
      <c r="AN131" s="17"/>
      <c r="AO131" s="17"/>
      <c r="AP131" s="17" t="s">
        <v>48</v>
      </c>
      <c r="AQ131" s="17" t="s">
        <v>49</v>
      </c>
      <c r="AR131" s="17" t="s">
        <v>50</v>
      </c>
      <c r="AS131" s="17"/>
      <c r="AT131" s="17"/>
      <c r="AU131" s="17"/>
      <c r="AV131" s="17"/>
      <c r="AW131" s="17"/>
      <c r="AX131" s="17"/>
      <c r="AY131" s="17"/>
      <c r="AZ131" s="17"/>
      <c r="BA131" s="17"/>
      <c r="BB131" s="17" t="s">
        <v>49</v>
      </c>
      <c r="BC131" s="17" t="s">
        <v>49</v>
      </c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 t="s">
        <v>49</v>
      </c>
      <c r="BQ131" s="17" t="s">
        <v>51</v>
      </c>
      <c r="BR131" s="17" t="s">
        <v>49</v>
      </c>
      <c r="BS131" s="17" t="s">
        <v>51</v>
      </c>
      <c r="BT131" s="28"/>
    </row>
  </sheetData>
  <mergeCells count="36">
    <mergeCell ref="A2:BT2"/>
    <mergeCell ref="B3:BT3"/>
    <mergeCell ref="B4:BS4"/>
    <mergeCell ref="B5:AB5"/>
    <mergeCell ref="AC5:AR5"/>
    <mergeCell ref="AS5:BC5"/>
    <mergeCell ref="BD5:BS5"/>
    <mergeCell ref="B6:D6"/>
    <mergeCell ref="E6:G6"/>
    <mergeCell ref="H6:J6"/>
    <mergeCell ref="K6:L6"/>
    <mergeCell ref="M6:N6"/>
    <mergeCell ref="P6:R6"/>
    <mergeCell ref="S6:U6"/>
    <mergeCell ref="V6:X6"/>
    <mergeCell ref="Y6:Z6"/>
    <mergeCell ref="AA6:AB6"/>
    <mergeCell ref="AC6:AD6"/>
    <mergeCell ref="AE6:AF6"/>
    <mergeCell ref="AG6:AH6"/>
    <mergeCell ref="AJ6:AK6"/>
    <mergeCell ref="AL6:AM6"/>
    <mergeCell ref="AN6:AO6"/>
    <mergeCell ref="AP6:AQ6"/>
    <mergeCell ref="AV6:AW6"/>
    <mergeCell ref="AZ6:BA6"/>
    <mergeCell ref="BD6:BE6"/>
    <mergeCell ref="BF6:BG6"/>
    <mergeCell ref="BI6:BJ6"/>
    <mergeCell ref="BK6:BL6"/>
    <mergeCell ref="BN6:BO6"/>
    <mergeCell ref="BP6:BQ6"/>
    <mergeCell ref="BR6:BS6"/>
    <mergeCell ref="A4:A7"/>
    <mergeCell ref="BT4:BT5"/>
    <mergeCell ref="BT6:BT7"/>
  </mergeCells>
  <conditionalFormatting sqref="A$1:A$1048576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8" scale="45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陈琳姿 null</dc:creator>
  <cp:lastModifiedBy>greatwall</cp:lastModifiedBy>
  <dcterms:created xsi:type="dcterms:W3CDTF">2021-11-19T08:46:00Z</dcterms:created>
  <cp:lastPrinted>2022-12-09T15:11:00Z</cp:lastPrinted>
  <dcterms:modified xsi:type="dcterms:W3CDTF">2024-06-19T17:30:13Z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DFF4F9B00C664C08A8B07720CFE1B31A_13</vt:lpwstr>
  </property>
  <property fmtid="{D5CDD505-2E9C-101B-9397-08002B2CF9AE}" pid="3" name="KSOProductBuildVer">
    <vt:lpwstr>2052-11.8.2.10125</vt:lpwstr>
  </property>
</Properties>
</file>