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3040" windowHeight="9420"/>
  </bookViews>
  <sheets>
    <sheet name="明细表" sheetId="8" r:id="rId1"/>
  </sheets>
  <externalReferences>
    <externalReference r:id="rId2"/>
  </externalReferences>
  <definedNames>
    <definedName name="_xlnm._FilterDatabase" localSheetId="0" hidden="1">明细表!$A$7:$L$122</definedName>
    <definedName name="_xlnm.Print_Area" localSheetId="0">明细表!$A$1:$B$122</definedName>
    <definedName name="_xlnm.Print_Titles" localSheetId="0">明细表!$5:$5</definedName>
  </definedNames>
  <calcPr calcId="145621"/>
</workbook>
</file>

<file path=xl/calcChain.xml><?xml version="1.0" encoding="utf-8"?>
<calcChain xmlns="http://schemas.openxmlformats.org/spreadsheetml/2006/main">
  <c r="C6" i="8" l="1"/>
  <c r="C13" i="8" l="1"/>
  <c r="F102" i="8" l="1"/>
  <c r="E102" i="8"/>
  <c r="D102" i="8"/>
  <c r="F108" i="8"/>
  <c r="E108" i="8"/>
  <c r="D108" i="8"/>
  <c r="F91" i="8"/>
  <c r="E91" i="8"/>
  <c r="D91" i="8"/>
  <c r="F80" i="8"/>
  <c r="E80" i="8"/>
  <c r="D80" i="8"/>
  <c r="F74" i="8"/>
  <c r="E74" i="8"/>
  <c r="D74" i="8"/>
  <c r="F70" i="8"/>
  <c r="E70" i="8"/>
  <c r="D70" i="8"/>
  <c r="F61" i="8"/>
  <c r="E61" i="8"/>
  <c r="D61" i="8"/>
  <c r="F53" i="8"/>
  <c r="E53" i="8"/>
  <c r="D53" i="8"/>
  <c r="F42" i="8"/>
  <c r="E42" i="8"/>
  <c r="D42" i="8"/>
  <c r="G33" i="8"/>
  <c r="F33" i="8"/>
  <c r="E33" i="8"/>
  <c r="D33" i="8"/>
  <c r="F28" i="8"/>
  <c r="E28" i="8"/>
  <c r="D28" i="8"/>
  <c r="F21" i="8"/>
  <c r="E21" i="8"/>
  <c r="D21" i="8"/>
  <c r="D17" i="8"/>
  <c r="F17" i="8"/>
  <c r="E17" i="8"/>
  <c r="C42" i="8" l="1"/>
  <c r="C61" i="8"/>
  <c r="C74" i="8"/>
  <c r="C91" i="8"/>
  <c r="C102" i="8"/>
  <c r="C28" i="8"/>
  <c r="C17" i="8"/>
  <c r="C33" i="8"/>
  <c r="C70" i="8"/>
  <c r="C108" i="8"/>
  <c r="C21" i="8"/>
  <c r="C53" i="8"/>
  <c r="C80" i="8"/>
  <c r="G7" i="8" l="1"/>
  <c r="F7" i="8"/>
  <c r="F6" i="8" s="1"/>
  <c r="E7" i="8"/>
  <c r="E6" i="8" s="1"/>
  <c r="D7" i="8"/>
  <c r="D6" i="8" l="1"/>
  <c r="C7" i="8"/>
  <c r="C122" i="8"/>
  <c r="H122" i="8" s="1"/>
  <c r="C107" i="8"/>
  <c r="H107" i="8" s="1"/>
  <c r="C106" i="8"/>
  <c r="H106" i="8" s="1"/>
  <c r="C105" i="8"/>
  <c r="C104" i="8"/>
  <c r="H104" i="8" s="1"/>
  <c r="C103" i="8"/>
  <c r="H103" i="8" s="1"/>
  <c r="C121" i="8"/>
  <c r="C120" i="8"/>
  <c r="H120" i="8" s="1"/>
  <c r="C119" i="8"/>
  <c r="C118" i="8"/>
  <c r="H118" i="8" s="1"/>
  <c r="C117" i="8"/>
  <c r="C116" i="8"/>
  <c r="H116" i="8" s="1"/>
  <c r="C115" i="8"/>
  <c r="C114" i="8"/>
  <c r="H114" i="8" s="1"/>
  <c r="C113" i="8"/>
  <c r="C112" i="8"/>
  <c r="H112" i="8" s="1"/>
  <c r="C111" i="8"/>
  <c r="C110" i="8"/>
  <c r="C109" i="8"/>
  <c r="H109" i="8" s="1"/>
  <c r="C101" i="8"/>
  <c r="H101" i="8" s="1"/>
  <c r="C100" i="8"/>
  <c r="H100" i="8" s="1"/>
  <c r="C99" i="8"/>
  <c r="H99" i="8" s="1"/>
  <c r="C98" i="8"/>
  <c r="H98" i="8" s="1"/>
  <c r="C97" i="8"/>
  <c r="H97" i="8" s="1"/>
  <c r="C96" i="8"/>
  <c r="H96" i="8" s="1"/>
  <c r="C95" i="8"/>
  <c r="C94" i="8"/>
  <c r="H94" i="8" s="1"/>
  <c r="C93" i="8"/>
  <c r="C92" i="8"/>
  <c r="H92" i="8" s="1"/>
  <c r="C90" i="8"/>
  <c r="C89" i="8"/>
  <c r="C88" i="8"/>
  <c r="C87" i="8"/>
  <c r="C86" i="8"/>
  <c r="H86" i="8" s="1"/>
  <c r="C85" i="8"/>
  <c r="H85" i="8" s="1"/>
  <c r="C84" i="8"/>
  <c r="C83" i="8"/>
  <c r="C82" i="8"/>
  <c r="C81" i="8"/>
  <c r="H81" i="8" s="1"/>
  <c r="C79" i="8"/>
  <c r="H79" i="8" s="1"/>
  <c r="C78" i="8"/>
  <c r="C77" i="8"/>
  <c r="C76" i="8"/>
  <c r="C75" i="8"/>
  <c r="H75" i="8" s="1"/>
  <c r="C73" i="8"/>
  <c r="C72" i="8"/>
  <c r="C71" i="8"/>
  <c r="H71" i="8" s="1"/>
  <c r="C69" i="8"/>
  <c r="H69" i="8" s="1"/>
  <c r="C68" i="8"/>
  <c r="C67" i="8"/>
  <c r="H67" i="8" s="1"/>
  <c r="C66" i="8"/>
  <c r="C65" i="8"/>
  <c r="C64" i="8"/>
  <c r="C63" i="8"/>
  <c r="H63" i="8" s="1"/>
  <c r="C62" i="8"/>
  <c r="H62" i="8" s="1"/>
  <c r="C60" i="8"/>
  <c r="H60" i="8" s="1"/>
  <c r="C59" i="8"/>
  <c r="C58" i="8"/>
  <c r="C57" i="8"/>
  <c r="H57" i="8" s="1"/>
  <c r="C56" i="8"/>
  <c r="C55" i="8"/>
  <c r="C54" i="8"/>
  <c r="H54" i="8" s="1"/>
  <c r="C52" i="8"/>
  <c r="C51" i="8"/>
  <c r="C50" i="8"/>
  <c r="C49" i="8"/>
  <c r="C48" i="8"/>
  <c r="C47" i="8"/>
  <c r="H47" i="8" s="1"/>
  <c r="C46" i="8"/>
  <c r="C45" i="8"/>
  <c r="C44" i="8"/>
  <c r="C43" i="8"/>
  <c r="H43" i="8" s="1"/>
  <c r="C41" i="8"/>
  <c r="H41" i="8" s="1"/>
  <c r="C40" i="8"/>
  <c r="H40" i="8" s="1"/>
  <c r="C39" i="8"/>
  <c r="H39" i="8" s="1"/>
  <c r="C38" i="8"/>
  <c r="H38" i="8" s="1"/>
  <c r="C37" i="8"/>
  <c r="H37" i="8" s="1"/>
  <c r="C36" i="8"/>
  <c r="H36" i="8" s="1"/>
  <c r="C35" i="8"/>
  <c r="H35" i="8" s="1"/>
  <c r="C34" i="8"/>
  <c r="H34" i="8" s="1"/>
  <c r="C32" i="8"/>
  <c r="H32" i="8" s="1"/>
  <c r="C31" i="8"/>
  <c r="C30" i="8"/>
  <c r="C29" i="8"/>
  <c r="H29" i="8" s="1"/>
  <c r="C27" i="8"/>
  <c r="H27" i="8" s="1"/>
  <c r="C26" i="8"/>
  <c r="C25" i="8"/>
  <c r="C24" i="8"/>
  <c r="C23" i="8"/>
  <c r="H23" i="8" s="1"/>
  <c r="C22" i="8"/>
  <c r="H22" i="8" s="1"/>
  <c r="C20" i="8"/>
  <c r="H20" i="8" s="1"/>
  <c r="C19" i="8"/>
  <c r="C18" i="8"/>
  <c r="H18" i="8" s="1"/>
  <c r="C16" i="8"/>
  <c r="H16" i="8" s="1"/>
  <c r="C15" i="8"/>
  <c r="H15" i="8" s="1"/>
  <c r="C14" i="8"/>
  <c r="H14" i="8" s="1"/>
  <c r="H13" i="8"/>
  <c r="C12" i="8"/>
  <c r="H12" i="8" s="1"/>
  <c r="C11" i="8"/>
  <c r="H11" i="8" s="1"/>
  <c r="C10" i="8"/>
  <c r="H10" i="8" s="1"/>
  <c r="C9" i="8"/>
  <c r="H9" i="8" s="1"/>
  <c r="C8" i="8"/>
  <c r="H8" i="8" s="1"/>
  <c r="H33" i="8" l="1"/>
  <c r="H7" i="8"/>
  <c r="G105" i="8" l="1"/>
  <c r="G121" i="8"/>
  <c r="H121" i="8" s="1"/>
  <c r="G119" i="8"/>
  <c r="H119" i="8" s="1"/>
  <c r="G117" i="8"/>
  <c r="H117" i="8" s="1"/>
  <c r="G115" i="8"/>
  <c r="H115" i="8" s="1"/>
  <c r="G113" i="8"/>
  <c r="H113" i="8" s="1"/>
  <c r="G111" i="8"/>
  <c r="H111" i="8" s="1"/>
  <c r="G110" i="8"/>
  <c r="G95" i="8"/>
  <c r="H95" i="8" s="1"/>
  <c r="G93" i="8"/>
  <c r="G90" i="8"/>
  <c r="H90" i="8" s="1"/>
  <c r="G89" i="8"/>
  <c r="H89" i="8" s="1"/>
  <c r="G88" i="8"/>
  <c r="H88" i="8" s="1"/>
  <c r="G87" i="8"/>
  <c r="H87" i="8" s="1"/>
  <c r="G84" i="8"/>
  <c r="H84" i="8" s="1"/>
  <c r="G83" i="8"/>
  <c r="H83" i="8" s="1"/>
  <c r="G82" i="8"/>
  <c r="G78" i="8"/>
  <c r="H78" i="8" s="1"/>
  <c r="G77" i="8"/>
  <c r="H77" i="8" s="1"/>
  <c r="G76" i="8"/>
  <c r="G73" i="8"/>
  <c r="H73" i="8" s="1"/>
  <c r="G72" i="8"/>
  <c r="G68" i="8"/>
  <c r="H68" i="8" s="1"/>
  <c r="G66" i="8"/>
  <c r="H66" i="8" s="1"/>
  <c r="G65" i="8"/>
  <c r="H65" i="8" s="1"/>
  <c r="G64" i="8"/>
  <c r="G59" i="8"/>
  <c r="H59" i="8" s="1"/>
  <c r="G58" i="8"/>
  <c r="H58" i="8" s="1"/>
  <c r="G56" i="8"/>
  <c r="H56" i="8" s="1"/>
  <c r="G55" i="8"/>
  <c r="G52" i="8"/>
  <c r="H52" i="8" s="1"/>
  <c r="G51" i="8"/>
  <c r="H51" i="8" s="1"/>
  <c r="G50" i="8"/>
  <c r="H50" i="8" s="1"/>
  <c r="G49" i="8"/>
  <c r="H49" i="8" s="1"/>
  <c r="G48" i="8"/>
  <c r="H48" i="8" s="1"/>
  <c r="G46" i="8"/>
  <c r="H46" i="8" s="1"/>
  <c r="G45" i="8"/>
  <c r="H45" i="8" s="1"/>
  <c r="G44" i="8"/>
  <c r="G31" i="8"/>
  <c r="H31" i="8" s="1"/>
  <c r="G30" i="8"/>
  <c r="G26" i="8"/>
  <c r="H26" i="8" s="1"/>
  <c r="G25" i="8"/>
  <c r="H25" i="8" s="1"/>
  <c r="G24" i="8"/>
  <c r="G19" i="8"/>
  <c r="H19" i="8" l="1"/>
  <c r="H17" i="8" s="1"/>
  <c r="G17" i="8"/>
  <c r="H30" i="8"/>
  <c r="H28" i="8" s="1"/>
  <c r="G28" i="8"/>
  <c r="H44" i="8"/>
  <c r="H42" i="8" s="1"/>
  <c r="G42" i="8"/>
  <c r="H55" i="8"/>
  <c r="H53" i="8" s="1"/>
  <c r="G53" i="8"/>
  <c r="H64" i="8"/>
  <c r="H61" i="8" s="1"/>
  <c r="G61" i="8"/>
  <c r="H72" i="8"/>
  <c r="H70" i="8" s="1"/>
  <c r="G70" i="8"/>
  <c r="H93" i="8"/>
  <c r="H91" i="8" s="1"/>
  <c r="G91" i="8"/>
  <c r="H76" i="8"/>
  <c r="H74" i="8" s="1"/>
  <c r="G74" i="8"/>
  <c r="H110" i="8"/>
  <c r="H108" i="8" s="1"/>
  <c r="G108" i="8"/>
  <c r="H24" i="8"/>
  <c r="H21" i="8" s="1"/>
  <c r="G21" i="8"/>
  <c r="H82" i="8"/>
  <c r="H80" i="8" s="1"/>
  <c r="G80" i="8"/>
  <c r="H105" i="8"/>
  <c r="H102" i="8" s="1"/>
  <c r="G102" i="8"/>
  <c r="G6" i="8" l="1"/>
  <c r="H6" i="8"/>
</calcChain>
</file>

<file path=xl/sharedStrings.xml><?xml version="1.0" encoding="utf-8"?>
<sst xmlns="http://schemas.openxmlformats.org/spreadsheetml/2006/main" count="361" uniqueCount="153">
  <si>
    <t>附件1</t>
  </si>
  <si>
    <t>市州</t>
  </si>
  <si>
    <t>县市区/单位</t>
  </si>
  <si>
    <t>长沙市</t>
  </si>
  <si>
    <t>长沙市小计</t>
  </si>
  <si>
    <t>长沙市本级及所辖区</t>
  </si>
  <si>
    <t>浏阳市</t>
  </si>
  <si>
    <t>宁乡市</t>
  </si>
  <si>
    <t>株洲市小计</t>
  </si>
  <si>
    <t>株洲市本级及所辖区</t>
  </si>
  <si>
    <t>渌口区</t>
  </si>
  <si>
    <t>醴陵市</t>
  </si>
  <si>
    <t>攸县</t>
  </si>
  <si>
    <t>茶陵县</t>
  </si>
  <si>
    <t>炎陵县</t>
  </si>
  <si>
    <t>湘潭市</t>
  </si>
  <si>
    <t>湘潭市小计</t>
  </si>
  <si>
    <t>湘潭市本级及所辖区</t>
  </si>
  <si>
    <t>湘潭县</t>
  </si>
  <si>
    <t>韶山市</t>
  </si>
  <si>
    <t>湘乡市</t>
  </si>
  <si>
    <t>衡阳市</t>
  </si>
  <si>
    <t>衡阳市小计</t>
  </si>
  <si>
    <t>衡阳市本级及所辖区</t>
  </si>
  <si>
    <t>衡阳县</t>
  </si>
  <si>
    <t>常宁市</t>
  </si>
  <si>
    <t>衡东县</t>
  </si>
  <si>
    <t>衡南县</t>
  </si>
  <si>
    <t>耒阳市</t>
  </si>
  <si>
    <t>祁东县</t>
  </si>
  <si>
    <t>衡山县</t>
  </si>
  <si>
    <t>邵阳市</t>
  </si>
  <si>
    <t>邵阳市小计</t>
  </si>
  <si>
    <t>邵阳市本级及所辖区</t>
  </si>
  <si>
    <t>邵阳县</t>
  </si>
  <si>
    <t>新宁县</t>
  </si>
  <si>
    <t>绥宁县</t>
  </si>
  <si>
    <t>新邵县</t>
  </si>
  <si>
    <t>邵东市</t>
  </si>
  <si>
    <t>城步县</t>
  </si>
  <si>
    <t>洞口县</t>
  </si>
  <si>
    <t>武冈市</t>
  </si>
  <si>
    <t>隆回县</t>
  </si>
  <si>
    <t>岳阳市</t>
  </si>
  <si>
    <t>岳阳市小计</t>
  </si>
  <si>
    <t>岳阳市本级及所辖区</t>
  </si>
  <si>
    <t>岳阳县</t>
  </si>
  <si>
    <t>汨罗市</t>
  </si>
  <si>
    <t>平江县</t>
  </si>
  <si>
    <t>湘阴县</t>
  </si>
  <si>
    <t>临湘市</t>
  </si>
  <si>
    <t>华容县</t>
  </si>
  <si>
    <t>常德市</t>
  </si>
  <si>
    <t>常德市小计</t>
  </si>
  <si>
    <t>常德市本级及所辖区</t>
  </si>
  <si>
    <t>石门县</t>
  </si>
  <si>
    <t>临澧县</t>
  </si>
  <si>
    <t>安乡县</t>
  </si>
  <si>
    <t>津市市</t>
  </si>
  <si>
    <t>澧县</t>
  </si>
  <si>
    <t>桃源县</t>
  </si>
  <si>
    <t>汉寿县</t>
  </si>
  <si>
    <t>张家界市</t>
  </si>
  <si>
    <t>张家界市小计</t>
  </si>
  <si>
    <t>张家界市本级及所辖区</t>
  </si>
  <si>
    <t>慈利县</t>
  </si>
  <si>
    <t>桑植县</t>
  </si>
  <si>
    <t>益阳市</t>
  </si>
  <si>
    <t>益阳市小计</t>
  </si>
  <si>
    <t>益阳市本级及所辖区</t>
  </si>
  <si>
    <t>沅江市</t>
  </si>
  <si>
    <t>南县</t>
  </si>
  <si>
    <t>桃江县</t>
  </si>
  <si>
    <t>安化县</t>
  </si>
  <si>
    <t>郴州市</t>
  </si>
  <si>
    <t>郴州市小计</t>
  </si>
  <si>
    <t>郴州市本级及所辖区</t>
  </si>
  <si>
    <t>嘉禾县</t>
  </si>
  <si>
    <t>汝城县</t>
  </si>
  <si>
    <t>宜章县</t>
  </si>
  <si>
    <t>安仁县</t>
  </si>
  <si>
    <t>桂东县</t>
  </si>
  <si>
    <t>桂阳县</t>
  </si>
  <si>
    <t>临武县</t>
  </si>
  <si>
    <t>永兴县</t>
  </si>
  <si>
    <t>资兴市</t>
  </si>
  <si>
    <t>永州市</t>
  </si>
  <si>
    <t>永州市小计</t>
  </si>
  <si>
    <t>永州市本级及所辖区</t>
  </si>
  <si>
    <t>东安县</t>
  </si>
  <si>
    <t>道县</t>
  </si>
  <si>
    <t>宁远县</t>
  </si>
  <si>
    <t>江永县</t>
  </si>
  <si>
    <t>江华县</t>
  </si>
  <si>
    <t>蓝山县</t>
  </si>
  <si>
    <t>新田县</t>
  </si>
  <si>
    <t>双牌县</t>
  </si>
  <si>
    <t>祁阳市</t>
  </si>
  <si>
    <t>怀化市</t>
  </si>
  <si>
    <t>怀化市小计</t>
  </si>
  <si>
    <t>怀化市本级及所辖区</t>
  </si>
  <si>
    <t>沅陵县</t>
  </si>
  <si>
    <t>溆浦县</t>
  </si>
  <si>
    <t>麻阳县</t>
  </si>
  <si>
    <t>芷江县</t>
  </si>
  <si>
    <t>洪江市</t>
  </si>
  <si>
    <t>洪江区</t>
  </si>
  <si>
    <t>会同县</t>
  </si>
  <si>
    <t>靖州县</t>
  </si>
  <si>
    <t>辰溪县</t>
  </si>
  <si>
    <t>中方县</t>
  </si>
  <si>
    <t>通道县</t>
  </si>
  <si>
    <t>新晃县</t>
  </si>
  <si>
    <t>娄底市</t>
  </si>
  <si>
    <t>娄底市小计</t>
  </si>
  <si>
    <t>娄底市本级及所辖区</t>
  </si>
  <si>
    <t>双峰县</t>
  </si>
  <si>
    <t>新化县</t>
  </si>
  <si>
    <t>涟源市</t>
  </si>
  <si>
    <t>冷水江市</t>
  </si>
  <si>
    <t>湘西土家族苗族自治州</t>
  </si>
  <si>
    <t>湘西土家族苗族自治州小计</t>
  </si>
  <si>
    <t>株洲市</t>
    <phoneticPr fontId="7" type="noConversion"/>
  </si>
  <si>
    <t>资金分配分配总额</t>
    <phoneticPr fontId="10" type="noConversion"/>
  </si>
  <si>
    <t>已提前下达金额（湘财金指〔2022〕29号）</t>
    <phoneticPr fontId="10" type="noConversion"/>
  </si>
  <si>
    <t>本次实际下达金额</t>
    <phoneticPr fontId="10" type="noConversion"/>
  </si>
  <si>
    <t>一般公共预算支出分类科目</t>
  </si>
  <si>
    <t>政府预算支出经济分类科目</t>
  </si>
  <si>
    <t>部门预算支出经济分类科目</t>
  </si>
  <si>
    <t>备注</t>
    <phoneticPr fontId="10" type="noConversion"/>
  </si>
  <si>
    <t>小计</t>
    <phoneticPr fontId="10" type="noConversion"/>
  </si>
  <si>
    <t>多层次资本市场建设奖补资金</t>
    <phoneticPr fontId="10" type="noConversion"/>
  </si>
  <si>
    <t>银行机构小微企业贷款风险补偿资金</t>
    <phoneticPr fontId="10" type="noConversion"/>
  </si>
  <si>
    <r>
      <rPr>
        <sz val="12"/>
        <rFont val="仿宋_GB2312"/>
        <family val="3"/>
        <charset val="134"/>
      </rPr>
      <t>单位：万元</t>
    </r>
    <phoneticPr fontId="17" type="noConversion"/>
  </si>
  <si>
    <t>环境权益抵质押融资风险补偿资金</t>
    <phoneticPr fontId="10" type="noConversion"/>
  </si>
  <si>
    <r>
      <rPr>
        <sz val="12"/>
        <color rgb="FF000000"/>
        <rFont val="仿宋_GB2312"/>
        <family val="3"/>
        <charset val="134"/>
      </rPr>
      <t>中国建设银行股份有限公司湖南省分行</t>
    </r>
  </si>
  <si>
    <r>
      <rPr>
        <sz val="12"/>
        <color rgb="FF000000"/>
        <rFont val="仿宋_GB2312"/>
        <family val="3"/>
        <charset val="134"/>
      </rPr>
      <t>中国工商银行股份有限公司湖南省分行</t>
    </r>
    <r>
      <rPr>
        <sz val="12"/>
        <color rgb="FF000000"/>
        <rFont val="Times New Roman"/>
        <family val="1"/>
      </rPr>
      <t xml:space="preserve">   </t>
    </r>
  </si>
  <si>
    <r>
      <rPr>
        <sz val="12"/>
        <color rgb="FF000000"/>
        <rFont val="仿宋_GB2312"/>
        <family val="3"/>
        <charset val="134"/>
      </rPr>
      <t>湖南三湘银行股份有限公司</t>
    </r>
  </si>
  <si>
    <t>湖南财信数字科技有限公司</t>
    <phoneticPr fontId="7" type="noConversion"/>
  </si>
  <si>
    <t>省本级</t>
    <phoneticPr fontId="7" type="noConversion"/>
  </si>
  <si>
    <t>省本级小计</t>
    <phoneticPr fontId="7" type="noConversion"/>
  </si>
  <si>
    <t>2024年第二批省级金融发展专项资金分配总表</t>
    <phoneticPr fontId="10" type="noConversion"/>
  </si>
  <si>
    <t>合计</t>
  </si>
  <si>
    <r>
      <rPr>
        <sz val="12"/>
        <color rgb="FF000000"/>
        <rFont val="仿宋_GB2312"/>
        <family val="3"/>
        <charset val="134"/>
      </rPr>
      <t>湖南高新创业投资集团有限公司</t>
    </r>
  </si>
  <si>
    <r>
      <t>2170399</t>
    </r>
    <r>
      <rPr>
        <sz val="12"/>
        <rFont val="仿宋_GB2312"/>
        <family val="3"/>
        <charset val="134"/>
      </rPr>
      <t>其他金融发展支出</t>
    </r>
    <phoneticPr fontId="10" type="noConversion"/>
  </si>
  <si>
    <r>
      <t>507</t>
    </r>
    <r>
      <rPr>
        <sz val="12"/>
        <rFont val="仿宋_GB2312"/>
        <family val="3"/>
        <charset val="134"/>
      </rPr>
      <t>其他对企业补助</t>
    </r>
    <phoneticPr fontId="10" type="noConversion"/>
  </si>
  <si>
    <r>
      <t>31299</t>
    </r>
    <r>
      <rPr>
        <sz val="12"/>
        <rFont val="仿宋_GB2312"/>
        <family val="3"/>
        <charset val="134"/>
      </rPr>
      <t>其他对企业补助</t>
    </r>
    <phoneticPr fontId="10" type="noConversion"/>
  </si>
  <si>
    <r>
      <t>2170399</t>
    </r>
    <r>
      <rPr>
        <sz val="12"/>
        <rFont val="仿宋_GB2312"/>
        <family val="3"/>
        <charset val="134"/>
      </rPr>
      <t>其他金融发展支出</t>
    </r>
    <phoneticPr fontId="10" type="noConversion"/>
  </si>
  <si>
    <r>
      <t>507</t>
    </r>
    <r>
      <rPr>
        <sz val="12"/>
        <rFont val="仿宋_GB2312"/>
        <family val="3"/>
        <charset val="134"/>
      </rPr>
      <t>其他对企业补助</t>
    </r>
    <phoneticPr fontId="10" type="noConversion"/>
  </si>
  <si>
    <r>
      <t>31299</t>
    </r>
    <r>
      <rPr>
        <sz val="12"/>
        <rFont val="仿宋_GB2312"/>
        <family val="3"/>
        <charset val="134"/>
      </rPr>
      <t>其他对企业补助</t>
    </r>
    <phoneticPr fontId="10" type="noConversion"/>
  </si>
  <si>
    <r>
      <rPr>
        <sz val="12"/>
        <color rgb="FF000000"/>
        <rFont val="仿宋_GB2312"/>
        <family val="3"/>
        <charset val="134"/>
      </rPr>
      <t>湖南股权交易所有限公司</t>
    </r>
  </si>
  <si>
    <t>中国农业银行股份有限公司湖南省分行</t>
    <phoneticPr fontId="7" type="noConversion"/>
  </si>
  <si>
    <t>长沙银行股份有限公司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</si>
</sst>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0.0_);[Red]\(0.0\)"/>
    <numFmt numFmtId="177" formatCode="#,##0_ "/>
    <numFmt numFmtId="178" formatCode="0.0_ ;[Red]\-0.0\ "/>
    <numFmt numFmtId="179" formatCode="0.00_);[Red]\(0.00\)"/>
  </numFmts>
  <fonts count="24" x14ac:knownFonts="1">
    <font>
      <sz val="11"/>
      <color theme="1"/>
      <name val="宋体"/>
      <charset val="134"/>
      <scheme val="minor"/>
    </font>
    <font>
      <sz val="14"/>
      <color theme="1"/>
      <name val="黑体"/>
      <family val="3"/>
      <charset val="134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8"/>
      <color theme="1"/>
      <name val="方正小标宋_GBK"/>
      <family val="4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仿宋_GB2312"/>
      <family val="3"/>
      <charset val="134"/>
    </font>
    <font>
      <sz val="11"/>
      <color theme="1"/>
      <name val="黑体"/>
      <family val="3"/>
      <charset val="134"/>
    </font>
    <font>
      <sz val="9"/>
      <name val="宋体"/>
      <family val="2"/>
      <charset val="134"/>
      <scheme val="minor"/>
    </font>
    <font>
      <sz val="9"/>
      <color theme="1"/>
      <name val="黑体"/>
      <family val="3"/>
      <charset val="134"/>
    </font>
    <font>
      <sz val="12"/>
      <color indexed="8"/>
      <name val="黑体"/>
      <family val="3"/>
      <charset val="134"/>
    </font>
    <font>
      <sz val="12"/>
      <color rgb="FF000000"/>
      <name val="黑体"/>
      <family val="3"/>
      <charset val="134"/>
    </font>
    <font>
      <sz val="11"/>
      <name val="黑体"/>
      <family val="3"/>
      <charset val="134"/>
    </font>
    <font>
      <sz val="12"/>
      <name val="Times New Roman"/>
      <family val="1"/>
    </font>
    <font>
      <sz val="12"/>
      <name val="仿宋_GB2312"/>
      <family val="3"/>
      <charset val="134"/>
    </font>
    <font>
      <sz val="9"/>
      <name val="宋体"/>
      <family val="3"/>
      <charset val="134"/>
    </font>
    <font>
      <sz val="12"/>
      <color rgb="FF000000"/>
      <name val="Times New Roman"/>
      <family val="1"/>
    </font>
    <font>
      <sz val="12"/>
      <color rgb="FF000000"/>
      <name val="仿宋_GB2312"/>
      <family val="3"/>
      <charset val="134"/>
    </font>
    <font>
      <sz val="12"/>
      <color theme="1"/>
      <name val="Times New Roman"/>
      <family val="1"/>
    </font>
    <font>
      <b/>
      <sz val="12"/>
      <color theme="1"/>
      <name val="仿宋_GB2312"/>
      <family val="3"/>
      <charset val="134"/>
    </font>
    <font>
      <b/>
      <sz val="12"/>
      <color theme="1"/>
      <name val="Times New Roman"/>
      <family val="1"/>
    </font>
    <font>
      <b/>
      <sz val="12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>
      <alignment vertical="center"/>
    </xf>
    <xf numFmtId="0" fontId="6" fillId="0" borderId="0"/>
    <xf numFmtId="0" fontId="5" fillId="0" borderId="0">
      <alignment vertical="center"/>
    </xf>
  </cellStyleXfs>
  <cellXfs count="3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43" fontId="8" fillId="0" borderId="0" xfId="1" applyNumberFormat="1" applyFont="1" applyFill="1" applyBorder="1" applyAlignment="1">
      <alignment vertical="center"/>
    </xf>
    <xf numFmtId="43" fontId="14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177" fontId="20" fillId="0" borderId="1" xfId="0" applyNumberFormat="1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43" fontId="21" fillId="2" borderId="1" xfId="1" applyFont="1" applyFill="1" applyBorder="1" applyAlignment="1">
      <alignment horizontal="center" vertical="center" wrapText="1"/>
    </xf>
    <xf numFmtId="0" fontId="15" fillId="0" borderId="1" xfId="3" applyFont="1" applyBorder="1" applyAlignment="1">
      <alignment horizontal="center" vertical="center" wrapText="1"/>
    </xf>
    <xf numFmtId="43" fontId="8" fillId="2" borderId="1" xfId="1" applyFont="1" applyFill="1" applyBorder="1" applyAlignment="1">
      <alignment horizontal="center" vertical="center" wrapText="1"/>
    </xf>
    <xf numFmtId="43" fontId="21" fillId="0" borderId="1" xfId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176" fontId="20" fillId="0" borderId="1" xfId="1" applyNumberFormat="1" applyFont="1" applyFill="1" applyBorder="1" applyAlignment="1">
      <alignment horizontal="center" vertical="center" wrapText="1"/>
    </xf>
    <xf numFmtId="178" fontId="20" fillId="0" borderId="1" xfId="1" applyNumberFormat="1" applyFont="1" applyFill="1" applyBorder="1" applyAlignment="1">
      <alignment horizontal="center" vertical="center" wrapText="1"/>
    </xf>
    <xf numFmtId="43" fontId="23" fillId="2" borderId="1" xfId="1" applyNumberFormat="1" applyFont="1" applyFill="1" applyBorder="1" applyAlignment="1">
      <alignment horizontal="center" vertical="center" wrapText="1"/>
    </xf>
    <xf numFmtId="179" fontId="20" fillId="0" borderId="1" xfId="0" applyNumberFormat="1" applyFont="1" applyFill="1" applyBorder="1" applyAlignment="1">
      <alignment horizontal="center" vertical="center" wrapText="1"/>
    </xf>
    <xf numFmtId="43" fontId="21" fillId="0" borderId="1" xfId="1" applyFont="1" applyFill="1" applyBorder="1" applyAlignment="1">
      <alignment horizontal="center" vertical="center" wrapText="1"/>
    </xf>
    <xf numFmtId="43" fontId="1" fillId="0" borderId="1" xfId="1" applyFont="1" applyFill="1" applyBorder="1" applyAlignment="1">
      <alignment horizontal="center" vertical="center" wrapText="1"/>
    </xf>
    <xf numFmtId="43" fontId="1" fillId="0" borderId="1" xfId="1" applyFont="1" applyFill="1" applyBorder="1" applyAlignment="1">
      <alignment horizontal="center" vertical="center"/>
    </xf>
    <xf numFmtId="43" fontId="21" fillId="2" borderId="1" xfId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4">
    <cellStyle name="常规" xfId="0" builtinId="0"/>
    <cellStyle name="常规 2" xfId="3"/>
    <cellStyle name="常规 6" xfId="2"/>
    <cellStyle name="千位分隔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7329;&#34701;&#22788;/&#37096;&#38376;&#39044;&#31639;/2024&#37096;&#38376;&#39044;&#31639;/&#19987;&#39033;&#36164;&#37329;/2024&#24180;&#36164;&#37329;&#39044;&#25320;/&#25351;&#26631;&#25991;/&#38468;&#20214;1&#65306;&#25552;&#21069;&#19979;&#36798;2024&#24180;&#37329;&#34701;&#21457;&#23637;&#19987;&#39033;&#36164;&#37329;&#24635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完善金融服务体系奖励"/>
      <sheetName val="多层次资本市场建设奖补"/>
      <sheetName val="附件1"/>
    </sheetNames>
    <sheetDataSet>
      <sheetData sheetId="0" refreshError="1"/>
      <sheetData sheetId="1" refreshError="1"/>
      <sheetData sheetId="2">
        <row r="3">
          <cell r="E3" t="str">
            <v>单位：万元</v>
          </cell>
        </row>
        <row r="4">
          <cell r="B4" t="str">
            <v>县市区/单位</v>
          </cell>
          <cell r="C4" t="str">
            <v>提前下达资金（万元）</v>
          </cell>
        </row>
        <row r="5">
          <cell r="C5" t="str">
            <v>小计</v>
          </cell>
          <cell r="D5" t="str">
            <v>完善金融体系奖励</v>
          </cell>
          <cell r="E5" t="str">
            <v>多层次资本市场补助</v>
          </cell>
        </row>
        <row r="6">
          <cell r="C6" t="e">
            <v>#REF!</v>
          </cell>
          <cell r="D6" t="e">
            <v>#REF!</v>
          </cell>
          <cell r="E6" t="e">
            <v>#REF!</v>
          </cell>
        </row>
        <row r="7">
          <cell r="B7" t="str">
            <v>长沙市小计</v>
          </cell>
          <cell r="C7">
            <v>2360</v>
          </cell>
          <cell r="D7">
            <v>350</v>
          </cell>
          <cell r="E7">
            <v>2010</v>
          </cell>
        </row>
        <row r="8">
          <cell r="B8" t="str">
            <v>长沙市本级及所辖区</v>
          </cell>
          <cell r="C8">
            <v>2310</v>
          </cell>
          <cell r="D8">
            <v>350</v>
          </cell>
          <cell r="E8">
            <v>1960</v>
          </cell>
        </row>
        <row r="9">
          <cell r="B9" t="str">
            <v>浏阳市</v>
          </cell>
          <cell r="C9">
            <v>50</v>
          </cell>
          <cell r="E9">
            <v>50</v>
          </cell>
        </row>
        <row r="10">
          <cell r="B10" t="str">
            <v>株洲市小计</v>
          </cell>
          <cell r="C10">
            <v>580</v>
          </cell>
          <cell r="D10">
            <v>15</v>
          </cell>
          <cell r="E10">
            <v>565</v>
          </cell>
        </row>
        <row r="11">
          <cell r="B11" t="str">
            <v>株洲市本级及所辖区</v>
          </cell>
          <cell r="C11">
            <v>325</v>
          </cell>
          <cell r="D11">
            <v>15</v>
          </cell>
          <cell r="E11">
            <v>310</v>
          </cell>
        </row>
        <row r="12">
          <cell r="B12" t="str">
            <v>攸县</v>
          </cell>
          <cell r="C12">
            <v>95</v>
          </cell>
          <cell r="E12">
            <v>95</v>
          </cell>
        </row>
        <row r="13">
          <cell r="B13" t="str">
            <v>茶陵县</v>
          </cell>
          <cell r="C13">
            <v>15</v>
          </cell>
          <cell r="E13">
            <v>15</v>
          </cell>
        </row>
        <row r="14">
          <cell r="B14" t="str">
            <v>醴陵市</v>
          </cell>
          <cell r="C14">
            <v>145</v>
          </cell>
          <cell r="E14">
            <v>145</v>
          </cell>
        </row>
        <row r="15">
          <cell r="B15" t="str">
            <v>湘潭市小计</v>
          </cell>
          <cell r="C15">
            <v>355</v>
          </cell>
          <cell r="D15">
            <v>0</v>
          </cell>
          <cell r="E15">
            <v>355</v>
          </cell>
        </row>
        <row r="16">
          <cell r="B16" t="str">
            <v>湘潭市本级及所辖区</v>
          </cell>
          <cell r="C16">
            <v>290</v>
          </cell>
          <cell r="E16">
            <v>290</v>
          </cell>
        </row>
        <row r="17">
          <cell r="B17" t="str">
            <v>湘潭县</v>
          </cell>
          <cell r="C17">
            <v>15</v>
          </cell>
          <cell r="E17">
            <v>15</v>
          </cell>
        </row>
        <row r="18">
          <cell r="B18" t="str">
            <v>韶山市</v>
          </cell>
          <cell r="C18">
            <v>50</v>
          </cell>
          <cell r="E18">
            <v>50</v>
          </cell>
        </row>
        <row r="19">
          <cell r="B19" t="str">
            <v>衡阳市小计</v>
          </cell>
          <cell r="C19">
            <v>325</v>
          </cell>
          <cell r="D19">
            <v>50</v>
          </cell>
          <cell r="E19">
            <v>275</v>
          </cell>
        </row>
        <row r="20">
          <cell r="B20" t="str">
            <v>衡阳市本级及所辖区</v>
          </cell>
          <cell r="C20">
            <v>325</v>
          </cell>
          <cell r="D20">
            <v>50</v>
          </cell>
          <cell r="E20">
            <v>275</v>
          </cell>
        </row>
        <row r="21">
          <cell r="B21" t="str">
            <v>邵阳市小计</v>
          </cell>
          <cell r="C21">
            <v>245</v>
          </cell>
          <cell r="D21">
            <v>50</v>
          </cell>
          <cell r="E21">
            <v>195</v>
          </cell>
        </row>
        <row r="22">
          <cell r="B22" t="str">
            <v>邵阳市本级及所辖区</v>
          </cell>
          <cell r="C22">
            <v>15</v>
          </cell>
          <cell r="E22">
            <v>15</v>
          </cell>
        </row>
        <row r="23">
          <cell r="B23" t="str">
            <v>城步县</v>
          </cell>
          <cell r="C23">
            <v>15</v>
          </cell>
          <cell r="E23">
            <v>15</v>
          </cell>
        </row>
        <row r="24">
          <cell r="B24" t="str">
            <v>洞口县</v>
          </cell>
          <cell r="C24">
            <v>95</v>
          </cell>
          <cell r="D24">
            <v>50</v>
          </cell>
          <cell r="E24">
            <v>45</v>
          </cell>
        </row>
        <row r="25">
          <cell r="B25" t="str">
            <v>邵阳县</v>
          </cell>
          <cell r="C25">
            <v>30</v>
          </cell>
          <cell r="E25">
            <v>30</v>
          </cell>
        </row>
        <row r="26">
          <cell r="B26" t="str">
            <v>新宁县</v>
          </cell>
          <cell r="C26">
            <v>15</v>
          </cell>
          <cell r="E26">
            <v>15</v>
          </cell>
        </row>
        <row r="27">
          <cell r="B27" t="str">
            <v>邵东市</v>
          </cell>
          <cell r="C27">
            <v>15</v>
          </cell>
          <cell r="E27">
            <v>15</v>
          </cell>
        </row>
        <row r="28">
          <cell r="B28" t="str">
            <v>绥宁县</v>
          </cell>
          <cell r="C28">
            <v>15</v>
          </cell>
          <cell r="E28">
            <v>15</v>
          </cell>
        </row>
        <row r="29">
          <cell r="B29" t="str">
            <v>隆回县</v>
          </cell>
          <cell r="C29">
            <v>15</v>
          </cell>
          <cell r="E29">
            <v>15</v>
          </cell>
        </row>
        <row r="30">
          <cell r="B30" t="str">
            <v>武冈市</v>
          </cell>
          <cell r="C30">
            <v>30</v>
          </cell>
          <cell r="E30">
            <v>30</v>
          </cell>
        </row>
        <row r="31">
          <cell r="B31" t="str">
            <v>岳阳市小计</v>
          </cell>
          <cell r="C31">
            <v>590</v>
          </cell>
          <cell r="D31">
            <v>65</v>
          </cell>
          <cell r="E31">
            <v>525</v>
          </cell>
        </row>
        <row r="32">
          <cell r="B32" t="str">
            <v>岳阳市本级及所辖区</v>
          </cell>
          <cell r="C32">
            <v>430</v>
          </cell>
          <cell r="D32">
            <v>30</v>
          </cell>
          <cell r="E32">
            <v>400</v>
          </cell>
        </row>
        <row r="33">
          <cell r="B33" t="str">
            <v>岳阳县</v>
          </cell>
          <cell r="C33">
            <v>55</v>
          </cell>
          <cell r="D33">
            <v>10</v>
          </cell>
          <cell r="E33">
            <v>45</v>
          </cell>
        </row>
        <row r="34">
          <cell r="B34" t="str">
            <v>湘阴县</v>
          </cell>
          <cell r="C34">
            <v>65</v>
          </cell>
          <cell r="E34">
            <v>65</v>
          </cell>
        </row>
        <row r="35">
          <cell r="B35" t="str">
            <v>汨罗市</v>
          </cell>
          <cell r="C35">
            <v>25</v>
          </cell>
          <cell r="D35">
            <v>25</v>
          </cell>
        </row>
        <row r="36">
          <cell r="B36" t="str">
            <v>临湘市</v>
          </cell>
          <cell r="C36">
            <v>15</v>
          </cell>
          <cell r="E36">
            <v>15</v>
          </cell>
        </row>
        <row r="37">
          <cell r="B37" t="str">
            <v>常德市小计</v>
          </cell>
          <cell r="C37">
            <v>380</v>
          </cell>
          <cell r="D37">
            <v>25</v>
          </cell>
          <cell r="E37">
            <v>355</v>
          </cell>
        </row>
        <row r="38">
          <cell r="B38" t="str">
            <v>常德市本级及所辖区</v>
          </cell>
          <cell r="C38">
            <v>260</v>
          </cell>
          <cell r="E38">
            <v>260</v>
          </cell>
        </row>
        <row r="39">
          <cell r="B39" t="str">
            <v>桃源县</v>
          </cell>
          <cell r="C39">
            <v>30</v>
          </cell>
          <cell r="E39">
            <v>30</v>
          </cell>
        </row>
        <row r="40">
          <cell r="B40" t="str">
            <v>临澧县</v>
          </cell>
          <cell r="C40">
            <v>25</v>
          </cell>
          <cell r="D40">
            <v>25</v>
          </cell>
        </row>
        <row r="41">
          <cell r="B41" t="str">
            <v>津市市</v>
          </cell>
          <cell r="C41">
            <v>15</v>
          </cell>
          <cell r="E41">
            <v>15</v>
          </cell>
        </row>
        <row r="42">
          <cell r="B42" t="str">
            <v>安乡县</v>
          </cell>
          <cell r="C42">
            <v>50</v>
          </cell>
          <cell r="E42">
            <v>50</v>
          </cell>
        </row>
        <row r="43">
          <cell r="B43" t="str">
            <v>张家界市小计</v>
          </cell>
          <cell r="C43">
            <v>50</v>
          </cell>
          <cell r="D43">
            <v>20</v>
          </cell>
          <cell r="E43">
            <v>30</v>
          </cell>
        </row>
        <row r="44">
          <cell r="B44" t="str">
            <v>张家界市本级及所辖区</v>
          </cell>
          <cell r="C44">
            <v>15</v>
          </cell>
          <cell r="E44">
            <v>15</v>
          </cell>
        </row>
        <row r="45">
          <cell r="B45" t="str">
            <v>桑植县</v>
          </cell>
          <cell r="C45">
            <v>20</v>
          </cell>
          <cell r="D45">
            <v>20</v>
          </cell>
        </row>
        <row r="46">
          <cell r="B46" t="str">
            <v>慈利县</v>
          </cell>
          <cell r="C46">
            <v>15</v>
          </cell>
          <cell r="E46">
            <v>15</v>
          </cell>
        </row>
        <row r="47">
          <cell r="B47" t="str">
            <v>益阳市小计</v>
          </cell>
          <cell r="C47">
            <v>195</v>
          </cell>
          <cell r="E47">
            <v>195</v>
          </cell>
        </row>
        <row r="48">
          <cell r="B48" t="str">
            <v>益阳市本级及所辖区</v>
          </cell>
          <cell r="C48">
            <v>90</v>
          </cell>
          <cell r="E48">
            <v>90</v>
          </cell>
        </row>
        <row r="49">
          <cell r="B49" t="str">
            <v>沅江市</v>
          </cell>
          <cell r="C49">
            <v>60</v>
          </cell>
          <cell r="E49">
            <v>60</v>
          </cell>
        </row>
        <row r="50">
          <cell r="B50" t="str">
            <v>桃江县</v>
          </cell>
          <cell r="C50">
            <v>30</v>
          </cell>
          <cell r="E50">
            <v>30</v>
          </cell>
        </row>
        <row r="51">
          <cell r="B51" t="str">
            <v>南县</v>
          </cell>
          <cell r="C51">
            <v>15</v>
          </cell>
          <cell r="E51">
            <v>15</v>
          </cell>
        </row>
        <row r="52">
          <cell r="B52" t="str">
            <v>郴州市小计</v>
          </cell>
          <cell r="C52">
            <v>945</v>
          </cell>
          <cell r="D52">
            <v>200</v>
          </cell>
          <cell r="E52">
            <v>745</v>
          </cell>
        </row>
        <row r="53">
          <cell r="B53" t="str">
            <v>郴州市本级及所辖区</v>
          </cell>
          <cell r="C53">
            <v>460</v>
          </cell>
          <cell r="D53">
            <v>95</v>
          </cell>
          <cell r="E53">
            <v>365</v>
          </cell>
        </row>
        <row r="54">
          <cell r="B54" t="str">
            <v>桂阳县</v>
          </cell>
          <cell r="C54">
            <v>40</v>
          </cell>
          <cell r="D54">
            <v>25</v>
          </cell>
          <cell r="E54">
            <v>15</v>
          </cell>
        </row>
        <row r="55">
          <cell r="B55" t="str">
            <v>永兴县</v>
          </cell>
          <cell r="C55">
            <v>230</v>
          </cell>
          <cell r="E55">
            <v>230</v>
          </cell>
        </row>
        <row r="56">
          <cell r="B56" t="str">
            <v>资兴市</v>
          </cell>
          <cell r="C56">
            <v>15</v>
          </cell>
          <cell r="E56">
            <v>15</v>
          </cell>
        </row>
        <row r="57">
          <cell r="B57" t="str">
            <v>临武县</v>
          </cell>
          <cell r="C57">
            <v>80</v>
          </cell>
          <cell r="D57">
            <v>80</v>
          </cell>
        </row>
        <row r="58">
          <cell r="B58" t="str">
            <v>嘉禾县</v>
          </cell>
          <cell r="C58">
            <v>30</v>
          </cell>
          <cell r="E58">
            <v>30</v>
          </cell>
        </row>
        <row r="59">
          <cell r="B59" t="str">
            <v>宜章县</v>
          </cell>
          <cell r="C59">
            <v>30</v>
          </cell>
          <cell r="E59">
            <v>30</v>
          </cell>
        </row>
        <row r="60">
          <cell r="B60" t="str">
            <v>汝城县</v>
          </cell>
          <cell r="C60">
            <v>60</v>
          </cell>
          <cell r="E60">
            <v>60</v>
          </cell>
        </row>
        <row r="61">
          <cell r="B61" t="str">
            <v>永州市小计</v>
          </cell>
          <cell r="C61">
            <v>110</v>
          </cell>
          <cell r="D61">
            <v>10</v>
          </cell>
          <cell r="E61">
            <v>100</v>
          </cell>
        </row>
        <row r="62">
          <cell r="B62" t="str">
            <v>祁阳县</v>
          </cell>
          <cell r="C62">
            <v>50</v>
          </cell>
          <cell r="E62">
            <v>50</v>
          </cell>
        </row>
        <row r="63">
          <cell r="B63" t="str">
            <v>东安县</v>
          </cell>
          <cell r="C63">
            <v>50</v>
          </cell>
          <cell r="E63">
            <v>50</v>
          </cell>
        </row>
        <row r="64">
          <cell r="B64" t="str">
            <v>宁远县</v>
          </cell>
          <cell r="C64">
            <v>10</v>
          </cell>
          <cell r="D64">
            <v>10</v>
          </cell>
        </row>
        <row r="65">
          <cell r="B65" t="str">
            <v>怀化市小计</v>
          </cell>
          <cell r="C65">
            <v>740</v>
          </cell>
          <cell r="D65">
            <v>390</v>
          </cell>
          <cell r="E65">
            <v>350</v>
          </cell>
        </row>
        <row r="66">
          <cell r="B66" t="str">
            <v>怀化市本级及所辖区</v>
          </cell>
          <cell r="C66">
            <v>295</v>
          </cell>
          <cell r="D66">
            <v>265</v>
          </cell>
          <cell r="E66">
            <v>30</v>
          </cell>
        </row>
        <row r="67">
          <cell r="B67" t="str">
            <v>洪江区</v>
          </cell>
          <cell r="C67">
            <v>45</v>
          </cell>
          <cell r="E67">
            <v>45</v>
          </cell>
        </row>
        <row r="68">
          <cell r="B68" t="str">
            <v>沅陵县</v>
          </cell>
          <cell r="C68">
            <v>30</v>
          </cell>
          <cell r="D68">
            <v>30</v>
          </cell>
        </row>
        <row r="69">
          <cell r="B69" t="str">
            <v>溆浦县</v>
          </cell>
          <cell r="C69">
            <v>20</v>
          </cell>
          <cell r="D69">
            <v>20</v>
          </cell>
        </row>
        <row r="70">
          <cell r="B70" t="str">
            <v>新晃县</v>
          </cell>
          <cell r="C70">
            <v>45</v>
          </cell>
          <cell r="D70">
            <v>45</v>
          </cell>
        </row>
        <row r="71">
          <cell r="B71" t="str">
            <v>芷江县</v>
          </cell>
          <cell r="C71">
            <v>60</v>
          </cell>
          <cell r="D71">
            <v>30</v>
          </cell>
          <cell r="E71">
            <v>30</v>
          </cell>
        </row>
        <row r="72">
          <cell r="B72" t="str">
            <v>中方县</v>
          </cell>
          <cell r="C72">
            <v>230</v>
          </cell>
          <cell r="E72">
            <v>230</v>
          </cell>
        </row>
        <row r="73">
          <cell r="B73" t="str">
            <v>靖州县</v>
          </cell>
          <cell r="C73">
            <v>15</v>
          </cell>
          <cell r="E73">
            <v>15</v>
          </cell>
        </row>
        <row r="74">
          <cell r="B74" t="str">
            <v>娄底市小计</v>
          </cell>
          <cell r="C74">
            <v>330</v>
          </cell>
          <cell r="D74">
            <v>100</v>
          </cell>
          <cell r="E74">
            <v>230</v>
          </cell>
        </row>
        <row r="75">
          <cell r="B75" t="str">
            <v>娄底市本级及所辖区</v>
          </cell>
          <cell r="C75">
            <v>295</v>
          </cell>
          <cell r="D75">
            <v>80</v>
          </cell>
          <cell r="E75">
            <v>215</v>
          </cell>
        </row>
        <row r="76">
          <cell r="B76" t="str">
            <v>新化县</v>
          </cell>
          <cell r="C76">
            <v>35</v>
          </cell>
          <cell r="D76">
            <v>20</v>
          </cell>
          <cell r="E76">
            <v>15</v>
          </cell>
        </row>
        <row r="77">
          <cell r="B77" t="str">
            <v>湘西州土家族苗族自治州本级</v>
          </cell>
          <cell r="C77">
            <v>120</v>
          </cell>
          <cell r="D77">
            <v>30</v>
          </cell>
          <cell r="E77">
            <v>90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2"/>
  <sheetViews>
    <sheetView tabSelected="1" workbookViewId="0">
      <pane ySplit="5" topLeftCell="A6" activePane="bottomLeft" state="frozen"/>
      <selection pane="bottomLeft" activeCell="D12" sqref="D12"/>
    </sheetView>
  </sheetViews>
  <sheetFormatPr defaultColWidth="8.75" defaultRowHeight="13.5" x14ac:dyDescent="0.15"/>
  <cols>
    <col min="1" max="1" width="13.875" style="4" customWidth="1"/>
    <col min="2" max="2" width="29.25" style="5" customWidth="1"/>
    <col min="3" max="3" width="11.25" style="4" customWidth="1"/>
    <col min="4" max="4" width="13.125" style="4" customWidth="1"/>
    <col min="5" max="5" width="11.25" style="4" customWidth="1"/>
    <col min="6" max="6" width="15.25" style="4" customWidth="1"/>
    <col min="7" max="7" width="10.125" style="14" bestFit="1" customWidth="1"/>
    <col min="8" max="8" width="10.625" style="4" customWidth="1"/>
    <col min="9" max="9" width="26.125" style="4" bestFit="1" customWidth="1"/>
    <col min="10" max="10" width="19.375" style="4" bestFit="1" customWidth="1"/>
    <col min="11" max="11" width="21.625" style="4" bestFit="1" customWidth="1"/>
    <col min="12" max="16384" width="8.75" style="4"/>
  </cols>
  <sheetData>
    <row r="1" spans="1:12" ht="18.75" x14ac:dyDescent="0.15">
      <c r="A1" s="6" t="s">
        <v>0</v>
      </c>
    </row>
    <row r="2" spans="1:12" ht="39.950000000000003" customHeight="1" x14ac:dyDescent="0.15">
      <c r="A2" s="34" t="s">
        <v>141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ht="28.5" customHeight="1" x14ac:dyDescent="0.15">
      <c r="A3" s="7"/>
      <c r="B3" s="7"/>
      <c r="C3" s="8"/>
      <c r="K3" s="33" t="s">
        <v>133</v>
      </c>
      <c r="L3" s="33"/>
    </row>
    <row r="4" spans="1:12" ht="57" customHeight="1" x14ac:dyDescent="0.15">
      <c r="A4" s="29" t="s">
        <v>1</v>
      </c>
      <c r="B4" s="28" t="s">
        <v>2</v>
      </c>
      <c r="C4" s="32" t="s">
        <v>123</v>
      </c>
      <c r="D4" s="32"/>
      <c r="E4" s="32"/>
      <c r="F4" s="32"/>
      <c r="G4" s="35" t="s">
        <v>124</v>
      </c>
      <c r="H4" s="32" t="s">
        <v>125</v>
      </c>
      <c r="I4" s="36" t="s">
        <v>126</v>
      </c>
      <c r="J4" s="36" t="s">
        <v>127</v>
      </c>
      <c r="K4" s="31" t="s">
        <v>128</v>
      </c>
      <c r="L4" s="32" t="s">
        <v>129</v>
      </c>
    </row>
    <row r="5" spans="1:12" s="1" customFormat="1" ht="49.5" customHeight="1" x14ac:dyDescent="0.15">
      <c r="A5" s="29"/>
      <c r="B5" s="28"/>
      <c r="C5" s="9" t="s">
        <v>130</v>
      </c>
      <c r="D5" s="10" t="s">
        <v>134</v>
      </c>
      <c r="E5" s="10" t="s">
        <v>131</v>
      </c>
      <c r="F5" s="10" t="s">
        <v>132</v>
      </c>
      <c r="G5" s="35"/>
      <c r="H5" s="32"/>
      <c r="I5" s="36"/>
      <c r="J5" s="36"/>
      <c r="K5" s="31"/>
      <c r="L5" s="32"/>
    </row>
    <row r="6" spans="1:12" s="2" customFormat="1" ht="22.5" customHeight="1" x14ac:dyDescent="0.15">
      <c r="A6" s="30" t="s">
        <v>142</v>
      </c>
      <c r="B6" s="30"/>
      <c r="C6" s="26">
        <f>D6+E6+F6</f>
        <v>18273.770000000004</v>
      </c>
      <c r="D6" s="26">
        <f>D7+D17+D21+D28+D33+D42+D53+D61+D70+D74+D80+D91+D102+D108+D122</f>
        <v>1500</v>
      </c>
      <c r="E6" s="26">
        <f>E7+E17+E21+E28+E33+E42+E53+E61+E70+E74+E80+E91+E102+E108+E122</f>
        <v>11373.770000000002</v>
      </c>
      <c r="F6" s="26">
        <f>F7+F17+F21+F28+F33+F42+F53+F61+F70+F74+F80+F91+F102+F108+F122</f>
        <v>5400</v>
      </c>
      <c r="G6" s="26">
        <f>G7+G17+G21+G28+G33+G42+G53+G61+G70+G74+G80+G91+G102+G108+G122</f>
        <v>6035</v>
      </c>
      <c r="H6" s="26">
        <f>H7+H17+H21+H28+H33+H42+H53+H61+H70+H74+H80+H91+H102+H108+H122</f>
        <v>12238.770000000002</v>
      </c>
      <c r="I6" s="22"/>
      <c r="J6" s="22"/>
      <c r="K6" s="22"/>
      <c r="L6" s="16"/>
    </row>
    <row r="7" spans="1:12" s="2" customFormat="1" ht="25.5" customHeight="1" x14ac:dyDescent="0.15">
      <c r="A7" s="30" t="s">
        <v>139</v>
      </c>
      <c r="B7" s="18" t="s">
        <v>140</v>
      </c>
      <c r="C7" s="15">
        <f>SUM(D7:F7)</f>
        <v>6877</v>
      </c>
      <c r="D7" s="15">
        <f>SUM(D8:D16)</f>
        <v>1500</v>
      </c>
      <c r="E7" s="15">
        <f>SUM(E8:E16)</f>
        <v>1093</v>
      </c>
      <c r="F7" s="15">
        <f>SUM(F8:F16)</f>
        <v>4284</v>
      </c>
      <c r="G7" s="15">
        <f>SUM(G8:G16)</f>
        <v>0</v>
      </c>
      <c r="H7" s="15">
        <f>SUM(H8:H16)</f>
        <v>6877</v>
      </c>
      <c r="I7" s="22"/>
      <c r="J7" s="22"/>
      <c r="K7" s="22"/>
      <c r="L7" s="16"/>
    </row>
    <row r="8" spans="1:12" s="2" customFormat="1" ht="25.5" customHeight="1" x14ac:dyDescent="0.15">
      <c r="A8" s="30"/>
      <c r="B8" s="11" t="s">
        <v>143</v>
      </c>
      <c r="C8" s="15">
        <f>SUM(D8:F8)</f>
        <v>50</v>
      </c>
      <c r="D8" s="15"/>
      <c r="E8" s="11">
        <v>50</v>
      </c>
      <c r="F8" s="15"/>
      <c r="G8" s="15"/>
      <c r="H8" s="15">
        <f>C8-G8</f>
        <v>50</v>
      </c>
      <c r="I8" s="19" t="s">
        <v>144</v>
      </c>
      <c r="J8" s="19" t="s">
        <v>145</v>
      </c>
      <c r="K8" s="19" t="s">
        <v>146</v>
      </c>
      <c r="L8" s="16"/>
    </row>
    <row r="9" spans="1:12" s="2" customFormat="1" ht="25.5" customHeight="1" x14ac:dyDescent="0.15">
      <c r="A9" s="30"/>
      <c r="B9" s="11" t="s">
        <v>143</v>
      </c>
      <c r="C9" s="15">
        <f t="shared" ref="C9:C16" si="0">SUM(D9:F9)</f>
        <v>397</v>
      </c>
      <c r="D9" s="15"/>
      <c r="E9" s="11">
        <v>397</v>
      </c>
      <c r="F9" s="15"/>
      <c r="G9" s="15"/>
      <c r="H9" s="15">
        <f>C9-G9</f>
        <v>397</v>
      </c>
      <c r="I9" s="19" t="s">
        <v>147</v>
      </c>
      <c r="J9" s="19" t="s">
        <v>148</v>
      </c>
      <c r="K9" s="19" t="s">
        <v>149</v>
      </c>
      <c r="L9" s="16"/>
    </row>
    <row r="10" spans="1:12" s="2" customFormat="1" ht="25.5" customHeight="1" x14ac:dyDescent="0.15">
      <c r="A10" s="30"/>
      <c r="B10" s="11" t="s">
        <v>150</v>
      </c>
      <c r="C10" s="15">
        <f t="shared" si="0"/>
        <v>646</v>
      </c>
      <c r="D10" s="15"/>
      <c r="E10" s="11">
        <v>646</v>
      </c>
      <c r="F10" s="15"/>
      <c r="G10" s="15"/>
      <c r="H10" s="15">
        <f>C10-G10</f>
        <v>646</v>
      </c>
      <c r="I10" s="19" t="s">
        <v>147</v>
      </c>
      <c r="J10" s="19" t="s">
        <v>148</v>
      </c>
      <c r="K10" s="19" t="s">
        <v>149</v>
      </c>
      <c r="L10" s="16"/>
    </row>
    <row r="11" spans="1:12" s="2" customFormat="1" ht="25.5" customHeight="1" x14ac:dyDescent="0.15">
      <c r="A11" s="30"/>
      <c r="B11" s="11" t="s">
        <v>135</v>
      </c>
      <c r="C11" s="15">
        <f t="shared" si="0"/>
        <v>1615</v>
      </c>
      <c r="D11" s="11"/>
      <c r="E11" s="15"/>
      <c r="F11" s="13">
        <v>1615</v>
      </c>
      <c r="G11" s="15"/>
      <c r="H11" s="15">
        <f>C11-G11</f>
        <v>1615</v>
      </c>
      <c r="I11" s="19" t="s">
        <v>147</v>
      </c>
      <c r="J11" s="19" t="s">
        <v>148</v>
      </c>
      <c r="K11" s="19" t="s">
        <v>149</v>
      </c>
      <c r="L11" s="16"/>
    </row>
    <row r="12" spans="1:12" s="2" customFormat="1" ht="25.5" customHeight="1" x14ac:dyDescent="0.15">
      <c r="A12" s="30"/>
      <c r="B12" s="11" t="s">
        <v>136</v>
      </c>
      <c r="C12" s="15">
        <f t="shared" si="0"/>
        <v>797</v>
      </c>
      <c r="D12" s="11"/>
      <c r="E12" s="15"/>
      <c r="F12" s="13">
        <v>797</v>
      </c>
      <c r="G12" s="15"/>
      <c r="H12" s="15">
        <f>C12-G12</f>
        <v>797</v>
      </c>
      <c r="I12" s="19" t="s">
        <v>147</v>
      </c>
      <c r="J12" s="19" t="s">
        <v>148</v>
      </c>
      <c r="K12" s="19" t="s">
        <v>149</v>
      </c>
      <c r="L12" s="16"/>
    </row>
    <row r="13" spans="1:12" s="2" customFormat="1" ht="25.5" customHeight="1" x14ac:dyDescent="0.15">
      <c r="A13" s="30"/>
      <c r="B13" s="12" t="s">
        <v>151</v>
      </c>
      <c r="C13" s="15">
        <f>SUM(D13:F13)</f>
        <v>1278</v>
      </c>
      <c r="D13" s="11"/>
      <c r="E13" s="15"/>
      <c r="F13" s="13">
        <v>1278</v>
      </c>
      <c r="G13" s="15"/>
      <c r="H13" s="15">
        <f>C13-G13</f>
        <v>1278</v>
      </c>
      <c r="I13" s="19" t="s">
        <v>147</v>
      </c>
      <c r="J13" s="19" t="s">
        <v>148</v>
      </c>
      <c r="K13" s="19" t="s">
        <v>149</v>
      </c>
      <c r="L13" s="16"/>
    </row>
    <row r="14" spans="1:12" s="2" customFormat="1" ht="25.5" customHeight="1" x14ac:dyDescent="0.15">
      <c r="A14" s="30"/>
      <c r="B14" s="12" t="s">
        <v>152</v>
      </c>
      <c r="C14" s="15">
        <f t="shared" si="0"/>
        <v>514</v>
      </c>
      <c r="D14" s="11"/>
      <c r="E14" s="15"/>
      <c r="F14" s="13">
        <v>514</v>
      </c>
      <c r="G14" s="15"/>
      <c r="H14" s="15">
        <f>C14-G14</f>
        <v>514</v>
      </c>
      <c r="I14" s="19" t="s">
        <v>147</v>
      </c>
      <c r="J14" s="19" t="s">
        <v>148</v>
      </c>
      <c r="K14" s="19" t="s">
        <v>149</v>
      </c>
      <c r="L14" s="16"/>
    </row>
    <row r="15" spans="1:12" s="2" customFormat="1" ht="25.5" customHeight="1" x14ac:dyDescent="0.15">
      <c r="A15" s="30"/>
      <c r="B15" s="11" t="s">
        <v>137</v>
      </c>
      <c r="C15" s="15">
        <f t="shared" si="0"/>
        <v>80</v>
      </c>
      <c r="D15" s="15"/>
      <c r="E15" s="15"/>
      <c r="F15" s="13">
        <v>80</v>
      </c>
      <c r="G15" s="15"/>
      <c r="H15" s="15">
        <f>C15-G15</f>
        <v>80</v>
      </c>
      <c r="I15" s="19" t="s">
        <v>147</v>
      </c>
      <c r="J15" s="19" t="s">
        <v>148</v>
      </c>
      <c r="K15" s="19" t="s">
        <v>149</v>
      </c>
      <c r="L15" s="16"/>
    </row>
    <row r="16" spans="1:12" s="2" customFormat="1" ht="25.5" customHeight="1" x14ac:dyDescent="0.15">
      <c r="A16" s="30"/>
      <c r="B16" s="12" t="s">
        <v>138</v>
      </c>
      <c r="C16" s="15">
        <f t="shared" si="0"/>
        <v>1500</v>
      </c>
      <c r="D16" s="13">
        <v>1500</v>
      </c>
      <c r="E16" s="15"/>
      <c r="F16" s="15"/>
      <c r="G16" s="15"/>
      <c r="H16" s="15">
        <f>C16-G16</f>
        <v>1500</v>
      </c>
      <c r="I16" s="19" t="s">
        <v>147</v>
      </c>
      <c r="J16" s="19" t="s">
        <v>148</v>
      </c>
      <c r="K16" s="19" t="s">
        <v>149</v>
      </c>
      <c r="L16" s="16"/>
    </row>
    <row r="17" spans="1:12" s="2" customFormat="1" ht="25.5" customHeight="1" x14ac:dyDescent="0.15">
      <c r="A17" s="27" t="s">
        <v>3</v>
      </c>
      <c r="B17" s="18" t="s">
        <v>4</v>
      </c>
      <c r="C17" s="15">
        <f>SUM(D17:F17)</f>
        <v>5796.7300000000023</v>
      </c>
      <c r="D17" s="23">
        <f>SUM(D18:D20)</f>
        <v>0</v>
      </c>
      <c r="E17" s="23">
        <f>SUM(E18:E20)</f>
        <v>5796.7300000000023</v>
      </c>
      <c r="F17" s="23">
        <f>SUM(F18:F20)</f>
        <v>0</v>
      </c>
      <c r="G17" s="23">
        <f>SUM(G18:G20)</f>
        <v>2010</v>
      </c>
      <c r="H17" s="23">
        <f>SUM(H18:H20)</f>
        <v>3786.7300000000023</v>
      </c>
      <c r="I17" s="22"/>
      <c r="J17" s="22"/>
      <c r="K17" s="22"/>
      <c r="L17" s="16"/>
    </row>
    <row r="18" spans="1:12" s="3" customFormat="1" ht="25.5" customHeight="1" x14ac:dyDescent="0.15">
      <c r="A18" s="27"/>
      <c r="B18" s="20" t="s">
        <v>5</v>
      </c>
      <c r="C18" s="15">
        <f t="shared" ref="C18:C20" si="1">SUM(D18:F18)</f>
        <v>5686.7300000000023</v>
      </c>
      <c r="D18" s="15"/>
      <c r="E18" s="15">
        <v>5686.7300000000023</v>
      </c>
      <c r="F18" s="15"/>
      <c r="G18" s="15">
        <v>1960</v>
      </c>
      <c r="H18" s="15">
        <f>C18-G18</f>
        <v>3726.7300000000023</v>
      </c>
      <c r="I18" s="19" t="s">
        <v>147</v>
      </c>
      <c r="J18" s="19" t="s">
        <v>148</v>
      </c>
      <c r="K18" s="15"/>
      <c r="L18" s="17"/>
    </row>
    <row r="19" spans="1:12" s="3" customFormat="1" ht="25.5" customHeight="1" x14ac:dyDescent="0.15">
      <c r="A19" s="27"/>
      <c r="B19" s="20" t="s">
        <v>6</v>
      </c>
      <c r="C19" s="15">
        <f t="shared" si="1"/>
        <v>95</v>
      </c>
      <c r="D19" s="15"/>
      <c r="E19" s="15">
        <v>95</v>
      </c>
      <c r="F19" s="15"/>
      <c r="G19" s="15">
        <f>VLOOKUP(B19,[1]附件1!$B:$E,4,FALSE)</f>
        <v>50</v>
      </c>
      <c r="H19" s="15">
        <f>C19-G19</f>
        <v>45</v>
      </c>
      <c r="I19" s="19" t="s">
        <v>147</v>
      </c>
      <c r="J19" s="19" t="s">
        <v>148</v>
      </c>
      <c r="K19" s="15"/>
      <c r="L19" s="17"/>
    </row>
    <row r="20" spans="1:12" s="3" customFormat="1" ht="25.5" customHeight="1" x14ac:dyDescent="0.15">
      <c r="A20" s="27"/>
      <c r="B20" s="20" t="s">
        <v>7</v>
      </c>
      <c r="C20" s="15">
        <f t="shared" si="1"/>
        <v>15</v>
      </c>
      <c r="D20" s="15"/>
      <c r="E20" s="15">
        <v>15</v>
      </c>
      <c r="F20" s="15"/>
      <c r="G20" s="15"/>
      <c r="H20" s="15">
        <f>C20-G20</f>
        <v>15</v>
      </c>
      <c r="I20" s="19" t="s">
        <v>147</v>
      </c>
      <c r="J20" s="19" t="s">
        <v>148</v>
      </c>
      <c r="K20" s="15"/>
      <c r="L20" s="17"/>
    </row>
    <row r="21" spans="1:12" s="2" customFormat="1" ht="25.5" customHeight="1" x14ac:dyDescent="0.15">
      <c r="A21" s="27" t="s">
        <v>122</v>
      </c>
      <c r="B21" s="18" t="s">
        <v>8</v>
      </c>
      <c r="C21" s="15">
        <f>SUM(D21:F21)</f>
        <v>1004.64</v>
      </c>
      <c r="D21" s="23">
        <f>SUM(D22:D27)</f>
        <v>0</v>
      </c>
      <c r="E21" s="23">
        <f>SUM(E22:E27)</f>
        <v>914.64</v>
      </c>
      <c r="F21" s="23">
        <f>SUM(F22:F27)</f>
        <v>90</v>
      </c>
      <c r="G21" s="23">
        <f>SUM(G22:G27)</f>
        <v>565</v>
      </c>
      <c r="H21" s="23">
        <f>SUM(H22:H27)</f>
        <v>439.64</v>
      </c>
      <c r="I21" s="22"/>
      <c r="J21" s="22"/>
      <c r="K21" s="22"/>
      <c r="L21" s="16"/>
    </row>
    <row r="22" spans="1:12" s="3" customFormat="1" ht="25.5" customHeight="1" x14ac:dyDescent="0.15">
      <c r="A22" s="27"/>
      <c r="B22" s="20" t="s">
        <v>9</v>
      </c>
      <c r="C22" s="15">
        <f t="shared" ref="C22:C27" si="2">SUM(D22:F22)</f>
        <v>663.25</v>
      </c>
      <c r="D22" s="15"/>
      <c r="E22" s="15">
        <v>609.25</v>
      </c>
      <c r="F22" s="15">
        <v>54</v>
      </c>
      <c r="G22" s="15">
        <v>310</v>
      </c>
      <c r="H22" s="15">
        <f>C22-G22</f>
        <v>353.25</v>
      </c>
      <c r="I22" s="19" t="s">
        <v>147</v>
      </c>
      <c r="J22" s="19" t="s">
        <v>148</v>
      </c>
      <c r="K22" s="15"/>
      <c r="L22" s="17"/>
    </row>
    <row r="23" spans="1:12" s="3" customFormat="1" ht="25.5" customHeight="1" x14ac:dyDescent="0.15">
      <c r="A23" s="27"/>
      <c r="B23" s="20" t="s">
        <v>10</v>
      </c>
      <c r="C23" s="15">
        <f t="shared" si="2"/>
        <v>30</v>
      </c>
      <c r="D23" s="15"/>
      <c r="E23" s="15">
        <v>30</v>
      </c>
      <c r="F23" s="15"/>
      <c r="G23" s="15"/>
      <c r="H23" s="15">
        <f>C23-G23</f>
        <v>30</v>
      </c>
      <c r="I23" s="19" t="s">
        <v>147</v>
      </c>
      <c r="J23" s="19" t="s">
        <v>148</v>
      </c>
      <c r="K23" s="15"/>
      <c r="L23" s="17"/>
    </row>
    <row r="24" spans="1:12" s="3" customFormat="1" ht="25.5" customHeight="1" x14ac:dyDescent="0.15">
      <c r="A24" s="27"/>
      <c r="B24" s="20" t="s">
        <v>11</v>
      </c>
      <c r="C24" s="15">
        <f t="shared" si="2"/>
        <v>181</v>
      </c>
      <c r="D24" s="15"/>
      <c r="E24" s="15">
        <v>145</v>
      </c>
      <c r="F24" s="15">
        <v>36</v>
      </c>
      <c r="G24" s="15">
        <f>VLOOKUP(B24,[1]附件1!$B:$E,4,FALSE)</f>
        <v>145</v>
      </c>
      <c r="H24" s="15">
        <f>C24-G24</f>
        <v>36</v>
      </c>
      <c r="I24" s="19" t="s">
        <v>147</v>
      </c>
      <c r="J24" s="19" t="s">
        <v>148</v>
      </c>
      <c r="K24" s="15"/>
      <c r="L24" s="17"/>
    </row>
    <row r="25" spans="1:12" s="3" customFormat="1" ht="25.5" customHeight="1" x14ac:dyDescent="0.15">
      <c r="A25" s="27"/>
      <c r="B25" s="20" t="s">
        <v>12</v>
      </c>
      <c r="C25" s="15">
        <f t="shared" si="2"/>
        <v>95</v>
      </c>
      <c r="D25" s="15"/>
      <c r="E25" s="15">
        <v>95</v>
      </c>
      <c r="F25" s="15"/>
      <c r="G25" s="15">
        <f>VLOOKUP(B25,[1]附件1!$B:$E,4,FALSE)</f>
        <v>95</v>
      </c>
      <c r="H25" s="15">
        <f>C25-G25</f>
        <v>0</v>
      </c>
      <c r="I25" s="19" t="s">
        <v>147</v>
      </c>
      <c r="J25" s="19" t="s">
        <v>148</v>
      </c>
      <c r="K25" s="15"/>
      <c r="L25" s="17"/>
    </row>
    <row r="26" spans="1:12" s="3" customFormat="1" ht="25.5" customHeight="1" x14ac:dyDescent="0.15">
      <c r="A26" s="27"/>
      <c r="B26" s="20" t="s">
        <v>13</v>
      </c>
      <c r="C26" s="15">
        <f t="shared" si="2"/>
        <v>20.39</v>
      </c>
      <c r="D26" s="15"/>
      <c r="E26" s="15">
        <v>20.39</v>
      </c>
      <c r="F26" s="15"/>
      <c r="G26" s="15">
        <f>VLOOKUP(B26,[1]附件1!$B:$E,4,FALSE)</f>
        <v>15</v>
      </c>
      <c r="H26" s="15">
        <f>C26-G26</f>
        <v>5.3900000000000006</v>
      </c>
      <c r="I26" s="19" t="s">
        <v>147</v>
      </c>
      <c r="J26" s="19" t="s">
        <v>148</v>
      </c>
      <c r="K26" s="15"/>
      <c r="L26" s="17"/>
    </row>
    <row r="27" spans="1:12" s="3" customFormat="1" ht="25.5" customHeight="1" x14ac:dyDescent="0.15">
      <c r="A27" s="27"/>
      <c r="B27" s="20" t="s">
        <v>14</v>
      </c>
      <c r="C27" s="15">
        <f t="shared" si="2"/>
        <v>15</v>
      </c>
      <c r="D27" s="15"/>
      <c r="E27" s="15">
        <v>15</v>
      </c>
      <c r="F27" s="15"/>
      <c r="G27" s="15"/>
      <c r="H27" s="15">
        <f>C27-G27</f>
        <v>15</v>
      </c>
      <c r="I27" s="19" t="s">
        <v>147</v>
      </c>
      <c r="J27" s="19" t="s">
        <v>148</v>
      </c>
      <c r="K27" s="15"/>
      <c r="L27" s="17"/>
    </row>
    <row r="28" spans="1:12" s="2" customFormat="1" ht="25.5" customHeight="1" x14ac:dyDescent="0.15">
      <c r="A28" s="27" t="s">
        <v>15</v>
      </c>
      <c r="B28" s="18" t="s">
        <v>16</v>
      </c>
      <c r="C28" s="15">
        <f>SUM(D28:F28)</f>
        <v>510</v>
      </c>
      <c r="D28" s="23">
        <f>SUM(D29:D32)</f>
        <v>0</v>
      </c>
      <c r="E28" s="23">
        <f>SUM(E29:E32)</f>
        <v>510</v>
      </c>
      <c r="F28" s="23">
        <f>SUM(F29:F32)</f>
        <v>0</v>
      </c>
      <c r="G28" s="23">
        <f>SUM(G29:G32)</f>
        <v>355</v>
      </c>
      <c r="H28" s="23">
        <f>SUM(H29:H32)</f>
        <v>155</v>
      </c>
      <c r="I28" s="22"/>
      <c r="J28" s="22"/>
      <c r="K28" s="22"/>
      <c r="L28" s="16"/>
    </row>
    <row r="29" spans="1:12" s="3" customFormat="1" ht="25.5" customHeight="1" x14ac:dyDescent="0.15">
      <c r="A29" s="27"/>
      <c r="B29" s="20" t="s">
        <v>17</v>
      </c>
      <c r="C29" s="15">
        <f t="shared" ref="C29:C32" si="3">SUM(D29:F29)</f>
        <v>320</v>
      </c>
      <c r="D29" s="15"/>
      <c r="E29" s="15">
        <v>320</v>
      </c>
      <c r="F29" s="15"/>
      <c r="G29" s="15">
        <v>290</v>
      </c>
      <c r="H29" s="15">
        <f>C29-G29</f>
        <v>30</v>
      </c>
      <c r="I29" s="19" t="s">
        <v>147</v>
      </c>
      <c r="J29" s="19" t="s">
        <v>148</v>
      </c>
      <c r="K29" s="15"/>
      <c r="L29" s="17"/>
    </row>
    <row r="30" spans="1:12" s="3" customFormat="1" ht="25.5" customHeight="1" x14ac:dyDescent="0.15">
      <c r="A30" s="27"/>
      <c r="B30" s="20" t="s">
        <v>18</v>
      </c>
      <c r="C30" s="15">
        <f t="shared" si="3"/>
        <v>110</v>
      </c>
      <c r="D30" s="15"/>
      <c r="E30" s="15">
        <v>110</v>
      </c>
      <c r="F30" s="15"/>
      <c r="G30" s="15">
        <f>VLOOKUP(B30,[1]附件1!$B:$E,4,FALSE)</f>
        <v>15</v>
      </c>
      <c r="H30" s="15">
        <f>C30-G30</f>
        <v>95</v>
      </c>
      <c r="I30" s="19" t="s">
        <v>147</v>
      </c>
      <c r="J30" s="19" t="s">
        <v>148</v>
      </c>
      <c r="K30" s="15"/>
      <c r="L30" s="17"/>
    </row>
    <row r="31" spans="1:12" s="3" customFormat="1" ht="25.5" customHeight="1" x14ac:dyDescent="0.15">
      <c r="A31" s="27"/>
      <c r="B31" s="20" t="s">
        <v>19</v>
      </c>
      <c r="C31" s="15">
        <f t="shared" si="3"/>
        <v>50</v>
      </c>
      <c r="D31" s="15"/>
      <c r="E31" s="15">
        <v>50</v>
      </c>
      <c r="F31" s="15"/>
      <c r="G31" s="15">
        <f>VLOOKUP(B31,[1]附件1!$B:$E,4,FALSE)</f>
        <v>50</v>
      </c>
      <c r="H31" s="15">
        <f>C31-G31</f>
        <v>0</v>
      </c>
      <c r="I31" s="19" t="s">
        <v>147</v>
      </c>
      <c r="J31" s="19" t="s">
        <v>148</v>
      </c>
      <c r="K31" s="15"/>
      <c r="L31" s="17"/>
    </row>
    <row r="32" spans="1:12" s="3" customFormat="1" ht="25.5" customHeight="1" x14ac:dyDescent="0.15">
      <c r="A32" s="27"/>
      <c r="B32" s="20" t="s">
        <v>20</v>
      </c>
      <c r="C32" s="15">
        <f t="shared" si="3"/>
        <v>30</v>
      </c>
      <c r="D32" s="15"/>
      <c r="E32" s="15">
        <v>30</v>
      </c>
      <c r="F32" s="15"/>
      <c r="G32" s="15"/>
      <c r="H32" s="15">
        <f>C32-G32</f>
        <v>30</v>
      </c>
      <c r="I32" s="19" t="s">
        <v>147</v>
      </c>
      <c r="J32" s="19" t="s">
        <v>148</v>
      </c>
      <c r="K32" s="15"/>
      <c r="L32" s="17"/>
    </row>
    <row r="33" spans="1:12" s="2" customFormat="1" ht="25.5" customHeight="1" x14ac:dyDescent="0.15">
      <c r="A33" s="27" t="s">
        <v>21</v>
      </c>
      <c r="B33" s="18" t="s">
        <v>22</v>
      </c>
      <c r="C33" s="15">
        <f>SUM(D33:F33)</f>
        <v>408</v>
      </c>
      <c r="D33" s="23">
        <f>SUM(D34:D41)</f>
        <v>0</v>
      </c>
      <c r="E33" s="23">
        <f>SUM(E34:E41)</f>
        <v>305</v>
      </c>
      <c r="F33" s="23">
        <f>SUM(F34:F41)</f>
        <v>103</v>
      </c>
      <c r="G33" s="23">
        <f>SUM(G34:G41)</f>
        <v>275</v>
      </c>
      <c r="H33" s="23">
        <f>SUM(H34:H41)</f>
        <v>133</v>
      </c>
      <c r="I33" s="22"/>
      <c r="J33" s="22"/>
      <c r="K33" s="22"/>
      <c r="L33" s="16"/>
    </row>
    <row r="34" spans="1:12" s="3" customFormat="1" ht="25.5" customHeight="1" x14ac:dyDescent="0.15">
      <c r="A34" s="27"/>
      <c r="B34" s="20" t="s">
        <v>23</v>
      </c>
      <c r="C34" s="15">
        <f t="shared" ref="C34:C41" si="4">SUM(D34:F34)</f>
        <v>290</v>
      </c>
      <c r="D34" s="15"/>
      <c r="E34" s="15">
        <v>290</v>
      </c>
      <c r="F34" s="15"/>
      <c r="G34" s="15">
        <v>275</v>
      </c>
      <c r="H34" s="15">
        <f>C34-G34</f>
        <v>15</v>
      </c>
      <c r="I34" s="19" t="s">
        <v>147</v>
      </c>
      <c r="J34" s="19" t="s">
        <v>148</v>
      </c>
      <c r="K34" s="15"/>
      <c r="L34" s="17"/>
    </row>
    <row r="35" spans="1:12" s="3" customFormat="1" ht="25.5" customHeight="1" x14ac:dyDescent="0.15">
      <c r="A35" s="27"/>
      <c r="B35" s="20" t="s">
        <v>24</v>
      </c>
      <c r="C35" s="15">
        <f t="shared" si="4"/>
        <v>68</v>
      </c>
      <c r="D35" s="15"/>
      <c r="E35" s="15"/>
      <c r="F35" s="15">
        <v>68</v>
      </c>
      <c r="G35" s="15"/>
      <c r="H35" s="15">
        <f>C35-G35</f>
        <v>68</v>
      </c>
      <c r="I35" s="19" t="s">
        <v>147</v>
      </c>
      <c r="J35" s="19" t="s">
        <v>148</v>
      </c>
      <c r="K35" s="15"/>
      <c r="L35" s="17"/>
    </row>
    <row r="36" spans="1:12" s="3" customFormat="1" ht="25.5" customHeight="1" x14ac:dyDescent="0.15">
      <c r="A36" s="27"/>
      <c r="B36" s="20" t="s">
        <v>25</v>
      </c>
      <c r="C36" s="15">
        <f t="shared" si="4"/>
        <v>0</v>
      </c>
      <c r="D36" s="15"/>
      <c r="E36" s="15"/>
      <c r="F36" s="15"/>
      <c r="G36" s="15"/>
      <c r="H36" s="15">
        <f>C36-G36</f>
        <v>0</v>
      </c>
      <c r="I36" s="19" t="s">
        <v>147</v>
      </c>
      <c r="J36" s="19" t="s">
        <v>148</v>
      </c>
      <c r="K36" s="15"/>
      <c r="L36" s="17"/>
    </row>
    <row r="37" spans="1:12" s="3" customFormat="1" ht="25.5" customHeight="1" x14ac:dyDescent="0.15">
      <c r="A37" s="27"/>
      <c r="B37" s="20" t="s">
        <v>26</v>
      </c>
      <c r="C37" s="15">
        <f t="shared" si="4"/>
        <v>0</v>
      </c>
      <c r="D37" s="15"/>
      <c r="E37" s="15"/>
      <c r="F37" s="15"/>
      <c r="G37" s="15"/>
      <c r="H37" s="15">
        <f>C37-G37</f>
        <v>0</v>
      </c>
      <c r="I37" s="19" t="s">
        <v>147</v>
      </c>
      <c r="J37" s="19" t="s">
        <v>148</v>
      </c>
      <c r="K37" s="15"/>
      <c r="L37" s="17"/>
    </row>
    <row r="38" spans="1:12" s="3" customFormat="1" ht="25.5" customHeight="1" x14ac:dyDescent="0.15">
      <c r="A38" s="27"/>
      <c r="B38" s="20" t="s">
        <v>27</v>
      </c>
      <c r="C38" s="15">
        <f t="shared" si="4"/>
        <v>33</v>
      </c>
      <c r="D38" s="15"/>
      <c r="E38" s="15"/>
      <c r="F38" s="15">
        <v>33</v>
      </c>
      <c r="G38" s="15"/>
      <c r="H38" s="15">
        <f>C38-G38</f>
        <v>33</v>
      </c>
      <c r="I38" s="19" t="s">
        <v>147</v>
      </c>
      <c r="J38" s="19" t="s">
        <v>148</v>
      </c>
      <c r="K38" s="15"/>
      <c r="L38" s="17"/>
    </row>
    <row r="39" spans="1:12" s="3" customFormat="1" ht="25.5" customHeight="1" x14ac:dyDescent="0.15">
      <c r="A39" s="27"/>
      <c r="B39" s="20" t="s">
        <v>28</v>
      </c>
      <c r="C39" s="15">
        <f t="shared" si="4"/>
        <v>15</v>
      </c>
      <c r="D39" s="15"/>
      <c r="E39" s="15">
        <v>15</v>
      </c>
      <c r="F39" s="15"/>
      <c r="G39" s="15"/>
      <c r="H39" s="15">
        <f>C39-G39</f>
        <v>15</v>
      </c>
      <c r="I39" s="19" t="s">
        <v>147</v>
      </c>
      <c r="J39" s="19" t="s">
        <v>148</v>
      </c>
      <c r="K39" s="15"/>
      <c r="L39" s="17"/>
    </row>
    <row r="40" spans="1:12" s="3" customFormat="1" ht="25.5" customHeight="1" x14ac:dyDescent="0.15">
      <c r="A40" s="27"/>
      <c r="B40" s="20" t="s">
        <v>29</v>
      </c>
      <c r="C40" s="15">
        <f t="shared" si="4"/>
        <v>0</v>
      </c>
      <c r="D40" s="15"/>
      <c r="E40" s="15"/>
      <c r="F40" s="15"/>
      <c r="G40" s="15"/>
      <c r="H40" s="15">
        <f>C40-G40</f>
        <v>0</v>
      </c>
      <c r="I40" s="19" t="s">
        <v>147</v>
      </c>
      <c r="J40" s="19" t="s">
        <v>148</v>
      </c>
      <c r="K40" s="15"/>
      <c r="L40" s="17"/>
    </row>
    <row r="41" spans="1:12" s="3" customFormat="1" ht="25.5" customHeight="1" x14ac:dyDescent="0.15">
      <c r="A41" s="27"/>
      <c r="B41" s="20" t="s">
        <v>30</v>
      </c>
      <c r="C41" s="15">
        <f t="shared" si="4"/>
        <v>2</v>
      </c>
      <c r="D41" s="15"/>
      <c r="E41" s="15"/>
      <c r="F41" s="15">
        <v>2</v>
      </c>
      <c r="G41" s="15"/>
      <c r="H41" s="15">
        <f>C41-G41</f>
        <v>2</v>
      </c>
      <c r="I41" s="19" t="s">
        <v>147</v>
      </c>
      <c r="J41" s="19" t="s">
        <v>148</v>
      </c>
      <c r="K41" s="15"/>
      <c r="L41" s="17"/>
    </row>
    <row r="42" spans="1:12" s="2" customFormat="1" ht="25.5" customHeight="1" x14ac:dyDescent="0.15">
      <c r="A42" s="27" t="s">
        <v>31</v>
      </c>
      <c r="B42" s="18" t="s">
        <v>32</v>
      </c>
      <c r="C42" s="15">
        <f>SUM(D42:F42)</f>
        <v>150</v>
      </c>
      <c r="D42" s="23">
        <f>SUM(D43:D52)</f>
        <v>0</v>
      </c>
      <c r="E42" s="23">
        <f>SUM(E43:E52)</f>
        <v>150</v>
      </c>
      <c r="F42" s="23">
        <f>SUM(F43:F52)</f>
        <v>0</v>
      </c>
      <c r="G42" s="23">
        <f>SUM(G43:G52)</f>
        <v>195</v>
      </c>
      <c r="H42" s="24">
        <f>SUM(H43:H52)</f>
        <v>-45</v>
      </c>
      <c r="I42" s="22"/>
      <c r="J42" s="22"/>
      <c r="K42" s="22"/>
      <c r="L42" s="16"/>
    </row>
    <row r="43" spans="1:12" s="3" customFormat="1" ht="25.5" customHeight="1" x14ac:dyDescent="0.15">
      <c r="A43" s="27"/>
      <c r="B43" s="20" t="s">
        <v>33</v>
      </c>
      <c r="C43" s="15">
        <f t="shared" ref="C43:C52" si="5">SUM(D43:F43)</f>
        <v>15</v>
      </c>
      <c r="D43" s="15"/>
      <c r="E43" s="15">
        <v>15</v>
      </c>
      <c r="F43" s="15"/>
      <c r="G43" s="15">
        <v>15</v>
      </c>
      <c r="H43" s="15">
        <f>C43-G43</f>
        <v>0</v>
      </c>
      <c r="I43" s="19" t="s">
        <v>147</v>
      </c>
      <c r="J43" s="19" t="s">
        <v>148</v>
      </c>
      <c r="K43" s="15"/>
      <c r="L43" s="17"/>
    </row>
    <row r="44" spans="1:12" s="3" customFormat="1" ht="25.5" customHeight="1" x14ac:dyDescent="0.15">
      <c r="A44" s="27"/>
      <c r="B44" s="20" t="s">
        <v>34</v>
      </c>
      <c r="C44" s="15">
        <f t="shared" si="5"/>
        <v>15</v>
      </c>
      <c r="D44" s="15"/>
      <c r="E44" s="15">
        <v>15</v>
      </c>
      <c r="F44" s="15"/>
      <c r="G44" s="15">
        <f>VLOOKUP(B44,[1]附件1!$B:$E,4,FALSE)</f>
        <v>30</v>
      </c>
      <c r="H44" s="15">
        <f>C44-G44</f>
        <v>-15</v>
      </c>
      <c r="I44" s="19" t="s">
        <v>147</v>
      </c>
      <c r="J44" s="19" t="s">
        <v>148</v>
      </c>
      <c r="K44" s="15"/>
      <c r="L44" s="17"/>
    </row>
    <row r="45" spans="1:12" s="3" customFormat="1" ht="25.5" customHeight="1" x14ac:dyDescent="0.15">
      <c r="A45" s="27"/>
      <c r="B45" s="20" t="s">
        <v>35</v>
      </c>
      <c r="C45" s="15">
        <f t="shared" si="5"/>
        <v>15</v>
      </c>
      <c r="D45" s="15"/>
      <c r="E45" s="15">
        <v>15</v>
      </c>
      <c r="F45" s="15"/>
      <c r="G45" s="15">
        <f>VLOOKUP(B45,[1]附件1!$B:$E,4,FALSE)</f>
        <v>15</v>
      </c>
      <c r="H45" s="15">
        <f>C45-G45</f>
        <v>0</v>
      </c>
      <c r="I45" s="19" t="s">
        <v>147</v>
      </c>
      <c r="J45" s="19" t="s">
        <v>148</v>
      </c>
      <c r="K45" s="15"/>
      <c r="L45" s="17"/>
    </row>
    <row r="46" spans="1:12" s="3" customFormat="1" ht="25.5" customHeight="1" x14ac:dyDescent="0.15">
      <c r="A46" s="27"/>
      <c r="B46" s="20" t="s">
        <v>36</v>
      </c>
      <c r="C46" s="15">
        <f t="shared" si="5"/>
        <v>15</v>
      </c>
      <c r="D46" s="15"/>
      <c r="E46" s="15">
        <v>15</v>
      </c>
      <c r="F46" s="15"/>
      <c r="G46" s="15">
        <f>VLOOKUP(B46,[1]附件1!$B:$E,4,FALSE)</f>
        <v>15</v>
      </c>
      <c r="H46" s="15">
        <f>C46-G46</f>
        <v>0</v>
      </c>
      <c r="I46" s="19" t="s">
        <v>147</v>
      </c>
      <c r="J46" s="19" t="s">
        <v>148</v>
      </c>
      <c r="K46" s="15"/>
      <c r="L46" s="17"/>
    </row>
    <row r="47" spans="1:12" s="3" customFormat="1" ht="25.5" customHeight="1" x14ac:dyDescent="0.15">
      <c r="A47" s="27"/>
      <c r="B47" s="20" t="s">
        <v>37</v>
      </c>
      <c r="C47" s="15">
        <f t="shared" si="5"/>
        <v>15</v>
      </c>
      <c r="D47" s="15"/>
      <c r="E47" s="15">
        <v>15</v>
      </c>
      <c r="F47" s="15"/>
      <c r="G47" s="15"/>
      <c r="H47" s="15">
        <f>C47-G47</f>
        <v>15</v>
      </c>
      <c r="I47" s="19" t="s">
        <v>147</v>
      </c>
      <c r="J47" s="19" t="s">
        <v>148</v>
      </c>
      <c r="K47" s="15"/>
      <c r="L47" s="17"/>
    </row>
    <row r="48" spans="1:12" s="3" customFormat="1" ht="25.5" customHeight="1" x14ac:dyDescent="0.15">
      <c r="A48" s="27"/>
      <c r="B48" s="20" t="s">
        <v>38</v>
      </c>
      <c r="C48" s="15">
        <f t="shared" si="5"/>
        <v>0</v>
      </c>
      <c r="D48" s="15"/>
      <c r="E48" s="15"/>
      <c r="F48" s="15"/>
      <c r="G48" s="15">
        <f>VLOOKUP(B48,[1]附件1!$B:$E,4,FALSE)</f>
        <v>15</v>
      </c>
      <c r="H48" s="15">
        <f>C48-G48</f>
        <v>-15</v>
      </c>
      <c r="I48" s="19" t="s">
        <v>147</v>
      </c>
      <c r="J48" s="19" t="s">
        <v>148</v>
      </c>
      <c r="K48" s="15"/>
      <c r="L48" s="17"/>
    </row>
    <row r="49" spans="1:12" s="3" customFormat="1" ht="25.5" customHeight="1" x14ac:dyDescent="0.15">
      <c r="A49" s="27"/>
      <c r="B49" s="20" t="s">
        <v>39</v>
      </c>
      <c r="C49" s="15">
        <f t="shared" si="5"/>
        <v>0</v>
      </c>
      <c r="D49" s="15"/>
      <c r="E49" s="15"/>
      <c r="F49" s="15"/>
      <c r="G49" s="15">
        <f>VLOOKUP(B49,[1]附件1!$B:$E,4,FALSE)</f>
        <v>15</v>
      </c>
      <c r="H49" s="15">
        <f>C49-G49</f>
        <v>-15</v>
      </c>
      <c r="I49" s="19" t="s">
        <v>147</v>
      </c>
      <c r="J49" s="19" t="s">
        <v>148</v>
      </c>
      <c r="K49" s="15"/>
      <c r="L49" s="17"/>
    </row>
    <row r="50" spans="1:12" s="3" customFormat="1" ht="25.5" customHeight="1" x14ac:dyDescent="0.15">
      <c r="A50" s="27"/>
      <c r="B50" s="20" t="s">
        <v>40</v>
      </c>
      <c r="C50" s="15">
        <f t="shared" si="5"/>
        <v>60</v>
      </c>
      <c r="D50" s="15"/>
      <c r="E50" s="15">
        <v>60</v>
      </c>
      <c r="F50" s="15"/>
      <c r="G50" s="15">
        <f>VLOOKUP(B50,[1]附件1!$B:$E,4,FALSE)</f>
        <v>45</v>
      </c>
      <c r="H50" s="15">
        <f>C50-G50</f>
        <v>15</v>
      </c>
      <c r="I50" s="19" t="s">
        <v>147</v>
      </c>
      <c r="J50" s="19" t="s">
        <v>148</v>
      </c>
      <c r="K50" s="15"/>
      <c r="L50" s="17"/>
    </row>
    <row r="51" spans="1:12" s="3" customFormat="1" ht="25.5" customHeight="1" x14ac:dyDescent="0.15">
      <c r="A51" s="27"/>
      <c r="B51" s="20" t="s">
        <v>41</v>
      </c>
      <c r="C51" s="15">
        <f t="shared" si="5"/>
        <v>15</v>
      </c>
      <c r="D51" s="15"/>
      <c r="E51" s="15">
        <v>15</v>
      </c>
      <c r="F51" s="15"/>
      <c r="G51" s="15">
        <f>VLOOKUP(B51,[1]附件1!$B:$E,4,FALSE)</f>
        <v>30</v>
      </c>
      <c r="H51" s="15">
        <f>C51-G51</f>
        <v>-15</v>
      </c>
      <c r="I51" s="19" t="s">
        <v>147</v>
      </c>
      <c r="J51" s="19" t="s">
        <v>148</v>
      </c>
      <c r="K51" s="15"/>
      <c r="L51" s="17"/>
    </row>
    <row r="52" spans="1:12" s="3" customFormat="1" ht="25.5" customHeight="1" x14ac:dyDescent="0.15">
      <c r="A52" s="27"/>
      <c r="B52" s="20" t="s">
        <v>42</v>
      </c>
      <c r="C52" s="15">
        <f t="shared" si="5"/>
        <v>0</v>
      </c>
      <c r="D52" s="15"/>
      <c r="E52" s="15">
        <v>0</v>
      </c>
      <c r="F52" s="15"/>
      <c r="G52" s="15">
        <f>VLOOKUP(B52,[1]附件1!$B:$E,4,FALSE)</f>
        <v>15</v>
      </c>
      <c r="H52" s="15">
        <f>C52-G52</f>
        <v>-15</v>
      </c>
      <c r="I52" s="19" t="s">
        <v>147</v>
      </c>
      <c r="J52" s="19" t="s">
        <v>148</v>
      </c>
      <c r="K52" s="15"/>
      <c r="L52" s="17"/>
    </row>
    <row r="53" spans="1:12" s="2" customFormat="1" ht="25.5" customHeight="1" x14ac:dyDescent="0.15">
      <c r="A53" s="27" t="s">
        <v>43</v>
      </c>
      <c r="B53" s="18" t="s">
        <v>44</v>
      </c>
      <c r="C53" s="15">
        <f>SUM(D53:F53)</f>
        <v>1039</v>
      </c>
      <c r="D53" s="23">
        <f>SUM(D54:D60)</f>
        <v>0</v>
      </c>
      <c r="E53" s="23">
        <f>SUM(E54:E60)</f>
        <v>575</v>
      </c>
      <c r="F53" s="23">
        <f>SUM(F54:F60)</f>
        <v>464</v>
      </c>
      <c r="G53" s="23">
        <f>SUM(G54:G60)</f>
        <v>525</v>
      </c>
      <c r="H53" s="23">
        <f>SUM(H54:H60)</f>
        <v>514</v>
      </c>
      <c r="I53" s="22"/>
      <c r="J53" s="22"/>
      <c r="K53" s="22"/>
      <c r="L53" s="16"/>
    </row>
    <row r="54" spans="1:12" s="3" customFormat="1" ht="25.5" customHeight="1" x14ac:dyDescent="0.15">
      <c r="A54" s="27"/>
      <c r="B54" s="20" t="s">
        <v>45</v>
      </c>
      <c r="C54" s="15">
        <f t="shared" ref="C54:C60" si="6">SUM(D54:F54)</f>
        <v>555</v>
      </c>
      <c r="D54" s="15"/>
      <c r="E54" s="15">
        <v>465</v>
      </c>
      <c r="F54" s="15">
        <v>90</v>
      </c>
      <c r="G54" s="15">
        <v>400</v>
      </c>
      <c r="H54" s="15">
        <f>C54-G54</f>
        <v>155</v>
      </c>
      <c r="I54" s="19" t="s">
        <v>147</v>
      </c>
      <c r="J54" s="19" t="s">
        <v>148</v>
      </c>
      <c r="K54" s="15"/>
      <c r="L54" s="17"/>
    </row>
    <row r="55" spans="1:12" s="3" customFormat="1" ht="25.5" customHeight="1" x14ac:dyDescent="0.15">
      <c r="A55" s="27"/>
      <c r="B55" s="20" t="s">
        <v>46</v>
      </c>
      <c r="C55" s="15">
        <f t="shared" si="6"/>
        <v>15</v>
      </c>
      <c r="D55" s="15"/>
      <c r="E55" s="15">
        <v>15</v>
      </c>
      <c r="F55" s="15"/>
      <c r="G55" s="15">
        <f>VLOOKUP(B55,[1]附件1!$B:$E,4,FALSE)</f>
        <v>45</v>
      </c>
      <c r="H55" s="15">
        <f>C55-G55</f>
        <v>-30</v>
      </c>
      <c r="I55" s="19" t="s">
        <v>147</v>
      </c>
      <c r="J55" s="19" t="s">
        <v>148</v>
      </c>
      <c r="K55" s="15"/>
      <c r="L55" s="17"/>
    </row>
    <row r="56" spans="1:12" s="3" customFormat="1" ht="25.5" customHeight="1" x14ac:dyDescent="0.15">
      <c r="A56" s="27"/>
      <c r="B56" s="20" t="s">
        <v>47</v>
      </c>
      <c r="C56" s="15">
        <f t="shared" si="6"/>
        <v>166</v>
      </c>
      <c r="D56" s="15"/>
      <c r="E56" s="15"/>
      <c r="F56" s="15">
        <v>166</v>
      </c>
      <c r="G56" s="15">
        <f>VLOOKUP(B56,[1]附件1!$B:$E,4,FALSE)</f>
        <v>0</v>
      </c>
      <c r="H56" s="15">
        <f>C56-G56</f>
        <v>166</v>
      </c>
      <c r="I56" s="19" t="s">
        <v>147</v>
      </c>
      <c r="J56" s="19" t="s">
        <v>148</v>
      </c>
      <c r="K56" s="15"/>
      <c r="L56" s="17"/>
    </row>
    <row r="57" spans="1:12" s="3" customFormat="1" ht="25.5" customHeight="1" x14ac:dyDescent="0.15">
      <c r="A57" s="27"/>
      <c r="B57" s="20" t="s">
        <v>48</v>
      </c>
      <c r="C57" s="15">
        <f t="shared" si="6"/>
        <v>123</v>
      </c>
      <c r="D57" s="15"/>
      <c r="E57" s="15"/>
      <c r="F57" s="15">
        <v>123</v>
      </c>
      <c r="G57" s="15"/>
      <c r="H57" s="15">
        <f>C57-G57</f>
        <v>123</v>
      </c>
      <c r="I57" s="19" t="s">
        <v>147</v>
      </c>
      <c r="J57" s="19" t="s">
        <v>148</v>
      </c>
      <c r="K57" s="15"/>
      <c r="L57" s="17"/>
    </row>
    <row r="58" spans="1:12" s="3" customFormat="1" ht="25.5" customHeight="1" x14ac:dyDescent="0.15">
      <c r="A58" s="27"/>
      <c r="B58" s="20" t="s">
        <v>49</v>
      </c>
      <c r="C58" s="15">
        <f t="shared" si="6"/>
        <v>65</v>
      </c>
      <c r="D58" s="15"/>
      <c r="E58" s="15">
        <v>65</v>
      </c>
      <c r="F58" s="15"/>
      <c r="G58" s="15">
        <f>VLOOKUP(B58,[1]附件1!$B:$E,4,FALSE)</f>
        <v>65</v>
      </c>
      <c r="H58" s="15">
        <f>C58-G58</f>
        <v>0</v>
      </c>
      <c r="I58" s="19" t="s">
        <v>147</v>
      </c>
      <c r="J58" s="19" t="s">
        <v>148</v>
      </c>
      <c r="K58" s="15"/>
      <c r="L58" s="17"/>
    </row>
    <row r="59" spans="1:12" s="3" customFormat="1" ht="25.5" customHeight="1" x14ac:dyDescent="0.15">
      <c r="A59" s="27"/>
      <c r="B59" s="20" t="s">
        <v>50</v>
      </c>
      <c r="C59" s="15">
        <f t="shared" si="6"/>
        <v>103</v>
      </c>
      <c r="D59" s="15"/>
      <c r="E59" s="15">
        <v>30</v>
      </c>
      <c r="F59" s="15">
        <v>73</v>
      </c>
      <c r="G59" s="15">
        <f>VLOOKUP(B59,[1]附件1!$B:$E,4,FALSE)</f>
        <v>15</v>
      </c>
      <c r="H59" s="15">
        <f>C59-G59</f>
        <v>88</v>
      </c>
      <c r="I59" s="19" t="s">
        <v>147</v>
      </c>
      <c r="J59" s="19" t="s">
        <v>148</v>
      </c>
      <c r="K59" s="15"/>
      <c r="L59" s="17"/>
    </row>
    <row r="60" spans="1:12" s="3" customFormat="1" ht="25.5" customHeight="1" x14ac:dyDescent="0.15">
      <c r="A60" s="27"/>
      <c r="B60" s="20" t="s">
        <v>51</v>
      </c>
      <c r="C60" s="15">
        <f t="shared" si="6"/>
        <v>12</v>
      </c>
      <c r="D60" s="15"/>
      <c r="E60" s="15"/>
      <c r="F60" s="15">
        <v>12</v>
      </c>
      <c r="G60" s="15"/>
      <c r="H60" s="15">
        <f>C60-G60</f>
        <v>12</v>
      </c>
      <c r="I60" s="19" t="s">
        <v>147</v>
      </c>
      <c r="J60" s="19" t="s">
        <v>148</v>
      </c>
      <c r="K60" s="15"/>
      <c r="L60" s="17"/>
    </row>
    <row r="61" spans="1:12" s="2" customFormat="1" ht="25.5" customHeight="1" x14ac:dyDescent="0.15">
      <c r="A61" s="27" t="s">
        <v>52</v>
      </c>
      <c r="B61" s="18" t="s">
        <v>53</v>
      </c>
      <c r="C61" s="15">
        <f>SUM(D61:F61)</f>
        <v>409.4</v>
      </c>
      <c r="D61" s="23">
        <f>SUM(D62:D69)</f>
        <v>0</v>
      </c>
      <c r="E61" s="23">
        <f>SUM(E62:E69)</f>
        <v>409.4</v>
      </c>
      <c r="F61" s="23">
        <f>SUM(F62:F69)</f>
        <v>0</v>
      </c>
      <c r="G61" s="23">
        <f>SUM(G62:G69)</f>
        <v>355</v>
      </c>
      <c r="H61" s="23">
        <f>SUM(H62:H69)</f>
        <v>54.4</v>
      </c>
      <c r="I61" s="22"/>
      <c r="J61" s="22"/>
      <c r="K61" s="22"/>
      <c r="L61" s="16"/>
    </row>
    <row r="62" spans="1:12" s="3" customFormat="1" ht="25.5" customHeight="1" x14ac:dyDescent="0.15">
      <c r="A62" s="27"/>
      <c r="B62" s="20" t="s">
        <v>54</v>
      </c>
      <c r="C62" s="15">
        <f t="shared" ref="C62:C69" si="7">SUM(D62:F62)</f>
        <v>275</v>
      </c>
      <c r="D62" s="15"/>
      <c r="E62" s="15">
        <v>275</v>
      </c>
      <c r="F62" s="15"/>
      <c r="G62" s="15">
        <v>260</v>
      </c>
      <c r="H62" s="15">
        <f>C62-G62</f>
        <v>15</v>
      </c>
      <c r="I62" s="19" t="s">
        <v>147</v>
      </c>
      <c r="J62" s="19" t="s">
        <v>148</v>
      </c>
      <c r="K62" s="15"/>
      <c r="L62" s="17"/>
    </row>
    <row r="63" spans="1:12" s="3" customFormat="1" ht="25.5" customHeight="1" x14ac:dyDescent="0.15">
      <c r="A63" s="27"/>
      <c r="B63" s="20" t="s">
        <v>55</v>
      </c>
      <c r="C63" s="15">
        <f t="shared" si="7"/>
        <v>0</v>
      </c>
      <c r="D63" s="15"/>
      <c r="E63" s="15"/>
      <c r="F63" s="15"/>
      <c r="G63" s="15"/>
      <c r="H63" s="15">
        <f>C63-G63</f>
        <v>0</v>
      </c>
      <c r="I63" s="19" t="s">
        <v>147</v>
      </c>
      <c r="J63" s="19" t="s">
        <v>148</v>
      </c>
      <c r="K63" s="15"/>
      <c r="L63" s="17"/>
    </row>
    <row r="64" spans="1:12" s="3" customFormat="1" ht="25.5" customHeight="1" x14ac:dyDescent="0.15">
      <c r="A64" s="27"/>
      <c r="B64" s="20" t="s">
        <v>56</v>
      </c>
      <c r="C64" s="15">
        <f t="shared" si="7"/>
        <v>15</v>
      </c>
      <c r="D64" s="15"/>
      <c r="E64" s="15">
        <v>15</v>
      </c>
      <c r="F64" s="15"/>
      <c r="G64" s="15">
        <f>VLOOKUP(B64,[1]附件1!$B:$E,4,FALSE)</f>
        <v>0</v>
      </c>
      <c r="H64" s="15">
        <f>C64-G64</f>
        <v>15</v>
      </c>
      <c r="I64" s="19" t="s">
        <v>147</v>
      </c>
      <c r="J64" s="19" t="s">
        <v>148</v>
      </c>
      <c r="K64" s="15"/>
      <c r="L64" s="17"/>
    </row>
    <row r="65" spans="1:12" s="3" customFormat="1" ht="25.5" customHeight="1" x14ac:dyDescent="0.15">
      <c r="A65" s="27"/>
      <c r="B65" s="20" t="s">
        <v>57</v>
      </c>
      <c r="C65" s="15">
        <f t="shared" si="7"/>
        <v>29.4</v>
      </c>
      <c r="D65" s="15"/>
      <c r="E65" s="15">
        <v>29.4</v>
      </c>
      <c r="F65" s="15"/>
      <c r="G65" s="15">
        <f>VLOOKUP(B65,[1]附件1!$B:$E,4,FALSE)</f>
        <v>50</v>
      </c>
      <c r="H65" s="15">
        <f>C65-G65</f>
        <v>-20.6</v>
      </c>
      <c r="I65" s="19" t="s">
        <v>147</v>
      </c>
      <c r="J65" s="19" t="s">
        <v>148</v>
      </c>
      <c r="K65" s="15"/>
      <c r="L65" s="17"/>
    </row>
    <row r="66" spans="1:12" s="3" customFormat="1" ht="25.5" customHeight="1" x14ac:dyDescent="0.15">
      <c r="A66" s="27"/>
      <c r="B66" s="20" t="s">
        <v>58</v>
      </c>
      <c r="C66" s="15">
        <f t="shared" si="7"/>
        <v>15</v>
      </c>
      <c r="D66" s="15"/>
      <c r="E66" s="15">
        <v>15</v>
      </c>
      <c r="F66" s="15"/>
      <c r="G66" s="15">
        <f>VLOOKUP(B66,[1]附件1!$B:$E,4,FALSE)</f>
        <v>15</v>
      </c>
      <c r="H66" s="15">
        <f>C66-G66</f>
        <v>0</v>
      </c>
      <c r="I66" s="19" t="s">
        <v>147</v>
      </c>
      <c r="J66" s="19" t="s">
        <v>148</v>
      </c>
      <c r="K66" s="15"/>
      <c r="L66" s="17"/>
    </row>
    <row r="67" spans="1:12" s="3" customFormat="1" ht="25.5" customHeight="1" x14ac:dyDescent="0.15">
      <c r="A67" s="27"/>
      <c r="B67" s="20" t="s">
        <v>59</v>
      </c>
      <c r="C67" s="15">
        <f t="shared" si="7"/>
        <v>0</v>
      </c>
      <c r="D67" s="15"/>
      <c r="E67" s="15"/>
      <c r="F67" s="15"/>
      <c r="G67" s="15"/>
      <c r="H67" s="15">
        <f>C67-G67</f>
        <v>0</v>
      </c>
      <c r="I67" s="19" t="s">
        <v>147</v>
      </c>
      <c r="J67" s="19" t="s">
        <v>148</v>
      </c>
      <c r="K67" s="15"/>
      <c r="L67" s="17"/>
    </row>
    <row r="68" spans="1:12" s="3" customFormat="1" ht="25.5" customHeight="1" x14ac:dyDescent="0.15">
      <c r="A68" s="27"/>
      <c r="B68" s="20" t="s">
        <v>60</v>
      </c>
      <c r="C68" s="15">
        <f t="shared" si="7"/>
        <v>30</v>
      </c>
      <c r="D68" s="15"/>
      <c r="E68" s="15">
        <v>30</v>
      </c>
      <c r="F68" s="15"/>
      <c r="G68" s="15">
        <f>VLOOKUP(B68,[1]附件1!$B:$E,4,FALSE)</f>
        <v>30</v>
      </c>
      <c r="H68" s="15">
        <f>C68-G68</f>
        <v>0</v>
      </c>
      <c r="I68" s="19" t="s">
        <v>147</v>
      </c>
      <c r="J68" s="19" t="s">
        <v>148</v>
      </c>
      <c r="K68" s="15"/>
      <c r="L68" s="17"/>
    </row>
    <row r="69" spans="1:12" s="3" customFormat="1" ht="25.5" customHeight="1" x14ac:dyDescent="0.15">
      <c r="A69" s="27"/>
      <c r="B69" s="20" t="s">
        <v>61</v>
      </c>
      <c r="C69" s="15">
        <f t="shared" si="7"/>
        <v>45</v>
      </c>
      <c r="D69" s="15"/>
      <c r="E69" s="15">
        <v>45</v>
      </c>
      <c r="F69" s="15"/>
      <c r="G69" s="15"/>
      <c r="H69" s="15">
        <f>C69-G69</f>
        <v>45</v>
      </c>
      <c r="I69" s="19" t="s">
        <v>147</v>
      </c>
      <c r="J69" s="19" t="s">
        <v>148</v>
      </c>
      <c r="K69" s="15"/>
      <c r="L69" s="17"/>
    </row>
    <row r="70" spans="1:12" s="2" customFormat="1" ht="25.5" customHeight="1" x14ac:dyDescent="0.15">
      <c r="A70" s="27" t="s">
        <v>62</v>
      </c>
      <c r="B70" s="18" t="s">
        <v>63</v>
      </c>
      <c r="C70" s="15">
        <f>SUM(D70:F70)</f>
        <v>60</v>
      </c>
      <c r="D70" s="23">
        <f>SUM(D71:D73)</f>
        <v>0</v>
      </c>
      <c r="E70" s="23">
        <f>SUM(E71:E73)</f>
        <v>60</v>
      </c>
      <c r="F70" s="23">
        <f>SUM(F71:F73)</f>
        <v>0</v>
      </c>
      <c r="G70" s="23">
        <f>SUM(G71:G73)</f>
        <v>30</v>
      </c>
      <c r="H70" s="23">
        <f>SUM(H71:H73)</f>
        <v>30</v>
      </c>
      <c r="I70" s="22"/>
      <c r="J70" s="22"/>
      <c r="K70" s="22"/>
      <c r="L70" s="16"/>
    </row>
    <row r="71" spans="1:12" s="3" customFormat="1" ht="25.5" customHeight="1" x14ac:dyDescent="0.15">
      <c r="A71" s="27"/>
      <c r="B71" s="20" t="s">
        <v>64</v>
      </c>
      <c r="C71" s="15">
        <f t="shared" ref="C71:C73" si="8">SUM(D71:F71)</f>
        <v>15</v>
      </c>
      <c r="D71" s="15"/>
      <c r="E71" s="15">
        <v>15</v>
      </c>
      <c r="F71" s="15"/>
      <c r="G71" s="15">
        <v>15</v>
      </c>
      <c r="H71" s="15">
        <f>C71-G71</f>
        <v>0</v>
      </c>
      <c r="I71" s="19" t="s">
        <v>147</v>
      </c>
      <c r="J71" s="19" t="s">
        <v>148</v>
      </c>
      <c r="K71" s="15"/>
      <c r="L71" s="17"/>
    </row>
    <row r="72" spans="1:12" s="3" customFormat="1" ht="25.5" customHeight="1" x14ac:dyDescent="0.15">
      <c r="A72" s="27"/>
      <c r="B72" s="20" t="s">
        <v>65</v>
      </c>
      <c r="C72" s="15">
        <f t="shared" si="8"/>
        <v>30</v>
      </c>
      <c r="D72" s="15"/>
      <c r="E72" s="15">
        <v>30</v>
      </c>
      <c r="F72" s="15"/>
      <c r="G72" s="15">
        <f>VLOOKUP(B72,[1]附件1!$B:$E,4,FALSE)</f>
        <v>15</v>
      </c>
      <c r="H72" s="15">
        <f>C72-G72</f>
        <v>15</v>
      </c>
      <c r="I72" s="19" t="s">
        <v>147</v>
      </c>
      <c r="J72" s="19" t="s">
        <v>148</v>
      </c>
      <c r="K72" s="15"/>
      <c r="L72" s="17"/>
    </row>
    <row r="73" spans="1:12" s="3" customFormat="1" ht="25.5" customHeight="1" x14ac:dyDescent="0.15">
      <c r="A73" s="27"/>
      <c r="B73" s="20" t="s">
        <v>66</v>
      </c>
      <c r="C73" s="15">
        <f t="shared" si="8"/>
        <v>15</v>
      </c>
      <c r="D73" s="15"/>
      <c r="E73" s="15">
        <v>15</v>
      </c>
      <c r="F73" s="15"/>
      <c r="G73" s="15">
        <f>VLOOKUP(B73,[1]附件1!$B:$E,4,FALSE)</f>
        <v>0</v>
      </c>
      <c r="H73" s="15">
        <f>C73-G73</f>
        <v>15</v>
      </c>
      <c r="I73" s="19" t="s">
        <v>147</v>
      </c>
      <c r="J73" s="19" t="s">
        <v>148</v>
      </c>
      <c r="K73" s="15"/>
      <c r="L73" s="17"/>
    </row>
    <row r="74" spans="1:12" s="2" customFormat="1" ht="25.5" customHeight="1" x14ac:dyDescent="0.15">
      <c r="A74" s="27" t="s">
        <v>67</v>
      </c>
      <c r="B74" s="18" t="s">
        <v>68</v>
      </c>
      <c r="C74" s="15">
        <f>SUM(D74:F74)</f>
        <v>449</v>
      </c>
      <c r="D74" s="23">
        <f>SUM(D75:D79)</f>
        <v>0</v>
      </c>
      <c r="E74" s="23">
        <f>SUM(E75:E79)</f>
        <v>215</v>
      </c>
      <c r="F74" s="23">
        <f>SUM(F75:F79)</f>
        <v>234</v>
      </c>
      <c r="G74" s="23">
        <f>SUM(G75:G79)</f>
        <v>195</v>
      </c>
      <c r="H74" s="23">
        <f>SUM(H75:H79)</f>
        <v>254</v>
      </c>
      <c r="I74" s="22"/>
      <c r="J74" s="22"/>
      <c r="K74" s="22"/>
      <c r="L74" s="16"/>
    </row>
    <row r="75" spans="1:12" s="3" customFormat="1" ht="25.5" customHeight="1" x14ac:dyDescent="0.15">
      <c r="A75" s="27"/>
      <c r="B75" s="20" t="s">
        <v>69</v>
      </c>
      <c r="C75" s="15">
        <f t="shared" ref="C75:C79" si="9">SUM(D75:F75)</f>
        <v>344</v>
      </c>
      <c r="D75" s="15"/>
      <c r="E75" s="15">
        <v>140</v>
      </c>
      <c r="F75" s="15">
        <v>204</v>
      </c>
      <c r="G75" s="15">
        <v>90</v>
      </c>
      <c r="H75" s="15">
        <f>C75-G75</f>
        <v>254</v>
      </c>
      <c r="I75" s="19" t="s">
        <v>147</v>
      </c>
      <c r="J75" s="19" t="s">
        <v>148</v>
      </c>
      <c r="K75" s="15"/>
      <c r="L75" s="17"/>
    </row>
    <row r="76" spans="1:12" s="3" customFormat="1" ht="25.5" customHeight="1" x14ac:dyDescent="0.15">
      <c r="A76" s="27"/>
      <c r="B76" s="20" t="s">
        <v>70</v>
      </c>
      <c r="C76" s="15">
        <f t="shared" si="9"/>
        <v>75</v>
      </c>
      <c r="D76" s="15"/>
      <c r="E76" s="15">
        <v>45</v>
      </c>
      <c r="F76" s="15">
        <v>30</v>
      </c>
      <c r="G76" s="15">
        <f>VLOOKUP(B76,[1]附件1!$B:$E,4,FALSE)</f>
        <v>60</v>
      </c>
      <c r="H76" s="15">
        <f>C76-G76</f>
        <v>15</v>
      </c>
      <c r="I76" s="19" t="s">
        <v>147</v>
      </c>
      <c r="J76" s="19" t="s">
        <v>148</v>
      </c>
      <c r="K76" s="15"/>
      <c r="L76" s="17"/>
    </row>
    <row r="77" spans="1:12" s="3" customFormat="1" ht="25.5" customHeight="1" x14ac:dyDescent="0.15">
      <c r="A77" s="27"/>
      <c r="B77" s="20" t="s">
        <v>71</v>
      </c>
      <c r="C77" s="15">
        <f t="shared" si="9"/>
        <v>15</v>
      </c>
      <c r="D77" s="15"/>
      <c r="E77" s="15">
        <v>15</v>
      </c>
      <c r="F77" s="15"/>
      <c r="G77" s="15">
        <f>VLOOKUP(B77,[1]附件1!$B:$E,4,FALSE)</f>
        <v>15</v>
      </c>
      <c r="H77" s="15">
        <f>C77-G77</f>
        <v>0</v>
      </c>
      <c r="I77" s="19" t="s">
        <v>147</v>
      </c>
      <c r="J77" s="19" t="s">
        <v>148</v>
      </c>
      <c r="K77" s="15"/>
      <c r="L77" s="17"/>
    </row>
    <row r="78" spans="1:12" s="3" customFormat="1" ht="25.5" customHeight="1" x14ac:dyDescent="0.15">
      <c r="A78" s="27"/>
      <c r="B78" s="20" t="s">
        <v>72</v>
      </c>
      <c r="C78" s="15">
        <f t="shared" si="9"/>
        <v>15</v>
      </c>
      <c r="D78" s="15"/>
      <c r="E78" s="15">
        <v>15</v>
      </c>
      <c r="F78" s="15"/>
      <c r="G78" s="15">
        <f>VLOOKUP(B78,[1]附件1!$B:$E,4,FALSE)</f>
        <v>30</v>
      </c>
      <c r="H78" s="15">
        <f>C78-G78</f>
        <v>-15</v>
      </c>
      <c r="I78" s="19" t="s">
        <v>147</v>
      </c>
      <c r="J78" s="19" t="s">
        <v>148</v>
      </c>
      <c r="K78" s="15"/>
      <c r="L78" s="17"/>
    </row>
    <row r="79" spans="1:12" s="3" customFormat="1" ht="25.5" customHeight="1" x14ac:dyDescent="0.15">
      <c r="A79" s="27"/>
      <c r="B79" s="20" t="s">
        <v>73</v>
      </c>
      <c r="C79" s="15">
        <f t="shared" si="9"/>
        <v>0</v>
      </c>
      <c r="D79" s="15"/>
      <c r="E79" s="15"/>
      <c r="F79" s="15"/>
      <c r="G79" s="15"/>
      <c r="H79" s="15">
        <f>C79-G79</f>
        <v>0</v>
      </c>
      <c r="I79" s="19" t="s">
        <v>147</v>
      </c>
      <c r="J79" s="19" t="s">
        <v>148</v>
      </c>
      <c r="K79" s="15"/>
      <c r="L79" s="17"/>
    </row>
    <row r="80" spans="1:12" s="2" customFormat="1" ht="25.5" customHeight="1" x14ac:dyDescent="0.15">
      <c r="A80" s="27" t="s">
        <v>74</v>
      </c>
      <c r="B80" s="18" t="s">
        <v>75</v>
      </c>
      <c r="C80" s="15">
        <f>SUM(D80:F80)</f>
        <v>624</v>
      </c>
      <c r="D80" s="23">
        <f>SUM(D81:D90)</f>
        <v>0</v>
      </c>
      <c r="E80" s="23">
        <f>SUM(E81:E90)</f>
        <v>500</v>
      </c>
      <c r="F80" s="23">
        <f>SUM(F81:F90)</f>
        <v>124</v>
      </c>
      <c r="G80" s="23">
        <f>SUM(G81:G90)</f>
        <v>745</v>
      </c>
      <c r="H80" s="24">
        <f>SUM(H81:H90)</f>
        <v>-121</v>
      </c>
      <c r="I80" s="22"/>
      <c r="J80" s="22"/>
      <c r="K80" s="22"/>
      <c r="L80" s="16"/>
    </row>
    <row r="81" spans="1:12" s="3" customFormat="1" ht="25.5" customHeight="1" x14ac:dyDescent="0.15">
      <c r="A81" s="27"/>
      <c r="B81" s="20" t="s">
        <v>76</v>
      </c>
      <c r="C81" s="15">
        <f t="shared" ref="C81:C90" si="10">SUM(D81:F81)</f>
        <v>180</v>
      </c>
      <c r="D81" s="15"/>
      <c r="E81" s="15">
        <v>180</v>
      </c>
      <c r="F81" s="15"/>
      <c r="G81" s="15">
        <v>365</v>
      </c>
      <c r="H81" s="15">
        <f>C81-G81</f>
        <v>-185</v>
      </c>
      <c r="I81" s="19" t="s">
        <v>147</v>
      </c>
      <c r="J81" s="19" t="s">
        <v>148</v>
      </c>
      <c r="K81" s="15"/>
      <c r="L81" s="17"/>
    </row>
    <row r="82" spans="1:12" s="3" customFormat="1" ht="25.5" customHeight="1" x14ac:dyDescent="0.15">
      <c r="A82" s="27"/>
      <c r="B82" s="20" t="s">
        <v>77</v>
      </c>
      <c r="C82" s="15">
        <f t="shared" si="10"/>
        <v>30</v>
      </c>
      <c r="D82" s="15"/>
      <c r="E82" s="15">
        <v>30</v>
      </c>
      <c r="F82" s="15"/>
      <c r="G82" s="15">
        <f>VLOOKUP(B82,[1]附件1!$B:$E,4,FALSE)</f>
        <v>30</v>
      </c>
      <c r="H82" s="15">
        <f>C82-G82</f>
        <v>0</v>
      </c>
      <c r="I82" s="19" t="s">
        <v>147</v>
      </c>
      <c r="J82" s="19" t="s">
        <v>148</v>
      </c>
      <c r="K82" s="15"/>
      <c r="L82" s="17"/>
    </row>
    <row r="83" spans="1:12" s="3" customFormat="1" ht="25.5" customHeight="1" x14ac:dyDescent="0.15">
      <c r="A83" s="27"/>
      <c r="B83" s="20" t="s">
        <v>78</v>
      </c>
      <c r="C83" s="15">
        <f t="shared" si="10"/>
        <v>15</v>
      </c>
      <c r="D83" s="15"/>
      <c r="E83" s="15">
        <v>15</v>
      </c>
      <c r="F83" s="15"/>
      <c r="G83" s="15">
        <f>VLOOKUP(B83,[1]附件1!$B:$E,4,FALSE)</f>
        <v>60</v>
      </c>
      <c r="H83" s="15">
        <f>C83-G83</f>
        <v>-45</v>
      </c>
      <c r="I83" s="19" t="s">
        <v>147</v>
      </c>
      <c r="J83" s="19" t="s">
        <v>148</v>
      </c>
      <c r="K83" s="15"/>
      <c r="L83" s="17"/>
    </row>
    <row r="84" spans="1:12" s="3" customFormat="1" ht="25.5" customHeight="1" x14ac:dyDescent="0.15">
      <c r="A84" s="27"/>
      <c r="B84" s="20" t="s">
        <v>79</v>
      </c>
      <c r="C84" s="15">
        <f t="shared" si="10"/>
        <v>15</v>
      </c>
      <c r="D84" s="15"/>
      <c r="E84" s="15">
        <v>15</v>
      </c>
      <c r="F84" s="15"/>
      <c r="G84" s="15">
        <f>VLOOKUP(B84,[1]附件1!$B:$E,4,FALSE)</f>
        <v>30</v>
      </c>
      <c r="H84" s="15">
        <f>C84-G84</f>
        <v>-15</v>
      </c>
      <c r="I84" s="19" t="s">
        <v>147</v>
      </c>
      <c r="J84" s="19" t="s">
        <v>148</v>
      </c>
      <c r="K84" s="15"/>
      <c r="L84" s="17"/>
    </row>
    <row r="85" spans="1:12" s="3" customFormat="1" ht="25.5" customHeight="1" x14ac:dyDescent="0.15">
      <c r="A85" s="27"/>
      <c r="B85" s="20" t="s">
        <v>80</v>
      </c>
      <c r="C85" s="15">
        <f t="shared" si="10"/>
        <v>0</v>
      </c>
      <c r="D85" s="15"/>
      <c r="E85" s="15"/>
      <c r="F85" s="15"/>
      <c r="G85" s="15"/>
      <c r="H85" s="15">
        <f>C85-G85</f>
        <v>0</v>
      </c>
      <c r="I85" s="19" t="s">
        <v>147</v>
      </c>
      <c r="J85" s="19" t="s">
        <v>148</v>
      </c>
      <c r="K85" s="15"/>
      <c r="L85" s="17"/>
    </row>
    <row r="86" spans="1:12" s="3" customFormat="1" ht="25.5" customHeight="1" x14ac:dyDescent="0.15">
      <c r="A86" s="27"/>
      <c r="B86" s="20" t="s">
        <v>81</v>
      </c>
      <c r="C86" s="15">
        <f t="shared" si="10"/>
        <v>0</v>
      </c>
      <c r="D86" s="15"/>
      <c r="E86" s="15"/>
      <c r="F86" s="15"/>
      <c r="G86" s="15"/>
      <c r="H86" s="15">
        <f>C86-G86</f>
        <v>0</v>
      </c>
      <c r="I86" s="19" t="s">
        <v>147</v>
      </c>
      <c r="J86" s="19" t="s">
        <v>148</v>
      </c>
      <c r="K86" s="15"/>
      <c r="L86" s="17"/>
    </row>
    <row r="87" spans="1:12" s="3" customFormat="1" ht="25.5" customHeight="1" x14ac:dyDescent="0.15">
      <c r="A87" s="27"/>
      <c r="B87" s="20" t="s">
        <v>82</v>
      </c>
      <c r="C87" s="15">
        <f t="shared" si="10"/>
        <v>15</v>
      </c>
      <c r="D87" s="15"/>
      <c r="E87" s="15">
        <v>15</v>
      </c>
      <c r="F87" s="15"/>
      <c r="G87" s="15">
        <f>VLOOKUP(B87,[1]附件1!$B:$E,4,FALSE)</f>
        <v>15</v>
      </c>
      <c r="H87" s="15">
        <f>C87-G87</f>
        <v>0</v>
      </c>
      <c r="I87" s="19" t="s">
        <v>147</v>
      </c>
      <c r="J87" s="19" t="s">
        <v>148</v>
      </c>
      <c r="K87" s="15"/>
      <c r="L87" s="17"/>
    </row>
    <row r="88" spans="1:12" s="3" customFormat="1" ht="25.5" customHeight="1" x14ac:dyDescent="0.15">
      <c r="A88" s="27"/>
      <c r="B88" s="20" t="s">
        <v>83</v>
      </c>
      <c r="C88" s="15">
        <f t="shared" si="10"/>
        <v>0</v>
      </c>
      <c r="D88" s="15"/>
      <c r="E88" s="15"/>
      <c r="F88" s="15"/>
      <c r="G88" s="15">
        <f>VLOOKUP(B88,[1]附件1!$B:$E,4,FALSE)</f>
        <v>0</v>
      </c>
      <c r="H88" s="15">
        <f>C88-G88</f>
        <v>0</v>
      </c>
      <c r="I88" s="19" t="s">
        <v>147</v>
      </c>
      <c r="J88" s="19" t="s">
        <v>148</v>
      </c>
      <c r="K88" s="15"/>
      <c r="L88" s="17"/>
    </row>
    <row r="89" spans="1:12" s="3" customFormat="1" ht="25.5" customHeight="1" x14ac:dyDescent="0.15">
      <c r="A89" s="27"/>
      <c r="B89" s="20" t="s">
        <v>84</v>
      </c>
      <c r="C89" s="15">
        <f t="shared" si="10"/>
        <v>230</v>
      </c>
      <c r="D89" s="15"/>
      <c r="E89" s="15">
        <v>230</v>
      </c>
      <c r="F89" s="15"/>
      <c r="G89" s="15">
        <f>VLOOKUP(B89,[1]附件1!$B:$E,4,FALSE)</f>
        <v>230</v>
      </c>
      <c r="H89" s="15">
        <f>C89-G89</f>
        <v>0</v>
      </c>
      <c r="I89" s="19" t="s">
        <v>147</v>
      </c>
      <c r="J89" s="19" t="s">
        <v>148</v>
      </c>
      <c r="K89" s="15"/>
      <c r="L89" s="17"/>
    </row>
    <row r="90" spans="1:12" s="3" customFormat="1" ht="25.5" customHeight="1" x14ac:dyDescent="0.15">
      <c r="A90" s="27"/>
      <c r="B90" s="20" t="s">
        <v>85</v>
      </c>
      <c r="C90" s="15">
        <f t="shared" si="10"/>
        <v>139</v>
      </c>
      <c r="D90" s="15"/>
      <c r="E90" s="15">
        <v>15</v>
      </c>
      <c r="F90" s="15">
        <v>124</v>
      </c>
      <c r="G90" s="15">
        <f>VLOOKUP(B90,[1]附件1!$B:$E,4,FALSE)</f>
        <v>15</v>
      </c>
      <c r="H90" s="15">
        <f>C90-G90</f>
        <v>124</v>
      </c>
      <c r="I90" s="19" t="s">
        <v>147</v>
      </c>
      <c r="J90" s="19" t="s">
        <v>148</v>
      </c>
      <c r="K90" s="15"/>
      <c r="L90" s="17"/>
    </row>
    <row r="91" spans="1:12" s="2" customFormat="1" ht="25.5" customHeight="1" x14ac:dyDescent="0.15">
      <c r="A91" s="27" t="s">
        <v>86</v>
      </c>
      <c r="B91" s="18" t="s">
        <v>87</v>
      </c>
      <c r="C91" s="15">
        <f>SUM(D91:F91)</f>
        <v>248</v>
      </c>
      <c r="D91" s="23">
        <f>SUM(D92:D101)</f>
        <v>0</v>
      </c>
      <c r="E91" s="23">
        <f>SUM(E92:E101)</f>
        <v>160</v>
      </c>
      <c r="F91" s="23">
        <f>SUM(F92:F101)</f>
        <v>88</v>
      </c>
      <c r="G91" s="23">
        <f>SUM(G92:G101)</f>
        <v>115</v>
      </c>
      <c r="H91" s="23">
        <f>SUM(H92:H101)</f>
        <v>133</v>
      </c>
      <c r="I91" s="22"/>
      <c r="J91" s="22"/>
      <c r="K91" s="22"/>
      <c r="L91" s="16"/>
    </row>
    <row r="92" spans="1:12" s="3" customFormat="1" ht="25.5" customHeight="1" x14ac:dyDescent="0.15">
      <c r="A92" s="27"/>
      <c r="B92" s="20" t="s">
        <v>88</v>
      </c>
      <c r="C92" s="15">
        <f t="shared" ref="C92:C101" si="11">SUM(D92:F92)</f>
        <v>0</v>
      </c>
      <c r="D92" s="15"/>
      <c r="E92" s="15">
        <v>0</v>
      </c>
      <c r="F92" s="15"/>
      <c r="G92" s="15">
        <v>0</v>
      </c>
      <c r="H92" s="15">
        <f>C92-G92</f>
        <v>0</v>
      </c>
      <c r="I92" s="19" t="s">
        <v>147</v>
      </c>
      <c r="J92" s="19" t="s">
        <v>148</v>
      </c>
      <c r="K92" s="15"/>
      <c r="L92" s="17"/>
    </row>
    <row r="93" spans="1:12" s="3" customFormat="1" ht="25.5" customHeight="1" x14ac:dyDescent="0.15">
      <c r="A93" s="27"/>
      <c r="B93" s="20" t="s">
        <v>89</v>
      </c>
      <c r="C93" s="15">
        <f t="shared" si="11"/>
        <v>50</v>
      </c>
      <c r="D93" s="15"/>
      <c r="E93" s="15">
        <v>50</v>
      </c>
      <c r="F93" s="15"/>
      <c r="G93" s="15">
        <f>VLOOKUP(B93,[1]附件1!$B:$E,4,FALSE)</f>
        <v>50</v>
      </c>
      <c r="H93" s="15">
        <f>C93-G93</f>
        <v>0</v>
      </c>
      <c r="I93" s="19" t="s">
        <v>147</v>
      </c>
      <c r="J93" s="19" t="s">
        <v>148</v>
      </c>
      <c r="K93" s="15"/>
      <c r="L93" s="17"/>
    </row>
    <row r="94" spans="1:12" s="3" customFormat="1" ht="25.5" customHeight="1" x14ac:dyDescent="0.15">
      <c r="A94" s="27"/>
      <c r="B94" s="20" t="s">
        <v>90</v>
      </c>
      <c r="C94" s="15">
        <f t="shared" si="11"/>
        <v>15</v>
      </c>
      <c r="D94" s="15"/>
      <c r="E94" s="15">
        <v>15</v>
      </c>
      <c r="F94" s="15"/>
      <c r="G94" s="15">
        <v>0</v>
      </c>
      <c r="H94" s="15">
        <f>C94-G94</f>
        <v>15</v>
      </c>
      <c r="I94" s="19" t="s">
        <v>147</v>
      </c>
      <c r="J94" s="19" t="s">
        <v>148</v>
      </c>
      <c r="K94" s="15"/>
      <c r="L94" s="17"/>
    </row>
    <row r="95" spans="1:12" s="3" customFormat="1" ht="25.5" customHeight="1" x14ac:dyDescent="0.15">
      <c r="A95" s="27"/>
      <c r="B95" s="20" t="s">
        <v>91</v>
      </c>
      <c r="C95" s="15">
        <f t="shared" si="11"/>
        <v>45</v>
      </c>
      <c r="D95" s="15"/>
      <c r="E95" s="15">
        <v>45</v>
      </c>
      <c r="F95" s="15"/>
      <c r="G95" s="15">
        <f>VLOOKUP(B95,[1]附件1!$B:$E,4,FALSE)</f>
        <v>0</v>
      </c>
      <c r="H95" s="15">
        <f>C95-G95</f>
        <v>45</v>
      </c>
      <c r="I95" s="19" t="s">
        <v>147</v>
      </c>
      <c r="J95" s="19" t="s">
        <v>148</v>
      </c>
      <c r="K95" s="15"/>
      <c r="L95" s="17"/>
    </row>
    <row r="96" spans="1:12" s="3" customFormat="1" ht="25.5" customHeight="1" x14ac:dyDescent="0.15">
      <c r="A96" s="27"/>
      <c r="B96" s="20" t="s">
        <v>92</v>
      </c>
      <c r="C96" s="15">
        <f t="shared" si="11"/>
        <v>3</v>
      </c>
      <c r="D96" s="15"/>
      <c r="E96" s="15"/>
      <c r="F96" s="15">
        <v>3</v>
      </c>
      <c r="G96" s="15"/>
      <c r="H96" s="15">
        <f>C96-G96</f>
        <v>3</v>
      </c>
      <c r="I96" s="19" t="s">
        <v>147</v>
      </c>
      <c r="J96" s="19" t="s">
        <v>148</v>
      </c>
      <c r="K96" s="15"/>
      <c r="L96" s="17"/>
    </row>
    <row r="97" spans="1:12" s="3" customFormat="1" ht="25.5" customHeight="1" x14ac:dyDescent="0.15">
      <c r="A97" s="27"/>
      <c r="B97" s="20" t="s">
        <v>93</v>
      </c>
      <c r="C97" s="15">
        <f t="shared" si="11"/>
        <v>0</v>
      </c>
      <c r="D97" s="15"/>
      <c r="E97" s="15"/>
      <c r="F97" s="15"/>
      <c r="G97" s="15"/>
      <c r="H97" s="15">
        <f>C97-G97</f>
        <v>0</v>
      </c>
      <c r="I97" s="19" t="s">
        <v>147</v>
      </c>
      <c r="J97" s="19" t="s">
        <v>148</v>
      </c>
      <c r="K97" s="15"/>
      <c r="L97" s="17"/>
    </row>
    <row r="98" spans="1:12" s="3" customFormat="1" ht="25.5" customHeight="1" x14ac:dyDescent="0.15">
      <c r="A98" s="27"/>
      <c r="B98" s="20" t="s">
        <v>94</v>
      </c>
      <c r="C98" s="15">
        <f t="shared" si="11"/>
        <v>85</v>
      </c>
      <c r="D98" s="15"/>
      <c r="E98" s="15">
        <v>0</v>
      </c>
      <c r="F98" s="15">
        <v>85</v>
      </c>
      <c r="G98" s="15">
        <v>15</v>
      </c>
      <c r="H98" s="15">
        <f>C98-G98</f>
        <v>70</v>
      </c>
      <c r="I98" s="19" t="s">
        <v>147</v>
      </c>
      <c r="J98" s="19" t="s">
        <v>148</v>
      </c>
      <c r="K98" s="15"/>
      <c r="L98" s="17"/>
    </row>
    <row r="99" spans="1:12" s="3" customFormat="1" ht="25.5" customHeight="1" x14ac:dyDescent="0.15">
      <c r="A99" s="27"/>
      <c r="B99" s="20" t="s">
        <v>95</v>
      </c>
      <c r="C99" s="15">
        <f t="shared" si="11"/>
        <v>0</v>
      </c>
      <c r="D99" s="15"/>
      <c r="E99" s="15"/>
      <c r="F99" s="15"/>
      <c r="G99" s="15"/>
      <c r="H99" s="15">
        <f>C99-G99</f>
        <v>0</v>
      </c>
      <c r="I99" s="19" t="s">
        <v>147</v>
      </c>
      <c r="J99" s="19" t="s">
        <v>148</v>
      </c>
      <c r="K99" s="15"/>
      <c r="L99" s="17"/>
    </row>
    <row r="100" spans="1:12" s="3" customFormat="1" ht="25.5" customHeight="1" x14ac:dyDescent="0.15">
      <c r="A100" s="27"/>
      <c r="B100" s="20" t="s">
        <v>96</v>
      </c>
      <c r="C100" s="15">
        <f t="shared" si="11"/>
        <v>0</v>
      </c>
      <c r="D100" s="15"/>
      <c r="E100" s="15"/>
      <c r="F100" s="15"/>
      <c r="G100" s="15"/>
      <c r="H100" s="15">
        <f>C100-G100</f>
        <v>0</v>
      </c>
      <c r="I100" s="19" t="s">
        <v>147</v>
      </c>
      <c r="J100" s="19" t="s">
        <v>148</v>
      </c>
      <c r="K100" s="15"/>
      <c r="L100" s="17"/>
    </row>
    <row r="101" spans="1:12" s="3" customFormat="1" ht="25.5" customHeight="1" x14ac:dyDescent="0.15">
      <c r="A101" s="27"/>
      <c r="B101" s="20" t="s">
        <v>97</v>
      </c>
      <c r="C101" s="15">
        <f t="shared" si="11"/>
        <v>50</v>
      </c>
      <c r="D101" s="15"/>
      <c r="E101" s="15">
        <v>50</v>
      </c>
      <c r="F101" s="15"/>
      <c r="G101" s="15">
        <v>50</v>
      </c>
      <c r="H101" s="15">
        <f>C101-G101</f>
        <v>0</v>
      </c>
      <c r="I101" s="19" t="s">
        <v>147</v>
      </c>
      <c r="J101" s="19" t="s">
        <v>148</v>
      </c>
      <c r="K101" s="15"/>
      <c r="L101" s="17"/>
    </row>
    <row r="102" spans="1:12" s="2" customFormat="1" ht="25.5" customHeight="1" x14ac:dyDescent="0.15">
      <c r="A102" s="27" t="s">
        <v>113</v>
      </c>
      <c r="B102" s="18" t="s">
        <v>114</v>
      </c>
      <c r="C102" s="15">
        <f t="shared" ref="C102:C108" si="12">SUM(D102:F102)</f>
        <v>273</v>
      </c>
      <c r="D102" s="23">
        <f>SUM(D103:D107)</f>
        <v>0</v>
      </c>
      <c r="E102" s="23">
        <f>SUM(E103:E107)</f>
        <v>260</v>
      </c>
      <c r="F102" s="23">
        <f>SUM(F103:F107)</f>
        <v>13</v>
      </c>
      <c r="G102" s="23">
        <f>SUM(G103:G107)</f>
        <v>230</v>
      </c>
      <c r="H102" s="23">
        <f>SUM(H103:H107)</f>
        <v>43</v>
      </c>
      <c r="I102" s="22"/>
      <c r="J102" s="22"/>
      <c r="K102" s="22"/>
      <c r="L102" s="16"/>
    </row>
    <row r="103" spans="1:12" s="3" customFormat="1" ht="25.5" customHeight="1" x14ac:dyDescent="0.15">
      <c r="A103" s="27"/>
      <c r="B103" s="20" t="s">
        <v>115</v>
      </c>
      <c r="C103" s="15">
        <f t="shared" si="12"/>
        <v>230</v>
      </c>
      <c r="D103" s="15"/>
      <c r="E103" s="15">
        <v>230</v>
      </c>
      <c r="F103" s="15"/>
      <c r="G103" s="15">
        <v>215</v>
      </c>
      <c r="H103" s="15">
        <f>C103-G103</f>
        <v>15</v>
      </c>
      <c r="I103" s="19" t="s">
        <v>147</v>
      </c>
      <c r="J103" s="19" t="s">
        <v>148</v>
      </c>
      <c r="K103" s="15"/>
      <c r="L103" s="17"/>
    </row>
    <row r="104" spans="1:12" s="3" customFormat="1" ht="25.5" customHeight="1" x14ac:dyDescent="0.15">
      <c r="A104" s="27"/>
      <c r="B104" s="20" t="s">
        <v>116</v>
      </c>
      <c r="C104" s="15">
        <f t="shared" si="12"/>
        <v>0</v>
      </c>
      <c r="D104" s="15"/>
      <c r="E104" s="15"/>
      <c r="F104" s="15"/>
      <c r="G104" s="15"/>
      <c r="H104" s="15">
        <f>C104-G104</f>
        <v>0</v>
      </c>
      <c r="I104" s="19" t="s">
        <v>147</v>
      </c>
      <c r="J104" s="19" t="s">
        <v>148</v>
      </c>
      <c r="K104" s="15"/>
      <c r="L104" s="17"/>
    </row>
    <row r="105" spans="1:12" s="3" customFormat="1" ht="25.5" customHeight="1" x14ac:dyDescent="0.15">
      <c r="A105" s="27"/>
      <c r="B105" s="20" t="s">
        <v>117</v>
      </c>
      <c r="C105" s="15">
        <f t="shared" si="12"/>
        <v>28</v>
      </c>
      <c r="D105" s="15"/>
      <c r="E105" s="15">
        <v>15</v>
      </c>
      <c r="F105" s="15">
        <v>13</v>
      </c>
      <c r="G105" s="15">
        <f>VLOOKUP(B105,[1]附件1!$B:$E,4,FALSE)</f>
        <v>15</v>
      </c>
      <c r="H105" s="15">
        <f>C105-G105</f>
        <v>13</v>
      </c>
      <c r="I105" s="19" t="s">
        <v>147</v>
      </c>
      <c r="J105" s="19" t="s">
        <v>148</v>
      </c>
      <c r="K105" s="15"/>
      <c r="L105" s="17"/>
    </row>
    <row r="106" spans="1:12" s="3" customFormat="1" ht="25.5" customHeight="1" x14ac:dyDescent="0.15">
      <c r="A106" s="27"/>
      <c r="B106" s="20" t="s">
        <v>118</v>
      </c>
      <c r="C106" s="15">
        <f t="shared" si="12"/>
        <v>0</v>
      </c>
      <c r="D106" s="15"/>
      <c r="E106" s="15"/>
      <c r="F106" s="15"/>
      <c r="G106" s="15"/>
      <c r="H106" s="15">
        <f>C106-G106</f>
        <v>0</v>
      </c>
      <c r="I106" s="19" t="s">
        <v>147</v>
      </c>
      <c r="J106" s="19" t="s">
        <v>148</v>
      </c>
      <c r="K106" s="15"/>
      <c r="L106" s="17"/>
    </row>
    <row r="107" spans="1:12" s="3" customFormat="1" ht="25.5" customHeight="1" x14ac:dyDescent="0.15">
      <c r="A107" s="27"/>
      <c r="B107" s="20" t="s">
        <v>119</v>
      </c>
      <c r="C107" s="15">
        <f t="shared" si="12"/>
        <v>15</v>
      </c>
      <c r="D107" s="15"/>
      <c r="E107" s="15">
        <v>15</v>
      </c>
      <c r="F107" s="15"/>
      <c r="G107" s="15"/>
      <c r="H107" s="15">
        <f>C107-G107</f>
        <v>15</v>
      </c>
      <c r="I107" s="19" t="s">
        <v>147</v>
      </c>
      <c r="J107" s="19" t="s">
        <v>148</v>
      </c>
      <c r="K107" s="15"/>
      <c r="L107" s="17"/>
    </row>
    <row r="108" spans="1:12" s="2" customFormat="1" ht="25.5" customHeight="1" x14ac:dyDescent="0.15">
      <c r="A108" s="27" t="s">
        <v>98</v>
      </c>
      <c r="B108" s="18" t="s">
        <v>99</v>
      </c>
      <c r="C108" s="15">
        <f t="shared" si="12"/>
        <v>380</v>
      </c>
      <c r="D108" s="23">
        <f>SUM(D109:D121)</f>
        <v>0</v>
      </c>
      <c r="E108" s="23">
        <f>SUM(E109:E121)</f>
        <v>380</v>
      </c>
      <c r="F108" s="23">
        <f>SUM(F109:F121)</f>
        <v>0</v>
      </c>
      <c r="G108" s="23">
        <f>SUM(G109:G121)</f>
        <v>350</v>
      </c>
      <c r="H108" s="23">
        <f>SUM(H109:H121)</f>
        <v>30</v>
      </c>
      <c r="I108" s="22"/>
      <c r="J108" s="22"/>
      <c r="K108" s="22"/>
      <c r="L108" s="16"/>
    </row>
    <row r="109" spans="1:12" s="3" customFormat="1" ht="25.5" customHeight="1" x14ac:dyDescent="0.15">
      <c r="A109" s="27"/>
      <c r="B109" s="20" t="s">
        <v>100</v>
      </c>
      <c r="C109" s="15">
        <f t="shared" ref="C109:C121" si="13">SUM(D109:F109)</f>
        <v>30</v>
      </c>
      <c r="D109" s="15"/>
      <c r="E109" s="15">
        <v>30</v>
      </c>
      <c r="F109" s="15"/>
      <c r="G109" s="15">
        <v>30</v>
      </c>
      <c r="H109" s="15">
        <f>C109-G109</f>
        <v>0</v>
      </c>
      <c r="I109" s="19" t="s">
        <v>147</v>
      </c>
      <c r="J109" s="19" t="s">
        <v>148</v>
      </c>
      <c r="K109" s="15"/>
      <c r="L109" s="17"/>
    </row>
    <row r="110" spans="1:12" s="3" customFormat="1" ht="25.5" customHeight="1" x14ac:dyDescent="0.15">
      <c r="A110" s="27"/>
      <c r="B110" s="20" t="s">
        <v>101</v>
      </c>
      <c r="C110" s="15">
        <f t="shared" si="13"/>
        <v>15</v>
      </c>
      <c r="D110" s="15"/>
      <c r="E110" s="15">
        <v>15</v>
      </c>
      <c r="F110" s="15"/>
      <c r="G110" s="15">
        <f>VLOOKUP(B110,[1]附件1!$B:$E,4,FALSE)</f>
        <v>0</v>
      </c>
      <c r="H110" s="15">
        <f>C110-G110</f>
        <v>15</v>
      </c>
      <c r="I110" s="19" t="s">
        <v>147</v>
      </c>
      <c r="J110" s="19" t="s">
        <v>148</v>
      </c>
      <c r="K110" s="15"/>
      <c r="L110" s="17"/>
    </row>
    <row r="111" spans="1:12" s="3" customFormat="1" ht="25.5" customHeight="1" x14ac:dyDescent="0.15">
      <c r="A111" s="27"/>
      <c r="B111" s="20" t="s">
        <v>102</v>
      </c>
      <c r="C111" s="15">
        <f t="shared" si="13"/>
        <v>0</v>
      </c>
      <c r="D111" s="15"/>
      <c r="E111" s="15"/>
      <c r="F111" s="15"/>
      <c r="G111" s="15">
        <f>VLOOKUP(B111,[1]附件1!$B:$E,4,FALSE)</f>
        <v>0</v>
      </c>
      <c r="H111" s="15">
        <f>C111-G111</f>
        <v>0</v>
      </c>
      <c r="I111" s="19" t="s">
        <v>147</v>
      </c>
      <c r="J111" s="19" t="s">
        <v>148</v>
      </c>
      <c r="K111" s="15"/>
      <c r="L111" s="17"/>
    </row>
    <row r="112" spans="1:12" s="3" customFormat="1" ht="25.5" customHeight="1" x14ac:dyDescent="0.15">
      <c r="A112" s="27"/>
      <c r="B112" s="20" t="s">
        <v>103</v>
      </c>
      <c r="C112" s="15">
        <f t="shared" si="13"/>
        <v>15</v>
      </c>
      <c r="D112" s="15"/>
      <c r="E112" s="15">
        <v>15</v>
      </c>
      <c r="F112" s="15"/>
      <c r="G112" s="15"/>
      <c r="H112" s="15">
        <f>C112-G112</f>
        <v>15</v>
      </c>
      <c r="I112" s="19" t="s">
        <v>147</v>
      </c>
      <c r="J112" s="19" t="s">
        <v>148</v>
      </c>
      <c r="K112" s="15"/>
      <c r="L112" s="17"/>
    </row>
    <row r="113" spans="1:12" s="3" customFormat="1" ht="25.5" customHeight="1" x14ac:dyDescent="0.15">
      <c r="A113" s="27"/>
      <c r="B113" s="20" t="s">
        <v>104</v>
      </c>
      <c r="C113" s="15">
        <f t="shared" si="13"/>
        <v>30</v>
      </c>
      <c r="D113" s="15"/>
      <c r="E113" s="15">
        <v>30</v>
      </c>
      <c r="F113" s="15"/>
      <c r="G113" s="15">
        <f>VLOOKUP(B113,[1]附件1!$B:$E,4,FALSE)</f>
        <v>30</v>
      </c>
      <c r="H113" s="15">
        <f>C113-G113</f>
        <v>0</v>
      </c>
      <c r="I113" s="19" t="s">
        <v>147</v>
      </c>
      <c r="J113" s="19" t="s">
        <v>148</v>
      </c>
      <c r="K113" s="15"/>
      <c r="L113" s="17"/>
    </row>
    <row r="114" spans="1:12" s="3" customFormat="1" ht="25.5" customHeight="1" x14ac:dyDescent="0.15">
      <c r="A114" s="27"/>
      <c r="B114" s="20" t="s">
        <v>105</v>
      </c>
      <c r="C114" s="15">
        <f t="shared" si="13"/>
        <v>0</v>
      </c>
      <c r="D114" s="15"/>
      <c r="E114" s="15"/>
      <c r="F114" s="15"/>
      <c r="G114" s="15"/>
      <c r="H114" s="15">
        <f>C114-G114</f>
        <v>0</v>
      </c>
      <c r="I114" s="19" t="s">
        <v>147</v>
      </c>
      <c r="J114" s="19" t="s">
        <v>148</v>
      </c>
      <c r="K114" s="15"/>
      <c r="L114" s="17"/>
    </row>
    <row r="115" spans="1:12" s="3" customFormat="1" ht="25.5" customHeight="1" x14ac:dyDescent="0.15">
      <c r="A115" s="27"/>
      <c r="B115" s="20" t="s">
        <v>106</v>
      </c>
      <c r="C115" s="15">
        <f t="shared" si="13"/>
        <v>30</v>
      </c>
      <c r="D115" s="15"/>
      <c r="E115" s="15">
        <v>30</v>
      </c>
      <c r="F115" s="15"/>
      <c r="G115" s="15">
        <f>VLOOKUP(B115,[1]附件1!$B:$E,4,FALSE)</f>
        <v>45</v>
      </c>
      <c r="H115" s="15">
        <f>C115-G115</f>
        <v>-15</v>
      </c>
      <c r="I115" s="19" t="s">
        <v>147</v>
      </c>
      <c r="J115" s="19" t="s">
        <v>148</v>
      </c>
      <c r="K115" s="15"/>
      <c r="L115" s="17"/>
    </row>
    <row r="116" spans="1:12" s="3" customFormat="1" ht="25.5" customHeight="1" x14ac:dyDescent="0.15">
      <c r="A116" s="27"/>
      <c r="B116" s="20" t="s">
        <v>107</v>
      </c>
      <c r="C116" s="15">
        <f t="shared" si="13"/>
        <v>15</v>
      </c>
      <c r="D116" s="15"/>
      <c r="E116" s="15">
        <v>15</v>
      </c>
      <c r="F116" s="15"/>
      <c r="G116" s="15"/>
      <c r="H116" s="15">
        <f>C116-G116</f>
        <v>15</v>
      </c>
      <c r="I116" s="19" t="s">
        <v>147</v>
      </c>
      <c r="J116" s="19" t="s">
        <v>148</v>
      </c>
      <c r="K116" s="15"/>
      <c r="L116" s="17"/>
    </row>
    <row r="117" spans="1:12" s="3" customFormat="1" ht="25.5" customHeight="1" x14ac:dyDescent="0.15">
      <c r="A117" s="27"/>
      <c r="B117" s="20" t="s">
        <v>108</v>
      </c>
      <c r="C117" s="15">
        <f t="shared" si="13"/>
        <v>15</v>
      </c>
      <c r="D117" s="15"/>
      <c r="E117" s="15">
        <v>15</v>
      </c>
      <c r="F117" s="15"/>
      <c r="G117" s="15">
        <f>VLOOKUP(B117,[1]附件1!$B:$E,4,FALSE)</f>
        <v>15</v>
      </c>
      <c r="H117" s="15">
        <f>C117-G117</f>
        <v>0</v>
      </c>
      <c r="I117" s="19" t="s">
        <v>147</v>
      </c>
      <c r="J117" s="19" t="s">
        <v>148</v>
      </c>
      <c r="K117" s="15"/>
      <c r="L117" s="17"/>
    </row>
    <row r="118" spans="1:12" s="3" customFormat="1" ht="25.5" customHeight="1" x14ac:dyDescent="0.15">
      <c r="A118" s="27"/>
      <c r="B118" s="20" t="s">
        <v>109</v>
      </c>
      <c r="C118" s="15">
        <f t="shared" si="13"/>
        <v>0</v>
      </c>
      <c r="D118" s="15"/>
      <c r="E118" s="15"/>
      <c r="F118" s="15"/>
      <c r="G118" s="15"/>
      <c r="H118" s="15">
        <f>C118-G118</f>
        <v>0</v>
      </c>
      <c r="I118" s="19" t="s">
        <v>147</v>
      </c>
      <c r="J118" s="19" t="s">
        <v>148</v>
      </c>
      <c r="K118" s="15"/>
      <c r="L118" s="17"/>
    </row>
    <row r="119" spans="1:12" s="3" customFormat="1" ht="25.5" customHeight="1" x14ac:dyDescent="0.15">
      <c r="A119" s="27"/>
      <c r="B119" s="20" t="s">
        <v>110</v>
      </c>
      <c r="C119" s="15">
        <f t="shared" si="13"/>
        <v>215</v>
      </c>
      <c r="D119" s="15"/>
      <c r="E119" s="15">
        <v>215</v>
      </c>
      <c r="F119" s="15"/>
      <c r="G119" s="15">
        <f>VLOOKUP(B119,[1]附件1!$B:$E,4,FALSE)</f>
        <v>230</v>
      </c>
      <c r="H119" s="15">
        <f>C119-G119</f>
        <v>-15</v>
      </c>
      <c r="I119" s="19" t="s">
        <v>147</v>
      </c>
      <c r="J119" s="19" t="s">
        <v>148</v>
      </c>
      <c r="K119" s="15"/>
      <c r="L119" s="17"/>
    </row>
    <row r="120" spans="1:12" s="3" customFormat="1" ht="25.5" customHeight="1" x14ac:dyDescent="0.15">
      <c r="A120" s="27"/>
      <c r="B120" s="20" t="s">
        <v>111</v>
      </c>
      <c r="C120" s="15">
        <f t="shared" si="13"/>
        <v>0</v>
      </c>
      <c r="D120" s="15"/>
      <c r="E120" s="15"/>
      <c r="F120" s="15"/>
      <c r="G120" s="15"/>
      <c r="H120" s="15">
        <f>C120-G120</f>
        <v>0</v>
      </c>
      <c r="I120" s="19" t="s">
        <v>147</v>
      </c>
      <c r="J120" s="19" t="s">
        <v>148</v>
      </c>
      <c r="K120" s="15"/>
      <c r="L120" s="17"/>
    </row>
    <row r="121" spans="1:12" s="3" customFormat="1" ht="25.5" customHeight="1" x14ac:dyDescent="0.15">
      <c r="A121" s="27"/>
      <c r="B121" s="20" t="s">
        <v>112</v>
      </c>
      <c r="C121" s="15">
        <f t="shared" si="13"/>
        <v>15</v>
      </c>
      <c r="D121" s="15"/>
      <c r="E121" s="15">
        <v>15</v>
      </c>
      <c r="F121" s="15"/>
      <c r="G121" s="15">
        <f>VLOOKUP(B121,[1]附件1!$B:$E,4,FALSE)</f>
        <v>0</v>
      </c>
      <c r="H121" s="15">
        <f>C121-G121</f>
        <v>15</v>
      </c>
      <c r="I121" s="19" t="s">
        <v>147</v>
      </c>
      <c r="J121" s="19" t="s">
        <v>148</v>
      </c>
      <c r="K121" s="15"/>
      <c r="L121" s="17"/>
    </row>
    <row r="122" spans="1:12" s="2" customFormat="1" ht="36.75" customHeight="1" x14ac:dyDescent="0.15">
      <c r="A122" s="21" t="s">
        <v>120</v>
      </c>
      <c r="B122" s="25" t="s">
        <v>121</v>
      </c>
      <c r="C122" s="15">
        <f t="shared" ref="C122" si="14">SUM(D122:F122)</f>
        <v>45</v>
      </c>
      <c r="D122" s="15"/>
      <c r="E122" s="15">
        <v>45</v>
      </c>
      <c r="F122" s="15"/>
      <c r="G122" s="15">
        <v>90</v>
      </c>
      <c r="H122" s="24">
        <f>C122-G122</f>
        <v>-45</v>
      </c>
      <c r="I122" s="19" t="s">
        <v>147</v>
      </c>
      <c r="J122" s="19" t="s">
        <v>148</v>
      </c>
      <c r="K122" s="22"/>
      <c r="L122" s="16"/>
    </row>
  </sheetData>
  <mergeCells count="26">
    <mergeCell ref="K4:K5"/>
    <mergeCell ref="L4:L5"/>
    <mergeCell ref="K3:L3"/>
    <mergeCell ref="A7:A16"/>
    <mergeCell ref="A2:L2"/>
    <mergeCell ref="C4:F4"/>
    <mergeCell ref="G4:G5"/>
    <mergeCell ref="H4:H5"/>
    <mergeCell ref="I4:I5"/>
    <mergeCell ref="J4:J5"/>
    <mergeCell ref="A21:A27"/>
    <mergeCell ref="A28:A32"/>
    <mergeCell ref="A33:A41"/>
    <mergeCell ref="A42:A52"/>
    <mergeCell ref="B4:B5"/>
    <mergeCell ref="A4:A5"/>
    <mergeCell ref="A6:B6"/>
    <mergeCell ref="A17:A20"/>
    <mergeCell ref="A91:A101"/>
    <mergeCell ref="A108:A121"/>
    <mergeCell ref="A102:A107"/>
    <mergeCell ref="A53:A60"/>
    <mergeCell ref="A61:A69"/>
    <mergeCell ref="A70:A73"/>
    <mergeCell ref="A74:A79"/>
    <mergeCell ref="A80:A90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rowBreaks count="2" manualBreakCount="2">
    <brk id="41" max="4" man="1"/>
    <brk id="69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明细表</vt:lpstr>
      <vt:lpstr>明细表!Print_Area</vt:lpstr>
      <vt:lpstr>明细表!Print_Titles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邓慎峰 null</cp:lastModifiedBy>
  <cp:lastPrinted>2024-04-19T08:35:19Z</cp:lastPrinted>
  <dcterms:created xsi:type="dcterms:W3CDTF">2006-09-17T08:00:00Z</dcterms:created>
  <dcterms:modified xsi:type="dcterms:W3CDTF">2024-06-28T02:18:33Z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09D64B167CDE448E9A27F1929BFE6D18</vt:lpwstr>
  </property>
</Properties>
</file>