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1.项目\2024-15.省卫健委绩效自评\2.省级公共卫生专项绩效评价报告\2023年度省级公共卫生专项资金部门绩效评价报告\"/>
    </mc:Choice>
  </mc:AlternateContent>
  <xr:revisionPtr revIDLastSave="0" documentId="13_ncr:1_{CE65CE35-F25F-4623-A53C-90E8E92967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Sheet1!$A$4:$H$434</definedName>
  </definedNames>
  <calcPr calcId="191029"/>
</workbook>
</file>

<file path=xl/calcChain.xml><?xml version="1.0" encoding="utf-8"?>
<calcChain xmlns="http://schemas.openxmlformats.org/spreadsheetml/2006/main">
  <c r="G192" i="2" l="1"/>
  <c r="G193" i="2"/>
  <c r="G194" i="2"/>
  <c r="G195" i="2"/>
  <c r="G196" i="2"/>
  <c r="G197" i="2"/>
  <c r="G198" i="2"/>
  <c r="G199" i="2"/>
  <c r="G200" i="2"/>
  <c r="G201" i="2"/>
  <c r="G202" i="2"/>
  <c r="G203" i="2"/>
  <c r="E204" i="2"/>
  <c r="F204" i="2"/>
  <c r="D204" i="2"/>
  <c r="E242" i="2"/>
  <c r="E144" i="2"/>
  <c r="F144" i="2"/>
  <c r="D144" i="2"/>
  <c r="E125" i="2"/>
  <c r="F125" i="2"/>
  <c r="D125" i="2"/>
  <c r="F242" i="2"/>
  <c r="F433" i="2"/>
  <c r="E433" i="2"/>
  <c r="D433" i="2"/>
  <c r="G432" i="2"/>
  <c r="E429" i="2"/>
  <c r="F429" i="2"/>
  <c r="G428" i="2"/>
  <c r="G430" i="2"/>
  <c r="E431" i="2"/>
  <c r="F431" i="2"/>
  <c r="D431" i="2"/>
  <c r="D429" i="2"/>
  <c r="G425" i="2"/>
  <c r="G426" i="2"/>
  <c r="E427" i="2"/>
  <c r="F427" i="2"/>
  <c r="D427" i="2"/>
  <c r="G423" i="2"/>
  <c r="E424" i="2"/>
  <c r="F424" i="2"/>
  <c r="D424" i="2"/>
  <c r="G421" i="2"/>
  <c r="E422" i="2"/>
  <c r="F422" i="2"/>
  <c r="D422" i="2"/>
  <c r="E415" i="2"/>
  <c r="F415" i="2"/>
  <c r="G418" i="2"/>
  <c r="G419" i="2"/>
  <c r="E420" i="2"/>
  <c r="F420" i="2"/>
  <c r="D420" i="2"/>
  <c r="G416" i="2"/>
  <c r="E417" i="2"/>
  <c r="F417" i="2"/>
  <c r="D417" i="2"/>
  <c r="G413" i="2"/>
  <c r="G414" i="2"/>
  <c r="D415" i="2"/>
  <c r="E412" i="2"/>
  <c r="F412" i="2"/>
  <c r="G406" i="2"/>
  <c r="G407" i="2"/>
  <c r="G408" i="2"/>
  <c r="G409" i="2"/>
  <c r="G410" i="2"/>
  <c r="G411" i="2"/>
  <c r="D412" i="2"/>
  <c r="E405" i="2"/>
  <c r="F405" i="2"/>
  <c r="D405" i="2"/>
  <c r="G403" i="2"/>
  <c r="G404" i="2"/>
  <c r="G393" i="2"/>
  <c r="G394" i="2"/>
  <c r="G395" i="2"/>
  <c r="G396" i="2"/>
  <c r="G397" i="2"/>
  <c r="G398" i="2"/>
  <c r="G399" i="2"/>
  <c r="G400" i="2"/>
  <c r="G401" i="2"/>
  <c r="E402" i="2"/>
  <c r="F402" i="2"/>
  <c r="D402" i="2"/>
  <c r="G385" i="2"/>
  <c r="G386" i="2"/>
  <c r="G387" i="2"/>
  <c r="G388" i="2"/>
  <c r="G389" i="2"/>
  <c r="G390" i="2"/>
  <c r="G391" i="2"/>
  <c r="E392" i="2"/>
  <c r="F392" i="2"/>
  <c r="D392" i="2"/>
  <c r="G375" i="2"/>
  <c r="G376" i="2"/>
  <c r="G377" i="2"/>
  <c r="G378" i="2"/>
  <c r="G379" i="2"/>
  <c r="G380" i="2"/>
  <c r="G381" i="2"/>
  <c r="G382" i="2"/>
  <c r="G383" i="2"/>
  <c r="E384" i="2"/>
  <c r="F384" i="2"/>
  <c r="D384" i="2"/>
  <c r="G352" i="2"/>
  <c r="G353" i="2"/>
  <c r="G354" i="2"/>
  <c r="G355" i="2"/>
  <c r="F356" i="2"/>
  <c r="G363" i="2"/>
  <c r="G364" i="2"/>
  <c r="G365" i="2"/>
  <c r="G366" i="2"/>
  <c r="G367" i="2"/>
  <c r="G368" i="2"/>
  <c r="G369" i="2"/>
  <c r="F370" i="2"/>
  <c r="E370" i="2"/>
  <c r="D370" i="2"/>
  <c r="E356" i="2"/>
  <c r="D356" i="2"/>
  <c r="G342" i="2"/>
  <c r="E343" i="2"/>
  <c r="F343" i="2"/>
  <c r="D343" i="2"/>
  <c r="G339" i="2"/>
  <c r="G340" i="2"/>
  <c r="E341" i="2"/>
  <c r="F341" i="2"/>
  <c r="D341" i="2"/>
  <c r="G314" i="2"/>
  <c r="G315" i="2"/>
  <c r="G316" i="2"/>
  <c r="G317" i="2"/>
  <c r="F318" i="2"/>
  <c r="E318" i="2"/>
  <c r="D318" i="2"/>
  <c r="G311" i="2"/>
  <c r="G312" i="2"/>
  <c r="F313" i="2"/>
  <c r="E313" i="2"/>
  <c r="D313" i="2"/>
  <c r="E310" i="2"/>
  <c r="F310" i="2"/>
  <c r="D310" i="2"/>
  <c r="G309" i="2"/>
  <c r="E283" i="2"/>
  <c r="F283" i="2"/>
  <c r="G282" i="2"/>
  <c r="D283" i="2"/>
  <c r="G252" i="2"/>
  <c r="G253" i="2"/>
  <c r="G254" i="2"/>
  <c r="G255" i="2"/>
  <c r="G256" i="2"/>
  <c r="G257" i="2"/>
  <c r="E251" i="2"/>
  <c r="F251" i="2"/>
  <c r="E258" i="2"/>
  <c r="F258" i="2"/>
  <c r="D258" i="2"/>
  <c r="D251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8" i="2"/>
  <c r="G249" i="2"/>
  <c r="G250" i="2"/>
  <c r="D242" i="2"/>
  <c r="G85" i="2"/>
  <c r="F86" i="2"/>
  <c r="G84" i="2"/>
  <c r="E86" i="2"/>
  <c r="D86" i="2"/>
  <c r="G429" i="2" l="1"/>
  <c r="G204" i="2"/>
  <c r="G392" i="2"/>
  <c r="G405" i="2"/>
  <c r="G431" i="2"/>
  <c r="G343" i="2"/>
  <c r="G402" i="2"/>
  <c r="G242" i="2"/>
  <c r="G412" i="2"/>
  <c r="G433" i="2"/>
  <c r="G420" i="2"/>
  <c r="G424" i="2"/>
  <c r="G415" i="2"/>
  <c r="G422" i="2"/>
  <c r="G427" i="2"/>
  <c r="G417" i="2"/>
  <c r="G384" i="2"/>
  <c r="G370" i="2"/>
  <c r="G356" i="2"/>
  <c r="G318" i="2"/>
  <c r="G313" i="2"/>
  <c r="G258" i="2"/>
  <c r="G107" i="2"/>
  <c r="G108" i="2"/>
  <c r="G109" i="2"/>
  <c r="G110" i="2"/>
  <c r="G122" i="2"/>
  <c r="G123" i="2"/>
  <c r="G111" i="2"/>
  <c r="G124" i="2"/>
  <c r="G112" i="2"/>
  <c r="G113" i="2"/>
  <c r="G119" i="2"/>
  <c r="E66" i="2"/>
  <c r="F65" i="2"/>
  <c r="F66" i="2" s="1"/>
  <c r="G37" i="2"/>
  <c r="E43" i="2"/>
  <c r="F43" i="2"/>
  <c r="G41" i="2"/>
  <c r="G42" i="2"/>
  <c r="G32" i="2"/>
  <c r="D43" i="2"/>
  <c r="E25" i="2"/>
  <c r="F25" i="2"/>
  <c r="G11" i="2"/>
  <c r="G12" i="2"/>
  <c r="G20" i="2"/>
  <c r="G21" i="2"/>
  <c r="G22" i="2"/>
  <c r="G23" i="2"/>
  <c r="G24" i="2"/>
  <c r="D25" i="2"/>
  <c r="E7" i="2" l="1"/>
  <c r="G7" i="2" s="1"/>
  <c r="E6" i="2"/>
  <c r="F374" i="2"/>
  <c r="E374" i="2"/>
  <c r="D374" i="2"/>
  <c r="G373" i="2"/>
  <c r="F345" i="2"/>
  <c r="E345" i="2"/>
  <c r="D345" i="2"/>
  <c r="G344" i="2"/>
  <c r="G308" i="2"/>
  <c r="G307" i="2"/>
  <c r="G306" i="2"/>
  <c r="G305" i="2"/>
  <c r="G304" i="2"/>
  <c r="F303" i="2"/>
  <c r="E303" i="2"/>
  <c r="D303" i="2"/>
  <c r="G299" i="2"/>
  <c r="G302" i="2"/>
  <c r="G300" i="2"/>
  <c r="G301" i="2"/>
  <c r="G298" i="2"/>
  <c r="G297" i="2"/>
  <c r="F296" i="2"/>
  <c r="E296" i="2"/>
  <c r="D296" i="2"/>
  <c r="G295" i="2"/>
  <c r="G294" i="2"/>
  <c r="G293" i="2"/>
  <c r="G287" i="2"/>
  <c r="G292" i="2"/>
  <c r="G289" i="2"/>
  <c r="G288" i="2"/>
  <c r="G290" i="2"/>
  <c r="G286" i="2"/>
  <c r="G285" i="2"/>
  <c r="G291" i="2"/>
  <c r="G284" i="2"/>
  <c r="G281" i="2"/>
  <c r="G280" i="2"/>
  <c r="F362" i="2"/>
  <c r="E362" i="2"/>
  <c r="D362" i="2"/>
  <c r="G361" i="2"/>
  <c r="F360" i="2"/>
  <c r="E360" i="2"/>
  <c r="D360" i="2"/>
  <c r="G359" i="2"/>
  <c r="G358" i="2"/>
  <c r="G357" i="2"/>
  <c r="G247" i="2"/>
  <c r="G246" i="2"/>
  <c r="G245" i="2"/>
  <c r="G244" i="2"/>
  <c r="G243" i="2"/>
  <c r="F279" i="2"/>
  <c r="E279" i="2"/>
  <c r="D279" i="2"/>
  <c r="G278" i="2"/>
  <c r="G277" i="2"/>
  <c r="F351" i="2"/>
  <c r="E351" i="2"/>
  <c r="D351" i="2"/>
  <c r="G350" i="2"/>
  <c r="G349" i="2"/>
  <c r="G348" i="2"/>
  <c r="G347" i="2"/>
  <c r="G346" i="2"/>
  <c r="G338" i="2"/>
  <c r="G337" i="2"/>
  <c r="G336" i="2"/>
  <c r="F372" i="2"/>
  <c r="E372" i="2"/>
  <c r="D372" i="2"/>
  <c r="G371" i="2"/>
  <c r="F276" i="2"/>
  <c r="E276" i="2"/>
  <c r="D276" i="2"/>
  <c r="G275" i="2"/>
  <c r="G274" i="2"/>
  <c r="F273" i="2"/>
  <c r="E273" i="2"/>
  <c r="D273" i="2"/>
  <c r="G272" i="2"/>
  <c r="G271" i="2"/>
  <c r="G270" i="2"/>
  <c r="G269" i="2"/>
  <c r="G268" i="2"/>
  <c r="G266" i="2"/>
  <c r="G265" i="2"/>
  <c r="G264" i="2"/>
  <c r="G263" i="2"/>
  <c r="G261" i="2"/>
  <c r="G260" i="2"/>
  <c r="G259" i="2"/>
  <c r="F335" i="2"/>
  <c r="E335" i="2"/>
  <c r="D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F227" i="2"/>
  <c r="E227" i="2"/>
  <c r="D227" i="2"/>
  <c r="G226" i="2"/>
  <c r="G225" i="2"/>
  <c r="G224" i="2"/>
  <c r="G223" i="2"/>
  <c r="G222" i="2"/>
  <c r="G221" i="2"/>
  <c r="G220" i="2"/>
  <c r="G219" i="2"/>
  <c r="G218" i="2"/>
  <c r="F217" i="2"/>
  <c r="E217" i="2"/>
  <c r="D217" i="2"/>
  <c r="G216" i="2"/>
  <c r="G215" i="2"/>
  <c r="F214" i="2"/>
  <c r="E214" i="2"/>
  <c r="D214" i="2"/>
  <c r="G213" i="2"/>
  <c r="G212" i="2"/>
  <c r="G211" i="2"/>
  <c r="G210" i="2"/>
  <c r="G209" i="2"/>
  <c r="G208" i="2"/>
  <c r="G207" i="2"/>
  <c r="G206" i="2"/>
  <c r="G205" i="2"/>
  <c r="F190" i="2"/>
  <c r="E190" i="2"/>
  <c r="D190" i="2"/>
  <c r="G189" i="2"/>
  <c r="G188" i="2"/>
  <c r="G187" i="2"/>
  <c r="G186" i="2"/>
  <c r="G185" i="2"/>
  <c r="G184" i="2"/>
  <c r="G183" i="2"/>
  <c r="G182" i="2"/>
  <c r="F181" i="2"/>
  <c r="E181" i="2"/>
  <c r="D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F163" i="2"/>
  <c r="E163" i="2"/>
  <c r="D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F148" i="2"/>
  <c r="E148" i="2"/>
  <c r="D148" i="2"/>
  <c r="G147" i="2"/>
  <c r="G146" i="2"/>
  <c r="G145" i="2"/>
  <c r="G133" i="2"/>
  <c r="G132" i="2"/>
  <c r="G131" i="2"/>
  <c r="G130" i="2"/>
  <c r="G129" i="2"/>
  <c r="G143" i="2"/>
  <c r="G142" i="2"/>
  <c r="G141" i="2"/>
  <c r="G140" i="2"/>
  <c r="G139" i="2"/>
  <c r="G138" i="2"/>
  <c r="G137" i="2"/>
  <c r="G136" i="2"/>
  <c r="G135" i="2"/>
  <c r="G134" i="2"/>
  <c r="G128" i="2"/>
  <c r="G127" i="2"/>
  <c r="G126" i="2"/>
  <c r="G121" i="2"/>
  <c r="G120" i="2"/>
  <c r="G106" i="2"/>
  <c r="G118" i="2"/>
  <c r="G105" i="2"/>
  <c r="G117" i="2"/>
  <c r="G116" i="2"/>
  <c r="G115" i="2"/>
  <c r="G114" i="2"/>
  <c r="G104" i="2"/>
  <c r="F103" i="2"/>
  <c r="E103" i="2"/>
  <c r="D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F81" i="2"/>
  <c r="F82" i="2" s="1"/>
  <c r="D82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D66" i="2"/>
  <c r="G65" i="2"/>
  <c r="G64" i="2"/>
  <c r="G63" i="2"/>
  <c r="F62" i="2"/>
  <c r="E62" i="2"/>
  <c r="D62" i="2"/>
  <c r="G61" i="2"/>
  <c r="G60" i="2"/>
  <c r="G59" i="2"/>
  <c r="G58" i="2"/>
  <c r="G57" i="2"/>
  <c r="G56" i="2"/>
  <c r="G55" i="2"/>
  <c r="G54" i="2"/>
  <c r="G53" i="2"/>
  <c r="G47" i="2"/>
  <c r="G52" i="2"/>
  <c r="G51" i="2"/>
  <c r="G50" i="2"/>
  <c r="G49" i="2"/>
  <c r="G46" i="2"/>
  <c r="G48" i="2"/>
  <c r="G45" i="2"/>
  <c r="G44" i="2"/>
  <c r="G31" i="2"/>
  <c r="G30" i="2"/>
  <c r="G29" i="2"/>
  <c r="G28" i="2"/>
  <c r="G27" i="2"/>
  <c r="G26" i="2"/>
  <c r="G40" i="2"/>
  <c r="G39" i="2"/>
  <c r="G38" i="2"/>
  <c r="G36" i="2"/>
  <c r="G35" i="2"/>
  <c r="G34" i="2"/>
  <c r="G33" i="2"/>
  <c r="G14" i="2"/>
  <c r="G13" i="2"/>
  <c r="G10" i="2"/>
  <c r="G16" i="2"/>
  <c r="G15" i="2"/>
  <c r="G9" i="2"/>
  <c r="G19" i="2"/>
  <c r="G18" i="2"/>
  <c r="G17" i="2"/>
  <c r="F8" i="2"/>
  <c r="D8" i="2"/>
  <c r="D191" i="2" l="1"/>
  <c r="G351" i="2"/>
  <c r="E8" i="2"/>
  <c r="G8" i="2" s="1"/>
  <c r="G6" i="2"/>
  <c r="G103" i="2"/>
  <c r="G148" i="2"/>
  <c r="G62" i="2"/>
  <c r="G362" i="2"/>
  <c r="G341" i="2"/>
  <c r="G283" i="2"/>
  <c r="G86" i="2"/>
  <c r="G273" i="2"/>
  <c r="G25" i="2"/>
  <c r="G214" i="2"/>
  <c r="G144" i="2"/>
  <c r="G181" i="2"/>
  <c r="G360" i="2"/>
  <c r="G372" i="2"/>
  <c r="G310" i="2"/>
  <c r="G345" i="2"/>
  <c r="G190" i="2"/>
  <c r="G43" i="2"/>
  <c r="G217" i="2"/>
  <c r="G227" i="2"/>
  <c r="G262" i="2"/>
  <c r="G296" i="2"/>
  <c r="G374" i="2"/>
  <c r="G83" i="2"/>
  <c r="E82" i="2"/>
  <c r="G163" i="2"/>
  <c r="G335" i="2"/>
  <c r="G303" i="2"/>
  <c r="G125" i="2"/>
  <c r="G276" i="2"/>
  <c r="G279" i="2"/>
  <c r="F191" i="2"/>
  <c r="G251" i="2"/>
  <c r="D267" i="2"/>
  <c r="D434" i="2" s="1"/>
  <c r="E267" i="2"/>
  <c r="E434" i="2" s="1"/>
  <c r="F267" i="2"/>
  <c r="F434" i="2" s="1"/>
  <c r="G81" i="2"/>
  <c r="F5" i="2" l="1"/>
  <c r="D5" i="2"/>
  <c r="G434" i="2"/>
  <c r="E191" i="2"/>
  <c r="G82" i="2"/>
  <c r="G267" i="2"/>
  <c r="G191" i="2" l="1"/>
  <c r="E5" i="2"/>
  <c r="G5" i="2" s="1"/>
</calcChain>
</file>

<file path=xl/sharedStrings.xml><?xml version="1.0" encoding="utf-8"?>
<sst xmlns="http://schemas.openxmlformats.org/spreadsheetml/2006/main" count="869" uniqueCount="172">
  <si>
    <r>
      <rPr>
        <sz val="11"/>
        <rFont val="宋体"/>
        <family val="3"/>
        <charset val="134"/>
      </rPr>
      <t>中南大学湘雅医院</t>
    </r>
    <phoneticPr fontId="6" type="noConversion"/>
  </si>
  <si>
    <r>
      <rPr>
        <sz val="11"/>
        <rFont val="宋体"/>
        <family val="3"/>
        <charset val="134"/>
      </rPr>
      <t>医疗服务与保障能力提升</t>
    </r>
    <phoneticPr fontId="6" type="noConversion"/>
  </si>
  <si>
    <r>
      <rPr>
        <b/>
        <sz val="11"/>
        <rFont val="宋体"/>
        <family val="3"/>
        <charset val="134"/>
      </rPr>
      <t>小计</t>
    </r>
  </si>
  <si>
    <r>
      <rPr>
        <sz val="11"/>
        <rFont val="宋体"/>
        <family val="3"/>
        <charset val="134"/>
      </rPr>
      <t>中南大学湘雅二医院</t>
    </r>
    <phoneticPr fontId="6" type="noConversion"/>
  </si>
  <si>
    <r>
      <rPr>
        <sz val="11"/>
        <rFont val="宋体"/>
        <family val="3"/>
        <charset val="134"/>
      </rPr>
      <t>中南大学湘雅三医院</t>
    </r>
    <phoneticPr fontId="6" type="noConversion"/>
  </si>
  <si>
    <r>
      <rPr>
        <sz val="11"/>
        <rFont val="宋体"/>
        <family val="3"/>
        <charset val="134"/>
      </rPr>
      <t>湖南中医药大学</t>
    </r>
    <phoneticPr fontId="6" type="noConversion"/>
  </si>
  <si>
    <r>
      <rPr>
        <sz val="11"/>
        <rFont val="宋体"/>
        <family val="3"/>
        <charset val="134"/>
      </rPr>
      <t>高层次人才计划</t>
    </r>
  </si>
  <si>
    <r>
      <rPr>
        <sz val="11"/>
        <rFont val="宋体"/>
        <family val="3"/>
        <charset val="134"/>
      </rPr>
      <t>卫生科研课题经费</t>
    </r>
  </si>
  <si>
    <r>
      <rPr>
        <sz val="11"/>
        <rFont val="宋体"/>
        <family val="3"/>
        <charset val="134"/>
      </rPr>
      <t>湖南省中医药研究院</t>
    </r>
    <phoneticPr fontId="6" type="noConversion"/>
  </si>
  <si>
    <r>
      <rPr>
        <sz val="11"/>
        <rFont val="宋体"/>
        <family val="3"/>
        <charset val="134"/>
      </rPr>
      <t>湖南中南大学湘雅口腔医院</t>
    </r>
    <phoneticPr fontId="6" type="noConversion"/>
  </si>
  <si>
    <r>
      <rPr>
        <sz val="11"/>
        <rFont val="宋体"/>
        <family val="3"/>
        <charset val="134"/>
      </rPr>
      <t>中信湘雅生殖与遗传专科医院有限公司</t>
    </r>
    <phoneticPr fontId="6" type="noConversion"/>
  </si>
  <si>
    <r>
      <rPr>
        <sz val="11"/>
        <rFont val="宋体"/>
        <family val="3"/>
        <charset val="134"/>
      </rPr>
      <t>中共湖南省委机关医院</t>
    </r>
    <phoneticPr fontId="6" type="noConversion"/>
  </si>
  <si>
    <r>
      <rPr>
        <sz val="11"/>
        <rFont val="宋体"/>
        <family val="3"/>
        <charset val="134"/>
      </rPr>
      <t>湖南省人民政府办公厅</t>
    </r>
    <phoneticPr fontId="6" type="noConversion"/>
  </si>
  <si>
    <r>
      <rPr>
        <sz val="11"/>
        <rFont val="宋体"/>
        <family val="3"/>
        <charset val="134"/>
      </rPr>
      <t>湖南师范大学</t>
    </r>
    <phoneticPr fontId="6" type="noConversion"/>
  </si>
  <si>
    <r>
      <rPr>
        <sz val="11"/>
        <rFont val="宋体"/>
        <family val="3"/>
        <charset val="134"/>
      </rPr>
      <t>南华大学</t>
    </r>
    <phoneticPr fontId="6" type="noConversion"/>
  </si>
  <si>
    <r>
      <rPr>
        <sz val="11"/>
        <rFont val="宋体"/>
        <family val="3"/>
        <charset val="134"/>
      </rPr>
      <t>湖南医药学院</t>
    </r>
    <phoneticPr fontId="6" type="noConversion"/>
  </si>
  <si>
    <r>
      <rPr>
        <sz val="11"/>
        <rFont val="宋体"/>
        <family val="3"/>
        <charset val="134"/>
      </rPr>
      <t>湖南妇女儿童医院</t>
    </r>
  </si>
  <si>
    <r>
      <rPr>
        <sz val="11"/>
        <rFont val="宋体"/>
        <family val="3"/>
        <charset val="134"/>
      </rPr>
      <t>湖南航天医院</t>
    </r>
    <phoneticPr fontId="6" type="noConversion"/>
  </si>
  <si>
    <r>
      <rPr>
        <sz val="11"/>
        <rFont val="宋体"/>
        <family val="3"/>
        <charset val="134"/>
      </rPr>
      <t>重大传染病防控补助</t>
    </r>
    <phoneticPr fontId="6" type="noConversion"/>
  </si>
  <si>
    <r>
      <rPr>
        <sz val="11"/>
        <rFont val="宋体"/>
        <family val="3"/>
        <charset val="134"/>
      </rPr>
      <t>卫生科研课题经费</t>
    </r>
    <phoneticPr fontId="6" type="noConversion"/>
  </si>
  <si>
    <r>
      <rPr>
        <sz val="11"/>
        <rFont val="宋体"/>
        <family val="3"/>
        <charset val="134"/>
      </rPr>
      <t>卫生适宜技术推广</t>
    </r>
    <phoneticPr fontId="6" type="noConversion"/>
  </si>
  <si>
    <r>
      <rPr>
        <sz val="11"/>
        <rFont val="宋体"/>
        <family val="3"/>
        <charset val="134"/>
      </rPr>
      <t>医疗质量控制中心经费</t>
    </r>
  </si>
  <si>
    <r>
      <rPr>
        <sz val="11"/>
        <rFont val="宋体"/>
        <family val="3"/>
        <charset val="134"/>
      </rPr>
      <t>急性心脑血管疾病救治网建设项目</t>
    </r>
    <phoneticPr fontId="6" type="noConversion"/>
  </si>
  <si>
    <r>
      <rPr>
        <sz val="11"/>
        <rFont val="宋体"/>
        <family val="3"/>
        <charset val="134"/>
      </rPr>
      <t>干部保健</t>
    </r>
    <phoneticPr fontId="6" type="noConversion"/>
  </si>
  <si>
    <r>
      <rPr>
        <sz val="11"/>
        <rFont val="宋体"/>
        <family val="3"/>
        <charset val="134"/>
      </rPr>
      <t>干部保健体检提标</t>
    </r>
    <phoneticPr fontId="6" type="noConversion"/>
  </si>
  <si>
    <r>
      <rPr>
        <sz val="11"/>
        <rFont val="宋体"/>
        <family val="3"/>
        <charset val="134"/>
      </rPr>
      <t>医疗质量中心质控</t>
    </r>
  </si>
  <si>
    <r>
      <rPr>
        <sz val="11"/>
        <rFont val="宋体"/>
        <family val="3"/>
        <charset val="134"/>
      </rPr>
      <t>国家医学中心建设</t>
    </r>
  </si>
  <si>
    <r>
      <rPr>
        <sz val="11"/>
        <rFont val="宋体"/>
        <family val="3"/>
        <charset val="134"/>
      </rPr>
      <t>麻风病医疗保障</t>
    </r>
  </si>
  <si>
    <r>
      <rPr>
        <sz val="11"/>
        <rFont val="宋体"/>
        <family val="3"/>
        <charset val="134"/>
      </rPr>
      <t>万名医师支援农村经费</t>
    </r>
  </si>
  <si>
    <r>
      <rPr>
        <sz val="11"/>
        <rFont val="宋体"/>
        <family val="3"/>
        <charset val="134"/>
      </rPr>
      <t>卫生健康高层次人才</t>
    </r>
  </si>
  <si>
    <r>
      <rPr>
        <sz val="11"/>
        <rFont val="宋体"/>
        <family val="3"/>
        <charset val="134"/>
      </rPr>
      <t>安宁疗护</t>
    </r>
    <phoneticPr fontId="6" type="noConversion"/>
  </si>
  <si>
    <r>
      <rPr>
        <sz val="11"/>
        <rFont val="宋体"/>
        <family val="3"/>
        <charset val="134"/>
      </rPr>
      <t>备注</t>
    </r>
  </si>
  <si>
    <r>
      <rPr>
        <b/>
        <sz val="11"/>
        <rFont val="宋体"/>
        <family val="3"/>
        <charset val="134"/>
      </rPr>
      <t>附件</t>
    </r>
    <r>
      <rPr>
        <b/>
        <sz val="11"/>
        <rFont val="Times New Roman"/>
        <family val="1"/>
      </rPr>
      <t>1</t>
    </r>
  </si>
  <si>
    <r>
      <t>2023</t>
    </r>
    <r>
      <rPr>
        <sz val="22"/>
        <rFont val="方正小标宋简体"/>
        <family val="4"/>
        <charset val="134"/>
      </rPr>
      <t>年度省级公共卫生专项基础数据汇总表</t>
    </r>
  </si>
  <si>
    <r>
      <rPr>
        <sz val="11"/>
        <rFont val="宋体"/>
        <family val="3"/>
        <charset val="134"/>
      </rPr>
      <t>截止时间：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31</t>
    </r>
    <r>
      <rPr>
        <sz val="11"/>
        <rFont val="宋体"/>
        <family val="3"/>
        <charset val="134"/>
      </rPr>
      <t>日</t>
    </r>
  </si>
  <si>
    <r>
      <rPr>
        <sz val="11"/>
        <rFont val="宋体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万元</t>
    </r>
  </si>
  <si>
    <r>
      <rPr>
        <b/>
        <sz val="11"/>
        <rFont val="宋体"/>
        <family val="3"/>
        <charset val="134"/>
      </rPr>
      <t>市县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单位名称</t>
    </r>
    <phoneticPr fontId="6" type="noConversion"/>
  </si>
  <si>
    <r>
      <rPr>
        <b/>
        <sz val="11"/>
        <rFont val="宋体"/>
        <family val="3"/>
        <charset val="134"/>
      </rPr>
      <t>项目大类</t>
    </r>
    <phoneticPr fontId="6" type="noConversion"/>
  </si>
  <si>
    <r>
      <rPr>
        <b/>
        <sz val="11"/>
        <rFont val="宋体"/>
        <family val="3"/>
        <charset val="134"/>
      </rPr>
      <t>项目名称</t>
    </r>
  </si>
  <si>
    <r>
      <rPr>
        <b/>
        <sz val="11"/>
        <rFont val="宋体"/>
        <family val="3"/>
        <charset val="134"/>
      </rPr>
      <t>预算批复数</t>
    </r>
    <phoneticPr fontId="6" type="noConversion"/>
  </si>
  <si>
    <r>
      <rPr>
        <b/>
        <sz val="11"/>
        <rFont val="宋体"/>
        <family val="3"/>
        <charset val="134"/>
      </rPr>
      <t>实际使用数</t>
    </r>
    <phoneticPr fontId="6" type="noConversion"/>
  </si>
  <si>
    <r>
      <rPr>
        <b/>
        <sz val="11"/>
        <rFont val="宋体"/>
        <family val="3"/>
        <charset val="134"/>
      </rPr>
      <t>预算执行率</t>
    </r>
    <phoneticPr fontId="6" type="noConversion"/>
  </si>
  <si>
    <r>
      <rPr>
        <b/>
        <sz val="11"/>
        <rFont val="宋体"/>
        <family val="3"/>
        <charset val="134"/>
      </rPr>
      <t>合计</t>
    </r>
  </si>
  <si>
    <r>
      <rPr>
        <sz val="11"/>
        <rFont val="宋体"/>
        <family val="3"/>
        <charset val="134"/>
      </rPr>
      <t>长沙市</t>
    </r>
  </si>
  <si>
    <r>
      <rPr>
        <sz val="11"/>
        <rFont val="宋体"/>
        <family val="3"/>
        <charset val="134"/>
      </rPr>
      <t>医疗服务保障</t>
    </r>
    <phoneticPr fontId="6" type="noConversion"/>
  </si>
  <si>
    <r>
      <rPr>
        <sz val="11"/>
        <rFont val="宋体"/>
        <family val="3"/>
        <charset val="134"/>
      </rPr>
      <t>疾病预防控制</t>
    </r>
  </si>
  <si>
    <r>
      <rPr>
        <sz val="11"/>
        <rFont val="宋体"/>
        <family val="3"/>
        <charset val="134"/>
      </rPr>
      <t>株洲市</t>
    </r>
  </si>
  <si>
    <r>
      <rPr>
        <sz val="11"/>
        <rFont val="宋体"/>
        <family val="3"/>
        <charset val="134"/>
      </rPr>
      <t>适宜技术推广</t>
    </r>
  </si>
  <si>
    <r>
      <rPr>
        <sz val="11"/>
        <rFont val="宋体"/>
        <family val="3"/>
        <charset val="134"/>
      </rPr>
      <t>董家塅街道社区卫生服务中心房屋修缮项目</t>
    </r>
  </si>
  <si>
    <r>
      <rPr>
        <sz val="11"/>
        <rFont val="宋体"/>
        <family val="3"/>
        <charset val="134"/>
      </rPr>
      <t>高层次人才计划</t>
    </r>
    <phoneticPr fontId="6" type="noConversion"/>
  </si>
  <si>
    <r>
      <rPr>
        <sz val="11"/>
        <rFont val="宋体"/>
        <family val="3"/>
        <charset val="134"/>
      </rPr>
      <t>卫生监督综合</t>
    </r>
  </si>
  <si>
    <r>
      <rPr>
        <sz val="11"/>
        <rFont val="宋体"/>
        <family val="3"/>
        <charset val="134"/>
      </rPr>
      <t>双随机抽查</t>
    </r>
  </si>
  <si>
    <r>
      <rPr>
        <sz val="11"/>
        <rFont val="宋体"/>
        <family val="3"/>
        <charset val="134"/>
      </rPr>
      <t>尘肺病人救治</t>
    </r>
  </si>
  <si>
    <r>
      <rPr>
        <sz val="11"/>
        <rFont val="宋体"/>
        <family val="3"/>
        <charset val="134"/>
      </rPr>
      <t>婚前医学检查</t>
    </r>
  </si>
  <si>
    <r>
      <rPr>
        <sz val="11"/>
        <rFont val="宋体"/>
        <family val="3"/>
        <charset val="134"/>
      </rPr>
      <t>降消项目</t>
    </r>
  </si>
  <si>
    <r>
      <rPr>
        <sz val="11"/>
        <rFont val="宋体"/>
        <family val="3"/>
        <charset val="134"/>
      </rPr>
      <t>卫生应急项目</t>
    </r>
    <phoneticPr fontId="6" type="noConversion"/>
  </si>
  <si>
    <r>
      <rPr>
        <sz val="11"/>
        <rFont val="宋体"/>
        <family val="3"/>
        <charset val="134"/>
      </rPr>
      <t>职业病防治</t>
    </r>
    <phoneticPr fontId="6" type="noConversion"/>
  </si>
  <si>
    <r>
      <rPr>
        <sz val="11"/>
        <rFont val="宋体"/>
        <family val="3"/>
        <charset val="134"/>
      </rPr>
      <t>省级追加项目</t>
    </r>
    <phoneticPr fontId="6" type="noConversion"/>
  </si>
  <si>
    <r>
      <rPr>
        <sz val="11"/>
        <rFont val="宋体"/>
        <family val="3"/>
        <charset val="134"/>
      </rPr>
      <t>湘潭市</t>
    </r>
  </si>
  <si>
    <r>
      <rPr>
        <sz val="11"/>
        <rFont val="宋体"/>
        <family val="3"/>
        <charset val="134"/>
      </rPr>
      <t>基层在岗卫计人才培训</t>
    </r>
  </si>
  <si>
    <r>
      <rPr>
        <sz val="11"/>
        <rFont val="宋体"/>
        <family val="3"/>
        <charset val="134"/>
      </rPr>
      <t>县域医疗卫生次中心建设</t>
    </r>
  </si>
  <si>
    <r>
      <rPr>
        <sz val="11"/>
        <rFont val="宋体"/>
        <family val="3"/>
        <charset val="134"/>
      </rPr>
      <t>心血管网建项目</t>
    </r>
  </si>
  <si>
    <r>
      <rPr>
        <sz val="11"/>
        <rFont val="宋体"/>
        <family val="3"/>
        <charset val="134"/>
      </rPr>
      <t>安宁疗护项目</t>
    </r>
  </si>
  <si>
    <r>
      <rPr>
        <sz val="11"/>
        <rFont val="宋体"/>
        <family val="3"/>
        <charset val="134"/>
      </rPr>
      <t>县级医院专科能力建设</t>
    </r>
  </si>
  <si>
    <r>
      <rPr>
        <sz val="11"/>
        <rFont val="宋体"/>
        <family val="3"/>
        <charset val="134"/>
      </rPr>
      <t>干部保健</t>
    </r>
  </si>
  <si>
    <r>
      <rPr>
        <sz val="11"/>
        <rFont val="宋体"/>
        <family val="3"/>
        <charset val="134"/>
      </rPr>
      <t>国家随机监督抽查</t>
    </r>
    <phoneticPr fontId="6" type="noConversion"/>
  </si>
  <si>
    <r>
      <rPr>
        <sz val="11"/>
        <rFont val="宋体"/>
        <family val="3"/>
        <charset val="134"/>
      </rPr>
      <t>卫生应急</t>
    </r>
  </si>
  <si>
    <r>
      <rPr>
        <sz val="11"/>
        <rFont val="宋体"/>
        <family val="3"/>
        <charset val="134"/>
      </rPr>
      <t>高质量发展示范</t>
    </r>
    <phoneticPr fontId="6" type="noConversion"/>
  </si>
  <si>
    <r>
      <rPr>
        <sz val="11"/>
        <rFont val="宋体"/>
        <family val="3"/>
        <charset val="134"/>
      </rPr>
      <t>衡阳市</t>
    </r>
  </si>
  <si>
    <r>
      <rPr>
        <sz val="11"/>
        <rFont val="宋体"/>
        <family val="3"/>
        <charset val="134"/>
      </rPr>
      <t>业务用房修缮项目</t>
    </r>
  </si>
  <si>
    <r>
      <rPr>
        <sz val="11"/>
        <rFont val="宋体"/>
        <family val="3"/>
        <charset val="134"/>
      </rPr>
      <t>卫生适宜技术推广项目</t>
    </r>
  </si>
  <si>
    <r>
      <rPr>
        <sz val="11"/>
        <rFont val="宋体"/>
        <family val="3"/>
        <charset val="134"/>
      </rPr>
      <t>卫生综合监督项目</t>
    </r>
  </si>
  <si>
    <r>
      <rPr>
        <sz val="11"/>
        <rFont val="宋体"/>
        <family val="3"/>
        <charset val="134"/>
      </rPr>
      <t>卫生科研</t>
    </r>
  </si>
  <si>
    <r>
      <rPr>
        <sz val="11"/>
        <rFont val="宋体"/>
        <family val="3"/>
        <charset val="134"/>
      </rPr>
      <t>干部保健体检提标</t>
    </r>
  </si>
  <si>
    <r>
      <rPr>
        <sz val="11"/>
        <rFont val="宋体"/>
        <family val="3"/>
        <charset val="134"/>
      </rPr>
      <t>贫困县婚前医学检查项目</t>
    </r>
  </si>
  <si>
    <r>
      <rPr>
        <sz val="11"/>
        <rFont val="宋体"/>
        <family val="3"/>
        <charset val="134"/>
      </rPr>
      <t>国家随机监督抽查</t>
    </r>
  </si>
  <si>
    <r>
      <rPr>
        <sz val="11"/>
        <rFont val="宋体"/>
        <family val="3"/>
        <charset val="134"/>
      </rPr>
      <t>县级妇幼保健机构标准化建设项目</t>
    </r>
  </si>
  <si>
    <r>
      <rPr>
        <sz val="11"/>
        <rFont val="宋体"/>
        <family val="3"/>
        <charset val="134"/>
      </rPr>
      <t>脱贫地区基层医疗服务能力提升设备采购项目</t>
    </r>
  </si>
  <si>
    <r>
      <rPr>
        <sz val="11"/>
        <rFont val="宋体"/>
        <family val="3"/>
        <charset val="134"/>
      </rPr>
      <t>邵阳市</t>
    </r>
  </si>
  <si>
    <r>
      <rPr>
        <sz val="11"/>
        <rFont val="宋体"/>
        <family val="3"/>
        <charset val="134"/>
      </rPr>
      <t>医疗服务保障</t>
    </r>
  </si>
  <si>
    <r>
      <rPr>
        <sz val="11"/>
        <rFont val="宋体"/>
        <family val="3"/>
        <charset val="134"/>
      </rPr>
      <t>省级追加项目</t>
    </r>
  </si>
  <si>
    <r>
      <rPr>
        <sz val="11"/>
        <rFont val="宋体"/>
        <family val="3"/>
        <charset val="134"/>
      </rPr>
      <t>岳阳市</t>
    </r>
  </si>
  <si>
    <r>
      <rPr>
        <sz val="11"/>
        <rFont val="宋体"/>
        <family val="3"/>
        <charset val="134"/>
      </rPr>
      <t>社区卫生修缮</t>
    </r>
  </si>
  <si>
    <r>
      <rPr>
        <sz val="11"/>
        <rFont val="宋体"/>
        <family val="3"/>
        <charset val="134"/>
      </rPr>
      <t>急性心脑血管疾病救治网建设项目</t>
    </r>
  </si>
  <si>
    <r>
      <rPr>
        <sz val="11"/>
        <rFont val="宋体"/>
        <family val="3"/>
        <charset val="134"/>
      </rPr>
      <t>卫生监督综合、国家随机监督抽查</t>
    </r>
  </si>
  <si>
    <r>
      <rPr>
        <sz val="11"/>
        <rFont val="宋体"/>
        <family val="3"/>
        <charset val="134"/>
      </rPr>
      <t>贫困县婚前医学检查</t>
    </r>
    <phoneticPr fontId="6" type="noConversion"/>
  </si>
  <si>
    <r>
      <rPr>
        <sz val="11"/>
        <rFont val="宋体"/>
        <family val="3"/>
        <charset val="134"/>
      </rPr>
      <t>常德市</t>
    </r>
  </si>
  <si>
    <r>
      <rPr>
        <sz val="11"/>
        <rFont val="宋体"/>
        <family val="3"/>
        <charset val="134"/>
      </rPr>
      <t>张家界市</t>
    </r>
  </si>
  <si>
    <r>
      <rPr>
        <sz val="11"/>
        <rFont val="宋体"/>
        <family val="3"/>
        <charset val="134"/>
      </rPr>
      <t>脱贫地区基层医疗卫生机构设备采购资金</t>
    </r>
  </si>
  <si>
    <r>
      <rPr>
        <sz val="11"/>
        <rFont val="宋体"/>
        <family val="3"/>
        <charset val="134"/>
      </rPr>
      <t>益阳市</t>
    </r>
  </si>
  <si>
    <r>
      <rPr>
        <sz val="11"/>
        <rFont val="宋体"/>
        <family val="3"/>
        <charset val="134"/>
      </rPr>
      <t>基层在岗卫技人员培训</t>
    </r>
    <phoneticPr fontId="6" type="noConversion"/>
  </si>
  <si>
    <r>
      <rPr>
        <sz val="11"/>
        <rFont val="宋体"/>
        <family val="3"/>
        <charset val="134"/>
      </rPr>
      <t>县级妇幼保健机构标准化建设</t>
    </r>
    <phoneticPr fontId="6" type="noConversion"/>
  </si>
  <si>
    <r>
      <rPr>
        <sz val="11"/>
        <rFont val="宋体"/>
        <family val="3"/>
        <charset val="134"/>
      </rPr>
      <t>脱贫地区基层医疗卫生机构设备采购</t>
    </r>
    <phoneticPr fontId="6" type="noConversion"/>
  </si>
  <si>
    <r>
      <rPr>
        <sz val="11"/>
        <rFont val="宋体"/>
        <family val="3"/>
        <charset val="134"/>
      </rPr>
      <t>县域医疗卫生次中心建设</t>
    </r>
    <phoneticPr fontId="6" type="noConversion"/>
  </si>
  <si>
    <r>
      <rPr>
        <sz val="11"/>
        <rFont val="宋体"/>
        <family val="3"/>
        <charset val="134"/>
      </rPr>
      <t>职业病防治经费</t>
    </r>
  </si>
  <si>
    <r>
      <rPr>
        <sz val="11"/>
        <rFont val="宋体"/>
        <family val="3"/>
        <charset val="134"/>
      </rPr>
      <t>永州市</t>
    </r>
  </si>
  <si>
    <r>
      <rPr>
        <sz val="11"/>
        <rFont val="宋体"/>
        <family val="3"/>
        <charset val="134"/>
      </rPr>
      <t>社区卫生</t>
    </r>
  </si>
  <si>
    <r>
      <rPr>
        <b/>
        <sz val="11"/>
        <rFont val="宋体"/>
        <family val="3"/>
        <charset val="134"/>
      </rPr>
      <t>小计</t>
    </r>
    <phoneticPr fontId="6" type="noConversion"/>
  </si>
  <si>
    <r>
      <rPr>
        <sz val="11"/>
        <rFont val="宋体"/>
        <family val="3"/>
        <charset val="134"/>
      </rPr>
      <t>郴州市</t>
    </r>
    <phoneticPr fontId="6" type="noConversion"/>
  </si>
  <si>
    <r>
      <rPr>
        <sz val="11"/>
        <rFont val="宋体"/>
        <family val="3"/>
        <charset val="134"/>
      </rPr>
      <t>娄底市</t>
    </r>
  </si>
  <si>
    <r>
      <rPr>
        <sz val="11"/>
        <rFont val="宋体"/>
        <family val="3"/>
        <charset val="134"/>
      </rPr>
      <t>对口支援</t>
    </r>
  </si>
  <si>
    <r>
      <rPr>
        <sz val="11"/>
        <rFont val="宋体"/>
        <family val="3"/>
        <charset val="134"/>
      </rPr>
      <t>省追加项目</t>
    </r>
  </si>
  <si>
    <r>
      <rPr>
        <sz val="11"/>
        <rFont val="宋体"/>
        <family val="3"/>
        <charset val="134"/>
      </rPr>
      <t>怀化市</t>
    </r>
  </si>
  <si>
    <r>
      <rPr>
        <sz val="11"/>
        <rFont val="宋体"/>
        <family val="3"/>
        <charset val="134"/>
      </rPr>
      <t>湘西州</t>
    </r>
  </si>
  <si>
    <r>
      <rPr>
        <sz val="11"/>
        <rFont val="宋体"/>
        <family val="3"/>
        <charset val="134"/>
      </rPr>
      <t>婴幼儿照护示范城市</t>
    </r>
  </si>
  <si>
    <r>
      <rPr>
        <b/>
        <sz val="11"/>
        <rFont val="宋体"/>
        <family val="3"/>
        <charset val="134"/>
      </rPr>
      <t>市州小计</t>
    </r>
  </si>
  <si>
    <r>
      <rPr>
        <sz val="11"/>
        <rFont val="宋体"/>
        <family val="3"/>
        <charset val="134"/>
      </rPr>
      <t>委本级</t>
    </r>
    <phoneticPr fontId="6" type="noConversion"/>
  </si>
  <si>
    <r>
      <rPr>
        <sz val="11"/>
        <rFont val="宋体"/>
        <family val="3"/>
        <charset val="134"/>
      </rPr>
      <t>基层在岗卫技人员培训</t>
    </r>
  </si>
  <si>
    <r>
      <rPr>
        <sz val="11"/>
        <rFont val="宋体"/>
        <family val="3"/>
        <charset val="134"/>
      </rPr>
      <t>住院医师规范化培训工作经费</t>
    </r>
  </si>
  <si>
    <r>
      <rPr>
        <sz val="11"/>
        <rFont val="宋体"/>
        <family val="3"/>
        <charset val="134"/>
      </rPr>
      <t>卫生科研课题</t>
    </r>
  </si>
  <si>
    <r>
      <rPr>
        <sz val="11"/>
        <rFont val="宋体"/>
        <family val="3"/>
        <charset val="134"/>
      </rPr>
      <t>全科医生培训</t>
    </r>
  </si>
  <si>
    <r>
      <rPr>
        <sz val="11"/>
        <rFont val="宋体"/>
        <family val="3"/>
        <charset val="134"/>
      </rPr>
      <t>公立医院年报及事业单位财务审计</t>
    </r>
  </si>
  <si>
    <r>
      <rPr>
        <sz val="11"/>
        <rFont val="宋体"/>
        <family val="3"/>
        <charset val="134"/>
      </rPr>
      <t>突发公共卫生事件卫生应急</t>
    </r>
  </si>
  <si>
    <r>
      <rPr>
        <sz val="11"/>
        <rFont val="宋体"/>
        <family val="3"/>
        <charset val="134"/>
      </rPr>
      <t>职业病防治</t>
    </r>
  </si>
  <si>
    <r>
      <rPr>
        <sz val="11"/>
        <rFont val="宋体"/>
        <family val="3"/>
        <charset val="134"/>
      </rPr>
      <t>卫生监督及抽检补助</t>
    </r>
  </si>
  <si>
    <r>
      <rPr>
        <sz val="11"/>
        <rFont val="宋体"/>
        <family val="3"/>
        <charset val="134"/>
      </rPr>
      <t>对口支援经费</t>
    </r>
  </si>
  <si>
    <r>
      <rPr>
        <sz val="11"/>
        <rFont val="宋体"/>
        <family val="3"/>
        <charset val="134"/>
      </rPr>
      <t>公共卫生</t>
    </r>
    <phoneticPr fontId="6" type="noConversion"/>
  </si>
  <si>
    <r>
      <rPr>
        <sz val="11"/>
        <rFont val="宋体"/>
        <family val="3"/>
        <charset val="134"/>
      </rPr>
      <t>其他</t>
    </r>
  </si>
  <si>
    <r>
      <rPr>
        <sz val="11"/>
        <rFont val="宋体"/>
        <family val="3"/>
        <charset val="134"/>
      </rPr>
      <t>湖南省肿瘤医院</t>
    </r>
    <phoneticPr fontId="6" type="noConversion"/>
  </si>
  <si>
    <r>
      <rPr>
        <sz val="11"/>
        <rFont val="宋体"/>
        <family val="3"/>
        <charset val="134"/>
      </rPr>
      <t>重点专科建设</t>
    </r>
  </si>
  <si>
    <r>
      <rPr>
        <sz val="11"/>
        <rFont val="宋体"/>
        <family val="3"/>
        <charset val="134"/>
      </rPr>
      <t>省属公立医院改革补助</t>
    </r>
  </si>
  <si>
    <r>
      <rPr>
        <sz val="11"/>
        <rFont val="宋体"/>
        <family val="3"/>
        <charset val="134"/>
      </rPr>
      <t>病人欠费</t>
    </r>
  </si>
  <si>
    <r>
      <rPr>
        <sz val="11"/>
        <rFont val="宋体"/>
        <family val="3"/>
        <charset val="134"/>
      </rPr>
      <t>医疗卫生领域</t>
    </r>
  </si>
  <si>
    <r>
      <rPr>
        <sz val="11"/>
        <rFont val="宋体"/>
        <family val="3"/>
        <charset val="134"/>
      </rPr>
      <t>湖南省妇幼保健院</t>
    </r>
    <phoneticPr fontId="6" type="noConversion"/>
  </si>
  <si>
    <r>
      <rPr>
        <sz val="11"/>
        <rFont val="宋体"/>
        <family val="3"/>
        <charset val="134"/>
      </rPr>
      <t>湖南省儿童医院</t>
    </r>
    <phoneticPr fontId="6" type="noConversion"/>
  </si>
  <si>
    <r>
      <rPr>
        <sz val="11"/>
        <rFont val="宋体"/>
        <family val="3"/>
        <charset val="134"/>
      </rPr>
      <t>重点专科建设经费</t>
    </r>
  </si>
  <si>
    <r>
      <rPr>
        <sz val="11"/>
        <rFont val="宋体"/>
        <family val="3"/>
        <charset val="134"/>
      </rPr>
      <t>湖南省脑科医院</t>
    </r>
    <phoneticPr fontId="6" type="noConversion"/>
  </si>
  <si>
    <r>
      <rPr>
        <sz val="11"/>
        <rFont val="宋体"/>
        <family val="3"/>
        <charset val="134"/>
      </rPr>
      <t>湖南省卫生健康高层次人才</t>
    </r>
  </si>
  <si>
    <r>
      <rPr>
        <sz val="11"/>
        <rFont val="宋体"/>
        <family val="3"/>
        <charset val="134"/>
      </rPr>
      <t>卫生适宜技术推广</t>
    </r>
  </si>
  <si>
    <r>
      <rPr>
        <sz val="11"/>
        <rFont val="宋体"/>
        <family val="3"/>
        <charset val="134"/>
      </rPr>
      <t>医疗质量中心补助</t>
    </r>
  </si>
  <si>
    <r>
      <rPr>
        <sz val="11"/>
        <rFont val="宋体"/>
        <family val="3"/>
        <charset val="134"/>
      </rPr>
      <t>急性心脑血管疾病救治</t>
    </r>
  </si>
  <si>
    <r>
      <rPr>
        <sz val="11"/>
        <rFont val="宋体"/>
        <family val="3"/>
        <charset val="134"/>
      </rPr>
      <t>公共卫生</t>
    </r>
  </si>
  <si>
    <r>
      <rPr>
        <sz val="11"/>
        <rFont val="宋体"/>
        <family val="3"/>
        <charset val="134"/>
      </rPr>
      <t>食品安全风险监测</t>
    </r>
  </si>
  <si>
    <r>
      <rPr>
        <sz val="11"/>
        <rFont val="宋体"/>
        <family val="3"/>
        <charset val="134"/>
      </rPr>
      <t>安宁疗护</t>
    </r>
  </si>
  <si>
    <r>
      <rPr>
        <sz val="11"/>
        <rFont val="宋体"/>
        <family val="3"/>
        <charset val="134"/>
      </rPr>
      <t>湖南中医药大学第一附属医院</t>
    </r>
    <phoneticPr fontId="6" type="noConversion"/>
  </si>
  <si>
    <r>
      <rPr>
        <sz val="11"/>
        <rFont val="宋体"/>
        <family val="3"/>
        <charset val="134"/>
      </rPr>
      <t>省属公立医院改革补助</t>
    </r>
    <phoneticPr fontId="6" type="noConversion"/>
  </si>
  <si>
    <r>
      <rPr>
        <sz val="11"/>
        <rFont val="宋体"/>
        <family val="3"/>
        <charset val="134"/>
      </rPr>
      <t>湖南中医药大学第二附属医院</t>
    </r>
    <phoneticPr fontId="6" type="noConversion"/>
  </si>
  <si>
    <r>
      <rPr>
        <sz val="11"/>
        <rFont val="宋体"/>
        <family val="3"/>
        <charset val="134"/>
      </rPr>
      <t>医疗卫生领域中央预算内投资省级配套资金</t>
    </r>
  </si>
  <si>
    <r>
      <rPr>
        <sz val="11"/>
        <rFont val="宋体"/>
        <family val="3"/>
        <charset val="134"/>
      </rPr>
      <t>南华大学附属第一医院</t>
    </r>
    <phoneticPr fontId="6" type="noConversion"/>
  </si>
  <si>
    <r>
      <rPr>
        <sz val="11"/>
        <rFont val="宋体"/>
        <family val="3"/>
        <charset val="134"/>
      </rPr>
      <t>万名医师支援农村</t>
    </r>
  </si>
  <si>
    <r>
      <rPr>
        <sz val="11"/>
        <rFont val="宋体"/>
        <family val="3"/>
        <charset val="134"/>
      </rPr>
      <t>南华大学附属第二医院</t>
    </r>
  </si>
  <si>
    <r>
      <rPr>
        <sz val="11"/>
        <rFont val="宋体"/>
        <family val="3"/>
        <charset val="134"/>
      </rPr>
      <t>南华大学附属第三医院</t>
    </r>
    <phoneticPr fontId="6" type="noConversion"/>
  </si>
  <si>
    <r>
      <rPr>
        <sz val="11"/>
        <rFont val="宋体"/>
        <family val="3"/>
        <charset val="134"/>
      </rPr>
      <t>湖南师范大学附属湘东医院</t>
    </r>
  </si>
  <si>
    <r>
      <rPr>
        <sz val="11"/>
        <rFont val="宋体"/>
        <family val="3"/>
        <charset val="134"/>
      </rPr>
      <t>湖南省疾病预防控制中心</t>
    </r>
  </si>
  <si>
    <r>
      <rPr>
        <sz val="11"/>
        <rFont val="宋体"/>
        <family val="3"/>
        <charset val="134"/>
      </rPr>
      <t>生物安全三级实验室模拟试运行</t>
    </r>
    <phoneticPr fontId="6" type="noConversion"/>
  </si>
  <si>
    <r>
      <rPr>
        <sz val="11"/>
        <rFont val="宋体"/>
        <family val="3"/>
        <charset val="134"/>
      </rPr>
      <t>湖南省职业病防治院</t>
    </r>
  </si>
  <si>
    <r>
      <rPr>
        <sz val="11"/>
        <rFont val="宋体"/>
        <family val="3"/>
        <charset val="134"/>
      </rPr>
      <t>湖南省结核病防治所</t>
    </r>
  </si>
  <si>
    <r>
      <rPr>
        <sz val="11"/>
        <rFont val="宋体"/>
        <family val="3"/>
        <charset val="134"/>
      </rPr>
      <t>省级重点专科建设项目</t>
    </r>
  </si>
  <si>
    <r>
      <rPr>
        <sz val="11"/>
        <rFont val="宋体"/>
        <family val="3"/>
        <charset val="134"/>
      </rPr>
      <t>湖南省结核病诊疗质量控制中心</t>
    </r>
  </si>
  <si>
    <r>
      <rPr>
        <sz val="11"/>
        <rFont val="宋体"/>
        <family val="3"/>
        <charset val="134"/>
      </rPr>
      <t>湖南省血吸虫病防治所</t>
    </r>
  </si>
  <si>
    <r>
      <rPr>
        <sz val="11"/>
        <rFont val="宋体"/>
        <family val="3"/>
        <charset val="134"/>
      </rPr>
      <t>其他</t>
    </r>
    <phoneticPr fontId="6" type="noConversion"/>
  </si>
  <si>
    <r>
      <rPr>
        <sz val="11"/>
        <rFont val="宋体"/>
        <family val="3"/>
        <charset val="134"/>
      </rPr>
      <t>湖南省卫生计生综合监督局</t>
    </r>
    <phoneticPr fontId="6" type="noConversion"/>
  </si>
  <si>
    <r>
      <rPr>
        <sz val="11"/>
        <rFont val="宋体"/>
        <family val="3"/>
        <charset val="134"/>
      </rPr>
      <t>湖南中医药高等专科学校附属第一医院</t>
    </r>
    <phoneticPr fontId="6" type="noConversion"/>
  </si>
  <si>
    <r>
      <rPr>
        <sz val="11"/>
        <rFont val="宋体"/>
        <family val="3"/>
        <charset val="134"/>
      </rPr>
      <t>湖南省人民医院</t>
    </r>
    <phoneticPr fontId="6" type="noConversion"/>
  </si>
  <si>
    <r>
      <rPr>
        <sz val="11"/>
        <rFont val="宋体"/>
        <family val="3"/>
        <charset val="134"/>
      </rPr>
      <t>公众急救知识技能普及</t>
    </r>
  </si>
  <si>
    <r>
      <rPr>
        <sz val="11"/>
        <rFont val="宋体"/>
        <family val="3"/>
        <charset val="134"/>
      </rPr>
      <t>公共卫生专项</t>
    </r>
  </si>
  <si>
    <r>
      <rPr>
        <sz val="11"/>
        <rFont val="宋体"/>
        <family val="3"/>
        <charset val="134"/>
      </rPr>
      <t>南华大学附属南华医院</t>
    </r>
  </si>
  <si>
    <r>
      <rPr>
        <sz val="11"/>
        <rFont val="宋体"/>
        <family val="3"/>
        <charset val="134"/>
      </rPr>
      <t>万名医师支援农村</t>
    </r>
    <phoneticPr fontId="6" type="noConversion"/>
  </si>
  <si>
    <r>
      <t xml:space="preserve">  </t>
    </r>
    <r>
      <rPr>
        <sz val="11"/>
        <rFont val="宋体"/>
        <family val="3"/>
        <charset val="134"/>
      </rPr>
      <t>湖南省卫生健康委健康教育宣传中心</t>
    </r>
    <phoneticPr fontId="6" type="noConversion"/>
  </si>
  <si>
    <r>
      <rPr>
        <sz val="11"/>
        <rFont val="宋体"/>
        <family val="3"/>
        <charset val="134"/>
      </rPr>
      <t>湖南省卫生健康委信息统计中心</t>
    </r>
  </si>
  <si>
    <r>
      <rPr>
        <sz val="11"/>
        <rFont val="宋体"/>
        <family val="3"/>
        <charset val="134"/>
      </rPr>
      <t>卫生计生信息系统运行维护及升级改造</t>
    </r>
  </si>
  <si>
    <r>
      <rPr>
        <sz val="11"/>
        <rFont val="宋体"/>
        <family val="3"/>
        <charset val="134"/>
      </rPr>
      <t>湘南学院附属医院</t>
    </r>
  </si>
  <si>
    <r>
      <rPr>
        <sz val="11"/>
        <rFont val="宋体"/>
        <family val="3"/>
        <charset val="134"/>
      </rPr>
      <t>公立医院综合改革补助</t>
    </r>
  </si>
  <si>
    <r>
      <rPr>
        <sz val="11"/>
        <rFont val="宋体"/>
        <family val="3"/>
        <charset val="134"/>
      </rPr>
      <t>湖南医药学院第一附属医院</t>
    </r>
    <phoneticPr fontId="6" type="noConversion"/>
  </si>
  <si>
    <r>
      <rPr>
        <sz val="11"/>
        <rFont val="宋体"/>
        <family val="3"/>
        <charset val="134"/>
      </rPr>
      <t>邵阳学院附属第一医院</t>
    </r>
  </si>
  <si>
    <r>
      <rPr>
        <sz val="11"/>
        <rFont val="宋体"/>
        <family val="3"/>
        <charset val="134"/>
      </rPr>
      <t>邵阳学院附属第二医院</t>
    </r>
  </si>
  <si>
    <r>
      <rPr>
        <sz val="11"/>
        <rFont val="宋体"/>
        <family val="3"/>
        <charset val="134"/>
      </rPr>
      <t>湖南省康复医院</t>
    </r>
    <phoneticPr fontId="6" type="noConversion"/>
  </si>
  <si>
    <r>
      <rPr>
        <sz val="11"/>
        <rFont val="宋体"/>
        <family val="3"/>
        <charset val="134"/>
      </rPr>
      <t>农民工尘肺病基本医疗救治救助</t>
    </r>
  </si>
  <si>
    <r>
      <rPr>
        <sz val="11"/>
        <rFont val="宋体"/>
        <family val="3"/>
        <charset val="134"/>
      </rPr>
      <t>南华大学附属第七医院</t>
    </r>
    <phoneticPr fontId="6" type="noConversion"/>
  </si>
  <si>
    <r>
      <rPr>
        <sz val="11"/>
        <rFont val="宋体"/>
        <family val="3"/>
        <charset val="134"/>
      </rPr>
      <t>湖南省卫生健康委人才交流服务中心</t>
    </r>
  </si>
  <si>
    <r>
      <rPr>
        <b/>
        <sz val="11"/>
        <rFont val="宋体"/>
        <family val="3"/>
        <charset val="134"/>
      </rPr>
      <t>省本级小计</t>
    </r>
    <phoneticPr fontId="6" type="noConversion"/>
  </si>
  <si>
    <r>
      <rPr>
        <b/>
        <sz val="11"/>
        <rFont val="宋体"/>
        <family val="3"/>
        <charset val="134"/>
      </rPr>
      <t>实际到位数</t>
    </r>
    <r>
      <rPr>
        <b/>
        <sz val="11"/>
        <rFont val="Times New Roman"/>
        <family val="1"/>
      </rPr>
      <t>(</t>
    </r>
    <r>
      <rPr>
        <b/>
        <sz val="11"/>
        <rFont val="宋体"/>
        <family val="1"/>
        <charset val="134"/>
      </rPr>
      <t>至区县市及省直单位）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</si>
</sst>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#,##0.00_ "/>
    <numFmt numFmtId="177" formatCode="0.00_ "/>
  </numFmts>
  <fonts count="14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22"/>
      <name val="方正小标宋简体"/>
      <family val="4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2"/>
      <name val="Times New Roman"/>
      <family val="1"/>
    </font>
    <font>
      <b/>
      <sz val="9"/>
      <name val="Times New Roman"/>
      <family val="1"/>
    </font>
    <font>
      <b/>
      <sz val="11"/>
      <name val="宋体"/>
      <family val="1"/>
      <charset val="134"/>
    </font>
    <font>
      <b/>
      <sz val="1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0" fontId="3" fillId="0" borderId="1" xfId="2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3" fontId="3" fillId="0" borderId="1" xfId="1" applyFont="1" applyFill="1" applyBorder="1">
      <alignment vertical="center"/>
    </xf>
    <xf numFmtId="43" fontId="3" fillId="0" borderId="1" xfId="1" applyFont="1" applyFill="1" applyBorder="1" applyAlignment="1">
      <alignment horizontal="center"/>
    </xf>
    <xf numFmtId="177" fontId="3" fillId="0" borderId="1" xfId="0" applyNumberFormat="1" applyFont="1" applyBorder="1" applyAlignment="1"/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10" fontId="7" fillId="0" borderId="1" xfId="2" applyNumberFormat="1" applyFont="1" applyFill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top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0" xfId="0" applyNumberFormat="1" applyFont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177" fontId="3" fillId="0" borderId="7" xfId="0" applyNumberFormat="1" applyFont="1" applyBorder="1" applyAlignment="1"/>
    <xf numFmtId="10" fontId="3" fillId="0" borderId="7" xfId="2" applyNumberFormat="1" applyFont="1" applyFill="1" applyBorder="1">
      <alignment vertical="center"/>
    </xf>
    <xf numFmtId="43" fontId="7" fillId="0" borderId="1" xfId="1" applyFont="1" applyFill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177" fontId="7" fillId="0" borderId="1" xfId="0" applyNumberFormat="1" applyFont="1" applyBorder="1">
      <alignment vertical="center"/>
    </xf>
    <xf numFmtId="43" fontId="7" fillId="0" borderId="1" xfId="0" applyNumberFormat="1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0" fontId="3" fillId="0" borderId="0" xfId="0" applyFont="1">
      <alignment vertical="center"/>
    </xf>
    <xf numFmtId="0" fontId="11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10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Fill="1">
      <alignment vertical="center"/>
    </xf>
    <xf numFmtId="43" fontId="3" fillId="0" borderId="1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/>
    <xf numFmtId="43" fontId="3" fillId="0" borderId="7" xfId="1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3" fillId="0" borderId="1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0BE8-30BC-4BFC-80C4-CCC542193FF9}">
  <dimension ref="A1:H435"/>
  <sheetViews>
    <sheetView tabSelected="1" topLeftCell="B1" workbookViewId="0">
      <pane ySplit="4" topLeftCell="A5" activePane="bottomLeft" state="frozen"/>
      <selection pane="bottomLeft" activeCell="J10" sqref="J10"/>
    </sheetView>
  </sheetViews>
  <sheetFormatPr defaultColWidth="8.88671875" defaultRowHeight="13.8" x14ac:dyDescent="0.25"/>
  <cols>
    <col min="1" max="1" width="19.77734375" style="46" customWidth="1"/>
    <col min="2" max="2" width="24.88671875" style="35" bestFit="1" customWidth="1"/>
    <col min="3" max="3" width="44.6640625" style="35" bestFit="1" customWidth="1"/>
    <col min="4" max="4" width="15.5546875" style="47" bestFit="1" customWidth="1"/>
    <col min="5" max="5" width="15.5546875" style="35" bestFit="1" customWidth="1"/>
    <col min="6" max="6" width="17.77734375" style="47" bestFit="1" customWidth="1"/>
    <col min="7" max="7" width="11.109375" style="35" bestFit="1" customWidth="1"/>
    <col min="8" max="8" width="10" style="35" bestFit="1" customWidth="1"/>
    <col min="9" max="16384" width="8.88671875" style="35"/>
  </cols>
  <sheetData>
    <row r="1" spans="1:8" ht="15.6" customHeight="1" x14ac:dyDescent="0.25">
      <c r="A1" s="30" t="s">
        <v>32</v>
      </c>
      <c r="B1" s="31"/>
      <c r="C1" s="32"/>
      <c r="D1" s="34"/>
      <c r="E1" s="33"/>
      <c r="F1" s="34"/>
      <c r="G1" s="33"/>
    </row>
    <row r="2" spans="1:8" ht="29.4" customHeight="1" x14ac:dyDescent="0.25">
      <c r="A2" s="52" t="s">
        <v>33</v>
      </c>
      <c r="B2" s="52"/>
      <c r="C2" s="52"/>
      <c r="D2" s="53"/>
      <c r="E2" s="52"/>
      <c r="F2" s="52"/>
      <c r="G2" s="52"/>
      <c r="H2" s="52"/>
    </row>
    <row r="3" spans="1:8" ht="19.95" customHeight="1" x14ac:dyDescent="0.25">
      <c r="A3" s="36"/>
      <c r="B3" s="36"/>
      <c r="C3" s="59" t="s">
        <v>34</v>
      </c>
      <c r="D3" s="59"/>
      <c r="E3" s="37"/>
      <c r="F3" s="37"/>
      <c r="G3" s="38"/>
      <c r="H3" s="38" t="s">
        <v>35</v>
      </c>
    </row>
    <row r="4" spans="1:8" ht="22.95" customHeight="1" x14ac:dyDescent="0.25">
      <c r="A4" s="39" t="s">
        <v>36</v>
      </c>
      <c r="B4" s="6" t="s">
        <v>37</v>
      </c>
      <c r="C4" s="6" t="s">
        <v>38</v>
      </c>
      <c r="D4" s="40" t="s">
        <v>39</v>
      </c>
      <c r="E4" s="51" t="s">
        <v>171</v>
      </c>
      <c r="F4" s="40" t="s">
        <v>40</v>
      </c>
      <c r="G4" s="6" t="s">
        <v>41</v>
      </c>
      <c r="H4" s="41" t="s">
        <v>31</v>
      </c>
    </row>
    <row r="5" spans="1:8" s="43" customFormat="1" ht="18" customHeight="1" x14ac:dyDescent="0.25">
      <c r="A5" s="54" t="s">
        <v>42</v>
      </c>
      <c r="B5" s="54"/>
      <c r="C5" s="54"/>
      <c r="D5" s="12">
        <f>D191+D434</f>
        <v>56896.270000000004</v>
      </c>
      <c r="E5" s="12">
        <f t="shared" ref="E5:F5" si="0">E191+E434</f>
        <v>56896.270000000004</v>
      </c>
      <c r="F5" s="12">
        <f t="shared" si="0"/>
        <v>39971.376799000005</v>
      </c>
      <c r="G5" s="13">
        <f t="shared" ref="G5:G76" si="1">F5/E5</f>
        <v>0.70253070717992594</v>
      </c>
      <c r="H5" s="42"/>
    </row>
    <row r="6" spans="1:8" ht="15" customHeight="1" x14ac:dyDescent="0.25">
      <c r="A6" s="60" t="s">
        <v>43</v>
      </c>
      <c r="B6" s="4" t="s">
        <v>1</v>
      </c>
      <c r="C6" s="4" t="s">
        <v>44</v>
      </c>
      <c r="D6" s="7">
        <v>1307</v>
      </c>
      <c r="E6" s="2">
        <f>D6</f>
        <v>1307</v>
      </c>
      <c r="F6" s="2">
        <v>1062.7</v>
      </c>
      <c r="G6" s="1">
        <f t="shared" si="1"/>
        <v>0.81308339709257849</v>
      </c>
      <c r="H6" s="4"/>
    </row>
    <row r="7" spans="1:8" ht="15" customHeight="1" x14ac:dyDescent="0.25">
      <c r="A7" s="60"/>
      <c r="B7" s="4" t="s">
        <v>18</v>
      </c>
      <c r="C7" s="4" t="s">
        <v>45</v>
      </c>
      <c r="D7" s="2">
        <v>549.03</v>
      </c>
      <c r="E7" s="2">
        <f>D7</f>
        <v>549.03</v>
      </c>
      <c r="F7" s="2">
        <v>542.03</v>
      </c>
      <c r="G7" s="1">
        <f t="shared" si="1"/>
        <v>0.98725024133471762</v>
      </c>
      <c r="H7" s="4"/>
    </row>
    <row r="8" spans="1:8" s="43" customFormat="1" ht="15" customHeight="1" x14ac:dyDescent="0.25">
      <c r="A8" s="60"/>
      <c r="B8" s="57" t="s">
        <v>2</v>
      </c>
      <c r="C8" s="58"/>
      <c r="D8" s="12">
        <f>SUM(D6:D7)</f>
        <v>1856.03</v>
      </c>
      <c r="E8" s="12">
        <f>SUM(E6:E7)</f>
        <v>1856.03</v>
      </c>
      <c r="F8" s="25">
        <f>SUM(F6:F7)</f>
        <v>1604.73</v>
      </c>
      <c r="G8" s="13">
        <f t="shared" si="1"/>
        <v>0.8646034816247582</v>
      </c>
      <c r="H8" s="42"/>
    </row>
    <row r="9" spans="1:8" ht="16.05" customHeight="1" x14ac:dyDescent="0.25">
      <c r="A9" s="60" t="s">
        <v>46</v>
      </c>
      <c r="B9" s="4" t="s">
        <v>1</v>
      </c>
      <c r="C9" s="4" t="s">
        <v>47</v>
      </c>
      <c r="D9" s="7">
        <v>5</v>
      </c>
      <c r="E9" s="2">
        <v>5</v>
      </c>
      <c r="F9" s="2">
        <v>0.78</v>
      </c>
      <c r="G9" s="1">
        <f t="shared" si="1"/>
        <v>0.156</v>
      </c>
      <c r="H9" s="4"/>
    </row>
    <row r="10" spans="1:8" ht="16.05" customHeight="1" x14ac:dyDescent="0.25">
      <c r="A10" s="60"/>
      <c r="B10" s="4" t="s">
        <v>1</v>
      </c>
      <c r="C10" s="4" t="s">
        <v>48</v>
      </c>
      <c r="D10" s="7">
        <v>40</v>
      </c>
      <c r="E10" s="2">
        <v>40</v>
      </c>
      <c r="F10" s="2">
        <v>40</v>
      </c>
      <c r="G10" s="1">
        <f t="shared" si="1"/>
        <v>1</v>
      </c>
      <c r="H10" s="4"/>
    </row>
    <row r="11" spans="1:8" ht="16.05" customHeight="1" x14ac:dyDescent="0.25">
      <c r="A11" s="60"/>
      <c r="B11" s="4" t="s">
        <v>1</v>
      </c>
      <c r="C11" s="4" t="s">
        <v>49</v>
      </c>
      <c r="D11" s="7">
        <v>14</v>
      </c>
      <c r="E11" s="2">
        <v>14</v>
      </c>
      <c r="F11" s="2">
        <v>14</v>
      </c>
      <c r="G11" s="1">
        <f t="shared" si="1"/>
        <v>1</v>
      </c>
      <c r="H11" s="4"/>
    </row>
    <row r="12" spans="1:8" ht="16.05" customHeight="1" x14ac:dyDescent="0.25">
      <c r="A12" s="60"/>
      <c r="B12" s="4" t="s">
        <v>1</v>
      </c>
      <c r="C12" s="4" t="s">
        <v>19</v>
      </c>
      <c r="D12" s="7">
        <v>6</v>
      </c>
      <c r="E12" s="2">
        <v>6</v>
      </c>
      <c r="F12" s="2">
        <v>6</v>
      </c>
      <c r="G12" s="1">
        <f t="shared" si="1"/>
        <v>1</v>
      </c>
      <c r="H12" s="4"/>
    </row>
    <row r="13" spans="1:8" ht="14.4" x14ac:dyDescent="0.25">
      <c r="A13" s="60"/>
      <c r="B13" s="4" t="s">
        <v>18</v>
      </c>
      <c r="C13" s="4" t="s">
        <v>50</v>
      </c>
      <c r="D13" s="2">
        <v>8</v>
      </c>
      <c r="E13" s="2">
        <v>8</v>
      </c>
      <c r="F13" s="2">
        <v>8</v>
      </c>
      <c r="G13" s="1">
        <f t="shared" ref="G13:G19" si="2">F13/E13</f>
        <v>1</v>
      </c>
      <c r="H13" s="4"/>
    </row>
    <row r="14" spans="1:8" ht="14.4" x14ac:dyDescent="0.25">
      <c r="A14" s="60"/>
      <c r="B14" s="4" t="s">
        <v>18</v>
      </c>
      <c r="C14" s="4" t="s">
        <v>51</v>
      </c>
      <c r="D14" s="2">
        <v>20</v>
      </c>
      <c r="E14" s="2">
        <v>20</v>
      </c>
      <c r="F14" s="2">
        <v>20</v>
      </c>
      <c r="G14" s="1">
        <f t="shared" si="2"/>
        <v>1</v>
      </c>
      <c r="H14" s="4"/>
    </row>
    <row r="15" spans="1:8" ht="14.4" x14ac:dyDescent="0.25">
      <c r="A15" s="60"/>
      <c r="B15" s="4" t="s">
        <v>18</v>
      </c>
      <c r="C15" s="4" t="s">
        <v>27</v>
      </c>
      <c r="D15" s="2">
        <v>30.8</v>
      </c>
      <c r="E15" s="2">
        <v>30.8</v>
      </c>
      <c r="F15" s="2">
        <v>30.8</v>
      </c>
      <c r="G15" s="1">
        <f t="shared" si="2"/>
        <v>1</v>
      </c>
      <c r="H15" s="4"/>
    </row>
    <row r="16" spans="1:8" ht="14.4" x14ac:dyDescent="0.25">
      <c r="A16" s="60"/>
      <c r="B16" s="4" t="s">
        <v>18</v>
      </c>
      <c r="C16" s="4" t="s">
        <v>52</v>
      </c>
      <c r="D16" s="2">
        <v>93.17</v>
      </c>
      <c r="E16" s="2">
        <v>93.17</v>
      </c>
      <c r="F16" s="2">
        <v>93.17</v>
      </c>
      <c r="G16" s="1">
        <f t="shared" si="2"/>
        <v>1</v>
      </c>
      <c r="H16" s="4"/>
    </row>
    <row r="17" spans="1:8" ht="14.4" x14ac:dyDescent="0.25">
      <c r="A17" s="60"/>
      <c r="B17" s="4" t="s">
        <v>18</v>
      </c>
      <c r="C17" s="4" t="s">
        <v>53</v>
      </c>
      <c r="D17" s="2">
        <v>18.54</v>
      </c>
      <c r="E17" s="2">
        <v>18.54</v>
      </c>
      <c r="F17" s="2">
        <v>18.54</v>
      </c>
      <c r="G17" s="1">
        <f t="shared" si="2"/>
        <v>1</v>
      </c>
      <c r="H17" s="4"/>
    </row>
    <row r="18" spans="1:8" ht="14.4" x14ac:dyDescent="0.25">
      <c r="A18" s="60"/>
      <c r="B18" s="4" t="s">
        <v>18</v>
      </c>
      <c r="C18" s="4" t="s">
        <v>45</v>
      </c>
      <c r="D18" s="2">
        <v>46.8</v>
      </c>
      <c r="E18" s="2">
        <v>46.8</v>
      </c>
      <c r="F18" s="2">
        <v>30.2</v>
      </c>
      <c r="G18" s="1">
        <f t="shared" si="2"/>
        <v>0.64529914529914534</v>
      </c>
      <c r="H18" s="4"/>
    </row>
    <row r="19" spans="1:8" ht="14.4" x14ac:dyDescent="0.25">
      <c r="A19" s="60"/>
      <c r="B19" s="4" t="s">
        <v>18</v>
      </c>
      <c r="C19" s="4" t="s">
        <v>54</v>
      </c>
      <c r="D19" s="2">
        <v>13.26</v>
      </c>
      <c r="E19" s="2">
        <v>13.26</v>
      </c>
      <c r="F19" s="2">
        <v>13.26</v>
      </c>
      <c r="G19" s="1">
        <f t="shared" si="2"/>
        <v>1</v>
      </c>
      <c r="H19" s="4"/>
    </row>
    <row r="20" spans="1:8" ht="14.4" x14ac:dyDescent="0.25">
      <c r="A20" s="60"/>
      <c r="B20" s="4" t="s">
        <v>18</v>
      </c>
      <c r="C20" s="4" t="s">
        <v>55</v>
      </c>
      <c r="D20" s="2">
        <v>5</v>
      </c>
      <c r="E20" s="2">
        <v>5</v>
      </c>
      <c r="F20" s="2">
        <v>5</v>
      </c>
      <c r="G20" s="1">
        <f t="shared" si="1"/>
        <v>1</v>
      </c>
      <c r="H20" s="4"/>
    </row>
    <row r="21" spans="1:8" ht="14.4" x14ac:dyDescent="0.25">
      <c r="A21" s="60"/>
      <c r="B21" s="4" t="s">
        <v>18</v>
      </c>
      <c r="C21" s="4" t="s">
        <v>56</v>
      </c>
      <c r="D21" s="2">
        <v>16</v>
      </c>
      <c r="E21" s="2">
        <v>16</v>
      </c>
      <c r="F21" s="2">
        <v>16</v>
      </c>
      <c r="G21" s="1">
        <f t="shared" si="1"/>
        <v>1</v>
      </c>
      <c r="H21" s="4"/>
    </row>
    <row r="22" spans="1:8" ht="14.4" x14ac:dyDescent="0.25">
      <c r="A22" s="60"/>
      <c r="B22" s="4" t="s">
        <v>18</v>
      </c>
      <c r="C22" s="4" t="s">
        <v>23</v>
      </c>
      <c r="D22" s="2">
        <v>5.0999999999999996</v>
      </c>
      <c r="E22" s="2">
        <v>5.0999999999999996</v>
      </c>
      <c r="F22" s="2">
        <v>5.0999999999999996</v>
      </c>
      <c r="G22" s="1">
        <f t="shared" si="1"/>
        <v>1</v>
      </c>
      <c r="H22" s="4"/>
    </row>
    <row r="23" spans="1:8" ht="14.4" x14ac:dyDescent="0.25">
      <c r="A23" s="60"/>
      <c r="B23" s="4" t="s">
        <v>18</v>
      </c>
      <c r="C23" s="4" t="s">
        <v>24</v>
      </c>
      <c r="D23" s="2">
        <v>2.4</v>
      </c>
      <c r="E23" s="2">
        <v>2.4</v>
      </c>
      <c r="F23" s="2">
        <v>2.4</v>
      </c>
      <c r="G23" s="1">
        <f t="shared" si="1"/>
        <v>1</v>
      </c>
      <c r="H23" s="4"/>
    </row>
    <row r="24" spans="1:8" ht="14.4" x14ac:dyDescent="0.25">
      <c r="A24" s="60"/>
      <c r="B24" s="4" t="s">
        <v>1</v>
      </c>
      <c r="C24" s="4" t="s">
        <v>57</v>
      </c>
      <c r="D24" s="7">
        <v>1481</v>
      </c>
      <c r="E24" s="2">
        <v>1481</v>
      </c>
      <c r="F24" s="2">
        <v>1208</v>
      </c>
      <c r="G24" s="1">
        <f t="shared" si="1"/>
        <v>0.81566509115462527</v>
      </c>
      <c r="H24" s="4"/>
    </row>
    <row r="25" spans="1:8" s="43" customFormat="1" ht="14.4" x14ac:dyDescent="0.25">
      <c r="A25" s="60"/>
      <c r="B25" s="57" t="s">
        <v>2</v>
      </c>
      <c r="C25" s="58"/>
      <c r="D25" s="12">
        <f>SUM(D9:D24)</f>
        <v>1805.07</v>
      </c>
      <c r="E25" s="12">
        <f>SUM(E9:E24)</f>
        <v>1805.07</v>
      </c>
      <c r="F25" s="12">
        <f>SUM(F9:F24)</f>
        <v>1511.25</v>
      </c>
      <c r="G25" s="13">
        <f t="shared" si="1"/>
        <v>0.83722514916319035</v>
      </c>
      <c r="H25" s="42"/>
    </row>
    <row r="26" spans="1:8" ht="14.4" x14ac:dyDescent="0.25">
      <c r="A26" s="62" t="s">
        <v>58</v>
      </c>
      <c r="B26" s="4" t="s">
        <v>1</v>
      </c>
      <c r="C26" s="4" t="s">
        <v>47</v>
      </c>
      <c r="D26" s="7">
        <v>5</v>
      </c>
      <c r="E26" s="2">
        <v>5</v>
      </c>
      <c r="F26" s="2">
        <v>5</v>
      </c>
      <c r="G26" s="1">
        <f t="shared" si="1"/>
        <v>1</v>
      </c>
      <c r="H26" s="4"/>
    </row>
    <row r="27" spans="1:8" ht="14.4" x14ac:dyDescent="0.25">
      <c r="A27" s="63"/>
      <c r="B27" s="4" t="s">
        <v>1</v>
      </c>
      <c r="C27" s="4" t="s">
        <v>59</v>
      </c>
      <c r="D27" s="7">
        <v>30</v>
      </c>
      <c r="E27" s="2">
        <v>30</v>
      </c>
      <c r="F27" s="2">
        <v>30</v>
      </c>
      <c r="G27" s="1">
        <f t="shared" si="1"/>
        <v>1</v>
      </c>
      <c r="H27" s="4"/>
    </row>
    <row r="28" spans="1:8" ht="14.4" x14ac:dyDescent="0.25">
      <c r="A28" s="63"/>
      <c r="B28" s="4" t="s">
        <v>1</v>
      </c>
      <c r="C28" s="4" t="s">
        <v>60</v>
      </c>
      <c r="D28" s="7">
        <v>400</v>
      </c>
      <c r="E28" s="2">
        <v>400</v>
      </c>
      <c r="F28" s="2">
        <v>35</v>
      </c>
      <c r="G28" s="1">
        <f t="shared" si="1"/>
        <v>8.7499999999999994E-2</v>
      </c>
      <c r="H28" s="4"/>
    </row>
    <row r="29" spans="1:8" ht="14.4" x14ac:dyDescent="0.25">
      <c r="A29" s="63"/>
      <c r="B29" s="4" t="s">
        <v>1</v>
      </c>
      <c r="C29" s="4" t="s">
        <v>61</v>
      </c>
      <c r="D29" s="7">
        <v>10</v>
      </c>
      <c r="E29" s="2">
        <v>10</v>
      </c>
      <c r="F29" s="2">
        <v>10</v>
      </c>
      <c r="G29" s="1">
        <f t="shared" si="1"/>
        <v>1</v>
      </c>
      <c r="H29" s="4"/>
    </row>
    <row r="30" spans="1:8" ht="14.4" x14ac:dyDescent="0.25">
      <c r="A30" s="63"/>
      <c r="B30" s="4" t="s">
        <v>1</v>
      </c>
      <c r="C30" s="4" t="s">
        <v>62</v>
      </c>
      <c r="D30" s="7">
        <v>40</v>
      </c>
      <c r="E30" s="2">
        <v>40</v>
      </c>
      <c r="F30" s="2">
        <v>40</v>
      </c>
      <c r="G30" s="1">
        <f t="shared" si="1"/>
        <v>1</v>
      </c>
      <c r="H30" s="4"/>
    </row>
    <row r="31" spans="1:8" ht="14.4" x14ac:dyDescent="0.25">
      <c r="A31" s="63"/>
      <c r="B31" s="4" t="s">
        <v>1</v>
      </c>
      <c r="C31" s="4" t="s">
        <v>63</v>
      </c>
      <c r="D31" s="7">
        <v>200</v>
      </c>
      <c r="E31" s="2">
        <v>200</v>
      </c>
      <c r="F31" s="2">
        <v>200</v>
      </c>
      <c r="G31" s="1">
        <f t="shared" si="1"/>
        <v>1</v>
      </c>
      <c r="H31" s="4"/>
    </row>
    <row r="32" spans="1:8" ht="14.4" x14ac:dyDescent="0.25">
      <c r="A32" s="63"/>
      <c r="B32" s="4" t="s">
        <v>1</v>
      </c>
      <c r="C32" s="4" t="s">
        <v>49</v>
      </c>
      <c r="D32" s="7">
        <v>8</v>
      </c>
      <c r="E32" s="2">
        <v>8</v>
      </c>
      <c r="F32" s="2">
        <v>8</v>
      </c>
      <c r="G32" s="1">
        <f t="shared" si="1"/>
        <v>1</v>
      </c>
      <c r="H32" s="4"/>
    </row>
    <row r="33" spans="1:8" ht="14.4" x14ac:dyDescent="0.25">
      <c r="A33" s="63"/>
      <c r="B33" s="4" t="s">
        <v>18</v>
      </c>
      <c r="C33" s="4" t="s">
        <v>52</v>
      </c>
      <c r="D33" s="2">
        <v>22.73</v>
      </c>
      <c r="E33" s="2">
        <v>22.73</v>
      </c>
      <c r="F33" s="2">
        <v>22.73</v>
      </c>
      <c r="G33" s="1">
        <f t="shared" ref="G33:G40" si="3">F33/E33</f>
        <v>1</v>
      </c>
      <c r="H33" s="4"/>
    </row>
    <row r="34" spans="1:8" ht="14.4" x14ac:dyDescent="0.25">
      <c r="A34" s="63"/>
      <c r="B34" s="4" t="s">
        <v>18</v>
      </c>
      <c r="C34" s="4" t="s">
        <v>64</v>
      </c>
      <c r="D34" s="2">
        <v>22.05</v>
      </c>
      <c r="E34" s="2">
        <v>22.05</v>
      </c>
      <c r="F34" s="2">
        <v>22.05</v>
      </c>
      <c r="G34" s="1">
        <f t="shared" si="3"/>
        <v>1</v>
      </c>
      <c r="H34" s="4"/>
    </row>
    <row r="35" spans="1:8" ht="14.4" x14ac:dyDescent="0.25">
      <c r="A35" s="63"/>
      <c r="B35" s="4" t="s">
        <v>18</v>
      </c>
      <c r="C35" s="4" t="s">
        <v>54</v>
      </c>
      <c r="D35" s="2">
        <v>9.51</v>
      </c>
      <c r="E35" s="2">
        <v>9.51</v>
      </c>
      <c r="F35" s="2">
        <v>9.51</v>
      </c>
      <c r="G35" s="1">
        <f t="shared" si="3"/>
        <v>1</v>
      </c>
      <c r="H35" s="4"/>
    </row>
    <row r="36" spans="1:8" ht="14.4" x14ac:dyDescent="0.25">
      <c r="A36" s="63"/>
      <c r="B36" s="4" t="s">
        <v>18</v>
      </c>
      <c r="C36" s="4" t="s">
        <v>50</v>
      </c>
      <c r="D36" s="2">
        <v>8</v>
      </c>
      <c r="E36" s="2">
        <v>8</v>
      </c>
      <c r="F36" s="2">
        <v>8</v>
      </c>
      <c r="G36" s="1">
        <f t="shared" si="3"/>
        <v>1</v>
      </c>
      <c r="H36" s="4"/>
    </row>
    <row r="37" spans="1:8" ht="14.4" x14ac:dyDescent="0.25">
      <c r="A37" s="63"/>
      <c r="B37" s="4" t="s">
        <v>18</v>
      </c>
      <c r="C37" s="4" t="s">
        <v>65</v>
      </c>
      <c r="D37" s="2">
        <v>20</v>
      </c>
      <c r="E37" s="2">
        <v>20</v>
      </c>
      <c r="F37" s="2">
        <v>20</v>
      </c>
      <c r="G37" s="1">
        <f t="shared" si="3"/>
        <v>1</v>
      </c>
      <c r="H37" s="4"/>
    </row>
    <row r="38" spans="1:8" ht="14.4" x14ac:dyDescent="0.25">
      <c r="A38" s="63"/>
      <c r="B38" s="4" t="s">
        <v>18</v>
      </c>
      <c r="C38" s="4" t="s">
        <v>66</v>
      </c>
      <c r="D38" s="2">
        <v>5</v>
      </c>
      <c r="E38" s="2">
        <v>5</v>
      </c>
      <c r="F38" s="2">
        <v>5</v>
      </c>
      <c r="G38" s="1">
        <f t="shared" si="3"/>
        <v>1</v>
      </c>
      <c r="H38" s="4"/>
    </row>
    <row r="39" spans="1:8" ht="14.4" x14ac:dyDescent="0.25">
      <c r="A39" s="63"/>
      <c r="B39" s="4" t="s">
        <v>18</v>
      </c>
      <c r="C39" s="4" t="s">
        <v>45</v>
      </c>
      <c r="D39" s="2">
        <v>42.7</v>
      </c>
      <c r="E39" s="2">
        <v>42.7</v>
      </c>
      <c r="F39" s="2">
        <v>42.7</v>
      </c>
      <c r="G39" s="1">
        <f t="shared" si="3"/>
        <v>1</v>
      </c>
      <c r="H39" s="4"/>
    </row>
    <row r="40" spans="1:8" ht="14.4" x14ac:dyDescent="0.25">
      <c r="A40" s="64"/>
      <c r="B40" s="4" t="s">
        <v>18</v>
      </c>
      <c r="C40" s="4" t="s">
        <v>27</v>
      </c>
      <c r="D40" s="2">
        <v>2.9</v>
      </c>
      <c r="E40" s="2">
        <v>2.9</v>
      </c>
      <c r="F40" s="2">
        <v>2.9</v>
      </c>
      <c r="G40" s="1">
        <f t="shared" si="3"/>
        <v>1</v>
      </c>
      <c r="H40" s="4"/>
    </row>
    <row r="41" spans="1:8" ht="14.4" x14ac:dyDescent="0.25">
      <c r="A41" s="64"/>
      <c r="B41" s="4" t="s">
        <v>18</v>
      </c>
      <c r="C41" s="4" t="s">
        <v>19</v>
      </c>
      <c r="D41" s="2">
        <v>10</v>
      </c>
      <c r="E41" s="2">
        <v>10</v>
      </c>
      <c r="F41" s="2">
        <v>10</v>
      </c>
      <c r="G41" s="1">
        <f t="shared" si="1"/>
        <v>1</v>
      </c>
      <c r="H41" s="4"/>
    </row>
    <row r="42" spans="1:8" ht="14.4" x14ac:dyDescent="0.25">
      <c r="A42" s="64"/>
      <c r="B42" s="4" t="s">
        <v>1</v>
      </c>
      <c r="C42" s="4" t="s">
        <v>67</v>
      </c>
      <c r="D42" s="7">
        <v>1000</v>
      </c>
      <c r="E42" s="2">
        <v>1000</v>
      </c>
      <c r="F42" s="2">
        <v>1000</v>
      </c>
      <c r="G42" s="1">
        <f t="shared" si="1"/>
        <v>1</v>
      </c>
      <c r="H42" s="4"/>
    </row>
    <row r="43" spans="1:8" s="43" customFormat="1" ht="14.4" x14ac:dyDescent="0.25">
      <c r="A43" s="65"/>
      <c r="B43" s="57" t="s">
        <v>2</v>
      </c>
      <c r="C43" s="58"/>
      <c r="D43" s="12">
        <f>SUM(D26:D42)</f>
        <v>1835.8899999999999</v>
      </c>
      <c r="E43" s="12">
        <f>SUM(E26:E42)</f>
        <v>1835.8899999999999</v>
      </c>
      <c r="F43" s="12">
        <f>SUM(F26:F42)</f>
        <v>1470.8899999999999</v>
      </c>
      <c r="G43" s="13">
        <f t="shared" si="1"/>
        <v>0.80118634558715385</v>
      </c>
      <c r="H43" s="42"/>
    </row>
    <row r="44" spans="1:8" ht="14.4" x14ac:dyDescent="0.25">
      <c r="A44" s="60" t="s">
        <v>68</v>
      </c>
      <c r="B44" s="4" t="s">
        <v>1</v>
      </c>
      <c r="C44" s="4" t="s">
        <v>69</v>
      </c>
      <c r="D44" s="7">
        <v>120</v>
      </c>
      <c r="E44" s="2">
        <v>120</v>
      </c>
      <c r="F44" s="2">
        <v>120</v>
      </c>
      <c r="G44" s="1">
        <f t="shared" si="1"/>
        <v>1</v>
      </c>
      <c r="H44" s="4"/>
    </row>
    <row r="45" spans="1:8" ht="14.4" x14ac:dyDescent="0.25">
      <c r="A45" s="60"/>
      <c r="B45" s="4" t="s">
        <v>1</v>
      </c>
      <c r="C45" s="4" t="s">
        <v>6</v>
      </c>
      <c r="D45" s="7">
        <v>4</v>
      </c>
      <c r="E45" s="2">
        <v>4</v>
      </c>
      <c r="F45" s="2">
        <v>4</v>
      </c>
      <c r="G45" s="1">
        <f t="shared" si="1"/>
        <v>1</v>
      </c>
      <c r="H45" s="4"/>
    </row>
    <row r="46" spans="1:8" ht="14.4" x14ac:dyDescent="0.25">
      <c r="A46" s="60"/>
      <c r="B46" s="4" t="s">
        <v>1</v>
      </c>
      <c r="C46" s="4" t="s">
        <v>70</v>
      </c>
      <c r="D46" s="7">
        <v>5</v>
      </c>
      <c r="E46" s="2">
        <v>5</v>
      </c>
      <c r="F46" s="2">
        <v>0</v>
      </c>
      <c r="G46" s="1">
        <f t="shared" si="1"/>
        <v>0</v>
      </c>
      <c r="H46" s="4"/>
    </row>
    <row r="47" spans="1:8" ht="14.4" x14ac:dyDescent="0.25">
      <c r="A47" s="60"/>
      <c r="B47" s="4" t="s">
        <v>1</v>
      </c>
      <c r="C47" s="4" t="s">
        <v>71</v>
      </c>
      <c r="D47" s="7">
        <v>8</v>
      </c>
      <c r="E47" s="2">
        <v>8</v>
      </c>
      <c r="F47" s="2">
        <v>8</v>
      </c>
      <c r="G47" s="1">
        <f t="shared" si="1"/>
        <v>1</v>
      </c>
      <c r="H47" s="4"/>
    </row>
    <row r="48" spans="1:8" ht="14.4" x14ac:dyDescent="0.25">
      <c r="A48" s="60"/>
      <c r="B48" s="4" t="s">
        <v>18</v>
      </c>
      <c r="C48" s="4" t="s">
        <v>72</v>
      </c>
      <c r="D48" s="2">
        <v>8</v>
      </c>
      <c r="E48" s="2">
        <v>8</v>
      </c>
      <c r="F48" s="2">
        <v>8</v>
      </c>
      <c r="G48" s="1">
        <f>F48/E48</f>
        <v>1</v>
      </c>
      <c r="H48" s="4"/>
    </row>
    <row r="49" spans="1:8" ht="14.4" x14ac:dyDescent="0.25">
      <c r="A49" s="60"/>
      <c r="B49" s="4" t="s">
        <v>18</v>
      </c>
      <c r="C49" s="4" t="s">
        <v>66</v>
      </c>
      <c r="D49" s="2">
        <v>5</v>
      </c>
      <c r="E49" s="2">
        <v>5</v>
      </c>
      <c r="F49" s="2">
        <v>5</v>
      </c>
      <c r="G49" s="1">
        <f>F49/E49</f>
        <v>1</v>
      </c>
      <c r="H49" s="4"/>
    </row>
    <row r="50" spans="1:8" ht="14.4" x14ac:dyDescent="0.25">
      <c r="A50" s="60"/>
      <c r="B50" s="4" t="s">
        <v>18</v>
      </c>
      <c r="C50" s="4" t="s">
        <v>27</v>
      </c>
      <c r="D50" s="2">
        <v>8</v>
      </c>
      <c r="E50" s="2">
        <v>8</v>
      </c>
      <c r="F50" s="2">
        <v>8</v>
      </c>
      <c r="G50" s="1">
        <f>F50/E50</f>
        <v>1</v>
      </c>
      <c r="H50" s="4"/>
    </row>
    <row r="51" spans="1:8" ht="14.4" x14ac:dyDescent="0.25">
      <c r="A51" s="60"/>
      <c r="B51" s="4" t="s">
        <v>18</v>
      </c>
      <c r="C51" s="4" t="s">
        <v>52</v>
      </c>
      <c r="D51" s="2">
        <v>349.55</v>
      </c>
      <c r="E51" s="2">
        <v>349.55</v>
      </c>
      <c r="F51" s="2">
        <v>349.55</v>
      </c>
      <c r="G51" s="1">
        <f>F51/E51</f>
        <v>1</v>
      </c>
      <c r="H51" s="4"/>
    </row>
    <row r="52" spans="1:8" ht="14.4" x14ac:dyDescent="0.25">
      <c r="A52" s="60"/>
      <c r="B52" s="4" t="s">
        <v>18</v>
      </c>
      <c r="C52" s="4" t="s">
        <v>54</v>
      </c>
      <c r="D52" s="2">
        <v>33.28</v>
      </c>
      <c r="E52" s="2">
        <v>33.28</v>
      </c>
      <c r="F52" s="2">
        <v>33.28</v>
      </c>
      <c r="G52" s="1">
        <f>F52/E52</f>
        <v>1</v>
      </c>
      <c r="H52" s="4"/>
    </row>
    <row r="53" spans="1:8" ht="14.4" x14ac:dyDescent="0.25">
      <c r="A53" s="60"/>
      <c r="B53" s="4" t="s">
        <v>18</v>
      </c>
      <c r="C53" s="4" t="s">
        <v>73</v>
      </c>
      <c r="D53" s="2">
        <v>17.100000000000001</v>
      </c>
      <c r="E53" s="2">
        <v>17.100000000000001</v>
      </c>
      <c r="F53" s="2">
        <v>17.100000000000001</v>
      </c>
      <c r="G53" s="1">
        <f t="shared" si="1"/>
        <v>1</v>
      </c>
      <c r="H53" s="4"/>
    </row>
    <row r="54" spans="1:8" ht="14.4" x14ac:dyDescent="0.25">
      <c r="A54" s="60"/>
      <c r="B54" s="4" t="s">
        <v>18</v>
      </c>
      <c r="C54" s="4" t="s">
        <v>74</v>
      </c>
      <c r="D54" s="2">
        <v>49.82</v>
      </c>
      <c r="E54" s="2">
        <v>49.82</v>
      </c>
      <c r="F54" s="2">
        <v>49.82</v>
      </c>
      <c r="G54" s="1">
        <f t="shared" si="1"/>
        <v>1</v>
      </c>
      <c r="H54" s="4"/>
    </row>
    <row r="55" spans="1:8" ht="14.4" x14ac:dyDescent="0.25">
      <c r="A55" s="60"/>
      <c r="B55" s="4" t="s">
        <v>18</v>
      </c>
      <c r="C55" s="4" t="s">
        <v>45</v>
      </c>
      <c r="D55" s="2">
        <v>80.5</v>
      </c>
      <c r="E55" s="2">
        <v>80.5</v>
      </c>
      <c r="F55" s="2">
        <v>80.5</v>
      </c>
      <c r="G55" s="1">
        <f t="shared" si="1"/>
        <v>1</v>
      </c>
      <c r="H55" s="4"/>
    </row>
    <row r="56" spans="1:8" ht="14.4" x14ac:dyDescent="0.25">
      <c r="A56" s="60"/>
      <c r="B56" s="4" t="s">
        <v>18</v>
      </c>
      <c r="C56" s="4" t="s">
        <v>75</v>
      </c>
      <c r="D56" s="2">
        <v>20</v>
      </c>
      <c r="E56" s="2">
        <v>20</v>
      </c>
      <c r="F56" s="2">
        <v>20</v>
      </c>
      <c r="G56" s="1">
        <f t="shared" si="1"/>
        <v>1</v>
      </c>
      <c r="H56" s="4"/>
    </row>
    <row r="57" spans="1:8" ht="14.4" x14ac:dyDescent="0.25">
      <c r="A57" s="60"/>
      <c r="B57" s="4" t="s">
        <v>1</v>
      </c>
      <c r="C57" s="4" t="s">
        <v>76</v>
      </c>
      <c r="D57" s="7">
        <v>1200</v>
      </c>
      <c r="E57" s="2">
        <v>1200</v>
      </c>
      <c r="F57" s="2">
        <v>1200</v>
      </c>
      <c r="G57" s="1">
        <f t="shared" si="1"/>
        <v>1</v>
      </c>
      <c r="H57" s="4"/>
    </row>
    <row r="58" spans="1:8" ht="14.4" x14ac:dyDescent="0.25">
      <c r="A58" s="60"/>
      <c r="B58" s="4" t="s">
        <v>1</v>
      </c>
      <c r="C58" s="4" t="s">
        <v>62</v>
      </c>
      <c r="D58" s="7">
        <v>40</v>
      </c>
      <c r="E58" s="2">
        <v>40</v>
      </c>
      <c r="F58" s="2">
        <v>40</v>
      </c>
      <c r="G58" s="1">
        <f t="shared" si="1"/>
        <v>1</v>
      </c>
      <c r="H58" s="4"/>
    </row>
    <row r="59" spans="1:8" ht="14.4" x14ac:dyDescent="0.25">
      <c r="A59" s="60"/>
      <c r="B59" s="4" t="s">
        <v>1</v>
      </c>
      <c r="C59" s="4" t="s">
        <v>63</v>
      </c>
      <c r="D59" s="7">
        <v>400</v>
      </c>
      <c r="E59" s="2">
        <v>400</v>
      </c>
      <c r="F59" s="2">
        <v>400</v>
      </c>
      <c r="G59" s="1">
        <f t="shared" si="1"/>
        <v>1</v>
      </c>
      <c r="H59" s="4"/>
    </row>
    <row r="60" spans="1:8" ht="14.4" x14ac:dyDescent="0.25">
      <c r="A60" s="60"/>
      <c r="B60" s="4" t="s">
        <v>1</v>
      </c>
      <c r="C60" s="4" t="s">
        <v>77</v>
      </c>
      <c r="D60" s="7">
        <v>149</v>
      </c>
      <c r="E60" s="2">
        <v>149</v>
      </c>
      <c r="F60" s="2">
        <v>149</v>
      </c>
      <c r="G60" s="1">
        <f t="shared" si="1"/>
        <v>1</v>
      </c>
      <c r="H60" s="4"/>
    </row>
    <row r="61" spans="1:8" ht="14.4" x14ac:dyDescent="0.25">
      <c r="A61" s="60"/>
      <c r="B61" s="4" t="s">
        <v>1</v>
      </c>
      <c r="C61" s="4" t="s">
        <v>60</v>
      </c>
      <c r="D61" s="7">
        <v>400</v>
      </c>
      <c r="E61" s="2">
        <v>400</v>
      </c>
      <c r="F61" s="2">
        <v>400</v>
      </c>
      <c r="G61" s="1">
        <f t="shared" si="1"/>
        <v>1</v>
      </c>
      <c r="H61" s="4"/>
    </row>
    <row r="62" spans="1:8" s="43" customFormat="1" ht="14.4" x14ac:dyDescent="0.25">
      <c r="A62" s="60"/>
      <c r="B62" s="57" t="s">
        <v>2</v>
      </c>
      <c r="C62" s="58"/>
      <c r="D62" s="12">
        <f>SUM(D44:D61)</f>
        <v>2897.25</v>
      </c>
      <c r="E62" s="12">
        <f>SUM(E44:E61)</f>
        <v>2897.25</v>
      </c>
      <c r="F62" s="25">
        <f>SUM(F44:F61)</f>
        <v>2892.25</v>
      </c>
      <c r="G62" s="13">
        <f t="shared" si="1"/>
        <v>0.99827422555871947</v>
      </c>
      <c r="H62" s="42"/>
    </row>
    <row r="63" spans="1:8" ht="14.4" x14ac:dyDescent="0.25">
      <c r="A63" s="62" t="s">
        <v>78</v>
      </c>
      <c r="B63" s="4" t="s">
        <v>1</v>
      </c>
      <c r="C63" s="4" t="s">
        <v>79</v>
      </c>
      <c r="D63" s="7">
        <v>97</v>
      </c>
      <c r="E63" s="2">
        <v>97</v>
      </c>
      <c r="F63" s="2">
        <v>97</v>
      </c>
      <c r="G63" s="1">
        <f t="shared" si="1"/>
        <v>1</v>
      </c>
      <c r="H63" s="4"/>
    </row>
    <row r="64" spans="1:8" ht="14.4" x14ac:dyDescent="0.25">
      <c r="A64" s="63"/>
      <c r="B64" s="4" t="s">
        <v>18</v>
      </c>
      <c r="C64" s="4" t="s">
        <v>45</v>
      </c>
      <c r="D64" s="2">
        <v>420.67</v>
      </c>
      <c r="E64" s="2">
        <v>420.67</v>
      </c>
      <c r="F64" s="2">
        <v>420.67</v>
      </c>
      <c r="G64" s="1">
        <f t="shared" si="1"/>
        <v>1</v>
      </c>
      <c r="H64" s="4"/>
    </row>
    <row r="65" spans="1:8" ht="14.4" x14ac:dyDescent="0.25">
      <c r="A65" s="63"/>
      <c r="B65" s="4" t="s">
        <v>1</v>
      </c>
      <c r="C65" s="4" t="s">
        <v>80</v>
      </c>
      <c r="D65" s="7">
        <v>3678</v>
      </c>
      <c r="E65" s="2">
        <v>3678</v>
      </c>
      <c r="F65" s="2">
        <f>E65*80.1%</f>
        <v>2946.078</v>
      </c>
      <c r="G65" s="1">
        <f t="shared" si="1"/>
        <v>0.80100000000000005</v>
      </c>
      <c r="H65" s="4"/>
    </row>
    <row r="66" spans="1:8" s="43" customFormat="1" ht="14.4" x14ac:dyDescent="0.25">
      <c r="A66" s="61"/>
      <c r="B66" s="57" t="s">
        <v>2</v>
      </c>
      <c r="C66" s="58"/>
      <c r="D66" s="12">
        <f>SUM(D63:D65)</f>
        <v>4195.67</v>
      </c>
      <c r="E66" s="12">
        <f t="shared" ref="E66:F66" si="4">SUM(E63:E65)</f>
        <v>4195.67</v>
      </c>
      <c r="F66" s="12">
        <f t="shared" si="4"/>
        <v>3463.748</v>
      </c>
      <c r="G66" s="13">
        <f t="shared" si="1"/>
        <v>0.82555301060378916</v>
      </c>
      <c r="H66" s="42"/>
    </row>
    <row r="67" spans="1:8" ht="14.4" x14ac:dyDescent="0.25">
      <c r="A67" s="60" t="s">
        <v>81</v>
      </c>
      <c r="B67" s="4" t="s">
        <v>1</v>
      </c>
      <c r="C67" s="44" t="s">
        <v>82</v>
      </c>
      <c r="D67" s="7">
        <v>80</v>
      </c>
      <c r="E67" s="2">
        <v>80</v>
      </c>
      <c r="F67" s="2">
        <v>80</v>
      </c>
      <c r="G67" s="1">
        <f t="shared" si="1"/>
        <v>1</v>
      </c>
      <c r="H67" s="4"/>
    </row>
    <row r="68" spans="1:8" ht="14.4" x14ac:dyDescent="0.25">
      <c r="A68" s="60"/>
      <c r="B68" s="4" t="s">
        <v>1</v>
      </c>
      <c r="C68" s="4" t="s">
        <v>59</v>
      </c>
      <c r="D68" s="7">
        <v>20</v>
      </c>
      <c r="E68" s="2">
        <v>20</v>
      </c>
      <c r="F68" s="2">
        <v>20</v>
      </c>
      <c r="G68" s="1">
        <f t="shared" si="1"/>
        <v>1</v>
      </c>
      <c r="H68" s="4"/>
    </row>
    <row r="69" spans="1:8" ht="14.4" x14ac:dyDescent="0.25">
      <c r="A69" s="60"/>
      <c r="B69" s="4" t="s">
        <v>1</v>
      </c>
      <c r="C69" s="4" t="s">
        <v>6</v>
      </c>
      <c r="D69" s="7">
        <v>4</v>
      </c>
      <c r="E69" s="2">
        <v>4</v>
      </c>
      <c r="F69" s="2">
        <v>4</v>
      </c>
      <c r="G69" s="1">
        <f t="shared" si="1"/>
        <v>1</v>
      </c>
      <c r="H69" s="4"/>
    </row>
    <row r="70" spans="1:8" ht="14.4" x14ac:dyDescent="0.25">
      <c r="A70" s="60"/>
      <c r="B70" s="4" t="s">
        <v>1</v>
      </c>
      <c r="C70" s="4" t="s">
        <v>72</v>
      </c>
      <c r="D70" s="7">
        <v>8</v>
      </c>
      <c r="E70" s="2">
        <v>8</v>
      </c>
      <c r="F70" s="2">
        <v>4.5</v>
      </c>
      <c r="G70" s="1">
        <f t="shared" si="1"/>
        <v>0.5625</v>
      </c>
      <c r="H70" s="4"/>
    </row>
    <row r="71" spans="1:8" ht="14.4" x14ac:dyDescent="0.25">
      <c r="A71" s="60"/>
      <c r="B71" s="4" t="s">
        <v>1</v>
      </c>
      <c r="C71" s="4" t="s">
        <v>70</v>
      </c>
      <c r="D71" s="7">
        <v>5</v>
      </c>
      <c r="E71" s="2">
        <v>5</v>
      </c>
      <c r="F71" s="2">
        <v>2</v>
      </c>
      <c r="G71" s="1">
        <f t="shared" si="1"/>
        <v>0.4</v>
      </c>
      <c r="H71" s="4"/>
    </row>
    <row r="72" spans="1:8" ht="14.4" x14ac:dyDescent="0.25">
      <c r="A72" s="60"/>
      <c r="B72" s="4" t="s">
        <v>18</v>
      </c>
      <c r="C72" s="4" t="s">
        <v>66</v>
      </c>
      <c r="D72" s="2">
        <v>5</v>
      </c>
      <c r="E72" s="2">
        <v>5</v>
      </c>
      <c r="F72" s="2">
        <v>5</v>
      </c>
      <c r="G72" s="1">
        <f t="shared" si="1"/>
        <v>1</v>
      </c>
      <c r="H72" s="4"/>
    </row>
    <row r="73" spans="1:8" ht="14.4" x14ac:dyDescent="0.25">
      <c r="A73" s="60"/>
      <c r="B73" s="4" t="s">
        <v>18</v>
      </c>
      <c r="C73" s="4" t="s">
        <v>27</v>
      </c>
      <c r="D73" s="2">
        <v>4.5999999999999996</v>
      </c>
      <c r="E73" s="2">
        <v>4.5999999999999996</v>
      </c>
      <c r="F73" s="2">
        <v>4.5999999999999996</v>
      </c>
      <c r="G73" s="1">
        <f t="shared" si="1"/>
        <v>1</v>
      </c>
      <c r="H73" s="4"/>
    </row>
    <row r="74" spans="1:8" ht="14.4" x14ac:dyDescent="0.25">
      <c r="A74" s="60"/>
      <c r="B74" s="4" t="s">
        <v>18</v>
      </c>
      <c r="C74" s="4" t="s">
        <v>52</v>
      </c>
      <c r="D74" s="2">
        <v>37.28</v>
      </c>
      <c r="E74" s="2">
        <v>37.28</v>
      </c>
      <c r="F74" s="2">
        <v>37.28</v>
      </c>
      <c r="G74" s="1">
        <f t="shared" si="1"/>
        <v>1</v>
      </c>
      <c r="H74" s="4"/>
    </row>
    <row r="75" spans="1:8" ht="14.4" x14ac:dyDescent="0.25">
      <c r="A75" s="60"/>
      <c r="B75" s="4" t="s">
        <v>18</v>
      </c>
      <c r="C75" s="44" t="s">
        <v>83</v>
      </c>
      <c r="D75" s="2">
        <v>10</v>
      </c>
      <c r="E75" s="2">
        <v>10</v>
      </c>
      <c r="F75" s="2"/>
      <c r="G75" s="1">
        <f t="shared" si="1"/>
        <v>0</v>
      </c>
      <c r="H75" s="4"/>
    </row>
    <row r="76" spans="1:8" ht="13.8" customHeight="1" x14ac:dyDescent="0.25">
      <c r="A76" s="60"/>
      <c r="B76" s="4" t="s">
        <v>18</v>
      </c>
      <c r="C76" s="4" t="s">
        <v>54</v>
      </c>
      <c r="D76" s="2">
        <v>21.48</v>
      </c>
      <c r="E76" s="2">
        <v>21.48</v>
      </c>
      <c r="F76" s="2">
        <v>2.44095</v>
      </c>
      <c r="G76" s="1">
        <f t="shared" si="1"/>
        <v>0.11363826815642458</v>
      </c>
      <c r="H76" s="4"/>
    </row>
    <row r="77" spans="1:8" ht="14.4" x14ac:dyDescent="0.25">
      <c r="A77" s="60"/>
      <c r="B77" s="4" t="s">
        <v>18</v>
      </c>
      <c r="C77" s="44" t="s">
        <v>84</v>
      </c>
      <c r="D77" s="2">
        <v>28</v>
      </c>
      <c r="E77" s="2">
        <v>28</v>
      </c>
      <c r="F77" s="2">
        <v>14</v>
      </c>
      <c r="G77" s="1">
        <f t="shared" ref="G77:G149" si="5">F77/E77</f>
        <v>0.5</v>
      </c>
      <c r="H77" s="4"/>
    </row>
    <row r="78" spans="1:8" ht="14.4" x14ac:dyDescent="0.25">
      <c r="A78" s="60"/>
      <c r="B78" s="4" t="s">
        <v>18</v>
      </c>
      <c r="C78" s="4" t="s">
        <v>64</v>
      </c>
      <c r="D78" s="2">
        <v>7.25</v>
      </c>
      <c r="E78" s="2">
        <v>7.25</v>
      </c>
      <c r="F78" s="2">
        <v>6.8</v>
      </c>
      <c r="G78" s="1">
        <f t="shared" si="5"/>
        <v>0.93793103448275861</v>
      </c>
      <c r="H78" s="4"/>
    </row>
    <row r="79" spans="1:8" ht="14.4" x14ac:dyDescent="0.25">
      <c r="A79" s="60"/>
      <c r="B79" s="4" t="s">
        <v>18</v>
      </c>
      <c r="C79" s="44" t="s">
        <v>85</v>
      </c>
      <c r="D79" s="2">
        <v>46.42</v>
      </c>
      <c r="E79" s="2">
        <v>46.42</v>
      </c>
      <c r="F79" s="2">
        <v>46.42</v>
      </c>
      <c r="G79" s="1">
        <f t="shared" si="5"/>
        <v>1</v>
      </c>
      <c r="H79" s="4"/>
    </row>
    <row r="80" spans="1:8" ht="14.4" x14ac:dyDescent="0.25">
      <c r="A80" s="60"/>
      <c r="B80" s="4" t="s">
        <v>18</v>
      </c>
      <c r="C80" s="4" t="s">
        <v>45</v>
      </c>
      <c r="D80" s="2">
        <v>48.8</v>
      </c>
      <c r="E80" s="2">
        <v>48.8</v>
      </c>
      <c r="F80" s="2">
        <v>48.8</v>
      </c>
      <c r="G80" s="1">
        <f t="shared" si="5"/>
        <v>1</v>
      </c>
      <c r="H80" s="4"/>
    </row>
    <row r="81" spans="1:8" ht="14.4" x14ac:dyDescent="0.25">
      <c r="A81" s="60"/>
      <c r="B81" s="4" t="s">
        <v>1</v>
      </c>
      <c r="C81" s="44" t="s">
        <v>80</v>
      </c>
      <c r="D81" s="7">
        <v>1836</v>
      </c>
      <c r="E81" s="2">
        <v>1836</v>
      </c>
      <c r="F81" s="2">
        <f>600+0+400+100+196+103.71</f>
        <v>1399.71</v>
      </c>
      <c r="G81" s="1">
        <f t="shared" si="5"/>
        <v>0.76236928104575163</v>
      </c>
      <c r="H81" s="4"/>
    </row>
    <row r="82" spans="1:8" s="43" customFormat="1" ht="14.4" x14ac:dyDescent="0.25">
      <c r="A82" s="60"/>
      <c r="B82" s="57" t="s">
        <v>2</v>
      </c>
      <c r="C82" s="58"/>
      <c r="D82" s="12">
        <f t="shared" ref="D82:F82" si="6">SUM(D67:D81)</f>
        <v>2161.83</v>
      </c>
      <c r="E82" s="12">
        <f t="shared" si="6"/>
        <v>2161.83</v>
      </c>
      <c r="F82" s="25">
        <f t="shared" si="6"/>
        <v>1675.5509500000001</v>
      </c>
      <c r="G82" s="13">
        <f t="shared" si="5"/>
        <v>0.77506138317999107</v>
      </c>
      <c r="H82" s="42"/>
    </row>
    <row r="83" spans="1:8" ht="14.4" x14ac:dyDescent="0.25">
      <c r="A83" s="60" t="s">
        <v>86</v>
      </c>
      <c r="B83" s="4" t="s">
        <v>1</v>
      </c>
      <c r="C83" s="4" t="s">
        <v>44</v>
      </c>
      <c r="D83" s="7">
        <v>149</v>
      </c>
      <c r="E83" s="2">
        <v>149</v>
      </c>
      <c r="F83" s="2">
        <v>149</v>
      </c>
      <c r="G83" s="1">
        <f t="shared" si="5"/>
        <v>1</v>
      </c>
      <c r="H83" s="4"/>
    </row>
    <row r="84" spans="1:8" ht="14.4" x14ac:dyDescent="0.25">
      <c r="A84" s="60"/>
      <c r="B84" s="4" t="s">
        <v>18</v>
      </c>
      <c r="C84" s="4" t="s">
        <v>45</v>
      </c>
      <c r="D84" s="2">
        <v>566.30999999999995</v>
      </c>
      <c r="E84" s="2">
        <v>566.30999999999995</v>
      </c>
      <c r="F84" s="2">
        <v>566.30999999999995</v>
      </c>
      <c r="G84" s="1">
        <f t="shared" si="5"/>
        <v>1</v>
      </c>
      <c r="H84" s="4"/>
    </row>
    <row r="85" spans="1:8" ht="14.4" x14ac:dyDescent="0.25">
      <c r="A85" s="60"/>
      <c r="B85" s="4" t="s">
        <v>1</v>
      </c>
      <c r="C85" s="4" t="s">
        <v>57</v>
      </c>
      <c r="D85" s="7">
        <v>2140</v>
      </c>
      <c r="E85" s="2">
        <v>2140</v>
      </c>
      <c r="F85" s="2">
        <v>1574.14</v>
      </c>
      <c r="G85" s="1">
        <f t="shared" si="5"/>
        <v>0.73557943925233649</v>
      </c>
      <c r="H85" s="4"/>
    </row>
    <row r="86" spans="1:8" s="43" customFormat="1" ht="14.4" x14ac:dyDescent="0.25">
      <c r="A86" s="60"/>
      <c r="B86" s="57" t="s">
        <v>2</v>
      </c>
      <c r="C86" s="58"/>
      <c r="D86" s="12">
        <f>SUM(D83:D85)</f>
        <v>2855.31</v>
      </c>
      <c r="E86" s="12">
        <f t="shared" ref="E86:F86" si="7">SUM(E83:E85)</f>
        <v>2855.31</v>
      </c>
      <c r="F86" s="12">
        <f t="shared" si="7"/>
        <v>2289.4499999999998</v>
      </c>
      <c r="G86" s="13">
        <f t="shared" si="5"/>
        <v>0.80182186872878947</v>
      </c>
      <c r="H86" s="42"/>
    </row>
    <row r="87" spans="1:8" ht="14.4" x14ac:dyDescent="0.25">
      <c r="A87" s="66" t="s">
        <v>87</v>
      </c>
      <c r="B87" s="4" t="s">
        <v>1</v>
      </c>
      <c r="C87" s="4" t="s">
        <v>59</v>
      </c>
      <c r="D87" s="7">
        <v>20</v>
      </c>
      <c r="E87" s="2">
        <v>20</v>
      </c>
      <c r="F87" s="2">
        <v>20</v>
      </c>
      <c r="G87" s="1">
        <f t="shared" si="5"/>
        <v>1</v>
      </c>
      <c r="H87" s="2"/>
    </row>
    <row r="88" spans="1:8" ht="14.4" x14ac:dyDescent="0.25">
      <c r="A88" s="67"/>
      <c r="B88" s="4" t="s">
        <v>1</v>
      </c>
      <c r="C88" s="4" t="s">
        <v>6</v>
      </c>
      <c r="D88" s="7">
        <v>4</v>
      </c>
      <c r="E88" s="2">
        <v>4</v>
      </c>
      <c r="F88" s="2">
        <v>3.75</v>
      </c>
      <c r="G88" s="1">
        <f t="shared" si="5"/>
        <v>0.9375</v>
      </c>
      <c r="H88" s="2"/>
    </row>
    <row r="89" spans="1:8" ht="14.4" x14ac:dyDescent="0.25">
      <c r="A89" s="67"/>
      <c r="B89" s="4" t="s">
        <v>18</v>
      </c>
      <c r="C89" s="4" t="s">
        <v>66</v>
      </c>
      <c r="D89" s="2">
        <v>5</v>
      </c>
      <c r="E89" s="2">
        <v>5</v>
      </c>
      <c r="F89" s="2">
        <v>5</v>
      </c>
      <c r="G89" s="1">
        <f t="shared" si="5"/>
        <v>1</v>
      </c>
      <c r="H89" s="2"/>
    </row>
    <row r="90" spans="1:8" ht="14.4" x14ac:dyDescent="0.25">
      <c r="A90" s="67"/>
      <c r="B90" s="4" t="s">
        <v>18</v>
      </c>
      <c r="C90" s="4" t="s">
        <v>27</v>
      </c>
      <c r="D90" s="2">
        <v>30.5</v>
      </c>
      <c r="E90" s="2">
        <v>30.5</v>
      </c>
      <c r="F90" s="2">
        <v>28.5</v>
      </c>
      <c r="G90" s="1">
        <f t="shared" si="5"/>
        <v>0.93442622950819676</v>
      </c>
      <c r="H90" s="2"/>
    </row>
    <row r="91" spans="1:8" ht="14.4" x14ac:dyDescent="0.25">
      <c r="A91" s="67"/>
      <c r="B91" s="4" t="s">
        <v>18</v>
      </c>
      <c r="C91" s="4" t="s">
        <v>54</v>
      </c>
      <c r="D91" s="14">
        <v>6.54</v>
      </c>
      <c r="E91" s="14">
        <v>6.54</v>
      </c>
      <c r="F91" s="14">
        <v>6.54</v>
      </c>
      <c r="G91" s="1">
        <f t="shared" si="5"/>
        <v>1</v>
      </c>
      <c r="H91" s="14"/>
    </row>
    <row r="92" spans="1:8" ht="14.4" x14ac:dyDescent="0.25">
      <c r="A92" s="67"/>
      <c r="B92" s="4" t="s">
        <v>18</v>
      </c>
      <c r="C92" s="4" t="s">
        <v>50</v>
      </c>
      <c r="D92" s="2">
        <v>8</v>
      </c>
      <c r="E92" s="2">
        <v>8</v>
      </c>
      <c r="F92" s="2">
        <v>8</v>
      </c>
      <c r="G92" s="1">
        <f t="shared" si="5"/>
        <v>1</v>
      </c>
      <c r="H92" s="4"/>
    </row>
    <row r="93" spans="1:8" ht="14.4" x14ac:dyDescent="0.25">
      <c r="A93" s="67"/>
      <c r="B93" s="4" t="s">
        <v>18</v>
      </c>
      <c r="C93" s="4" t="s">
        <v>64</v>
      </c>
      <c r="D93" s="2">
        <v>0.9</v>
      </c>
      <c r="E93" s="2">
        <v>0.9</v>
      </c>
      <c r="F93" s="2">
        <v>0.9</v>
      </c>
      <c r="G93" s="1">
        <f t="shared" si="5"/>
        <v>1</v>
      </c>
      <c r="H93" s="4"/>
    </row>
    <row r="94" spans="1:8" ht="14.4" x14ac:dyDescent="0.25">
      <c r="A94" s="67"/>
      <c r="B94" s="4" t="s">
        <v>18</v>
      </c>
      <c r="C94" s="4" t="s">
        <v>73</v>
      </c>
      <c r="D94" s="2">
        <v>0.35</v>
      </c>
      <c r="E94" s="2">
        <v>0.35</v>
      </c>
      <c r="F94" s="2">
        <v>0.35</v>
      </c>
      <c r="G94" s="1">
        <f t="shared" si="5"/>
        <v>1</v>
      </c>
      <c r="H94" s="4"/>
    </row>
    <row r="95" spans="1:8" ht="14.4" x14ac:dyDescent="0.25">
      <c r="A95" s="67"/>
      <c r="B95" s="4" t="s">
        <v>18</v>
      </c>
      <c r="C95" s="4" t="s">
        <v>53</v>
      </c>
      <c r="D95" s="2">
        <v>48.73</v>
      </c>
      <c r="E95" s="2">
        <v>48.73</v>
      </c>
      <c r="F95" s="2">
        <v>48.73</v>
      </c>
      <c r="G95" s="1">
        <f t="shared" si="5"/>
        <v>1</v>
      </c>
      <c r="H95" s="4"/>
    </row>
    <row r="96" spans="1:8" ht="14.4" x14ac:dyDescent="0.25">
      <c r="A96" s="67"/>
      <c r="B96" s="4" t="s">
        <v>18</v>
      </c>
      <c r="C96" s="4" t="s">
        <v>45</v>
      </c>
      <c r="D96" s="2">
        <v>32.700000000000003</v>
      </c>
      <c r="E96" s="2">
        <v>32.700000000000003</v>
      </c>
      <c r="F96" s="2">
        <v>32.700000000000003</v>
      </c>
      <c r="G96" s="1">
        <f t="shared" si="5"/>
        <v>1</v>
      </c>
      <c r="H96" s="4"/>
    </row>
    <row r="97" spans="1:8" ht="14.4" x14ac:dyDescent="0.25">
      <c r="A97" s="67"/>
      <c r="B97" s="4" t="s">
        <v>18</v>
      </c>
      <c r="C97" s="4" t="s">
        <v>75</v>
      </c>
      <c r="D97" s="2">
        <v>30</v>
      </c>
      <c r="E97" s="2">
        <v>30</v>
      </c>
      <c r="F97" s="2">
        <v>17.68</v>
      </c>
      <c r="G97" s="1">
        <f t="shared" si="5"/>
        <v>0.58933333333333338</v>
      </c>
      <c r="H97" s="4"/>
    </row>
    <row r="98" spans="1:8" ht="14.4" x14ac:dyDescent="0.25">
      <c r="A98" s="67"/>
      <c r="B98" s="4" t="s">
        <v>1</v>
      </c>
      <c r="C98" s="4" t="s">
        <v>76</v>
      </c>
      <c r="D98" s="7">
        <v>200</v>
      </c>
      <c r="E98" s="2">
        <v>200</v>
      </c>
      <c r="F98" s="2">
        <v>200</v>
      </c>
      <c r="G98" s="1">
        <f t="shared" si="5"/>
        <v>1</v>
      </c>
      <c r="H98" s="4"/>
    </row>
    <row r="99" spans="1:8" ht="14.4" x14ac:dyDescent="0.25">
      <c r="A99" s="67"/>
      <c r="B99" s="4" t="s">
        <v>1</v>
      </c>
      <c r="C99" s="4" t="s">
        <v>62</v>
      </c>
      <c r="D99" s="7">
        <v>40</v>
      </c>
      <c r="E99" s="2">
        <v>40</v>
      </c>
      <c r="F99" s="2">
        <v>40</v>
      </c>
      <c r="G99" s="1">
        <f t="shared" si="5"/>
        <v>1</v>
      </c>
      <c r="H99" s="4"/>
    </row>
    <row r="100" spans="1:8" ht="14.4" x14ac:dyDescent="0.25">
      <c r="A100" s="67"/>
      <c r="B100" s="4" t="s">
        <v>1</v>
      </c>
      <c r="C100" s="4" t="s">
        <v>63</v>
      </c>
      <c r="D100" s="7">
        <v>400</v>
      </c>
      <c r="E100" s="2">
        <v>400</v>
      </c>
      <c r="F100" s="2">
        <v>200</v>
      </c>
      <c r="G100" s="1">
        <f t="shared" si="5"/>
        <v>0.5</v>
      </c>
      <c r="H100" s="4"/>
    </row>
    <row r="101" spans="1:8" ht="14.4" x14ac:dyDescent="0.25">
      <c r="A101" s="67"/>
      <c r="B101" s="4" t="s">
        <v>1</v>
      </c>
      <c r="C101" s="4" t="s">
        <v>88</v>
      </c>
      <c r="D101" s="7">
        <v>362</v>
      </c>
      <c r="E101" s="2">
        <v>362</v>
      </c>
      <c r="F101" s="2">
        <v>4</v>
      </c>
      <c r="G101" s="1">
        <f t="shared" si="5"/>
        <v>1.1049723756906077E-2</v>
      </c>
      <c r="H101" s="4"/>
    </row>
    <row r="102" spans="1:8" ht="14.4" x14ac:dyDescent="0.25">
      <c r="A102" s="67"/>
      <c r="B102" s="4" t="s">
        <v>1</v>
      </c>
      <c r="C102" s="4" t="s">
        <v>60</v>
      </c>
      <c r="D102" s="7">
        <v>600</v>
      </c>
      <c r="E102" s="2">
        <v>600</v>
      </c>
      <c r="F102" s="2">
        <v>600</v>
      </c>
      <c r="G102" s="1">
        <f t="shared" si="5"/>
        <v>1</v>
      </c>
      <c r="H102" s="4"/>
    </row>
    <row r="103" spans="1:8" s="43" customFormat="1" ht="14.4" x14ac:dyDescent="0.25">
      <c r="A103" s="68"/>
      <c r="B103" s="57" t="s">
        <v>2</v>
      </c>
      <c r="C103" s="58"/>
      <c r="D103" s="12">
        <f t="shared" ref="D103:F103" si="8">SUM(D87:D102)</f>
        <v>1788.72</v>
      </c>
      <c r="E103" s="12">
        <f t="shared" si="8"/>
        <v>1788.72</v>
      </c>
      <c r="F103" s="25">
        <f t="shared" si="8"/>
        <v>1216.1500000000001</v>
      </c>
      <c r="G103" s="13">
        <f t="shared" si="5"/>
        <v>0.67989959300505398</v>
      </c>
      <c r="H103" s="42"/>
    </row>
    <row r="104" spans="1:8" ht="14.4" x14ac:dyDescent="0.25">
      <c r="A104" s="60" t="s">
        <v>89</v>
      </c>
      <c r="B104" s="4" t="s">
        <v>1</v>
      </c>
      <c r="C104" s="4" t="s">
        <v>27</v>
      </c>
      <c r="D104" s="7">
        <v>40</v>
      </c>
      <c r="E104" s="2">
        <v>40</v>
      </c>
      <c r="F104" s="2">
        <v>40</v>
      </c>
      <c r="G104" s="1">
        <f t="shared" si="5"/>
        <v>1</v>
      </c>
      <c r="H104" s="4"/>
    </row>
    <row r="105" spans="1:8" ht="14.4" x14ac:dyDescent="0.25">
      <c r="A105" s="60"/>
      <c r="B105" s="4" t="s">
        <v>1</v>
      </c>
      <c r="C105" s="4" t="s">
        <v>69</v>
      </c>
      <c r="D105" s="7">
        <v>80</v>
      </c>
      <c r="E105" s="2">
        <v>80</v>
      </c>
      <c r="F105" s="2">
        <v>80</v>
      </c>
      <c r="G105" s="1">
        <f t="shared" si="5"/>
        <v>1</v>
      </c>
      <c r="H105" s="4"/>
    </row>
    <row r="106" spans="1:8" ht="14.4" x14ac:dyDescent="0.25">
      <c r="A106" s="60"/>
      <c r="B106" s="4" t="s">
        <v>1</v>
      </c>
      <c r="C106" s="4" t="s">
        <v>63</v>
      </c>
      <c r="D106" s="7">
        <v>200</v>
      </c>
      <c r="E106" s="2">
        <v>200</v>
      </c>
      <c r="F106" s="2">
        <v>200</v>
      </c>
      <c r="G106" s="1">
        <f t="shared" si="5"/>
        <v>1</v>
      </c>
      <c r="H106" s="4"/>
    </row>
    <row r="107" spans="1:8" ht="14.4" x14ac:dyDescent="0.25">
      <c r="A107" s="60"/>
      <c r="B107" s="4" t="s">
        <v>1</v>
      </c>
      <c r="C107" s="4" t="s">
        <v>90</v>
      </c>
      <c r="D107" s="7">
        <v>55</v>
      </c>
      <c r="E107" s="2">
        <v>55</v>
      </c>
      <c r="F107" s="2">
        <v>55</v>
      </c>
      <c r="G107" s="1">
        <f t="shared" si="5"/>
        <v>1</v>
      </c>
      <c r="H107" s="4"/>
    </row>
    <row r="108" spans="1:8" ht="14.4" x14ac:dyDescent="0.25">
      <c r="A108" s="60"/>
      <c r="B108" s="4" t="s">
        <v>1</v>
      </c>
      <c r="C108" s="4" t="s">
        <v>49</v>
      </c>
      <c r="D108" s="7">
        <v>4</v>
      </c>
      <c r="E108" s="2">
        <v>4</v>
      </c>
      <c r="F108" s="2">
        <v>4</v>
      </c>
      <c r="G108" s="1">
        <f t="shared" si="5"/>
        <v>1</v>
      </c>
      <c r="H108" s="4"/>
    </row>
    <row r="109" spans="1:8" ht="14.4" x14ac:dyDescent="0.25">
      <c r="A109" s="60"/>
      <c r="B109" s="4" t="s">
        <v>1</v>
      </c>
      <c r="C109" s="4" t="s">
        <v>19</v>
      </c>
      <c r="D109" s="7">
        <v>6</v>
      </c>
      <c r="E109" s="2">
        <v>6</v>
      </c>
      <c r="F109" s="2">
        <v>6</v>
      </c>
      <c r="G109" s="1">
        <f t="shared" si="5"/>
        <v>1</v>
      </c>
      <c r="H109" s="4"/>
    </row>
    <row r="110" spans="1:8" ht="14.4" x14ac:dyDescent="0.25">
      <c r="A110" s="60"/>
      <c r="B110" s="4" t="s">
        <v>1</v>
      </c>
      <c r="C110" s="4" t="s">
        <v>20</v>
      </c>
      <c r="D110" s="7">
        <v>5</v>
      </c>
      <c r="E110" s="2">
        <v>5</v>
      </c>
      <c r="F110" s="2">
        <v>5</v>
      </c>
      <c r="G110" s="1">
        <f t="shared" si="5"/>
        <v>1</v>
      </c>
      <c r="H110" s="4"/>
    </row>
    <row r="111" spans="1:8" ht="14.4" x14ac:dyDescent="0.25">
      <c r="A111" s="60"/>
      <c r="B111" s="4" t="s">
        <v>1</v>
      </c>
      <c r="C111" s="4" t="s">
        <v>91</v>
      </c>
      <c r="D111" s="7">
        <v>400</v>
      </c>
      <c r="E111" s="2">
        <v>400</v>
      </c>
      <c r="F111" s="2">
        <v>352</v>
      </c>
      <c r="G111" s="1">
        <f t="shared" si="5"/>
        <v>0.88</v>
      </c>
      <c r="H111" s="4"/>
    </row>
    <row r="112" spans="1:8" ht="14.4" x14ac:dyDescent="0.25">
      <c r="A112" s="60"/>
      <c r="B112" s="4" t="s">
        <v>1</v>
      </c>
      <c r="C112" s="4" t="s">
        <v>92</v>
      </c>
      <c r="D112" s="7">
        <v>147</v>
      </c>
      <c r="E112" s="2">
        <v>147</v>
      </c>
      <c r="F112" s="2">
        <v>114</v>
      </c>
      <c r="G112" s="1">
        <f t="shared" si="5"/>
        <v>0.77551020408163263</v>
      </c>
      <c r="H112" s="4"/>
    </row>
    <row r="113" spans="1:8" ht="14.4" x14ac:dyDescent="0.25">
      <c r="A113" s="60"/>
      <c r="B113" s="4" t="s">
        <v>1</v>
      </c>
      <c r="C113" s="4" t="s">
        <v>93</v>
      </c>
      <c r="D113" s="7">
        <v>600</v>
      </c>
      <c r="E113" s="2">
        <v>600</v>
      </c>
      <c r="F113" s="2">
        <v>356</v>
      </c>
      <c r="G113" s="1">
        <f t="shared" si="5"/>
        <v>0.59333333333333338</v>
      </c>
      <c r="H113" s="4"/>
    </row>
    <row r="114" spans="1:8" ht="14.4" x14ac:dyDescent="0.25">
      <c r="A114" s="60"/>
      <c r="B114" s="4" t="s">
        <v>18</v>
      </c>
      <c r="C114" s="4" t="s">
        <v>45</v>
      </c>
      <c r="D114" s="2">
        <v>40.9</v>
      </c>
      <c r="E114" s="2">
        <v>40.9</v>
      </c>
      <c r="F114" s="2">
        <v>40.9</v>
      </c>
      <c r="G114" s="1">
        <f t="shared" ref="G114:G124" si="9">F114/E114</f>
        <v>1</v>
      </c>
      <c r="H114" s="4"/>
    </row>
    <row r="115" spans="1:8" ht="14.4" x14ac:dyDescent="0.25">
      <c r="A115" s="60"/>
      <c r="B115" s="4" t="s">
        <v>18</v>
      </c>
      <c r="C115" s="4" t="s">
        <v>52</v>
      </c>
      <c r="D115" s="2">
        <v>227.73</v>
      </c>
      <c r="E115" s="2">
        <v>227.73</v>
      </c>
      <c r="F115" s="2">
        <v>227.73</v>
      </c>
      <c r="G115" s="1">
        <f t="shared" si="9"/>
        <v>1</v>
      </c>
      <c r="H115" s="4"/>
    </row>
    <row r="116" spans="1:8" ht="14.4" x14ac:dyDescent="0.25">
      <c r="A116" s="60"/>
      <c r="B116" s="4" t="s">
        <v>18</v>
      </c>
      <c r="C116" s="4" t="s">
        <v>53</v>
      </c>
      <c r="D116" s="2">
        <v>34.71</v>
      </c>
      <c r="E116" s="2">
        <v>34.71</v>
      </c>
      <c r="F116" s="2">
        <v>34.71</v>
      </c>
      <c r="G116" s="1">
        <f t="shared" si="9"/>
        <v>1</v>
      </c>
      <c r="H116" s="4"/>
    </row>
    <row r="117" spans="1:8" ht="14.4" x14ac:dyDescent="0.25">
      <c r="A117" s="60"/>
      <c r="B117" s="4" t="s">
        <v>18</v>
      </c>
      <c r="C117" s="4" t="s">
        <v>54</v>
      </c>
      <c r="D117" s="2">
        <v>14.91</v>
      </c>
      <c r="E117" s="2">
        <v>14.91</v>
      </c>
      <c r="F117" s="2">
        <v>2.3450000000000002</v>
      </c>
      <c r="G117" s="1">
        <f t="shared" si="9"/>
        <v>0.15727699530516434</v>
      </c>
      <c r="H117" s="4"/>
    </row>
    <row r="118" spans="1:8" ht="14.4" x14ac:dyDescent="0.25">
      <c r="A118" s="60"/>
      <c r="B118" s="4" t="s">
        <v>18</v>
      </c>
      <c r="C118" s="4" t="s">
        <v>71</v>
      </c>
      <c r="D118" s="2">
        <v>8</v>
      </c>
      <c r="E118" s="2">
        <v>8</v>
      </c>
      <c r="F118" s="2">
        <v>8</v>
      </c>
      <c r="G118" s="1">
        <f t="shared" si="9"/>
        <v>1</v>
      </c>
      <c r="H118" s="4"/>
    </row>
    <row r="119" spans="1:8" ht="14.4" x14ac:dyDescent="0.25">
      <c r="A119" s="60"/>
      <c r="B119" s="4" t="s">
        <v>18</v>
      </c>
      <c r="C119" s="4" t="s">
        <v>65</v>
      </c>
      <c r="D119" s="2">
        <v>20</v>
      </c>
      <c r="E119" s="2">
        <v>20</v>
      </c>
      <c r="F119" s="2">
        <v>20</v>
      </c>
      <c r="G119" s="1">
        <f t="shared" si="9"/>
        <v>1</v>
      </c>
      <c r="H119" s="4"/>
    </row>
    <row r="120" spans="1:8" ht="14.4" x14ac:dyDescent="0.25">
      <c r="A120" s="60"/>
      <c r="B120" s="4" t="s">
        <v>18</v>
      </c>
      <c r="C120" s="4" t="s">
        <v>66</v>
      </c>
      <c r="D120" s="2">
        <v>5</v>
      </c>
      <c r="E120" s="2">
        <v>5</v>
      </c>
      <c r="F120" s="2">
        <v>5</v>
      </c>
      <c r="G120" s="1">
        <f t="shared" si="9"/>
        <v>1</v>
      </c>
      <c r="H120" s="4"/>
    </row>
    <row r="121" spans="1:8" ht="14.4" x14ac:dyDescent="0.25">
      <c r="A121" s="60"/>
      <c r="B121" s="4" t="s">
        <v>18</v>
      </c>
      <c r="C121" s="4" t="s">
        <v>94</v>
      </c>
      <c r="D121" s="2">
        <v>15</v>
      </c>
      <c r="E121" s="2">
        <v>15</v>
      </c>
      <c r="F121" s="2">
        <v>15</v>
      </c>
      <c r="G121" s="1">
        <f t="shared" si="9"/>
        <v>1</v>
      </c>
      <c r="H121" s="4"/>
    </row>
    <row r="122" spans="1:8" ht="14.4" x14ac:dyDescent="0.25">
      <c r="A122" s="60"/>
      <c r="B122" s="4" t="s">
        <v>18</v>
      </c>
      <c r="C122" s="4" t="s">
        <v>22</v>
      </c>
      <c r="D122" s="2">
        <v>10</v>
      </c>
      <c r="E122" s="2">
        <v>10</v>
      </c>
      <c r="F122" s="2">
        <v>10</v>
      </c>
      <c r="G122" s="1">
        <f t="shared" si="9"/>
        <v>1</v>
      </c>
      <c r="H122" s="4"/>
    </row>
    <row r="123" spans="1:8" ht="14.4" x14ac:dyDescent="0.25">
      <c r="A123" s="60"/>
      <c r="B123" s="4" t="s">
        <v>18</v>
      </c>
      <c r="C123" s="4" t="s">
        <v>23</v>
      </c>
      <c r="D123" s="2">
        <v>2.65</v>
      </c>
      <c r="E123" s="2">
        <v>2.65</v>
      </c>
      <c r="F123" s="2">
        <v>2.65</v>
      </c>
      <c r="G123" s="1">
        <f t="shared" si="9"/>
        <v>1</v>
      </c>
      <c r="H123" s="4"/>
    </row>
    <row r="124" spans="1:8" ht="14.4" x14ac:dyDescent="0.25">
      <c r="A124" s="60"/>
      <c r="B124" s="4" t="s">
        <v>18</v>
      </c>
      <c r="C124" s="4" t="s">
        <v>30</v>
      </c>
      <c r="D124" s="2">
        <v>40</v>
      </c>
      <c r="E124" s="2">
        <v>40</v>
      </c>
      <c r="F124" s="2">
        <v>40</v>
      </c>
      <c r="G124" s="1">
        <f t="shared" si="9"/>
        <v>1</v>
      </c>
      <c r="H124" s="4"/>
    </row>
    <row r="125" spans="1:8" s="43" customFormat="1" ht="14.4" x14ac:dyDescent="0.25">
      <c r="A125" s="60"/>
      <c r="B125" s="57" t="s">
        <v>2</v>
      </c>
      <c r="C125" s="58"/>
      <c r="D125" s="12">
        <f>SUM(D104:D124)</f>
        <v>1955.9000000000003</v>
      </c>
      <c r="E125" s="12">
        <f t="shared" ref="E125:F125" si="10">SUM(E104:E124)</f>
        <v>1955.9000000000003</v>
      </c>
      <c r="F125" s="12">
        <f t="shared" si="10"/>
        <v>1618.3350000000003</v>
      </c>
      <c r="G125" s="13">
        <f t="shared" si="5"/>
        <v>0.82741193312541539</v>
      </c>
      <c r="H125" s="42"/>
    </row>
    <row r="126" spans="1:8" ht="14.4" x14ac:dyDescent="0.25">
      <c r="A126" s="62" t="s">
        <v>95</v>
      </c>
      <c r="B126" s="4" t="s">
        <v>1</v>
      </c>
      <c r="C126" s="4" t="s">
        <v>96</v>
      </c>
      <c r="D126" s="7">
        <v>40</v>
      </c>
      <c r="E126" s="2">
        <v>40</v>
      </c>
      <c r="F126" s="2">
        <v>40</v>
      </c>
      <c r="G126" s="1">
        <f t="shared" si="5"/>
        <v>1</v>
      </c>
      <c r="H126" s="4"/>
    </row>
    <row r="127" spans="1:8" ht="14.4" x14ac:dyDescent="0.25">
      <c r="A127" s="63"/>
      <c r="B127" s="4" t="s">
        <v>1</v>
      </c>
      <c r="C127" s="4" t="s">
        <v>59</v>
      </c>
      <c r="D127" s="7">
        <v>65</v>
      </c>
      <c r="E127" s="2">
        <v>65</v>
      </c>
      <c r="F127" s="2">
        <v>65</v>
      </c>
      <c r="G127" s="1">
        <f t="shared" si="5"/>
        <v>1</v>
      </c>
      <c r="H127" s="4"/>
    </row>
    <row r="128" spans="1:8" ht="14.4" x14ac:dyDescent="0.25">
      <c r="A128" s="63"/>
      <c r="B128" s="4" t="s">
        <v>1</v>
      </c>
      <c r="C128" s="4" t="s">
        <v>72</v>
      </c>
      <c r="D128" s="7">
        <v>2</v>
      </c>
      <c r="E128" s="2">
        <v>2</v>
      </c>
      <c r="F128" s="2">
        <v>2</v>
      </c>
      <c r="G128" s="1">
        <f t="shared" si="5"/>
        <v>1</v>
      </c>
      <c r="H128" s="4"/>
    </row>
    <row r="129" spans="1:8" ht="14.4" x14ac:dyDescent="0.25">
      <c r="A129" s="63"/>
      <c r="B129" s="4" t="s">
        <v>1</v>
      </c>
      <c r="C129" s="4" t="s">
        <v>76</v>
      </c>
      <c r="D129" s="7">
        <v>1200</v>
      </c>
      <c r="E129" s="2">
        <v>1200</v>
      </c>
      <c r="F129" s="2">
        <v>1200</v>
      </c>
      <c r="G129" s="1">
        <f t="shared" si="5"/>
        <v>1</v>
      </c>
      <c r="H129" s="4"/>
    </row>
    <row r="130" spans="1:8" ht="14.4" x14ac:dyDescent="0.25">
      <c r="A130" s="63"/>
      <c r="B130" s="4" t="s">
        <v>1</v>
      </c>
      <c r="C130" s="4" t="s">
        <v>62</v>
      </c>
      <c r="D130" s="7">
        <v>40</v>
      </c>
      <c r="E130" s="2">
        <v>40</v>
      </c>
      <c r="F130" s="2">
        <v>40</v>
      </c>
      <c r="G130" s="1">
        <f t="shared" si="5"/>
        <v>1</v>
      </c>
      <c r="H130" s="4"/>
    </row>
    <row r="131" spans="1:8" ht="14.4" x14ac:dyDescent="0.25">
      <c r="A131" s="63"/>
      <c r="B131" s="4" t="s">
        <v>1</v>
      </c>
      <c r="C131" s="4" t="s">
        <v>63</v>
      </c>
      <c r="D131" s="7">
        <v>600</v>
      </c>
      <c r="E131" s="2">
        <v>600</v>
      </c>
      <c r="F131" s="2">
        <v>442.54</v>
      </c>
      <c r="G131" s="1">
        <f t="shared" si="5"/>
        <v>0.7375666666666667</v>
      </c>
      <c r="H131" s="4"/>
    </row>
    <row r="132" spans="1:8" ht="14.4" x14ac:dyDescent="0.25">
      <c r="A132" s="63"/>
      <c r="B132" s="4" t="s">
        <v>1</v>
      </c>
      <c r="C132" s="4" t="s">
        <v>88</v>
      </c>
      <c r="D132" s="7">
        <v>417</v>
      </c>
      <c r="E132" s="2">
        <v>417</v>
      </c>
      <c r="F132" s="2">
        <v>232</v>
      </c>
      <c r="G132" s="1">
        <f t="shared" si="5"/>
        <v>0.55635491606714627</v>
      </c>
      <c r="H132" s="4"/>
    </row>
    <row r="133" spans="1:8" ht="14.4" x14ac:dyDescent="0.25">
      <c r="A133" s="63"/>
      <c r="B133" s="4" t="s">
        <v>1</v>
      </c>
      <c r="C133" s="4" t="s">
        <v>60</v>
      </c>
      <c r="D133" s="7">
        <v>1000</v>
      </c>
      <c r="E133" s="2">
        <v>1000</v>
      </c>
      <c r="F133" s="2">
        <v>0</v>
      </c>
      <c r="G133" s="1">
        <f t="shared" si="5"/>
        <v>0</v>
      </c>
      <c r="H133" s="4"/>
    </row>
    <row r="134" spans="1:8" ht="14.4" x14ac:dyDescent="0.25">
      <c r="A134" s="63"/>
      <c r="B134" s="4" t="s">
        <v>18</v>
      </c>
      <c r="C134" s="4" t="s">
        <v>66</v>
      </c>
      <c r="D134" s="2">
        <v>5</v>
      </c>
      <c r="E134" s="2">
        <v>5</v>
      </c>
      <c r="F134" s="2">
        <v>5</v>
      </c>
      <c r="G134" s="1">
        <f t="shared" ref="G134:G143" si="11">F134/E134</f>
        <v>1</v>
      </c>
      <c r="H134" s="4"/>
    </row>
    <row r="135" spans="1:8" ht="14.4" x14ac:dyDescent="0.25">
      <c r="A135" s="63"/>
      <c r="B135" s="4" t="s">
        <v>18</v>
      </c>
      <c r="C135" s="4" t="s">
        <v>27</v>
      </c>
      <c r="D135" s="2">
        <v>92.5</v>
      </c>
      <c r="E135" s="2">
        <v>92.5</v>
      </c>
      <c r="F135" s="2">
        <v>92.5</v>
      </c>
      <c r="G135" s="1">
        <f t="shared" si="11"/>
        <v>1</v>
      </c>
      <c r="H135" s="4"/>
    </row>
    <row r="136" spans="1:8" ht="14.4" x14ac:dyDescent="0.25">
      <c r="A136" s="63"/>
      <c r="B136" s="4" t="s">
        <v>18</v>
      </c>
      <c r="C136" s="4" t="s">
        <v>52</v>
      </c>
      <c r="D136" s="2">
        <v>177.25</v>
      </c>
      <c r="E136" s="2">
        <v>177.25</v>
      </c>
      <c r="F136" s="2">
        <v>177.25</v>
      </c>
      <c r="G136" s="1">
        <f t="shared" si="11"/>
        <v>1</v>
      </c>
      <c r="H136" s="4"/>
    </row>
    <row r="137" spans="1:8" ht="14.4" x14ac:dyDescent="0.25">
      <c r="A137" s="63"/>
      <c r="B137" s="4" t="s">
        <v>18</v>
      </c>
      <c r="C137" s="4" t="s">
        <v>54</v>
      </c>
      <c r="D137" s="2">
        <v>24.69</v>
      </c>
      <c r="E137" s="2">
        <v>24.69</v>
      </c>
      <c r="F137" s="2">
        <v>24.69</v>
      </c>
      <c r="G137" s="1">
        <f t="shared" si="11"/>
        <v>1</v>
      </c>
      <c r="H137" s="4"/>
    </row>
    <row r="138" spans="1:8" ht="14.4" x14ac:dyDescent="0.25">
      <c r="A138" s="63"/>
      <c r="B138" s="4" t="s">
        <v>18</v>
      </c>
      <c r="C138" s="4" t="s">
        <v>50</v>
      </c>
      <c r="D138" s="2">
        <v>8</v>
      </c>
      <c r="E138" s="2">
        <v>8</v>
      </c>
      <c r="F138" s="2">
        <v>8</v>
      </c>
      <c r="G138" s="1">
        <f t="shared" si="11"/>
        <v>1</v>
      </c>
      <c r="H138" s="4"/>
    </row>
    <row r="139" spans="1:8" ht="16.95" customHeight="1" x14ac:dyDescent="0.25">
      <c r="A139" s="63"/>
      <c r="B139" s="4" t="s">
        <v>18</v>
      </c>
      <c r="C139" s="4" t="s">
        <v>64</v>
      </c>
      <c r="D139" s="2">
        <v>1.95</v>
      </c>
      <c r="E139" s="2">
        <v>1.95</v>
      </c>
      <c r="F139" s="2">
        <v>1.95</v>
      </c>
      <c r="G139" s="1">
        <f t="shared" si="11"/>
        <v>1</v>
      </c>
      <c r="H139" s="4"/>
    </row>
    <row r="140" spans="1:8" ht="14.4" x14ac:dyDescent="0.25">
      <c r="A140" s="63"/>
      <c r="B140" s="4" t="s">
        <v>18</v>
      </c>
      <c r="C140" s="4" t="s">
        <v>73</v>
      </c>
      <c r="D140" s="2">
        <v>1.2</v>
      </c>
      <c r="E140" s="2">
        <v>1.2</v>
      </c>
      <c r="F140" s="2">
        <v>1.2</v>
      </c>
      <c r="G140" s="1">
        <f t="shared" si="11"/>
        <v>1</v>
      </c>
      <c r="H140" s="4"/>
    </row>
    <row r="141" spans="1:8" ht="14.4" x14ac:dyDescent="0.25">
      <c r="A141" s="63"/>
      <c r="B141" s="4" t="s">
        <v>18</v>
      </c>
      <c r="C141" s="4" t="s">
        <v>53</v>
      </c>
      <c r="D141" s="2">
        <v>69.260000000000005</v>
      </c>
      <c r="E141" s="2">
        <v>69.260000000000005</v>
      </c>
      <c r="F141" s="2">
        <v>69.260000000000005</v>
      </c>
      <c r="G141" s="1">
        <f t="shared" si="11"/>
        <v>1</v>
      </c>
      <c r="H141" s="4"/>
    </row>
    <row r="142" spans="1:8" ht="14.4" x14ac:dyDescent="0.25">
      <c r="A142" s="63"/>
      <c r="B142" s="4" t="s">
        <v>18</v>
      </c>
      <c r="C142" s="4" t="s">
        <v>45</v>
      </c>
      <c r="D142" s="2">
        <v>58.9</v>
      </c>
      <c r="E142" s="2">
        <v>58.9</v>
      </c>
      <c r="F142" s="2">
        <v>58.9</v>
      </c>
      <c r="G142" s="1">
        <f t="shared" si="11"/>
        <v>1</v>
      </c>
      <c r="H142" s="4"/>
    </row>
    <row r="143" spans="1:8" ht="14.4" x14ac:dyDescent="0.25">
      <c r="A143" s="63"/>
      <c r="B143" s="4" t="s">
        <v>18</v>
      </c>
      <c r="C143" s="4" t="s">
        <v>75</v>
      </c>
      <c r="D143" s="2">
        <v>20</v>
      </c>
      <c r="E143" s="2">
        <v>20</v>
      </c>
      <c r="F143" s="2">
        <v>20</v>
      </c>
      <c r="G143" s="1">
        <f t="shared" si="11"/>
        <v>1</v>
      </c>
      <c r="H143" s="4"/>
    </row>
    <row r="144" spans="1:8" s="43" customFormat="1" ht="14.4" x14ac:dyDescent="0.25">
      <c r="A144" s="61"/>
      <c r="B144" s="57" t="s">
        <v>97</v>
      </c>
      <c r="C144" s="58"/>
      <c r="D144" s="12">
        <f>SUM(D126:D143)</f>
        <v>3822.75</v>
      </c>
      <c r="E144" s="12">
        <f t="shared" ref="E144:F144" si="12">SUM(E126:E143)</f>
        <v>3822.75</v>
      </c>
      <c r="F144" s="12">
        <f t="shared" si="12"/>
        <v>2480.29</v>
      </c>
      <c r="G144" s="13">
        <f t="shared" si="5"/>
        <v>0.64882349094238445</v>
      </c>
      <c r="H144" s="42"/>
    </row>
    <row r="145" spans="1:8" ht="14.4" x14ac:dyDescent="0.25">
      <c r="A145" s="63" t="s">
        <v>98</v>
      </c>
      <c r="B145" s="4" t="s">
        <v>18</v>
      </c>
      <c r="C145" s="4" t="s">
        <v>45</v>
      </c>
      <c r="D145" s="2">
        <v>1188.3499999999999</v>
      </c>
      <c r="E145" s="2">
        <v>1188.3499999999999</v>
      </c>
      <c r="F145" s="2">
        <v>1188.3499999999999</v>
      </c>
      <c r="G145" s="1">
        <f t="shared" si="5"/>
        <v>1</v>
      </c>
      <c r="H145" s="4"/>
    </row>
    <row r="146" spans="1:8" ht="14.4" x14ac:dyDescent="0.25">
      <c r="A146" s="63"/>
      <c r="B146" s="4" t="s">
        <v>1</v>
      </c>
      <c r="C146" s="4" t="s">
        <v>44</v>
      </c>
      <c r="D146" s="7">
        <v>93</v>
      </c>
      <c r="E146" s="2">
        <v>93</v>
      </c>
      <c r="F146" s="2">
        <v>93</v>
      </c>
      <c r="G146" s="1">
        <f t="shared" si="5"/>
        <v>1</v>
      </c>
      <c r="H146" s="4"/>
    </row>
    <row r="147" spans="1:8" ht="14.4" x14ac:dyDescent="0.25">
      <c r="A147" s="63"/>
      <c r="B147" s="4" t="s">
        <v>1</v>
      </c>
      <c r="C147" s="4" t="s">
        <v>80</v>
      </c>
      <c r="D147" s="7">
        <v>3553</v>
      </c>
      <c r="E147" s="2">
        <v>3553</v>
      </c>
      <c r="F147" s="2">
        <v>1373.8</v>
      </c>
      <c r="G147" s="1">
        <f t="shared" si="5"/>
        <v>0.38665916127216438</v>
      </c>
      <c r="H147" s="4"/>
    </row>
    <row r="148" spans="1:8" s="43" customFormat="1" ht="14.4" x14ac:dyDescent="0.25">
      <c r="A148" s="61"/>
      <c r="B148" s="57" t="s">
        <v>2</v>
      </c>
      <c r="C148" s="58"/>
      <c r="D148" s="12">
        <f>SUM(D145:D147)</f>
        <v>4834.3500000000004</v>
      </c>
      <c r="E148" s="12">
        <f>SUM(E145:E147)</f>
        <v>4834.3500000000004</v>
      </c>
      <c r="F148" s="25">
        <f>SUM(F145:F147)</f>
        <v>2655.1499999999996</v>
      </c>
      <c r="G148" s="13">
        <f t="shared" si="5"/>
        <v>0.54922585249309619</v>
      </c>
      <c r="H148" s="42"/>
    </row>
    <row r="149" spans="1:8" ht="18" customHeight="1" x14ac:dyDescent="0.25">
      <c r="A149" s="60" t="s">
        <v>99</v>
      </c>
      <c r="B149" s="4" t="s">
        <v>1</v>
      </c>
      <c r="C149" s="4" t="s">
        <v>96</v>
      </c>
      <c r="D149" s="7">
        <v>40</v>
      </c>
      <c r="E149" s="2">
        <v>40</v>
      </c>
      <c r="F149" s="2">
        <v>40</v>
      </c>
      <c r="G149" s="1">
        <f t="shared" si="5"/>
        <v>1</v>
      </c>
      <c r="H149" s="4"/>
    </row>
    <row r="150" spans="1:8" ht="18" customHeight="1" x14ac:dyDescent="0.25">
      <c r="A150" s="60"/>
      <c r="B150" s="4" t="s">
        <v>1</v>
      </c>
      <c r="C150" s="4" t="s">
        <v>59</v>
      </c>
      <c r="D150" s="7">
        <v>15</v>
      </c>
      <c r="E150" s="2">
        <v>15</v>
      </c>
      <c r="F150" s="2">
        <v>15</v>
      </c>
      <c r="G150" s="1">
        <f t="shared" ref="G150:G225" si="13">F150/E150</f>
        <v>1</v>
      </c>
      <c r="H150" s="4"/>
    </row>
    <row r="151" spans="1:8" ht="18" customHeight="1" x14ac:dyDescent="0.25">
      <c r="A151" s="60"/>
      <c r="B151" s="4" t="s">
        <v>1</v>
      </c>
      <c r="C151" s="4" t="s">
        <v>70</v>
      </c>
      <c r="D151" s="7">
        <v>5</v>
      </c>
      <c r="E151" s="2">
        <v>5</v>
      </c>
      <c r="F151" s="2">
        <v>5</v>
      </c>
      <c r="G151" s="1">
        <f t="shared" si="13"/>
        <v>1</v>
      </c>
      <c r="H151" s="4"/>
    </row>
    <row r="152" spans="1:8" ht="14.4" x14ac:dyDescent="0.25">
      <c r="A152" s="60"/>
      <c r="B152" s="4" t="s">
        <v>18</v>
      </c>
      <c r="C152" s="4" t="s">
        <v>66</v>
      </c>
      <c r="D152" s="2">
        <v>5</v>
      </c>
      <c r="E152" s="2">
        <v>5</v>
      </c>
      <c r="F152" s="2">
        <v>5</v>
      </c>
      <c r="G152" s="1">
        <f t="shared" si="13"/>
        <v>1</v>
      </c>
      <c r="H152" s="4"/>
    </row>
    <row r="153" spans="1:8" ht="14.4" x14ac:dyDescent="0.25">
      <c r="A153" s="60"/>
      <c r="B153" s="4" t="s">
        <v>18</v>
      </c>
      <c r="C153" s="4" t="s">
        <v>27</v>
      </c>
      <c r="D153" s="2">
        <v>13</v>
      </c>
      <c r="E153" s="2">
        <v>13</v>
      </c>
      <c r="F153" s="2">
        <v>13</v>
      </c>
      <c r="G153" s="1">
        <f t="shared" si="13"/>
        <v>1</v>
      </c>
      <c r="H153" s="4"/>
    </row>
    <row r="154" spans="1:8" ht="14.4" x14ac:dyDescent="0.25">
      <c r="A154" s="60"/>
      <c r="B154" s="4" t="s">
        <v>18</v>
      </c>
      <c r="C154" s="4" t="s">
        <v>54</v>
      </c>
      <c r="D154" s="2">
        <v>18.149999999999999</v>
      </c>
      <c r="E154" s="2">
        <v>18.149999999999999</v>
      </c>
      <c r="F154" s="2">
        <v>18.149999999999999</v>
      </c>
      <c r="G154" s="1">
        <f t="shared" si="13"/>
        <v>1</v>
      </c>
      <c r="H154" s="4"/>
    </row>
    <row r="155" spans="1:8" ht="14.4" x14ac:dyDescent="0.25">
      <c r="A155" s="60"/>
      <c r="B155" s="4" t="s">
        <v>18</v>
      </c>
      <c r="C155" s="4" t="s">
        <v>50</v>
      </c>
      <c r="D155" s="2">
        <v>8</v>
      </c>
      <c r="E155" s="2">
        <v>8</v>
      </c>
      <c r="F155" s="2">
        <v>8</v>
      </c>
      <c r="G155" s="1">
        <f t="shared" si="13"/>
        <v>1</v>
      </c>
      <c r="H155" s="4"/>
    </row>
    <row r="156" spans="1:8" ht="14.4" x14ac:dyDescent="0.25">
      <c r="A156" s="60"/>
      <c r="B156" s="4" t="s">
        <v>18</v>
      </c>
      <c r="C156" s="4" t="s">
        <v>64</v>
      </c>
      <c r="D156" s="2">
        <v>3.15</v>
      </c>
      <c r="E156" s="2">
        <v>3.15</v>
      </c>
      <c r="F156" s="2">
        <v>3.15</v>
      </c>
      <c r="G156" s="1">
        <f t="shared" si="13"/>
        <v>1</v>
      </c>
      <c r="H156" s="4"/>
    </row>
    <row r="157" spans="1:8" ht="14.4" x14ac:dyDescent="0.25">
      <c r="A157" s="60"/>
      <c r="B157" s="4" t="s">
        <v>18</v>
      </c>
      <c r="C157" s="4" t="s">
        <v>100</v>
      </c>
      <c r="D157" s="2">
        <v>25</v>
      </c>
      <c r="E157" s="2">
        <v>25</v>
      </c>
      <c r="F157" s="2">
        <v>25</v>
      </c>
      <c r="G157" s="1">
        <f t="shared" si="13"/>
        <v>1</v>
      </c>
      <c r="H157" s="4"/>
    </row>
    <row r="158" spans="1:8" ht="14.4" x14ac:dyDescent="0.25">
      <c r="A158" s="60"/>
      <c r="B158" s="4" t="s">
        <v>18</v>
      </c>
      <c r="C158" s="4" t="s">
        <v>53</v>
      </c>
      <c r="D158" s="2">
        <v>110.28</v>
      </c>
      <c r="E158" s="2">
        <v>110.28</v>
      </c>
      <c r="F158" s="2">
        <v>110.28</v>
      </c>
      <c r="G158" s="1">
        <f t="shared" si="13"/>
        <v>1</v>
      </c>
      <c r="H158" s="4"/>
    </row>
    <row r="159" spans="1:8" ht="14.4" x14ac:dyDescent="0.25">
      <c r="A159" s="60"/>
      <c r="B159" s="4" t="s">
        <v>18</v>
      </c>
      <c r="C159" s="4" t="s">
        <v>45</v>
      </c>
      <c r="D159" s="2">
        <v>36.200000000000003</v>
      </c>
      <c r="E159" s="2">
        <v>36.200000000000003</v>
      </c>
      <c r="F159" s="2">
        <v>36.200000000000003</v>
      </c>
      <c r="G159" s="1">
        <f t="shared" si="13"/>
        <v>1</v>
      </c>
      <c r="H159" s="4"/>
    </row>
    <row r="160" spans="1:8" ht="14.4" x14ac:dyDescent="0.25">
      <c r="A160" s="60"/>
      <c r="B160" s="4" t="s">
        <v>18</v>
      </c>
      <c r="C160" s="10" t="s">
        <v>75</v>
      </c>
      <c r="D160" s="15">
        <v>20</v>
      </c>
      <c r="E160" s="15">
        <v>20</v>
      </c>
      <c r="F160" s="15">
        <v>20</v>
      </c>
      <c r="G160" s="1">
        <f t="shared" si="13"/>
        <v>1</v>
      </c>
      <c r="H160" s="4"/>
    </row>
    <row r="161" spans="1:8" ht="14.4" x14ac:dyDescent="0.25">
      <c r="A161" s="60"/>
      <c r="B161" s="4" t="s">
        <v>18</v>
      </c>
      <c r="C161" s="4" t="s">
        <v>73</v>
      </c>
      <c r="D161" s="2">
        <v>1.05</v>
      </c>
      <c r="E161" s="2">
        <v>1.05</v>
      </c>
      <c r="F161" s="2">
        <v>1.05</v>
      </c>
      <c r="G161" s="1">
        <f t="shared" si="13"/>
        <v>1</v>
      </c>
      <c r="H161" s="4"/>
    </row>
    <row r="162" spans="1:8" ht="14.4" x14ac:dyDescent="0.25">
      <c r="A162" s="60"/>
      <c r="B162" s="4" t="s">
        <v>1</v>
      </c>
      <c r="C162" s="4" t="s">
        <v>101</v>
      </c>
      <c r="D162" s="7">
        <v>2575</v>
      </c>
      <c r="E162" s="2">
        <v>2575</v>
      </c>
      <c r="F162" s="2">
        <v>2575</v>
      </c>
      <c r="G162" s="1">
        <f t="shared" si="13"/>
        <v>1</v>
      </c>
      <c r="H162" s="4"/>
    </row>
    <row r="163" spans="1:8" s="43" customFormat="1" ht="14.4" x14ac:dyDescent="0.25">
      <c r="A163" s="60"/>
      <c r="B163" s="57" t="s">
        <v>2</v>
      </c>
      <c r="C163" s="58"/>
      <c r="D163" s="12">
        <f t="shared" ref="D163:F163" si="14">SUM(D149:D162)</f>
        <v>2874.83</v>
      </c>
      <c r="E163" s="12">
        <f t="shared" si="14"/>
        <v>2874.83</v>
      </c>
      <c r="F163" s="25">
        <f t="shared" si="14"/>
        <v>2874.83</v>
      </c>
      <c r="G163" s="13">
        <f t="shared" si="13"/>
        <v>1</v>
      </c>
      <c r="H163" s="42"/>
    </row>
    <row r="164" spans="1:8" ht="14.4" x14ac:dyDescent="0.25">
      <c r="A164" s="60" t="s">
        <v>102</v>
      </c>
      <c r="B164" s="4" t="s">
        <v>1</v>
      </c>
      <c r="C164" s="4" t="s">
        <v>6</v>
      </c>
      <c r="D164" s="7">
        <v>8</v>
      </c>
      <c r="E164" s="2">
        <v>8</v>
      </c>
      <c r="F164" s="2">
        <v>0.18</v>
      </c>
      <c r="G164" s="1">
        <f t="shared" si="13"/>
        <v>2.2499999999999999E-2</v>
      </c>
      <c r="H164" s="4"/>
    </row>
    <row r="165" spans="1:8" ht="14.4" x14ac:dyDescent="0.25">
      <c r="A165" s="60"/>
      <c r="B165" s="4" t="s">
        <v>1</v>
      </c>
      <c r="C165" s="4" t="s">
        <v>72</v>
      </c>
      <c r="D165" s="7">
        <v>6</v>
      </c>
      <c r="E165" s="2">
        <v>6</v>
      </c>
      <c r="F165" s="2">
        <v>0</v>
      </c>
      <c r="G165" s="1">
        <f t="shared" si="13"/>
        <v>0</v>
      </c>
      <c r="H165" s="4"/>
    </row>
    <row r="166" spans="1:8" ht="14.4" x14ac:dyDescent="0.25">
      <c r="A166" s="60"/>
      <c r="B166" s="4" t="s">
        <v>1</v>
      </c>
      <c r="C166" s="4" t="s">
        <v>70</v>
      </c>
      <c r="D166" s="7">
        <v>5</v>
      </c>
      <c r="E166" s="2">
        <v>5</v>
      </c>
      <c r="F166" s="2">
        <v>0.81</v>
      </c>
      <c r="G166" s="1">
        <f t="shared" si="13"/>
        <v>0.16200000000000001</v>
      </c>
      <c r="H166" s="4"/>
    </row>
    <row r="167" spans="1:8" ht="14.4" x14ac:dyDescent="0.25">
      <c r="A167" s="60"/>
      <c r="B167" s="4" t="s">
        <v>18</v>
      </c>
      <c r="C167" s="4" t="s">
        <v>45</v>
      </c>
      <c r="D167" s="2">
        <v>68.599999999999994</v>
      </c>
      <c r="E167" s="2">
        <v>68.599999999999994</v>
      </c>
      <c r="F167" s="2">
        <v>54.8</v>
      </c>
      <c r="G167" s="1">
        <f t="shared" si="13"/>
        <v>0.79883381924198249</v>
      </c>
      <c r="H167" s="4"/>
    </row>
    <row r="168" spans="1:8" ht="14.4" x14ac:dyDescent="0.25">
      <c r="A168" s="60"/>
      <c r="B168" s="4" t="s">
        <v>18</v>
      </c>
      <c r="C168" s="4" t="s">
        <v>27</v>
      </c>
      <c r="D168" s="2">
        <v>73.5</v>
      </c>
      <c r="E168" s="2">
        <v>73.5</v>
      </c>
      <c r="F168" s="2">
        <v>59.29</v>
      </c>
      <c r="G168" s="1">
        <f t="shared" si="13"/>
        <v>0.80666666666666664</v>
      </c>
      <c r="H168" s="4"/>
    </row>
    <row r="169" spans="1:8" ht="14.4" x14ac:dyDescent="0.25">
      <c r="A169" s="60"/>
      <c r="B169" s="4" t="s">
        <v>18</v>
      </c>
      <c r="C169" s="44" t="s">
        <v>83</v>
      </c>
      <c r="D169" s="2">
        <v>10</v>
      </c>
      <c r="E169" s="2">
        <v>10</v>
      </c>
      <c r="F169" s="2">
        <v>10</v>
      </c>
      <c r="G169" s="1">
        <f t="shared" si="13"/>
        <v>1</v>
      </c>
      <c r="H169" s="4"/>
    </row>
    <row r="170" spans="1:8" ht="14.4" x14ac:dyDescent="0.25">
      <c r="A170" s="60"/>
      <c r="B170" s="4" t="s">
        <v>18</v>
      </c>
      <c r="C170" s="4" t="s">
        <v>54</v>
      </c>
      <c r="D170" s="2">
        <v>18.82</v>
      </c>
      <c r="E170" s="2">
        <v>18.82</v>
      </c>
      <c r="F170" s="2">
        <v>15.54</v>
      </c>
      <c r="G170" s="1">
        <f t="shared" si="13"/>
        <v>0.82571732199787451</v>
      </c>
      <c r="H170" s="4"/>
    </row>
    <row r="171" spans="1:8" ht="14.4" x14ac:dyDescent="0.25">
      <c r="A171" s="60"/>
      <c r="B171" s="4" t="s">
        <v>18</v>
      </c>
      <c r="C171" s="4" t="s">
        <v>50</v>
      </c>
      <c r="D171" s="2">
        <v>8</v>
      </c>
      <c r="E171" s="2">
        <v>8</v>
      </c>
      <c r="F171" s="2">
        <v>8</v>
      </c>
      <c r="G171" s="1">
        <f t="shared" si="13"/>
        <v>1</v>
      </c>
      <c r="H171" s="4"/>
    </row>
    <row r="172" spans="1:8" ht="14.4" x14ac:dyDescent="0.25">
      <c r="A172" s="60"/>
      <c r="B172" s="4" t="s">
        <v>18</v>
      </c>
      <c r="C172" s="4" t="s">
        <v>64</v>
      </c>
      <c r="D172" s="2">
        <v>4.2</v>
      </c>
      <c r="E172" s="2">
        <v>4.2</v>
      </c>
      <c r="F172" s="2">
        <v>4.2</v>
      </c>
      <c r="G172" s="1">
        <f t="shared" si="13"/>
        <v>1</v>
      </c>
      <c r="H172" s="4"/>
    </row>
    <row r="173" spans="1:8" ht="14.4" x14ac:dyDescent="0.25">
      <c r="A173" s="60"/>
      <c r="B173" s="4" t="s">
        <v>18</v>
      </c>
      <c r="C173" s="4" t="s">
        <v>73</v>
      </c>
      <c r="D173" s="2">
        <v>1.1499999999999999</v>
      </c>
      <c r="E173" s="2">
        <v>1.1499999999999999</v>
      </c>
      <c r="F173" s="2">
        <v>1.1499999999999999</v>
      </c>
      <c r="G173" s="1">
        <f t="shared" si="13"/>
        <v>1</v>
      </c>
      <c r="H173" s="4"/>
    </row>
    <row r="174" spans="1:8" ht="14.4" x14ac:dyDescent="0.25">
      <c r="A174" s="60"/>
      <c r="B174" s="4" t="s">
        <v>18</v>
      </c>
      <c r="C174" s="4" t="s">
        <v>53</v>
      </c>
      <c r="D174" s="2">
        <v>165.8</v>
      </c>
      <c r="E174" s="2">
        <v>165.8</v>
      </c>
      <c r="F174" s="2">
        <v>165.8</v>
      </c>
      <c r="G174" s="1">
        <f t="shared" si="13"/>
        <v>1</v>
      </c>
      <c r="H174" s="4"/>
    </row>
    <row r="175" spans="1:8" ht="14.4" x14ac:dyDescent="0.25">
      <c r="A175" s="60"/>
      <c r="B175" s="4" t="s">
        <v>18</v>
      </c>
      <c r="C175" s="4" t="s">
        <v>75</v>
      </c>
      <c r="D175" s="2">
        <v>20</v>
      </c>
      <c r="E175" s="2">
        <v>20</v>
      </c>
      <c r="F175" s="2">
        <v>20</v>
      </c>
      <c r="G175" s="1">
        <f t="shared" si="13"/>
        <v>1</v>
      </c>
      <c r="H175" s="4"/>
    </row>
    <row r="176" spans="1:8" ht="14.4" x14ac:dyDescent="0.25">
      <c r="A176" s="60"/>
      <c r="B176" s="4" t="s">
        <v>1</v>
      </c>
      <c r="C176" s="4" t="s">
        <v>76</v>
      </c>
      <c r="D176" s="7">
        <v>1200</v>
      </c>
      <c r="E176" s="2">
        <v>1200</v>
      </c>
      <c r="F176" s="2">
        <v>1200</v>
      </c>
      <c r="G176" s="1">
        <f t="shared" si="13"/>
        <v>1</v>
      </c>
      <c r="H176" s="4"/>
    </row>
    <row r="177" spans="1:8" ht="14.4" x14ac:dyDescent="0.25">
      <c r="A177" s="60"/>
      <c r="B177" s="4" t="s">
        <v>1</v>
      </c>
      <c r="C177" s="4" t="s">
        <v>62</v>
      </c>
      <c r="D177" s="7">
        <v>40</v>
      </c>
      <c r="E177" s="2">
        <v>40</v>
      </c>
      <c r="F177" s="2">
        <v>40</v>
      </c>
      <c r="G177" s="1">
        <f t="shared" si="13"/>
        <v>1</v>
      </c>
      <c r="H177" s="4"/>
    </row>
    <row r="178" spans="1:8" ht="14.4" x14ac:dyDescent="0.25">
      <c r="A178" s="60"/>
      <c r="B178" s="4" t="s">
        <v>1</v>
      </c>
      <c r="C178" s="4" t="s">
        <v>63</v>
      </c>
      <c r="D178" s="7">
        <v>800</v>
      </c>
      <c r="E178" s="2">
        <v>800</v>
      </c>
      <c r="F178" s="2">
        <v>600</v>
      </c>
      <c r="G178" s="1">
        <f t="shared" si="13"/>
        <v>0.75</v>
      </c>
      <c r="H178" s="4"/>
    </row>
    <row r="179" spans="1:8" ht="14.4" x14ac:dyDescent="0.25">
      <c r="A179" s="60"/>
      <c r="B179" s="4" t="s">
        <v>1</v>
      </c>
      <c r="C179" s="4" t="s">
        <v>88</v>
      </c>
      <c r="D179" s="7">
        <v>1055</v>
      </c>
      <c r="E179" s="2">
        <v>1055</v>
      </c>
      <c r="F179" s="2">
        <v>0</v>
      </c>
      <c r="G179" s="1">
        <f t="shared" si="13"/>
        <v>0</v>
      </c>
      <c r="H179" s="4"/>
    </row>
    <row r="180" spans="1:8" ht="14.4" x14ac:dyDescent="0.25">
      <c r="A180" s="60"/>
      <c r="B180" s="4" t="s">
        <v>1</v>
      </c>
      <c r="C180" s="4" t="s">
        <v>60</v>
      </c>
      <c r="D180" s="7">
        <v>1200</v>
      </c>
      <c r="E180" s="2">
        <v>1200</v>
      </c>
      <c r="F180" s="2">
        <v>0</v>
      </c>
      <c r="G180" s="1">
        <f t="shared" si="13"/>
        <v>0</v>
      </c>
      <c r="H180" s="4"/>
    </row>
    <row r="181" spans="1:8" s="43" customFormat="1" ht="14.4" x14ac:dyDescent="0.25">
      <c r="A181" s="60"/>
      <c r="B181" s="57" t="s">
        <v>2</v>
      </c>
      <c r="C181" s="58"/>
      <c r="D181" s="12">
        <f t="shared" ref="D181:F181" si="15">SUM(D164:D180)</f>
        <v>4684.07</v>
      </c>
      <c r="E181" s="12">
        <f t="shared" si="15"/>
        <v>4684.07</v>
      </c>
      <c r="F181" s="25">
        <f t="shared" si="15"/>
        <v>2179.77</v>
      </c>
      <c r="G181" s="13">
        <f t="shared" si="13"/>
        <v>0.46535811804691224</v>
      </c>
      <c r="H181" s="42"/>
    </row>
    <row r="182" spans="1:8" ht="14.4" x14ac:dyDescent="0.25">
      <c r="A182" s="60" t="s">
        <v>103</v>
      </c>
      <c r="B182" s="4" t="s">
        <v>1</v>
      </c>
      <c r="C182" s="4" t="s">
        <v>79</v>
      </c>
      <c r="D182" s="7">
        <v>51</v>
      </c>
      <c r="E182" s="2">
        <v>51</v>
      </c>
      <c r="F182" s="2">
        <v>45.43</v>
      </c>
      <c r="G182" s="1">
        <f t="shared" si="13"/>
        <v>0.89078431372549016</v>
      </c>
      <c r="H182" s="4"/>
    </row>
    <row r="183" spans="1:8" ht="14.4" x14ac:dyDescent="0.25">
      <c r="A183" s="60"/>
      <c r="B183" s="4" t="s">
        <v>18</v>
      </c>
      <c r="C183" s="4" t="s">
        <v>45</v>
      </c>
      <c r="D183" s="2">
        <v>331.41</v>
      </c>
      <c r="E183" s="2">
        <v>331.41</v>
      </c>
      <c r="F183" s="2">
        <v>259.19</v>
      </c>
      <c r="G183" s="1">
        <f t="shared" si="13"/>
        <v>0.78208261669834944</v>
      </c>
      <c r="H183" s="4"/>
    </row>
    <row r="184" spans="1:8" ht="14.4" x14ac:dyDescent="0.25">
      <c r="A184" s="60"/>
      <c r="B184" s="4" t="s">
        <v>1</v>
      </c>
      <c r="C184" s="4" t="s">
        <v>76</v>
      </c>
      <c r="D184" s="7">
        <v>1000</v>
      </c>
      <c r="E184" s="2">
        <v>1000</v>
      </c>
      <c r="F184" s="2">
        <v>628.65</v>
      </c>
      <c r="G184" s="1">
        <f t="shared" si="13"/>
        <v>0.62864999999999993</v>
      </c>
      <c r="H184" s="4"/>
    </row>
    <row r="185" spans="1:8" ht="14.4" x14ac:dyDescent="0.25">
      <c r="A185" s="60"/>
      <c r="B185" s="4" t="s">
        <v>1</v>
      </c>
      <c r="C185" s="4" t="s">
        <v>62</v>
      </c>
      <c r="D185" s="7">
        <v>40</v>
      </c>
      <c r="E185" s="2">
        <v>40</v>
      </c>
      <c r="F185" s="2">
        <v>40</v>
      </c>
      <c r="G185" s="1">
        <f t="shared" si="13"/>
        <v>1</v>
      </c>
      <c r="H185" s="4"/>
    </row>
    <row r="186" spans="1:8" ht="14.4" x14ac:dyDescent="0.25">
      <c r="A186" s="60"/>
      <c r="B186" s="4" t="s">
        <v>1</v>
      </c>
      <c r="C186" s="4" t="s">
        <v>63</v>
      </c>
      <c r="D186" s="7">
        <v>800</v>
      </c>
      <c r="E186" s="2">
        <v>800</v>
      </c>
      <c r="F186" s="2">
        <v>0</v>
      </c>
      <c r="G186" s="1">
        <f t="shared" si="13"/>
        <v>0</v>
      </c>
      <c r="H186" s="4"/>
    </row>
    <row r="187" spans="1:8" ht="14.4" x14ac:dyDescent="0.25">
      <c r="A187" s="60"/>
      <c r="B187" s="4" t="s">
        <v>1</v>
      </c>
      <c r="C187" s="4" t="s">
        <v>88</v>
      </c>
      <c r="D187" s="7">
        <v>647</v>
      </c>
      <c r="E187" s="2">
        <v>647</v>
      </c>
      <c r="F187" s="2">
        <v>0</v>
      </c>
      <c r="G187" s="1">
        <f t="shared" si="13"/>
        <v>0</v>
      </c>
      <c r="H187" s="4"/>
    </row>
    <row r="188" spans="1:8" ht="14.4" x14ac:dyDescent="0.25">
      <c r="A188" s="60"/>
      <c r="B188" s="4" t="s">
        <v>1</v>
      </c>
      <c r="C188" s="4" t="s">
        <v>60</v>
      </c>
      <c r="D188" s="7">
        <v>1200</v>
      </c>
      <c r="E188" s="2">
        <v>1200</v>
      </c>
      <c r="F188" s="2">
        <v>0</v>
      </c>
      <c r="G188" s="1">
        <f t="shared" si="13"/>
        <v>0</v>
      </c>
      <c r="H188" s="4"/>
    </row>
    <row r="189" spans="1:8" ht="14.4" x14ac:dyDescent="0.25">
      <c r="A189" s="60"/>
      <c r="B189" s="4" t="s">
        <v>1</v>
      </c>
      <c r="C189" s="4" t="s">
        <v>104</v>
      </c>
      <c r="D189" s="7">
        <v>200</v>
      </c>
      <c r="E189" s="2">
        <v>200</v>
      </c>
      <c r="F189" s="2">
        <v>0</v>
      </c>
      <c r="G189" s="1">
        <f t="shared" si="13"/>
        <v>0</v>
      </c>
      <c r="H189" s="4"/>
    </row>
    <row r="190" spans="1:8" s="43" customFormat="1" ht="16.05" customHeight="1" x14ac:dyDescent="0.25">
      <c r="A190" s="60"/>
      <c r="B190" s="57" t="s">
        <v>2</v>
      </c>
      <c r="C190" s="58"/>
      <c r="D190" s="12">
        <f t="shared" ref="D190:F190" si="16">SUM(D182:D189)</f>
        <v>4269.41</v>
      </c>
      <c r="E190" s="12">
        <f t="shared" si="16"/>
        <v>4269.41</v>
      </c>
      <c r="F190" s="25">
        <f t="shared" si="16"/>
        <v>973.27</v>
      </c>
      <c r="G190" s="13">
        <f t="shared" si="13"/>
        <v>0.22796358279012791</v>
      </c>
      <c r="H190" s="42"/>
    </row>
    <row r="191" spans="1:8" s="43" customFormat="1" ht="18" customHeight="1" x14ac:dyDescent="0.25">
      <c r="A191" s="57" t="s">
        <v>105</v>
      </c>
      <c r="B191" s="70"/>
      <c r="C191" s="58"/>
      <c r="D191" s="12">
        <f>D190+D181+D163+D148+D144+D125+D103+D86+D82+D66+D62+D43+D25+D8</f>
        <v>41837.08</v>
      </c>
      <c r="E191" s="12">
        <f>E190+E181+E163+E148+E144+E125+E103+E86+E82+E66+E62+E43+E25+E8</f>
        <v>41837.08</v>
      </c>
      <c r="F191" s="12">
        <f>F190+F181+F163+F148+F144+F125+F103+F86+F82+F66+F62+F43+F25+F8</f>
        <v>28905.663950000002</v>
      </c>
      <c r="G191" s="13">
        <f t="shared" si="13"/>
        <v>0.69091016748778833</v>
      </c>
      <c r="H191" s="42"/>
    </row>
    <row r="192" spans="1:8" s="43" customFormat="1" ht="18" customHeight="1" x14ac:dyDescent="0.25">
      <c r="A192" s="55" t="s">
        <v>106</v>
      </c>
      <c r="B192" s="4" t="s">
        <v>1</v>
      </c>
      <c r="C192" s="4" t="s">
        <v>107</v>
      </c>
      <c r="D192" s="7">
        <v>60</v>
      </c>
      <c r="E192" s="2">
        <v>60</v>
      </c>
      <c r="F192" s="2">
        <v>45.0291</v>
      </c>
      <c r="G192" s="13">
        <f t="shared" si="13"/>
        <v>0.75048499999999996</v>
      </c>
      <c r="H192" s="42"/>
    </row>
    <row r="193" spans="1:8" s="43" customFormat="1" ht="18" customHeight="1" x14ac:dyDescent="0.25">
      <c r="A193" s="56"/>
      <c r="B193" s="4" t="s">
        <v>1</v>
      </c>
      <c r="C193" s="4" t="s">
        <v>108</v>
      </c>
      <c r="D193" s="7">
        <v>100</v>
      </c>
      <c r="E193" s="2">
        <v>100</v>
      </c>
      <c r="F193" s="2">
        <v>68.05</v>
      </c>
      <c r="G193" s="13">
        <f t="shared" si="13"/>
        <v>0.68049999999999999</v>
      </c>
      <c r="H193" s="42"/>
    </row>
    <row r="194" spans="1:8" s="43" customFormat="1" ht="18" customHeight="1" x14ac:dyDescent="0.25">
      <c r="A194" s="56"/>
      <c r="B194" s="4" t="s">
        <v>1</v>
      </c>
      <c r="C194" s="4" t="s">
        <v>109</v>
      </c>
      <c r="D194" s="7">
        <v>44</v>
      </c>
      <c r="E194" s="2">
        <v>44</v>
      </c>
      <c r="F194" s="2">
        <v>36.35</v>
      </c>
      <c r="G194" s="13">
        <f t="shared" si="13"/>
        <v>0.82613636363636367</v>
      </c>
      <c r="H194" s="42"/>
    </row>
    <row r="195" spans="1:8" s="43" customFormat="1" ht="18" customHeight="1" x14ac:dyDescent="0.25">
      <c r="A195" s="56"/>
      <c r="B195" s="4" t="s">
        <v>1</v>
      </c>
      <c r="C195" s="4" t="s">
        <v>110</v>
      </c>
      <c r="D195" s="7">
        <v>100</v>
      </c>
      <c r="E195" s="2">
        <v>100</v>
      </c>
      <c r="F195" s="2">
        <v>96</v>
      </c>
      <c r="G195" s="13">
        <f t="shared" si="13"/>
        <v>0.96</v>
      </c>
      <c r="H195" s="42"/>
    </row>
    <row r="196" spans="1:8" s="43" customFormat="1" ht="18" customHeight="1" x14ac:dyDescent="0.25">
      <c r="A196" s="56"/>
      <c r="B196" s="4" t="s">
        <v>1</v>
      </c>
      <c r="C196" s="4" t="s">
        <v>111</v>
      </c>
      <c r="D196" s="7">
        <v>150</v>
      </c>
      <c r="E196" s="2">
        <v>150</v>
      </c>
      <c r="F196" s="2">
        <v>123.0518</v>
      </c>
      <c r="G196" s="13">
        <f t="shared" si="13"/>
        <v>0.82034533333333337</v>
      </c>
      <c r="H196" s="42"/>
    </row>
    <row r="197" spans="1:8" s="43" customFormat="1" ht="18" customHeight="1" x14ac:dyDescent="0.25">
      <c r="A197" s="56"/>
      <c r="B197" s="4" t="s">
        <v>18</v>
      </c>
      <c r="C197" s="4" t="s">
        <v>112</v>
      </c>
      <c r="D197" s="2">
        <v>25</v>
      </c>
      <c r="E197" s="2">
        <v>25</v>
      </c>
      <c r="F197" s="2">
        <v>1.4769000000000001</v>
      </c>
      <c r="G197" s="13">
        <f t="shared" si="13"/>
        <v>5.9076000000000004E-2</v>
      </c>
      <c r="H197" s="42"/>
    </row>
    <row r="198" spans="1:8" s="43" customFormat="1" ht="18" customHeight="1" x14ac:dyDescent="0.25">
      <c r="A198" s="56"/>
      <c r="B198" s="4" t="s">
        <v>18</v>
      </c>
      <c r="C198" s="4" t="s">
        <v>113</v>
      </c>
      <c r="D198" s="2">
        <v>49</v>
      </c>
      <c r="E198" s="2">
        <v>49</v>
      </c>
      <c r="F198" s="2">
        <v>42.94</v>
      </c>
      <c r="G198" s="13">
        <f t="shared" si="13"/>
        <v>0.87632653061224486</v>
      </c>
      <c r="H198" s="42"/>
    </row>
    <row r="199" spans="1:8" s="43" customFormat="1" ht="18" customHeight="1" x14ac:dyDescent="0.25">
      <c r="A199" s="56"/>
      <c r="B199" s="4" t="s">
        <v>18</v>
      </c>
      <c r="C199" s="4" t="s">
        <v>114</v>
      </c>
      <c r="D199" s="2">
        <v>13</v>
      </c>
      <c r="E199" s="2">
        <v>13</v>
      </c>
      <c r="F199" s="2">
        <v>1.53</v>
      </c>
      <c r="G199" s="13">
        <f t="shared" si="13"/>
        <v>0.11769230769230769</v>
      </c>
      <c r="H199" s="42"/>
    </row>
    <row r="200" spans="1:8" s="43" customFormat="1" ht="18" customHeight="1" x14ac:dyDescent="0.25">
      <c r="A200" s="56"/>
      <c r="B200" s="4" t="s">
        <v>18</v>
      </c>
      <c r="C200" s="4" t="s">
        <v>64</v>
      </c>
      <c r="D200" s="2">
        <v>135</v>
      </c>
      <c r="E200" s="2">
        <v>135</v>
      </c>
      <c r="F200" s="2">
        <v>60.03</v>
      </c>
      <c r="G200" s="13">
        <f t="shared" si="13"/>
        <v>0.44466666666666665</v>
      </c>
      <c r="H200" s="42"/>
    </row>
    <row r="201" spans="1:8" s="43" customFormat="1" ht="18" customHeight="1" x14ac:dyDescent="0.25">
      <c r="A201" s="56"/>
      <c r="B201" s="4" t="s">
        <v>18</v>
      </c>
      <c r="C201" s="4" t="s">
        <v>115</v>
      </c>
      <c r="D201" s="2">
        <v>180</v>
      </c>
      <c r="E201" s="2">
        <v>180</v>
      </c>
      <c r="F201" s="2">
        <v>169.97</v>
      </c>
      <c r="G201" s="13">
        <f t="shared" si="13"/>
        <v>0.94427777777777777</v>
      </c>
      <c r="H201" s="42"/>
    </row>
    <row r="202" spans="1:8" s="43" customFormat="1" ht="18" customHeight="1" x14ac:dyDescent="0.25">
      <c r="A202" s="56"/>
      <c r="B202" s="4" t="s">
        <v>18</v>
      </c>
      <c r="C202" s="4" t="s">
        <v>116</v>
      </c>
      <c r="D202" s="2">
        <v>60</v>
      </c>
      <c r="E202" s="2">
        <v>60</v>
      </c>
      <c r="F202" s="2">
        <v>60</v>
      </c>
      <c r="G202" s="13">
        <f t="shared" si="13"/>
        <v>1</v>
      </c>
      <c r="H202" s="42"/>
    </row>
    <row r="203" spans="1:8" s="43" customFormat="1" ht="18" customHeight="1" x14ac:dyDescent="0.25">
      <c r="A203" s="56"/>
      <c r="B203" s="4" t="s">
        <v>18</v>
      </c>
      <c r="C203" s="4" t="s">
        <v>117</v>
      </c>
      <c r="D203" s="2">
        <v>550</v>
      </c>
      <c r="E203" s="2">
        <v>550</v>
      </c>
      <c r="F203" s="2">
        <v>550</v>
      </c>
      <c r="G203" s="13">
        <f t="shared" si="13"/>
        <v>1</v>
      </c>
      <c r="H203" s="42"/>
    </row>
    <row r="204" spans="1:8" s="43" customFormat="1" ht="18" customHeight="1" x14ac:dyDescent="0.25">
      <c r="A204" s="56"/>
      <c r="B204" s="57" t="s">
        <v>2</v>
      </c>
      <c r="C204" s="58"/>
      <c r="D204" s="12">
        <f>SUM(D192:D203)</f>
        <v>1466</v>
      </c>
      <c r="E204" s="12">
        <f t="shared" ref="E204:F204" si="17">SUM(E192:E203)</f>
        <v>1466</v>
      </c>
      <c r="F204" s="12">
        <f t="shared" si="17"/>
        <v>1254.4277999999999</v>
      </c>
      <c r="G204" s="13">
        <f t="shared" si="13"/>
        <v>0.85568062755798091</v>
      </c>
      <c r="H204" s="42"/>
    </row>
    <row r="205" spans="1:8" ht="14.4" x14ac:dyDescent="0.25">
      <c r="A205" s="60" t="s">
        <v>118</v>
      </c>
      <c r="B205" s="4" t="s">
        <v>1</v>
      </c>
      <c r="C205" s="4" t="s">
        <v>6</v>
      </c>
      <c r="D205" s="7">
        <v>64</v>
      </c>
      <c r="E205" s="2">
        <v>64</v>
      </c>
      <c r="F205" s="2">
        <v>31.03</v>
      </c>
      <c r="G205" s="1">
        <f t="shared" si="13"/>
        <v>0.48484375000000002</v>
      </c>
      <c r="H205" s="4"/>
    </row>
    <row r="206" spans="1:8" ht="14.4" x14ac:dyDescent="0.25">
      <c r="A206" s="60"/>
      <c r="B206" s="4" t="s">
        <v>1</v>
      </c>
      <c r="C206" s="4" t="s">
        <v>72</v>
      </c>
      <c r="D206" s="7">
        <v>43</v>
      </c>
      <c r="E206" s="2">
        <v>43</v>
      </c>
      <c r="F206" s="2">
        <v>9.5299999999999994</v>
      </c>
      <c r="G206" s="1">
        <f t="shared" si="13"/>
        <v>0.22162790697674417</v>
      </c>
      <c r="H206" s="4"/>
    </row>
    <row r="207" spans="1:8" ht="14.4" x14ac:dyDescent="0.25">
      <c r="A207" s="60"/>
      <c r="B207" s="4" t="s">
        <v>1</v>
      </c>
      <c r="C207" s="4" t="s">
        <v>70</v>
      </c>
      <c r="D207" s="7">
        <v>5</v>
      </c>
      <c r="E207" s="2">
        <v>5</v>
      </c>
      <c r="F207" s="2">
        <v>1.61</v>
      </c>
      <c r="G207" s="1">
        <f t="shared" si="13"/>
        <v>0.32200000000000001</v>
      </c>
      <c r="H207" s="4"/>
    </row>
    <row r="208" spans="1:8" ht="14.4" x14ac:dyDescent="0.25">
      <c r="A208" s="60"/>
      <c r="B208" s="4" t="s">
        <v>1</v>
      </c>
      <c r="C208" s="4" t="s">
        <v>119</v>
      </c>
      <c r="D208" s="7">
        <v>20</v>
      </c>
      <c r="E208" s="2">
        <v>20</v>
      </c>
      <c r="F208" s="2">
        <v>8.18</v>
      </c>
      <c r="G208" s="1">
        <f t="shared" si="13"/>
        <v>0.40899999999999997</v>
      </c>
      <c r="H208" s="4"/>
    </row>
    <row r="209" spans="1:8" ht="14.4" x14ac:dyDescent="0.25">
      <c r="A209" s="60"/>
      <c r="B209" s="4" t="s">
        <v>1</v>
      </c>
      <c r="C209" s="4" t="s">
        <v>120</v>
      </c>
      <c r="D209" s="7">
        <v>180</v>
      </c>
      <c r="E209" s="2">
        <v>180</v>
      </c>
      <c r="F209" s="2">
        <v>180</v>
      </c>
      <c r="G209" s="1">
        <f t="shared" si="13"/>
        <v>1</v>
      </c>
      <c r="H209" s="4"/>
    </row>
    <row r="210" spans="1:8" ht="14.4" x14ac:dyDescent="0.25">
      <c r="A210" s="60"/>
      <c r="B210" s="4" t="s">
        <v>18</v>
      </c>
      <c r="C210" s="4" t="s">
        <v>64</v>
      </c>
      <c r="D210" s="2">
        <v>56</v>
      </c>
      <c r="E210" s="2">
        <v>56</v>
      </c>
      <c r="F210" s="2">
        <v>15.02</v>
      </c>
      <c r="G210" s="1">
        <f t="shared" si="13"/>
        <v>0.26821428571428568</v>
      </c>
      <c r="H210" s="4"/>
    </row>
    <row r="211" spans="1:8" ht="14.4" x14ac:dyDescent="0.25">
      <c r="A211" s="60"/>
      <c r="B211" s="4" t="s">
        <v>18</v>
      </c>
      <c r="C211" s="4" t="s">
        <v>116</v>
      </c>
      <c r="D211" s="2">
        <v>25</v>
      </c>
      <c r="E211" s="2">
        <v>25</v>
      </c>
      <c r="F211" s="2">
        <v>25</v>
      </c>
      <c r="G211" s="1">
        <f t="shared" si="13"/>
        <v>1</v>
      </c>
      <c r="H211" s="4"/>
    </row>
    <row r="212" spans="1:8" ht="14.4" x14ac:dyDescent="0.25">
      <c r="A212" s="71"/>
      <c r="B212" s="4" t="s">
        <v>1</v>
      </c>
      <c r="C212" s="4" t="s">
        <v>121</v>
      </c>
      <c r="D212" s="7">
        <v>30</v>
      </c>
      <c r="E212" s="2">
        <v>30</v>
      </c>
      <c r="F212" s="2">
        <v>30</v>
      </c>
      <c r="G212" s="45">
        <f t="shared" si="13"/>
        <v>1</v>
      </c>
      <c r="H212" s="4"/>
    </row>
    <row r="213" spans="1:8" ht="14.4" x14ac:dyDescent="0.25">
      <c r="A213" s="60"/>
      <c r="B213" s="4" t="s">
        <v>1</v>
      </c>
      <c r="C213" s="4" t="s">
        <v>122</v>
      </c>
      <c r="D213" s="7">
        <v>600</v>
      </c>
      <c r="E213" s="2">
        <v>600</v>
      </c>
      <c r="F213" s="2">
        <v>600</v>
      </c>
      <c r="G213" s="1">
        <f t="shared" si="13"/>
        <v>1</v>
      </c>
      <c r="H213" s="4"/>
    </row>
    <row r="214" spans="1:8" s="43" customFormat="1" ht="14.4" x14ac:dyDescent="0.25">
      <c r="A214" s="60"/>
      <c r="B214" s="57" t="s">
        <v>2</v>
      </c>
      <c r="C214" s="58"/>
      <c r="D214" s="12">
        <f t="shared" ref="D214:F214" si="18">SUM(D205:D213)</f>
        <v>1023</v>
      </c>
      <c r="E214" s="12">
        <f t="shared" si="18"/>
        <v>1023</v>
      </c>
      <c r="F214" s="25">
        <f t="shared" si="18"/>
        <v>900.37</v>
      </c>
      <c r="G214" s="13">
        <f t="shared" si="13"/>
        <v>0.88012707722385142</v>
      </c>
      <c r="H214" s="42"/>
    </row>
    <row r="215" spans="1:8" ht="14.4" x14ac:dyDescent="0.25">
      <c r="A215" s="60" t="s">
        <v>123</v>
      </c>
      <c r="B215" s="4" t="s">
        <v>1</v>
      </c>
      <c r="C215" s="4" t="s">
        <v>79</v>
      </c>
      <c r="D215" s="7">
        <v>320</v>
      </c>
      <c r="E215" s="2">
        <v>320</v>
      </c>
      <c r="F215" s="2">
        <v>302.23</v>
      </c>
      <c r="G215" s="1">
        <f t="shared" si="13"/>
        <v>0.94446875000000008</v>
      </c>
      <c r="H215" s="4"/>
    </row>
    <row r="216" spans="1:8" ht="14.4" x14ac:dyDescent="0.25">
      <c r="A216" s="60"/>
      <c r="B216" s="4" t="s">
        <v>18</v>
      </c>
      <c r="C216" s="4" t="s">
        <v>45</v>
      </c>
      <c r="D216" s="2">
        <v>27</v>
      </c>
      <c r="E216" s="2">
        <v>27</v>
      </c>
      <c r="F216" s="2">
        <v>18.989999999999998</v>
      </c>
      <c r="G216" s="1">
        <f t="shared" si="13"/>
        <v>0.70333333333333325</v>
      </c>
      <c r="H216" s="4"/>
    </row>
    <row r="217" spans="1:8" s="43" customFormat="1" ht="14.4" x14ac:dyDescent="0.25">
      <c r="A217" s="72"/>
      <c r="B217" s="57" t="s">
        <v>2</v>
      </c>
      <c r="C217" s="58"/>
      <c r="D217" s="12">
        <f t="shared" ref="D217:F217" si="19">SUM(D215:D216)</f>
        <v>347</v>
      </c>
      <c r="E217" s="12">
        <f t="shared" si="19"/>
        <v>347</v>
      </c>
      <c r="F217" s="25">
        <f t="shared" si="19"/>
        <v>321.22000000000003</v>
      </c>
      <c r="G217" s="13">
        <f t="shared" si="13"/>
        <v>0.92570605187319888</v>
      </c>
      <c r="H217" s="42"/>
    </row>
    <row r="218" spans="1:8" ht="14.4" x14ac:dyDescent="0.25">
      <c r="A218" s="60" t="s">
        <v>124</v>
      </c>
      <c r="B218" s="4" t="s">
        <v>1</v>
      </c>
      <c r="C218" s="4" t="s">
        <v>120</v>
      </c>
      <c r="D218" s="7">
        <v>112</v>
      </c>
      <c r="E218" s="2">
        <v>112</v>
      </c>
      <c r="F218" s="2">
        <v>112</v>
      </c>
      <c r="G218" s="1">
        <f t="shared" si="13"/>
        <v>1</v>
      </c>
      <c r="H218" s="4"/>
    </row>
    <row r="219" spans="1:8" ht="14.4" x14ac:dyDescent="0.25">
      <c r="A219" s="60"/>
      <c r="B219" s="4" t="s">
        <v>1</v>
      </c>
      <c r="C219" s="4" t="s">
        <v>125</v>
      </c>
      <c r="D219" s="7">
        <v>20</v>
      </c>
      <c r="E219" s="2">
        <v>20</v>
      </c>
      <c r="F219" s="2">
        <v>15.83</v>
      </c>
      <c r="G219" s="1">
        <f t="shared" si="13"/>
        <v>0.79149999999999998</v>
      </c>
      <c r="H219" s="4"/>
    </row>
    <row r="220" spans="1:8" ht="14.4" x14ac:dyDescent="0.25">
      <c r="A220" s="60"/>
      <c r="B220" s="4" t="s">
        <v>1</v>
      </c>
      <c r="C220" s="4" t="s">
        <v>72</v>
      </c>
      <c r="D220" s="7">
        <v>40</v>
      </c>
      <c r="E220" s="2">
        <v>40</v>
      </c>
      <c r="F220" s="2">
        <v>29.691292000000001</v>
      </c>
      <c r="G220" s="1">
        <f t="shared" si="13"/>
        <v>0.74228230000000006</v>
      </c>
      <c r="H220" s="4"/>
    </row>
    <row r="221" spans="1:8" ht="14.4" x14ac:dyDescent="0.25">
      <c r="A221" s="60"/>
      <c r="B221" s="4" t="s">
        <v>1</v>
      </c>
      <c r="C221" s="4" t="s">
        <v>70</v>
      </c>
      <c r="D221" s="7">
        <v>5</v>
      </c>
      <c r="E221" s="2">
        <v>5</v>
      </c>
      <c r="F221" s="2">
        <v>4.75</v>
      </c>
      <c r="G221" s="1">
        <f t="shared" si="13"/>
        <v>0.95</v>
      </c>
      <c r="H221" s="4"/>
    </row>
    <row r="222" spans="1:8" ht="14.4" x14ac:dyDescent="0.25">
      <c r="A222" s="60"/>
      <c r="B222" s="4" t="s">
        <v>1</v>
      </c>
      <c r="C222" s="4" t="s">
        <v>6</v>
      </c>
      <c r="D222" s="7">
        <v>18</v>
      </c>
      <c r="E222" s="2">
        <v>18</v>
      </c>
      <c r="F222" s="2">
        <v>12.48</v>
      </c>
      <c r="G222" s="1">
        <f t="shared" si="13"/>
        <v>0.69333333333333336</v>
      </c>
      <c r="H222" s="4"/>
    </row>
    <row r="223" spans="1:8" ht="14.4" x14ac:dyDescent="0.25">
      <c r="A223" s="60"/>
      <c r="B223" s="4" t="s">
        <v>1</v>
      </c>
      <c r="C223" s="4" t="s">
        <v>121</v>
      </c>
      <c r="D223" s="7">
        <v>30</v>
      </c>
      <c r="E223" s="2">
        <v>30</v>
      </c>
      <c r="F223" s="2">
        <v>30</v>
      </c>
      <c r="G223" s="1">
        <f t="shared" si="13"/>
        <v>1</v>
      </c>
      <c r="H223" s="4"/>
    </row>
    <row r="224" spans="1:8" ht="14.4" x14ac:dyDescent="0.25">
      <c r="A224" s="60"/>
      <c r="B224" s="4" t="s">
        <v>18</v>
      </c>
      <c r="C224" s="44" t="s">
        <v>83</v>
      </c>
      <c r="D224" s="2">
        <v>10</v>
      </c>
      <c r="E224" s="2">
        <v>10</v>
      </c>
      <c r="F224" s="2">
        <v>8.8000000000000007</v>
      </c>
      <c r="G224" s="1">
        <f t="shared" si="13"/>
        <v>0.88000000000000012</v>
      </c>
      <c r="H224" s="4"/>
    </row>
    <row r="225" spans="1:8" ht="14.4" x14ac:dyDescent="0.25">
      <c r="A225" s="60"/>
      <c r="B225" s="4" t="s">
        <v>18</v>
      </c>
      <c r="C225" s="4" t="s">
        <v>116</v>
      </c>
      <c r="D225" s="2">
        <v>9</v>
      </c>
      <c r="E225" s="2">
        <v>9</v>
      </c>
      <c r="F225" s="2">
        <v>9</v>
      </c>
      <c r="G225" s="1">
        <f t="shared" si="13"/>
        <v>1</v>
      </c>
      <c r="H225" s="4"/>
    </row>
    <row r="226" spans="1:8" ht="14.4" x14ac:dyDescent="0.25">
      <c r="A226" s="60"/>
      <c r="B226" s="4" t="s">
        <v>1</v>
      </c>
      <c r="C226" s="4" t="s">
        <v>30</v>
      </c>
      <c r="D226" s="7">
        <v>40</v>
      </c>
      <c r="E226" s="2">
        <v>40</v>
      </c>
      <c r="F226" s="2">
        <v>40</v>
      </c>
      <c r="G226" s="1">
        <f t="shared" ref="G226:G372" si="20">F226/E226</f>
        <v>1</v>
      </c>
      <c r="H226" s="4"/>
    </row>
    <row r="227" spans="1:8" s="43" customFormat="1" ht="14.4" x14ac:dyDescent="0.25">
      <c r="A227" s="60"/>
      <c r="B227" s="57" t="s">
        <v>2</v>
      </c>
      <c r="C227" s="58"/>
      <c r="D227" s="26">
        <f>SUM(D218:D226)</f>
        <v>284</v>
      </c>
      <c r="E227" s="26">
        <f>SUM(E218:E226)</f>
        <v>284</v>
      </c>
      <c r="F227" s="27">
        <f>SUM(F218:F226)</f>
        <v>262.55129199999999</v>
      </c>
      <c r="G227" s="13">
        <f t="shared" si="20"/>
        <v>0.9244763802816901</v>
      </c>
      <c r="H227" s="42"/>
    </row>
    <row r="228" spans="1:8" ht="14.4" customHeight="1" x14ac:dyDescent="0.25">
      <c r="A228" s="62" t="s">
        <v>126</v>
      </c>
      <c r="B228" s="4" t="s">
        <v>1</v>
      </c>
      <c r="C228" s="44" t="s">
        <v>107</v>
      </c>
      <c r="D228" s="17">
        <v>30</v>
      </c>
      <c r="E228" s="16">
        <v>30</v>
      </c>
      <c r="F228" s="16">
        <v>30</v>
      </c>
      <c r="G228" s="1">
        <f t="shared" si="20"/>
        <v>1</v>
      </c>
      <c r="H228" s="4"/>
    </row>
    <row r="229" spans="1:8" ht="14.4" x14ac:dyDescent="0.25">
      <c r="A229" s="63"/>
      <c r="B229" s="4" t="s">
        <v>1</v>
      </c>
      <c r="C229" s="44" t="s">
        <v>127</v>
      </c>
      <c r="D229" s="17">
        <v>14</v>
      </c>
      <c r="E229" s="16">
        <v>14</v>
      </c>
      <c r="F229" s="16">
        <v>14</v>
      </c>
      <c r="G229" s="1">
        <f t="shared" si="20"/>
        <v>1</v>
      </c>
      <c r="H229" s="4"/>
    </row>
    <row r="230" spans="1:8" ht="14.4" x14ac:dyDescent="0.25">
      <c r="A230" s="63"/>
      <c r="B230" s="4" t="s">
        <v>1</v>
      </c>
      <c r="C230" s="44" t="s">
        <v>109</v>
      </c>
      <c r="D230" s="17">
        <v>11</v>
      </c>
      <c r="E230" s="16">
        <v>11</v>
      </c>
      <c r="F230" s="17">
        <v>1.6</v>
      </c>
      <c r="G230" s="1">
        <f t="shared" si="20"/>
        <v>0.14545454545454548</v>
      </c>
      <c r="H230" s="4"/>
    </row>
    <row r="231" spans="1:8" ht="14.4" x14ac:dyDescent="0.25">
      <c r="A231" s="63"/>
      <c r="B231" s="4" t="s">
        <v>1</v>
      </c>
      <c r="C231" s="44" t="s">
        <v>128</v>
      </c>
      <c r="D231" s="17">
        <v>5</v>
      </c>
      <c r="E231" s="16">
        <v>5</v>
      </c>
      <c r="F231" s="17">
        <v>0</v>
      </c>
      <c r="G231" s="1">
        <f t="shared" si="20"/>
        <v>0</v>
      </c>
      <c r="H231" s="4"/>
    </row>
    <row r="232" spans="1:8" ht="14.4" x14ac:dyDescent="0.25">
      <c r="A232" s="63"/>
      <c r="B232" s="4" t="s">
        <v>1</v>
      </c>
      <c r="C232" s="44" t="s">
        <v>119</v>
      </c>
      <c r="D232" s="17">
        <v>20</v>
      </c>
      <c r="E232" s="16">
        <v>20</v>
      </c>
      <c r="F232" s="17">
        <v>10.77</v>
      </c>
      <c r="G232" s="1">
        <f t="shared" si="20"/>
        <v>0.53849999999999998</v>
      </c>
      <c r="H232" s="4"/>
    </row>
    <row r="233" spans="1:8" ht="14.4" x14ac:dyDescent="0.25">
      <c r="A233" s="63"/>
      <c r="B233" s="4" t="s">
        <v>1</v>
      </c>
      <c r="C233" s="44" t="s">
        <v>129</v>
      </c>
      <c r="D233" s="17">
        <v>2</v>
      </c>
      <c r="E233" s="16">
        <v>2</v>
      </c>
      <c r="F233" s="17">
        <v>1.98</v>
      </c>
      <c r="G233" s="1">
        <f t="shared" si="20"/>
        <v>0.99</v>
      </c>
      <c r="H233" s="4"/>
    </row>
    <row r="234" spans="1:8" ht="14.4" x14ac:dyDescent="0.25">
      <c r="A234" s="63"/>
      <c r="B234" s="4" t="s">
        <v>1</v>
      </c>
      <c r="C234" s="44" t="s">
        <v>121</v>
      </c>
      <c r="D234" s="17">
        <v>31</v>
      </c>
      <c r="E234" s="16">
        <v>31</v>
      </c>
      <c r="F234" s="16">
        <v>31</v>
      </c>
      <c r="G234" s="1">
        <f t="shared" si="20"/>
        <v>1</v>
      </c>
      <c r="H234" s="4"/>
    </row>
    <row r="235" spans="1:8" ht="14.4" x14ac:dyDescent="0.25">
      <c r="A235" s="63"/>
      <c r="B235" s="4" t="s">
        <v>1</v>
      </c>
      <c r="C235" s="44" t="s">
        <v>120</v>
      </c>
      <c r="D235" s="17">
        <v>174</v>
      </c>
      <c r="E235" s="16">
        <v>174</v>
      </c>
      <c r="F235" s="16">
        <v>174</v>
      </c>
      <c r="G235" s="1">
        <f t="shared" si="20"/>
        <v>1</v>
      </c>
      <c r="H235" s="4"/>
    </row>
    <row r="236" spans="1:8" ht="14.4" x14ac:dyDescent="0.25">
      <c r="A236" s="63"/>
      <c r="B236" s="4" t="s">
        <v>18</v>
      </c>
      <c r="C236" s="44" t="s">
        <v>112</v>
      </c>
      <c r="D236" s="16">
        <v>10</v>
      </c>
      <c r="E236" s="16">
        <v>10</v>
      </c>
      <c r="F236" s="17">
        <v>2.44</v>
      </c>
      <c r="G236" s="1">
        <f t="shared" si="20"/>
        <v>0.24399999999999999</v>
      </c>
      <c r="H236" s="4"/>
    </row>
    <row r="237" spans="1:8" ht="14.4" x14ac:dyDescent="0.25">
      <c r="A237" s="63"/>
      <c r="B237" s="4" t="s">
        <v>18</v>
      </c>
      <c r="C237" s="44" t="s">
        <v>130</v>
      </c>
      <c r="D237" s="16">
        <v>10</v>
      </c>
      <c r="E237" s="16">
        <v>10</v>
      </c>
      <c r="F237" s="17">
        <v>8.4600000000000009</v>
      </c>
      <c r="G237" s="1">
        <f t="shared" si="20"/>
        <v>0.84600000000000009</v>
      </c>
      <c r="H237" s="4"/>
    </row>
    <row r="238" spans="1:8" ht="14.4" x14ac:dyDescent="0.25">
      <c r="A238" s="63"/>
      <c r="B238" s="4" t="s">
        <v>18</v>
      </c>
      <c r="C238" s="44" t="s">
        <v>131</v>
      </c>
      <c r="D238" s="16">
        <v>23</v>
      </c>
      <c r="E238" s="16">
        <v>23</v>
      </c>
      <c r="F238" s="16">
        <v>23</v>
      </c>
      <c r="G238" s="1">
        <f t="shared" si="20"/>
        <v>1</v>
      </c>
      <c r="H238" s="4"/>
    </row>
    <row r="239" spans="1:8" ht="14.4" x14ac:dyDescent="0.25">
      <c r="A239" s="63"/>
      <c r="B239" s="4" t="s">
        <v>18</v>
      </c>
      <c r="C239" s="44" t="s">
        <v>132</v>
      </c>
      <c r="D239" s="16">
        <v>10</v>
      </c>
      <c r="E239" s="16">
        <v>10</v>
      </c>
      <c r="F239" s="17"/>
      <c r="G239" s="1">
        <f t="shared" si="20"/>
        <v>0</v>
      </c>
      <c r="H239" s="4"/>
    </row>
    <row r="240" spans="1:8" ht="14.4" x14ac:dyDescent="0.25">
      <c r="A240" s="63"/>
      <c r="B240" s="4" t="s">
        <v>18</v>
      </c>
      <c r="C240" s="44" t="s">
        <v>117</v>
      </c>
      <c r="D240" s="16">
        <v>100</v>
      </c>
      <c r="E240" s="16">
        <v>100</v>
      </c>
      <c r="F240" s="17">
        <v>85.665374</v>
      </c>
      <c r="G240" s="1">
        <f t="shared" si="20"/>
        <v>0.85665374000000005</v>
      </c>
      <c r="H240" s="4"/>
    </row>
    <row r="241" spans="1:8" ht="14.4" x14ac:dyDescent="0.25">
      <c r="A241" s="63"/>
      <c r="B241" s="4" t="s">
        <v>1</v>
      </c>
      <c r="C241" s="44" t="s">
        <v>133</v>
      </c>
      <c r="D241" s="17">
        <v>40</v>
      </c>
      <c r="E241" s="16">
        <v>40</v>
      </c>
      <c r="F241" s="17"/>
      <c r="G241" s="1">
        <f t="shared" si="20"/>
        <v>0</v>
      </c>
      <c r="H241" s="4"/>
    </row>
    <row r="242" spans="1:8" s="43" customFormat="1" ht="14.4" x14ac:dyDescent="0.25">
      <c r="A242" s="61"/>
      <c r="B242" s="57" t="s">
        <v>2</v>
      </c>
      <c r="C242" s="58"/>
      <c r="D242" s="26">
        <f>SUM(D228:D241)</f>
        <v>480</v>
      </c>
      <c r="E242" s="26">
        <f>SUM(E228:E241)</f>
        <v>480</v>
      </c>
      <c r="F242" s="26">
        <f>SUM(F228:F241)</f>
        <v>382.91537399999999</v>
      </c>
      <c r="G242" s="13">
        <f t="shared" si="20"/>
        <v>0.79774036250000002</v>
      </c>
      <c r="H242" s="42"/>
    </row>
    <row r="243" spans="1:8" ht="18" customHeight="1" x14ac:dyDescent="0.25">
      <c r="A243" s="60" t="s">
        <v>134</v>
      </c>
      <c r="B243" s="4" t="s">
        <v>1</v>
      </c>
      <c r="C243" s="44" t="s">
        <v>127</v>
      </c>
      <c r="D243" s="17">
        <v>12</v>
      </c>
      <c r="E243" s="16">
        <v>12</v>
      </c>
      <c r="F243" s="2">
        <v>11.970226</v>
      </c>
      <c r="G243" s="1">
        <f>F243/E243</f>
        <v>0.99751883333333335</v>
      </c>
      <c r="H243" s="4"/>
    </row>
    <row r="244" spans="1:8" ht="18" customHeight="1" x14ac:dyDescent="0.25">
      <c r="A244" s="60"/>
      <c r="B244" s="4" t="s">
        <v>1</v>
      </c>
      <c r="C244" s="44" t="s">
        <v>109</v>
      </c>
      <c r="D244" s="17">
        <v>17</v>
      </c>
      <c r="E244" s="16">
        <v>17</v>
      </c>
      <c r="F244" s="2">
        <v>14.212602</v>
      </c>
      <c r="G244" s="1">
        <f>F244/E244</f>
        <v>0.83603541176470586</v>
      </c>
      <c r="H244" s="4"/>
    </row>
    <row r="245" spans="1:8" ht="18" customHeight="1" x14ac:dyDescent="0.25">
      <c r="A245" s="60"/>
      <c r="B245" s="4" t="s">
        <v>1</v>
      </c>
      <c r="C245" s="44" t="s">
        <v>128</v>
      </c>
      <c r="D245" s="17">
        <v>5</v>
      </c>
      <c r="E245" s="16">
        <v>5</v>
      </c>
      <c r="F245" s="2">
        <v>2.1509999999999998</v>
      </c>
      <c r="G245" s="1">
        <f>F245/E245</f>
        <v>0.43019999999999997</v>
      </c>
      <c r="H245" s="4"/>
    </row>
    <row r="246" spans="1:8" ht="18" customHeight="1" x14ac:dyDescent="0.25">
      <c r="A246" s="60"/>
      <c r="B246" s="4" t="s">
        <v>1</v>
      </c>
      <c r="C246" s="44" t="s">
        <v>121</v>
      </c>
      <c r="D246" s="17">
        <v>30</v>
      </c>
      <c r="E246" s="16">
        <v>30</v>
      </c>
      <c r="F246" s="16">
        <v>30</v>
      </c>
      <c r="G246" s="1">
        <f>F246/E246</f>
        <v>1</v>
      </c>
      <c r="H246" s="4"/>
    </row>
    <row r="247" spans="1:8" ht="18" customHeight="1" x14ac:dyDescent="0.25">
      <c r="A247" s="60"/>
      <c r="B247" s="4" t="s">
        <v>1</v>
      </c>
      <c r="C247" s="44" t="s">
        <v>135</v>
      </c>
      <c r="D247" s="17">
        <v>126</v>
      </c>
      <c r="E247" s="16">
        <v>126</v>
      </c>
      <c r="F247" s="16">
        <v>126</v>
      </c>
      <c r="G247" s="1">
        <f>F247/E247</f>
        <v>1</v>
      </c>
      <c r="H247" s="4"/>
    </row>
    <row r="248" spans="1:8" ht="18" customHeight="1" x14ac:dyDescent="0.25">
      <c r="A248" s="60"/>
      <c r="B248" s="4" t="s">
        <v>18</v>
      </c>
      <c r="C248" s="44" t="s">
        <v>64</v>
      </c>
      <c r="D248" s="16">
        <v>105</v>
      </c>
      <c r="E248" s="16">
        <v>105</v>
      </c>
      <c r="F248" s="2">
        <v>56.576999999999998</v>
      </c>
      <c r="G248" s="1">
        <f t="shared" ref="G248:G250" si="21">F248/E248</f>
        <v>0.53882857142857143</v>
      </c>
      <c r="H248" s="4"/>
    </row>
    <row r="249" spans="1:8" ht="18" customHeight="1" x14ac:dyDescent="0.25">
      <c r="A249" s="60"/>
      <c r="B249" s="4" t="s">
        <v>18</v>
      </c>
      <c r="C249" s="44" t="s">
        <v>24</v>
      </c>
      <c r="D249" s="16">
        <v>17.25</v>
      </c>
      <c r="E249" s="16">
        <v>17.25</v>
      </c>
      <c r="F249" s="2"/>
      <c r="G249" s="1">
        <f t="shared" si="21"/>
        <v>0</v>
      </c>
      <c r="H249" s="4"/>
    </row>
    <row r="250" spans="1:8" ht="18" customHeight="1" x14ac:dyDescent="0.25">
      <c r="A250" s="60"/>
      <c r="B250" s="4" t="s">
        <v>1</v>
      </c>
      <c r="C250" s="44" t="s">
        <v>30</v>
      </c>
      <c r="D250" s="17">
        <v>40</v>
      </c>
      <c r="E250" s="16">
        <v>40</v>
      </c>
      <c r="F250" s="2"/>
      <c r="G250" s="1">
        <f t="shared" si="21"/>
        <v>0</v>
      </c>
      <c r="H250" s="4"/>
    </row>
    <row r="251" spans="1:8" s="43" customFormat="1" ht="18" customHeight="1" x14ac:dyDescent="0.25">
      <c r="A251" s="60"/>
      <c r="B251" s="57" t="s">
        <v>2</v>
      </c>
      <c r="C251" s="58"/>
      <c r="D251" s="12">
        <f>SUM(D243:D250)</f>
        <v>352.25</v>
      </c>
      <c r="E251" s="12">
        <f>SUM(E243:E250)</f>
        <v>352.25</v>
      </c>
      <c r="F251" s="12">
        <f>SUM(F243:F250)</f>
        <v>240.91082799999998</v>
      </c>
      <c r="G251" s="13">
        <f>F251/E251</f>
        <v>0.68392002271114261</v>
      </c>
      <c r="H251" s="42"/>
    </row>
    <row r="252" spans="1:8" ht="18" customHeight="1" x14ac:dyDescent="0.25">
      <c r="A252" s="62" t="s">
        <v>136</v>
      </c>
      <c r="B252" s="4" t="s">
        <v>1</v>
      </c>
      <c r="C252" s="44" t="s">
        <v>109</v>
      </c>
      <c r="D252" s="7">
        <v>9</v>
      </c>
      <c r="E252" s="2">
        <v>9</v>
      </c>
      <c r="F252" s="2">
        <v>9</v>
      </c>
      <c r="G252" s="1">
        <f t="shared" ref="G252:G258" si="22">F252/E252</f>
        <v>1</v>
      </c>
      <c r="H252" s="4"/>
    </row>
    <row r="253" spans="1:8" ht="18" customHeight="1" x14ac:dyDescent="0.25">
      <c r="A253" s="63"/>
      <c r="B253" s="4" t="s">
        <v>1</v>
      </c>
      <c r="C253" s="44" t="s">
        <v>128</v>
      </c>
      <c r="D253" s="7">
        <v>5</v>
      </c>
      <c r="E253" s="2">
        <v>5</v>
      </c>
      <c r="F253" s="7">
        <v>0</v>
      </c>
      <c r="G253" s="1">
        <f t="shared" si="22"/>
        <v>0</v>
      </c>
      <c r="H253" s="4"/>
    </row>
    <row r="254" spans="1:8" ht="18" customHeight="1" x14ac:dyDescent="0.25">
      <c r="A254" s="63"/>
      <c r="B254" s="4" t="s">
        <v>1</v>
      </c>
      <c r="C254" s="44" t="s">
        <v>121</v>
      </c>
      <c r="D254" s="7">
        <v>30</v>
      </c>
      <c r="E254" s="2">
        <v>30</v>
      </c>
      <c r="F254" s="2">
        <v>30</v>
      </c>
      <c r="G254" s="1">
        <f t="shared" si="22"/>
        <v>1</v>
      </c>
      <c r="H254" s="4"/>
    </row>
    <row r="255" spans="1:8" ht="18" customHeight="1" x14ac:dyDescent="0.25">
      <c r="A255" s="63"/>
      <c r="B255" s="4" t="s">
        <v>1</v>
      </c>
      <c r="C255" s="44" t="s">
        <v>120</v>
      </c>
      <c r="D255" s="7">
        <v>62</v>
      </c>
      <c r="E255" s="2">
        <v>62</v>
      </c>
      <c r="F255" s="2">
        <v>62</v>
      </c>
      <c r="G255" s="1">
        <f t="shared" si="22"/>
        <v>1</v>
      </c>
      <c r="H255" s="4"/>
    </row>
    <row r="256" spans="1:8" ht="18" customHeight="1" x14ac:dyDescent="0.25">
      <c r="A256" s="63"/>
      <c r="B256" s="4" t="s">
        <v>18</v>
      </c>
      <c r="C256" s="44" t="s">
        <v>64</v>
      </c>
      <c r="D256" s="2">
        <v>22</v>
      </c>
      <c r="E256" s="2">
        <v>22</v>
      </c>
      <c r="F256" s="2">
        <v>22</v>
      </c>
      <c r="G256" s="1">
        <f t="shared" si="22"/>
        <v>1</v>
      </c>
      <c r="H256" s="4"/>
    </row>
    <row r="257" spans="1:8" ht="18" customHeight="1" x14ac:dyDescent="0.25">
      <c r="A257" s="63"/>
      <c r="B257" s="4" t="s">
        <v>1</v>
      </c>
      <c r="C257" s="44" t="s">
        <v>137</v>
      </c>
      <c r="D257" s="7">
        <v>600</v>
      </c>
      <c r="E257" s="2">
        <v>600</v>
      </c>
      <c r="F257" s="7">
        <v>31.772708999999999</v>
      </c>
      <c r="G257" s="1">
        <f t="shared" si="22"/>
        <v>5.2954515000000001E-2</v>
      </c>
      <c r="H257" s="4"/>
    </row>
    <row r="258" spans="1:8" s="43" customFormat="1" ht="18" customHeight="1" x14ac:dyDescent="0.25">
      <c r="A258" s="61"/>
      <c r="B258" s="57" t="s">
        <v>2</v>
      </c>
      <c r="C258" s="58"/>
      <c r="D258" s="12">
        <f>SUM(D252:D257)</f>
        <v>728</v>
      </c>
      <c r="E258" s="12">
        <f t="shared" ref="E258:F258" si="23">SUM(E252:E257)</f>
        <v>728</v>
      </c>
      <c r="F258" s="12">
        <f t="shared" si="23"/>
        <v>154.77270899999999</v>
      </c>
      <c r="G258" s="13">
        <f t="shared" si="22"/>
        <v>0.21259987499999999</v>
      </c>
      <c r="H258" s="42"/>
    </row>
    <row r="259" spans="1:8" ht="16.05" customHeight="1" x14ac:dyDescent="0.25">
      <c r="A259" s="63" t="s">
        <v>138</v>
      </c>
      <c r="B259" s="4" t="s">
        <v>1</v>
      </c>
      <c r="C259" s="44" t="s">
        <v>127</v>
      </c>
      <c r="D259" s="7">
        <v>26</v>
      </c>
      <c r="E259" s="2">
        <v>26</v>
      </c>
      <c r="F259" s="2">
        <v>26</v>
      </c>
      <c r="G259" s="1">
        <f t="shared" ref="G259:G290" si="24">F259/E259</f>
        <v>1</v>
      </c>
      <c r="H259" s="4"/>
    </row>
    <row r="260" spans="1:8" ht="16.05" customHeight="1" x14ac:dyDescent="0.25">
      <c r="A260" s="63"/>
      <c r="B260" s="4" t="s">
        <v>1</v>
      </c>
      <c r="C260" s="4" t="s">
        <v>29</v>
      </c>
      <c r="D260" s="7">
        <v>50</v>
      </c>
      <c r="E260" s="2">
        <v>50</v>
      </c>
      <c r="F260" s="2">
        <v>48.492959999999997</v>
      </c>
      <c r="G260" s="1">
        <f t="shared" si="24"/>
        <v>0.96985919999999992</v>
      </c>
      <c r="H260" s="4"/>
    </row>
    <row r="261" spans="1:8" ht="16.05" customHeight="1" x14ac:dyDescent="0.25">
      <c r="A261" s="63"/>
      <c r="B261" s="4" t="s">
        <v>1</v>
      </c>
      <c r="C261" s="4" t="s">
        <v>109</v>
      </c>
      <c r="D261" s="7">
        <v>32</v>
      </c>
      <c r="E261" s="2">
        <v>32</v>
      </c>
      <c r="F261" s="16">
        <v>12.956192</v>
      </c>
      <c r="G261" s="1">
        <f t="shared" si="24"/>
        <v>0.40488099999999999</v>
      </c>
      <c r="H261" s="4"/>
    </row>
    <row r="262" spans="1:8" ht="16.05" customHeight="1" x14ac:dyDescent="0.25">
      <c r="A262" s="63"/>
      <c r="B262" s="4" t="s">
        <v>1</v>
      </c>
      <c r="C262" s="4" t="s">
        <v>128</v>
      </c>
      <c r="D262" s="7">
        <v>5</v>
      </c>
      <c r="E262" s="2">
        <v>5</v>
      </c>
      <c r="F262" s="16"/>
      <c r="G262" s="1">
        <f t="shared" si="24"/>
        <v>0</v>
      </c>
      <c r="H262" s="4"/>
    </row>
    <row r="263" spans="1:8" ht="16.05" customHeight="1" x14ac:dyDescent="0.25">
      <c r="A263" s="63"/>
      <c r="B263" s="4" t="s">
        <v>1</v>
      </c>
      <c r="C263" s="4" t="s">
        <v>139</v>
      </c>
      <c r="D263" s="7">
        <v>10</v>
      </c>
      <c r="E263" s="2">
        <v>10</v>
      </c>
      <c r="F263" s="2">
        <v>0.19</v>
      </c>
      <c r="G263" s="1">
        <f t="shared" si="24"/>
        <v>1.9E-2</v>
      </c>
      <c r="H263" s="4"/>
    </row>
    <row r="264" spans="1:8" ht="16.05" customHeight="1" x14ac:dyDescent="0.25">
      <c r="A264" s="63"/>
      <c r="B264" s="4" t="s">
        <v>1</v>
      </c>
      <c r="C264" s="4" t="s">
        <v>121</v>
      </c>
      <c r="D264" s="7">
        <v>30</v>
      </c>
      <c r="E264" s="2">
        <v>30</v>
      </c>
      <c r="F264" s="2">
        <v>30</v>
      </c>
      <c r="G264" s="1">
        <f t="shared" si="24"/>
        <v>1</v>
      </c>
      <c r="H264" s="4"/>
    </row>
    <row r="265" spans="1:8" ht="16.05" customHeight="1" x14ac:dyDescent="0.25">
      <c r="A265" s="63"/>
      <c r="B265" s="4" t="s">
        <v>1</v>
      </c>
      <c r="C265" s="4" t="s">
        <v>120</v>
      </c>
      <c r="D265" s="7">
        <v>155</v>
      </c>
      <c r="E265" s="2">
        <v>155</v>
      </c>
      <c r="F265" s="2">
        <v>155</v>
      </c>
      <c r="G265" s="1">
        <f t="shared" si="24"/>
        <v>1</v>
      </c>
      <c r="H265" s="4"/>
    </row>
    <row r="266" spans="1:8" ht="16.05" customHeight="1" x14ac:dyDescent="0.25">
      <c r="A266" s="63"/>
      <c r="B266" s="4" t="s">
        <v>18</v>
      </c>
      <c r="C266" s="4" t="s">
        <v>130</v>
      </c>
      <c r="D266" s="2">
        <v>10</v>
      </c>
      <c r="E266" s="2">
        <v>10</v>
      </c>
      <c r="F266" s="2"/>
      <c r="G266" s="1">
        <f t="shared" si="24"/>
        <v>0</v>
      </c>
      <c r="H266" s="4"/>
    </row>
    <row r="267" spans="1:8" s="43" customFormat="1" ht="16.05" customHeight="1" x14ac:dyDescent="0.25">
      <c r="A267" s="61"/>
      <c r="B267" s="57" t="s">
        <v>2</v>
      </c>
      <c r="C267" s="58"/>
      <c r="D267" s="12">
        <f>SUM(D259:D266)</f>
        <v>318</v>
      </c>
      <c r="E267" s="12">
        <f>SUM(E259:E266)</f>
        <v>318</v>
      </c>
      <c r="F267" s="25">
        <f>SUM(F259:F266)</f>
        <v>272.63915199999997</v>
      </c>
      <c r="G267" s="13">
        <f t="shared" si="24"/>
        <v>0.85735582389937093</v>
      </c>
      <c r="H267" s="42"/>
    </row>
    <row r="268" spans="1:8" ht="14.4" x14ac:dyDescent="0.25">
      <c r="A268" s="60" t="s">
        <v>140</v>
      </c>
      <c r="B268" s="4" t="s">
        <v>1</v>
      </c>
      <c r="C268" s="4" t="s">
        <v>127</v>
      </c>
      <c r="D268" s="7">
        <v>8</v>
      </c>
      <c r="E268" s="2">
        <v>8</v>
      </c>
      <c r="F268" s="2">
        <v>7.8330000000000002</v>
      </c>
      <c r="G268" s="1">
        <f t="shared" si="24"/>
        <v>0.97912500000000002</v>
      </c>
      <c r="H268" s="4"/>
    </row>
    <row r="269" spans="1:8" ht="14.4" x14ac:dyDescent="0.25">
      <c r="A269" s="60"/>
      <c r="B269" s="4" t="s">
        <v>1</v>
      </c>
      <c r="C269" s="4" t="s">
        <v>109</v>
      </c>
      <c r="D269" s="7">
        <v>20</v>
      </c>
      <c r="E269" s="2">
        <v>20</v>
      </c>
      <c r="F269" s="2">
        <v>3.9536760000000002</v>
      </c>
      <c r="G269" s="1">
        <f t="shared" si="24"/>
        <v>0.19768380000000002</v>
      </c>
      <c r="H269" s="4"/>
    </row>
    <row r="270" spans="1:8" ht="14.4" x14ac:dyDescent="0.25">
      <c r="A270" s="60"/>
      <c r="B270" s="4" t="s">
        <v>1</v>
      </c>
      <c r="C270" s="4" t="s">
        <v>139</v>
      </c>
      <c r="D270" s="7">
        <v>10</v>
      </c>
      <c r="E270" s="2">
        <v>10</v>
      </c>
      <c r="F270" s="2">
        <v>10</v>
      </c>
      <c r="G270" s="1">
        <f t="shared" si="24"/>
        <v>1</v>
      </c>
      <c r="H270" s="4"/>
    </row>
    <row r="271" spans="1:8" ht="14.4" x14ac:dyDescent="0.25">
      <c r="A271" s="60"/>
      <c r="B271" s="4" t="s">
        <v>1</v>
      </c>
      <c r="C271" s="4" t="s">
        <v>121</v>
      </c>
      <c r="D271" s="7">
        <v>15</v>
      </c>
      <c r="E271" s="2">
        <v>15</v>
      </c>
      <c r="F271" s="2">
        <v>15</v>
      </c>
      <c r="G271" s="1">
        <f t="shared" si="24"/>
        <v>1</v>
      </c>
      <c r="H271" s="4"/>
    </row>
    <row r="272" spans="1:8" ht="14.4" x14ac:dyDescent="0.25">
      <c r="A272" s="60"/>
      <c r="B272" s="4" t="s">
        <v>1</v>
      </c>
      <c r="C272" s="4" t="s">
        <v>120</v>
      </c>
      <c r="D272" s="7">
        <v>98</v>
      </c>
      <c r="E272" s="2">
        <v>98</v>
      </c>
      <c r="F272" s="2">
        <v>98</v>
      </c>
      <c r="G272" s="1">
        <f t="shared" si="24"/>
        <v>1</v>
      </c>
      <c r="H272" s="4"/>
    </row>
    <row r="273" spans="1:8" s="43" customFormat="1" ht="14.4" x14ac:dyDescent="0.25">
      <c r="A273" s="60"/>
      <c r="B273" s="57" t="s">
        <v>2</v>
      </c>
      <c r="C273" s="58"/>
      <c r="D273" s="12">
        <f>SUM(D268:D272)</f>
        <v>151</v>
      </c>
      <c r="E273" s="12">
        <f>SUM(E268:E272)</f>
        <v>151</v>
      </c>
      <c r="F273" s="25">
        <f>SUM(F268:F272)</f>
        <v>134.786676</v>
      </c>
      <c r="G273" s="13">
        <f t="shared" si="24"/>
        <v>0.89262699337748341</v>
      </c>
      <c r="H273" s="42"/>
    </row>
    <row r="274" spans="1:8" ht="18" customHeight="1" x14ac:dyDescent="0.25">
      <c r="A274" s="60" t="s">
        <v>141</v>
      </c>
      <c r="B274" s="4" t="s">
        <v>1</v>
      </c>
      <c r="C274" s="4" t="s">
        <v>120</v>
      </c>
      <c r="D274" s="7">
        <v>35</v>
      </c>
      <c r="E274" s="2">
        <v>35</v>
      </c>
      <c r="F274" s="2">
        <v>35</v>
      </c>
      <c r="G274" s="1">
        <f t="shared" si="24"/>
        <v>1</v>
      </c>
      <c r="H274" s="4"/>
    </row>
    <row r="275" spans="1:8" ht="18" customHeight="1" x14ac:dyDescent="0.25">
      <c r="A275" s="60"/>
      <c r="B275" s="4" t="s">
        <v>1</v>
      </c>
      <c r="C275" s="4" t="s">
        <v>121</v>
      </c>
      <c r="D275" s="7">
        <v>15</v>
      </c>
      <c r="E275" s="2">
        <v>15</v>
      </c>
      <c r="F275" s="2">
        <v>15</v>
      </c>
      <c r="G275" s="1">
        <f t="shared" si="24"/>
        <v>1</v>
      </c>
      <c r="H275" s="4"/>
    </row>
    <row r="276" spans="1:8" s="43" customFormat="1" ht="18" customHeight="1" x14ac:dyDescent="0.25">
      <c r="A276" s="60"/>
      <c r="B276" s="57" t="s">
        <v>2</v>
      </c>
      <c r="C276" s="58"/>
      <c r="D276" s="12">
        <f t="shared" ref="D276:F276" si="25">SUM(D274:D275)</f>
        <v>50</v>
      </c>
      <c r="E276" s="12">
        <f t="shared" si="25"/>
        <v>50</v>
      </c>
      <c r="F276" s="25">
        <f t="shared" si="25"/>
        <v>50</v>
      </c>
      <c r="G276" s="13">
        <f t="shared" si="24"/>
        <v>1</v>
      </c>
      <c r="H276" s="42"/>
    </row>
    <row r="277" spans="1:8" ht="16.05" customHeight="1" x14ac:dyDescent="0.25">
      <c r="A277" s="60" t="s">
        <v>142</v>
      </c>
      <c r="B277" s="4" t="s">
        <v>1</v>
      </c>
      <c r="C277" s="4" t="s">
        <v>120</v>
      </c>
      <c r="D277" s="7">
        <v>64</v>
      </c>
      <c r="E277" s="2">
        <v>64</v>
      </c>
      <c r="F277" s="2">
        <v>64</v>
      </c>
      <c r="G277" s="1">
        <f t="shared" si="24"/>
        <v>1</v>
      </c>
      <c r="H277" s="4"/>
    </row>
    <row r="278" spans="1:8" ht="16.05" customHeight="1" x14ac:dyDescent="0.25">
      <c r="A278" s="60"/>
      <c r="B278" s="4" t="s">
        <v>1</v>
      </c>
      <c r="C278" s="4" t="s">
        <v>121</v>
      </c>
      <c r="D278" s="7">
        <v>15</v>
      </c>
      <c r="E278" s="2">
        <v>15</v>
      </c>
      <c r="F278" s="2">
        <v>15</v>
      </c>
      <c r="G278" s="1">
        <f t="shared" si="24"/>
        <v>1</v>
      </c>
      <c r="H278" s="4"/>
    </row>
    <row r="279" spans="1:8" s="43" customFormat="1" ht="16.05" customHeight="1" x14ac:dyDescent="0.25">
      <c r="A279" s="60"/>
      <c r="B279" s="57" t="s">
        <v>2</v>
      </c>
      <c r="C279" s="58"/>
      <c r="D279" s="12">
        <f>SUM(D277:D278)</f>
        <v>79</v>
      </c>
      <c r="E279" s="12">
        <f>SUM(E277:E278)</f>
        <v>79</v>
      </c>
      <c r="F279" s="25">
        <f>SUM(F277:F278)</f>
        <v>79</v>
      </c>
      <c r="G279" s="13">
        <f t="shared" si="24"/>
        <v>1</v>
      </c>
      <c r="H279" s="42"/>
    </row>
    <row r="280" spans="1:8" ht="14.4" x14ac:dyDescent="0.25">
      <c r="A280" s="60" t="s">
        <v>143</v>
      </c>
      <c r="B280" s="4" t="s">
        <v>1</v>
      </c>
      <c r="C280" s="4" t="s">
        <v>79</v>
      </c>
      <c r="D280" s="7">
        <v>27</v>
      </c>
      <c r="E280" s="2">
        <v>27</v>
      </c>
      <c r="F280" s="2">
        <v>1.0900000000000001</v>
      </c>
      <c r="G280" s="1">
        <f t="shared" si="24"/>
        <v>4.0370370370370376E-2</v>
      </c>
      <c r="H280" s="4"/>
    </row>
    <row r="281" spans="1:8" ht="14.4" x14ac:dyDescent="0.25">
      <c r="A281" s="60"/>
      <c r="B281" s="4" t="s">
        <v>18</v>
      </c>
      <c r="C281" s="4" t="s">
        <v>45</v>
      </c>
      <c r="D281" s="2">
        <v>1114</v>
      </c>
      <c r="E281" s="2">
        <v>1114</v>
      </c>
      <c r="F281" s="2">
        <v>434.64</v>
      </c>
      <c r="G281" s="1">
        <f t="shared" si="24"/>
        <v>0.39016157989228006</v>
      </c>
      <c r="H281" s="4"/>
    </row>
    <row r="282" spans="1:8" ht="14.4" x14ac:dyDescent="0.25">
      <c r="A282" s="60"/>
      <c r="B282" s="4" t="s">
        <v>1</v>
      </c>
      <c r="C282" s="4" t="s">
        <v>144</v>
      </c>
      <c r="D282" s="7">
        <v>200</v>
      </c>
      <c r="E282" s="2">
        <v>200</v>
      </c>
      <c r="F282" s="2"/>
      <c r="G282" s="1">
        <f t="shared" si="24"/>
        <v>0</v>
      </c>
      <c r="H282" s="4"/>
    </row>
    <row r="283" spans="1:8" s="43" customFormat="1" ht="14.4" x14ac:dyDescent="0.25">
      <c r="A283" s="60"/>
      <c r="B283" s="57" t="s">
        <v>2</v>
      </c>
      <c r="C283" s="58"/>
      <c r="D283" s="12">
        <f>SUM(D280:D282)</f>
        <v>1341</v>
      </c>
      <c r="E283" s="12">
        <f t="shared" ref="E283:F283" si="26">SUM(E280:E282)</f>
        <v>1341</v>
      </c>
      <c r="F283" s="12">
        <f t="shared" si="26"/>
        <v>435.72999999999996</v>
      </c>
      <c r="G283" s="13">
        <f t="shared" si="24"/>
        <v>0.32492915734526467</v>
      </c>
      <c r="H283" s="42"/>
    </row>
    <row r="284" spans="1:8" ht="14.4" x14ac:dyDescent="0.25">
      <c r="A284" s="69" t="s">
        <v>145</v>
      </c>
      <c r="B284" s="4" t="s">
        <v>1</v>
      </c>
      <c r="C284" s="2" t="s">
        <v>119</v>
      </c>
      <c r="D284" s="48">
        <v>20</v>
      </c>
      <c r="E284" s="3">
        <v>20</v>
      </c>
      <c r="F284" s="3">
        <v>20</v>
      </c>
      <c r="G284" s="1">
        <f t="shared" si="24"/>
        <v>1</v>
      </c>
      <c r="H284" s="4"/>
    </row>
    <row r="285" spans="1:8" ht="14.4" x14ac:dyDescent="0.25">
      <c r="A285" s="69"/>
      <c r="B285" s="4" t="s">
        <v>1</v>
      </c>
      <c r="C285" s="4" t="s">
        <v>121</v>
      </c>
      <c r="D285" s="48">
        <v>15</v>
      </c>
      <c r="E285" s="3">
        <v>15</v>
      </c>
      <c r="F285" s="3">
        <v>15</v>
      </c>
      <c r="G285" s="1">
        <f t="shared" si="24"/>
        <v>1</v>
      </c>
      <c r="H285" s="4"/>
    </row>
    <row r="286" spans="1:8" ht="14.4" x14ac:dyDescent="0.25">
      <c r="A286" s="69"/>
      <c r="B286" s="4" t="s">
        <v>1</v>
      </c>
      <c r="C286" s="4" t="s">
        <v>120</v>
      </c>
      <c r="D286" s="48">
        <v>33</v>
      </c>
      <c r="E286" s="3">
        <v>33</v>
      </c>
      <c r="F286" s="3">
        <v>33</v>
      </c>
      <c r="G286" s="1">
        <f t="shared" si="24"/>
        <v>1</v>
      </c>
      <c r="H286" s="4"/>
    </row>
    <row r="287" spans="1:8" ht="14.4" x14ac:dyDescent="0.25">
      <c r="A287" s="69"/>
      <c r="B287" s="4" t="s">
        <v>1</v>
      </c>
      <c r="C287" s="4" t="s">
        <v>70</v>
      </c>
      <c r="D287" s="48">
        <v>5</v>
      </c>
      <c r="E287" s="3">
        <v>5</v>
      </c>
      <c r="F287" s="3">
        <v>1.1000000000000001</v>
      </c>
      <c r="G287" s="1">
        <f t="shared" si="24"/>
        <v>0.22000000000000003</v>
      </c>
      <c r="H287" s="4"/>
    </row>
    <row r="288" spans="1:8" ht="14.4" x14ac:dyDescent="0.25">
      <c r="A288" s="69"/>
      <c r="B288" s="4" t="s">
        <v>1</v>
      </c>
      <c r="C288" s="4" t="s">
        <v>6</v>
      </c>
      <c r="D288" s="48">
        <v>10</v>
      </c>
      <c r="E288" s="3">
        <v>10</v>
      </c>
      <c r="F288" s="3">
        <v>8.59</v>
      </c>
      <c r="G288" s="1">
        <f t="shared" si="24"/>
        <v>0.85899999999999999</v>
      </c>
      <c r="H288" s="4"/>
    </row>
    <row r="289" spans="1:8" ht="14.4" x14ac:dyDescent="0.25">
      <c r="A289" s="69"/>
      <c r="B289" s="4" t="s">
        <v>1</v>
      </c>
      <c r="C289" s="4" t="s">
        <v>72</v>
      </c>
      <c r="D289" s="48">
        <v>2</v>
      </c>
      <c r="E289" s="3">
        <v>2</v>
      </c>
      <c r="F289" s="3">
        <v>0.92</v>
      </c>
      <c r="G289" s="1">
        <f t="shared" si="24"/>
        <v>0.46</v>
      </c>
      <c r="H289" s="4"/>
    </row>
    <row r="290" spans="1:8" ht="14.4" x14ac:dyDescent="0.25">
      <c r="A290" s="69"/>
      <c r="B290" s="4" t="s">
        <v>18</v>
      </c>
      <c r="C290" s="4" t="s">
        <v>50</v>
      </c>
      <c r="D290" s="3">
        <v>15</v>
      </c>
      <c r="E290" s="3">
        <v>15</v>
      </c>
      <c r="F290" s="3">
        <v>13.15</v>
      </c>
      <c r="G290" s="1">
        <f t="shared" si="24"/>
        <v>0.87666666666666671</v>
      </c>
      <c r="H290" s="4"/>
    </row>
    <row r="291" spans="1:8" ht="14.4" x14ac:dyDescent="0.25">
      <c r="A291" s="69"/>
      <c r="B291" s="4" t="s">
        <v>18</v>
      </c>
      <c r="C291" s="2" t="s">
        <v>113</v>
      </c>
      <c r="D291" s="3">
        <v>200</v>
      </c>
      <c r="E291" s="3">
        <v>200</v>
      </c>
      <c r="F291" s="3">
        <v>114.94</v>
      </c>
      <c r="G291" s="1">
        <f t="shared" ref="G291:G310" si="27">F291/E291</f>
        <v>0.57469999999999999</v>
      </c>
      <c r="H291" s="4"/>
    </row>
    <row r="292" spans="1:8" ht="14.4" x14ac:dyDescent="0.25">
      <c r="A292" s="69"/>
      <c r="B292" s="4" t="s">
        <v>18</v>
      </c>
      <c r="C292" s="2" t="s">
        <v>132</v>
      </c>
      <c r="D292" s="3">
        <v>60</v>
      </c>
      <c r="E292" s="3">
        <v>60</v>
      </c>
      <c r="F292" s="3">
        <v>60</v>
      </c>
      <c r="G292" s="1">
        <f t="shared" si="27"/>
        <v>1</v>
      </c>
      <c r="H292" s="4"/>
    </row>
    <row r="293" spans="1:8" ht="14.4" x14ac:dyDescent="0.25">
      <c r="A293" s="69"/>
      <c r="B293" s="4" t="s">
        <v>18</v>
      </c>
      <c r="C293" s="2" t="s">
        <v>112</v>
      </c>
      <c r="D293" s="3">
        <v>20</v>
      </c>
      <c r="E293" s="3">
        <v>20</v>
      </c>
      <c r="F293" s="3">
        <v>19.79</v>
      </c>
      <c r="G293" s="1">
        <f t="shared" si="27"/>
        <v>0.98949999999999994</v>
      </c>
      <c r="H293" s="4"/>
    </row>
    <row r="294" spans="1:8" ht="14.4" x14ac:dyDescent="0.25">
      <c r="A294" s="69"/>
      <c r="B294" s="4" t="s">
        <v>18</v>
      </c>
      <c r="C294" s="4" t="s">
        <v>52</v>
      </c>
      <c r="D294" s="18">
        <v>1480.45</v>
      </c>
      <c r="E294" s="18">
        <v>1480.45</v>
      </c>
      <c r="F294" s="18">
        <v>1480.45</v>
      </c>
      <c r="G294" s="1">
        <f t="shared" si="27"/>
        <v>1</v>
      </c>
      <c r="H294" s="4"/>
    </row>
    <row r="295" spans="1:8" ht="14.4" x14ac:dyDescent="0.25">
      <c r="A295" s="69"/>
      <c r="B295" s="4" t="s">
        <v>18</v>
      </c>
      <c r="C295" s="2" t="s">
        <v>116</v>
      </c>
      <c r="D295" s="18">
        <v>5</v>
      </c>
      <c r="E295" s="18">
        <v>5</v>
      </c>
      <c r="F295" s="18">
        <v>5</v>
      </c>
      <c r="G295" s="1">
        <f t="shared" si="27"/>
        <v>1</v>
      </c>
      <c r="H295" s="4"/>
    </row>
    <row r="296" spans="1:8" s="43" customFormat="1" ht="14.4" x14ac:dyDescent="0.25">
      <c r="A296" s="69"/>
      <c r="B296" s="57" t="s">
        <v>2</v>
      </c>
      <c r="C296" s="58"/>
      <c r="D296" s="26">
        <f>SUM(D284:D295)</f>
        <v>1865.45</v>
      </c>
      <c r="E296" s="26">
        <f>SUM(E284:E295)</f>
        <v>1865.45</v>
      </c>
      <c r="F296" s="27">
        <f>SUM(F284:F295)</f>
        <v>1771.94</v>
      </c>
      <c r="G296" s="13">
        <f t="shared" si="27"/>
        <v>0.94987268487496312</v>
      </c>
      <c r="H296" s="42"/>
    </row>
    <row r="297" spans="1:8" ht="14.4" x14ac:dyDescent="0.25">
      <c r="A297" s="60" t="s">
        <v>146</v>
      </c>
      <c r="B297" s="4" t="s">
        <v>1</v>
      </c>
      <c r="C297" s="4" t="s">
        <v>121</v>
      </c>
      <c r="D297" s="17">
        <v>15</v>
      </c>
      <c r="E297" s="16">
        <v>15</v>
      </c>
      <c r="F297" s="16">
        <v>15</v>
      </c>
      <c r="G297" s="1">
        <f t="shared" si="27"/>
        <v>1</v>
      </c>
      <c r="H297" s="4"/>
    </row>
    <row r="298" spans="1:8" ht="14.4" x14ac:dyDescent="0.25">
      <c r="A298" s="60"/>
      <c r="B298" s="4" t="s">
        <v>1</v>
      </c>
      <c r="C298" s="4" t="s">
        <v>147</v>
      </c>
      <c r="D298" s="17">
        <v>20</v>
      </c>
      <c r="E298" s="16">
        <v>20</v>
      </c>
      <c r="F298" s="16">
        <v>20</v>
      </c>
      <c r="G298" s="1">
        <f t="shared" si="27"/>
        <v>1</v>
      </c>
      <c r="H298" s="4"/>
    </row>
    <row r="299" spans="1:8" ht="14.4" x14ac:dyDescent="0.25">
      <c r="A299" s="60"/>
      <c r="B299" s="4" t="s">
        <v>1</v>
      </c>
      <c r="C299" s="4" t="s">
        <v>6</v>
      </c>
      <c r="D299" s="17">
        <v>8</v>
      </c>
      <c r="E299" s="16">
        <v>8</v>
      </c>
      <c r="F299" s="16">
        <v>4.32</v>
      </c>
      <c r="G299" s="1">
        <f t="shared" si="27"/>
        <v>0.54</v>
      </c>
      <c r="H299" s="4"/>
    </row>
    <row r="300" spans="1:8" ht="14.4" x14ac:dyDescent="0.25">
      <c r="A300" s="60"/>
      <c r="B300" s="4" t="s">
        <v>1</v>
      </c>
      <c r="C300" s="4" t="s">
        <v>120</v>
      </c>
      <c r="D300" s="17">
        <v>54</v>
      </c>
      <c r="E300" s="16">
        <v>54</v>
      </c>
      <c r="F300" s="16">
        <v>54</v>
      </c>
      <c r="G300" s="1">
        <f t="shared" si="27"/>
        <v>1</v>
      </c>
      <c r="H300" s="4"/>
    </row>
    <row r="301" spans="1:8" ht="14.4" x14ac:dyDescent="0.25">
      <c r="A301" s="60"/>
      <c r="B301" s="4" t="s">
        <v>18</v>
      </c>
      <c r="C301" s="4" t="s">
        <v>148</v>
      </c>
      <c r="D301" s="16">
        <v>5</v>
      </c>
      <c r="E301" s="16">
        <v>5</v>
      </c>
      <c r="F301" s="16">
        <v>5</v>
      </c>
      <c r="G301" s="1">
        <f t="shared" si="27"/>
        <v>1</v>
      </c>
      <c r="H301" s="4"/>
    </row>
    <row r="302" spans="1:8" ht="14.4" x14ac:dyDescent="0.25">
      <c r="A302" s="60"/>
      <c r="B302" s="4" t="s">
        <v>18</v>
      </c>
      <c r="C302" s="4" t="s">
        <v>52</v>
      </c>
      <c r="D302" s="16">
        <v>146.82</v>
      </c>
      <c r="E302" s="16">
        <v>146.82</v>
      </c>
      <c r="F302" s="16">
        <v>146.82</v>
      </c>
      <c r="G302" s="1">
        <f t="shared" si="27"/>
        <v>1</v>
      </c>
      <c r="H302" s="4"/>
    </row>
    <row r="303" spans="1:8" s="43" customFormat="1" ht="14.4" x14ac:dyDescent="0.25">
      <c r="A303" s="60"/>
      <c r="B303" s="57" t="s">
        <v>2</v>
      </c>
      <c r="C303" s="58"/>
      <c r="D303" s="12">
        <f>SUM(D297:D302)</f>
        <v>248.82</v>
      </c>
      <c r="E303" s="12">
        <f>SUM(E297:E302)</f>
        <v>248.82</v>
      </c>
      <c r="F303" s="25">
        <f>SUM(F297:F302)</f>
        <v>245.14</v>
      </c>
      <c r="G303" s="13">
        <f t="shared" si="27"/>
        <v>0.98521019210674377</v>
      </c>
      <c r="H303" s="42"/>
    </row>
    <row r="304" spans="1:8" ht="14.4" x14ac:dyDescent="0.25">
      <c r="A304" s="60" t="s">
        <v>149</v>
      </c>
      <c r="B304" s="4" t="s">
        <v>1</v>
      </c>
      <c r="C304" s="4" t="s">
        <v>6</v>
      </c>
      <c r="D304" s="17">
        <v>6</v>
      </c>
      <c r="E304" s="16">
        <v>6</v>
      </c>
      <c r="F304" s="16">
        <v>6</v>
      </c>
      <c r="G304" s="1">
        <f t="shared" si="27"/>
        <v>1</v>
      </c>
      <c r="H304" s="4"/>
    </row>
    <row r="305" spans="1:8" ht="14.4" x14ac:dyDescent="0.25">
      <c r="A305" s="60"/>
      <c r="B305" s="4" t="s">
        <v>1</v>
      </c>
      <c r="C305" s="4" t="s">
        <v>59</v>
      </c>
      <c r="D305" s="17">
        <v>30</v>
      </c>
      <c r="E305" s="16">
        <v>30</v>
      </c>
      <c r="F305" s="16">
        <v>30</v>
      </c>
      <c r="G305" s="1">
        <f t="shared" si="27"/>
        <v>1</v>
      </c>
      <c r="H305" s="4"/>
    </row>
    <row r="306" spans="1:8" ht="14.4" x14ac:dyDescent="0.25">
      <c r="A306" s="60"/>
      <c r="B306" s="4" t="s">
        <v>1</v>
      </c>
      <c r="C306" s="4" t="s">
        <v>121</v>
      </c>
      <c r="D306" s="17">
        <v>30</v>
      </c>
      <c r="E306" s="16">
        <v>30</v>
      </c>
      <c r="F306" s="16">
        <v>30</v>
      </c>
      <c r="G306" s="1">
        <f t="shared" si="27"/>
        <v>1</v>
      </c>
      <c r="H306" s="4"/>
    </row>
    <row r="307" spans="1:8" ht="14.4" x14ac:dyDescent="0.25">
      <c r="A307" s="60"/>
      <c r="B307" s="4" t="s">
        <v>1</v>
      </c>
      <c r="C307" s="4" t="s">
        <v>119</v>
      </c>
      <c r="D307" s="17">
        <v>20</v>
      </c>
      <c r="E307" s="16">
        <v>20</v>
      </c>
      <c r="F307" s="16">
        <v>20</v>
      </c>
      <c r="G307" s="1">
        <f t="shared" si="27"/>
        <v>1</v>
      </c>
      <c r="H307" s="4"/>
    </row>
    <row r="308" spans="1:8" ht="14.4" x14ac:dyDescent="0.25">
      <c r="A308" s="60"/>
      <c r="B308" s="4" t="s">
        <v>1</v>
      </c>
      <c r="C308" s="4" t="s">
        <v>120</v>
      </c>
      <c r="D308" s="17">
        <v>128</v>
      </c>
      <c r="E308" s="16">
        <v>128</v>
      </c>
      <c r="F308" s="16">
        <v>128</v>
      </c>
      <c r="G308" s="1">
        <f t="shared" si="27"/>
        <v>1</v>
      </c>
      <c r="H308" s="4"/>
    </row>
    <row r="309" spans="1:8" ht="14.4" x14ac:dyDescent="0.25">
      <c r="A309" s="60"/>
      <c r="B309" s="4" t="s">
        <v>18</v>
      </c>
      <c r="C309" s="4" t="s">
        <v>150</v>
      </c>
      <c r="D309" s="16">
        <v>50</v>
      </c>
      <c r="E309" s="16">
        <v>50</v>
      </c>
      <c r="F309" s="16">
        <v>50</v>
      </c>
      <c r="G309" s="1">
        <f t="shared" si="27"/>
        <v>1</v>
      </c>
      <c r="H309" s="4"/>
    </row>
    <row r="310" spans="1:8" s="43" customFormat="1" ht="14.4" x14ac:dyDescent="0.25">
      <c r="A310" s="60"/>
      <c r="B310" s="57" t="s">
        <v>2</v>
      </c>
      <c r="C310" s="58"/>
      <c r="D310" s="12">
        <f>SUM(D304:D309)</f>
        <v>264</v>
      </c>
      <c r="E310" s="12">
        <f t="shared" ref="E310:F310" si="28">SUM(E304:E309)</f>
        <v>264</v>
      </c>
      <c r="F310" s="12">
        <f t="shared" si="28"/>
        <v>264</v>
      </c>
      <c r="G310" s="13">
        <f t="shared" si="27"/>
        <v>1</v>
      </c>
      <c r="H310" s="42"/>
    </row>
    <row r="311" spans="1:8" ht="14.4" x14ac:dyDescent="0.25">
      <c r="A311" s="62" t="s">
        <v>151</v>
      </c>
      <c r="B311" s="4" t="s">
        <v>18</v>
      </c>
      <c r="C311" s="44" t="s">
        <v>114</v>
      </c>
      <c r="D311" s="2">
        <v>55</v>
      </c>
      <c r="E311" s="2">
        <v>55</v>
      </c>
      <c r="F311" s="2"/>
      <c r="G311" s="1">
        <f t="shared" ref="G311:G318" si="29">F311/E311</f>
        <v>0</v>
      </c>
      <c r="H311" s="4"/>
    </row>
    <row r="312" spans="1:8" ht="14.4" x14ac:dyDescent="0.25">
      <c r="A312" s="63"/>
      <c r="B312" s="4" t="s">
        <v>18</v>
      </c>
      <c r="C312" s="44" t="s">
        <v>117</v>
      </c>
      <c r="D312" s="2">
        <v>90</v>
      </c>
      <c r="E312" s="2">
        <v>90</v>
      </c>
      <c r="F312" s="2"/>
      <c r="G312" s="1">
        <f t="shared" si="29"/>
        <v>0</v>
      </c>
      <c r="H312" s="4"/>
    </row>
    <row r="313" spans="1:8" s="43" customFormat="1" ht="14.4" x14ac:dyDescent="0.25">
      <c r="A313" s="61"/>
      <c r="B313" s="57" t="s">
        <v>2</v>
      </c>
      <c r="C313" s="58"/>
      <c r="D313" s="12">
        <f>SUM(D311:D312)</f>
        <v>145</v>
      </c>
      <c r="E313" s="12">
        <f>SUM(E311:E312)</f>
        <v>145</v>
      </c>
      <c r="F313" s="12">
        <f>SUM(F311:F312)</f>
        <v>0</v>
      </c>
      <c r="G313" s="13">
        <f t="shared" si="29"/>
        <v>0</v>
      </c>
      <c r="H313" s="42"/>
    </row>
    <row r="314" spans="1:8" ht="14.4" x14ac:dyDescent="0.25">
      <c r="A314" s="62" t="s">
        <v>152</v>
      </c>
      <c r="B314" s="4" t="s">
        <v>1</v>
      </c>
      <c r="C314" s="44" t="s">
        <v>109</v>
      </c>
      <c r="D314" s="7">
        <v>4</v>
      </c>
      <c r="E314" s="2">
        <v>4</v>
      </c>
      <c r="F314" s="2">
        <v>1.5418000000000001</v>
      </c>
      <c r="G314" s="1">
        <f t="shared" si="29"/>
        <v>0.38545000000000001</v>
      </c>
      <c r="H314" s="4"/>
    </row>
    <row r="315" spans="1:8" ht="14.4" x14ac:dyDescent="0.25">
      <c r="A315" s="63"/>
      <c r="B315" s="4" t="s">
        <v>1</v>
      </c>
      <c r="C315" s="44" t="s">
        <v>121</v>
      </c>
      <c r="D315" s="7">
        <v>15</v>
      </c>
      <c r="E315" s="2">
        <v>15</v>
      </c>
      <c r="F315" s="2">
        <v>15</v>
      </c>
      <c r="G315" s="1">
        <f t="shared" si="29"/>
        <v>1</v>
      </c>
      <c r="H315" s="4"/>
    </row>
    <row r="316" spans="1:8" ht="14.4" x14ac:dyDescent="0.25">
      <c r="A316" s="63"/>
      <c r="B316" s="4" t="s">
        <v>1</v>
      </c>
      <c r="C316" s="44" t="s">
        <v>120</v>
      </c>
      <c r="D316" s="7">
        <v>96</v>
      </c>
      <c r="E316" s="2">
        <v>96</v>
      </c>
      <c r="F316" s="2">
        <v>96</v>
      </c>
      <c r="G316" s="1">
        <f t="shared" si="29"/>
        <v>1</v>
      </c>
      <c r="H316" s="4"/>
    </row>
    <row r="317" spans="1:8" ht="14.4" x14ac:dyDescent="0.25">
      <c r="A317" s="63"/>
      <c r="B317" s="4" t="s">
        <v>1</v>
      </c>
      <c r="C317" s="44" t="s">
        <v>133</v>
      </c>
      <c r="D317" s="7">
        <v>40</v>
      </c>
      <c r="E317" s="2">
        <v>40</v>
      </c>
      <c r="F317" s="2"/>
      <c r="G317" s="1">
        <f t="shared" si="29"/>
        <v>0</v>
      </c>
      <c r="H317" s="4"/>
    </row>
    <row r="318" spans="1:8" s="43" customFormat="1" ht="14.4" x14ac:dyDescent="0.25">
      <c r="A318" s="61"/>
      <c r="B318" s="57" t="s">
        <v>2</v>
      </c>
      <c r="C318" s="58"/>
      <c r="D318" s="12">
        <f>SUM(D314:D317)</f>
        <v>155</v>
      </c>
      <c r="E318" s="12">
        <f>SUM(E314:E317)</f>
        <v>155</v>
      </c>
      <c r="F318" s="12">
        <f>SUM(F314:F317)</f>
        <v>112.54179999999999</v>
      </c>
      <c r="G318" s="13">
        <f t="shared" si="29"/>
        <v>0.72607612903225804</v>
      </c>
      <c r="H318" s="42"/>
    </row>
    <row r="319" spans="1:8" ht="14.4" x14ac:dyDescent="0.25">
      <c r="A319" s="60" t="s">
        <v>153</v>
      </c>
      <c r="B319" s="4" t="s">
        <v>1</v>
      </c>
      <c r="C319" s="4" t="s">
        <v>6</v>
      </c>
      <c r="D319" s="48">
        <v>92</v>
      </c>
      <c r="E319" s="3">
        <v>92</v>
      </c>
      <c r="F319" s="3">
        <v>23.23</v>
      </c>
      <c r="G319" s="1">
        <f t="shared" si="20"/>
        <v>0.2525</v>
      </c>
      <c r="H319" s="4"/>
    </row>
    <row r="320" spans="1:8" ht="14.4" x14ac:dyDescent="0.25">
      <c r="A320" s="60"/>
      <c r="B320" s="4" t="s">
        <v>1</v>
      </c>
      <c r="C320" s="4" t="s">
        <v>6</v>
      </c>
      <c r="D320" s="48">
        <v>50</v>
      </c>
      <c r="E320" s="3">
        <v>50</v>
      </c>
      <c r="F320" s="3">
        <v>48.25</v>
      </c>
      <c r="G320" s="1">
        <f t="shared" si="20"/>
        <v>0.96499999999999997</v>
      </c>
      <c r="H320" s="4"/>
    </row>
    <row r="321" spans="1:8" ht="14.4" x14ac:dyDescent="0.25">
      <c r="A321" s="60"/>
      <c r="B321" s="4" t="s">
        <v>1</v>
      </c>
      <c r="C321" s="4" t="s">
        <v>72</v>
      </c>
      <c r="D321" s="48">
        <v>60</v>
      </c>
      <c r="E321" s="3">
        <v>60</v>
      </c>
      <c r="F321" s="3">
        <v>23.26</v>
      </c>
      <c r="G321" s="1">
        <f t="shared" si="20"/>
        <v>0.38766666666666671</v>
      </c>
      <c r="H321" s="4"/>
    </row>
    <row r="322" spans="1:8" ht="14.4" x14ac:dyDescent="0.25">
      <c r="A322" s="60"/>
      <c r="B322" s="4" t="s">
        <v>1</v>
      </c>
      <c r="C322" s="4" t="s">
        <v>70</v>
      </c>
      <c r="D322" s="48">
        <v>5</v>
      </c>
      <c r="E322" s="3">
        <v>5</v>
      </c>
      <c r="F322" s="3">
        <v>1.44</v>
      </c>
      <c r="G322" s="1">
        <f t="shared" si="20"/>
        <v>0.28799999999999998</v>
      </c>
      <c r="H322" s="4"/>
    </row>
    <row r="323" spans="1:8" ht="14.4" x14ac:dyDescent="0.25">
      <c r="A323" s="60"/>
      <c r="B323" s="4" t="s">
        <v>1</v>
      </c>
      <c r="C323" s="4" t="s">
        <v>139</v>
      </c>
      <c r="D323" s="48">
        <v>20</v>
      </c>
      <c r="E323" s="3">
        <v>20</v>
      </c>
      <c r="F323" s="3">
        <v>20</v>
      </c>
      <c r="G323" s="1">
        <f t="shared" si="20"/>
        <v>1</v>
      </c>
      <c r="H323" s="4"/>
    </row>
    <row r="324" spans="1:8" ht="14.4" x14ac:dyDescent="0.25">
      <c r="A324" s="60"/>
      <c r="B324" s="4" t="s">
        <v>1</v>
      </c>
      <c r="C324" s="4" t="s">
        <v>119</v>
      </c>
      <c r="D324" s="48">
        <v>40</v>
      </c>
      <c r="E324" s="3">
        <v>40</v>
      </c>
      <c r="F324" s="3">
        <v>38.950000000000003</v>
      </c>
      <c r="G324" s="1">
        <f t="shared" si="20"/>
        <v>0.97375000000000012</v>
      </c>
      <c r="H324" s="4"/>
    </row>
    <row r="325" spans="1:8" ht="14.4" x14ac:dyDescent="0.25">
      <c r="A325" s="60"/>
      <c r="B325" s="4" t="s">
        <v>1</v>
      </c>
      <c r="C325" s="4" t="s">
        <v>129</v>
      </c>
      <c r="D325" s="48">
        <v>10</v>
      </c>
      <c r="E325" s="3">
        <v>10</v>
      </c>
      <c r="F325" s="3">
        <v>8.49</v>
      </c>
      <c r="G325" s="1">
        <f t="shared" si="20"/>
        <v>0.84899999999999998</v>
      </c>
      <c r="H325" s="4"/>
    </row>
    <row r="326" spans="1:8" ht="14.4" x14ac:dyDescent="0.25">
      <c r="A326" s="60"/>
      <c r="B326" s="4" t="s">
        <v>1</v>
      </c>
      <c r="C326" s="4" t="s">
        <v>121</v>
      </c>
      <c r="D326" s="48">
        <v>30</v>
      </c>
      <c r="E326" s="3">
        <v>30</v>
      </c>
      <c r="F326" s="3">
        <v>30</v>
      </c>
      <c r="G326" s="1">
        <f t="shared" si="20"/>
        <v>1</v>
      </c>
      <c r="H326" s="4"/>
    </row>
    <row r="327" spans="1:8" ht="14.4" x14ac:dyDescent="0.25">
      <c r="A327" s="60"/>
      <c r="B327" s="4" t="s">
        <v>1</v>
      </c>
      <c r="C327" s="4" t="s">
        <v>120</v>
      </c>
      <c r="D327" s="48">
        <v>214</v>
      </c>
      <c r="E327" s="3">
        <v>214</v>
      </c>
      <c r="F327" s="3">
        <v>214</v>
      </c>
      <c r="G327" s="1">
        <f t="shared" si="20"/>
        <v>1</v>
      </c>
      <c r="H327" s="4"/>
    </row>
    <row r="328" spans="1:8" ht="14.4" x14ac:dyDescent="0.25">
      <c r="A328" s="60"/>
      <c r="B328" s="4" t="s">
        <v>18</v>
      </c>
      <c r="C328" s="4" t="s">
        <v>112</v>
      </c>
      <c r="D328" s="3">
        <v>57</v>
      </c>
      <c r="E328" s="3">
        <v>57</v>
      </c>
      <c r="F328" s="3">
        <v>50.28</v>
      </c>
      <c r="G328" s="1">
        <f t="shared" si="20"/>
        <v>0.88210526315789473</v>
      </c>
      <c r="H328" s="4"/>
    </row>
    <row r="329" spans="1:8" ht="14.4" x14ac:dyDescent="0.25">
      <c r="A329" s="60"/>
      <c r="B329" s="4" t="s">
        <v>18</v>
      </c>
      <c r="C329" s="4" t="s">
        <v>154</v>
      </c>
      <c r="D329" s="3">
        <v>45</v>
      </c>
      <c r="E329" s="3">
        <v>45</v>
      </c>
      <c r="F329" s="3">
        <v>44.74</v>
      </c>
      <c r="G329" s="1">
        <f t="shared" si="20"/>
        <v>0.99422222222222223</v>
      </c>
      <c r="H329" s="4"/>
    </row>
    <row r="330" spans="1:8" ht="14.4" x14ac:dyDescent="0.25">
      <c r="A330" s="60"/>
      <c r="B330" s="4" t="s">
        <v>18</v>
      </c>
      <c r="C330" s="44" t="s">
        <v>83</v>
      </c>
      <c r="D330" s="3">
        <v>20</v>
      </c>
      <c r="E330" s="3">
        <v>20</v>
      </c>
      <c r="F330" s="3">
        <v>17.27</v>
      </c>
      <c r="G330" s="1">
        <f t="shared" si="20"/>
        <v>0.86349999999999993</v>
      </c>
      <c r="H330" s="4"/>
    </row>
    <row r="331" spans="1:8" ht="14.4" x14ac:dyDescent="0.25">
      <c r="A331" s="60"/>
      <c r="B331" s="4" t="s">
        <v>18</v>
      </c>
      <c r="C331" s="4" t="s">
        <v>64</v>
      </c>
      <c r="D331" s="3">
        <v>240</v>
      </c>
      <c r="E331" s="3">
        <v>240</v>
      </c>
      <c r="F331" s="3">
        <v>236.8</v>
      </c>
      <c r="G331" s="1">
        <f t="shared" si="20"/>
        <v>0.98666666666666669</v>
      </c>
      <c r="H331" s="4"/>
    </row>
    <row r="332" spans="1:8" ht="14.4" x14ac:dyDescent="0.25">
      <c r="A332" s="60"/>
      <c r="B332" s="4" t="s">
        <v>18</v>
      </c>
      <c r="C332" s="4" t="s">
        <v>73</v>
      </c>
      <c r="D332" s="3">
        <v>27.25</v>
      </c>
      <c r="E332" s="3">
        <v>27.25</v>
      </c>
      <c r="F332" s="3">
        <v>22.45</v>
      </c>
      <c r="G332" s="1">
        <f t="shared" si="20"/>
        <v>0.8238532110091743</v>
      </c>
      <c r="H332" s="4"/>
    </row>
    <row r="333" spans="1:8" ht="14.4" x14ac:dyDescent="0.25">
      <c r="A333" s="60"/>
      <c r="B333" s="4" t="s">
        <v>18</v>
      </c>
      <c r="C333" s="4" t="s">
        <v>155</v>
      </c>
      <c r="D333" s="3">
        <v>55</v>
      </c>
      <c r="E333" s="3">
        <v>55</v>
      </c>
      <c r="F333" s="3">
        <v>41.05</v>
      </c>
      <c r="G333" s="1">
        <f t="shared" si="20"/>
        <v>0.74636363636363634</v>
      </c>
      <c r="H333" s="4"/>
    </row>
    <row r="334" spans="1:8" ht="14.4" x14ac:dyDescent="0.25">
      <c r="A334" s="60"/>
      <c r="B334" s="4" t="s">
        <v>1</v>
      </c>
      <c r="C334" s="4" t="s">
        <v>137</v>
      </c>
      <c r="D334" s="48">
        <v>600</v>
      </c>
      <c r="E334" s="3">
        <v>600</v>
      </c>
      <c r="F334" s="3">
        <v>0</v>
      </c>
      <c r="G334" s="1">
        <f t="shared" si="20"/>
        <v>0</v>
      </c>
      <c r="H334" s="4"/>
    </row>
    <row r="335" spans="1:8" s="43" customFormat="1" ht="14.4" x14ac:dyDescent="0.25">
      <c r="A335" s="60"/>
      <c r="B335" s="57" t="s">
        <v>2</v>
      </c>
      <c r="C335" s="58"/>
      <c r="D335" s="12">
        <f t="shared" ref="D335:F335" si="30">SUM(D319:D334)</f>
        <v>1565.25</v>
      </c>
      <c r="E335" s="12">
        <f t="shared" si="30"/>
        <v>1565.25</v>
      </c>
      <c r="F335" s="25">
        <f t="shared" si="30"/>
        <v>820.21</v>
      </c>
      <c r="G335" s="13">
        <f t="shared" si="20"/>
        <v>0.52401213863600071</v>
      </c>
      <c r="H335" s="42"/>
    </row>
    <row r="336" spans="1:8" ht="14.4" x14ac:dyDescent="0.25">
      <c r="A336" s="60" t="s">
        <v>156</v>
      </c>
      <c r="B336" s="4" t="s">
        <v>1</v>
      </c>
      <c r="C336" s="4" t="s">
        <v>72</v>
      </c>
      <c r="D336" s="7">
        <v>14</v>
      </c>
      <c r="E336" s="2">
        <v>14</v>
      </c>
      <c r="F336" s="2">
        <v>2.17</v>
      </c>
      <c r="G336" s="1">
        <f>F336/E336</f>
        <v>0.155</v>
      </c>
      <c r="H336" s="4"/>
    </row>
    <row r="337" spans="1:8" ht="14.4" x14ac:dyDescent="0.25">
      <c r="A337" s="60"/>
      <c r="B337" s="4" t="s">
        <v>1</v>
      </c>
      <c r="C337" s="4" t="s">
        <v>6</v>
      </c>
      <c r="D337" s="7">
        <v>4</v>
      </c>
      <c r="E337" s="2">
        <v>4</v>
      </c>
      <c r="F337" s="2">
        <v>4</v>
      </c>
      <c r="G337" s="1">
        <f>F337/E337</f>
        <v>1</v>
      </c>
      <c r="H337" s="4"/>
    </row>
    <row r="338" spans="1:8" ht="14.4" x14ac:dyDescent="0.25">
      <c r="A338" s="60"/>
      <c r="B338" s="4" t="s">
        <v>1</v>
      </c>
      <c r="C338" s="4" t="s">
        <v>121</v>
      </c>
      <c r="D338" s="7">
        <v>15</v>
      </c>
      <c r="E338" s="2">
        <v>15</v>
      </c>
      <c r="F338" s="2">
        <v>15</v>
      </c>
      <c r="G338" s="1">
        <f>F338/E338</f>
        <v>1</v>
      </c>
      <c r="H338" s="4"/>
    </row>
    <row r="339" spans="1:8" ht="14.4" x14ac:dyDescent="0.25">
      <c r="A339" s="60"/>
      <c r="B339" s="4" t="s">
        <v>1</v>
      </c>
      <c r="C339" s="4" t="s">
        <v>157</v>
      </c>
      <c r="D339" s="7">
        <v>10</v>
      </c>
      <c r="E339" s="2">
        <v>10</v>
      </c>
      <c r="F339" s="2">
        <v>0.19</v>
      </c>
      <c r="G339" s="1">
        <f t="shared" ref="G339:G340" si="31">F339/E339</f>
        <v>1.9E-2</v>
      </c>
      <c r="H339" s="4"/>
    </row>
    <row r="340" spans="1:8" ht="14.4" x14ac:dyDescent="0.25">
      <c r="A340" s="60"/>
      <c r="B340" s="4" t="s">
        <v>1</v>
      </c>
      <c r="C340" s="4" t="s">
        <v>135</v>
      </c>
      <c r="D340" s="7">
        <v>81</v>
      </c>
      <c r="E340" s="2">
        <v>81</v>
      </c>
      <c r="F340" s="2">
        <v>81</v>
      </c>
      <c r="G340" s="1">
        <f t="shared" si="31"/>
        <v>1</v>
      </c>
      <c r="H340" s="4"/>
    </row>
    <row r="341" spans="1:8" s="43" customFormat="1" ht="14.4" x14ac:dyDescent="0.25">
      <c r="A341" s="60"/>
      <c r="B341" s="57" t="s">
        <v>2</v>
      </c>
      <c r="C341" s="58"/>
      <c r="D341" s="12">
        <f>SUM(D336:D340)</f>
        <v>124</v>
      </c>
      <c r="E341" s="12">
        <f t="shared" ref="E341:F341" si="32">SUM(E336:E340)</f>
        <v>124</v>
      </c>
      <c r="F341" s="12">
        <f t="shared" si="32"/>
        <v>102.36</v>
      </c>
      <c r="G341" s="13">
        <f>F341/E341</f>
        <v>0.8254838709677419</v>
      </c>
      <c r="H341" s="42"/>
    </row>
    <row r="342" spans="1:8" ht="14.4" x14ac:dyDescent="0.25">
      <c r="A342" s="62" t="s">
        <v>158</v>
      </c>
      <c r="B342" s="4" t="s">
        <v>18</v>
      </c>
      <c r="C342" s="44" t="s">
        <v>150</v>
      </c>
      <c r="D342" s="2">
        <v>50</v>
      </c>
      <c r="E342" s="2">
        <v>50</v>
      </c>
      <c r="F342" s="2">
        <v>50</v>
      </c>
      <c r="G342" s="1">
        <f t="shared" ref="G342:G343" si="33">F342/E342</f>
        <v>1</v>
      </c>
      <c r="H342" s="4"/>
    </row>
    <row r="343" spans="1:8" s="43" customFormat="1" ht="14.4" x14ac:dyDescent="0.25">
      <c r="A343" s="61"/>
      <c r="B343" s="57" t="s">
        <v>2</v>
      </c>
      <c r="C343" s="58"/>
      <c r="D343" s="12">
        <f>SUM(D342)</f>
        <v>50</v>
      </c>
      <c r="E343" s="12">
        <f t="shared" ref="E343:F343" si="34">SUM(E342)</f>
        <v>50</v>
      </c>
      <c r="F343" s="12">
        <f t="shared" si="34"/>
        <v>50</v>
      </c>
      <c r="G343" s="13">
        <f t="shared" si="33"/>
        <v>1</v>
      </c>
      <c r="H343" s="42"/>
    </row>
    <row r="344" spans="1:8" ht="14.4" x14ac:dyDescent="0.25">
      <c r="A344" s="60" t="s">
        <v>159</v>
      </c>
      <c r="B344" s="4" t="s">
        <v>1</v>
      </c>
      <c r="C344" s="4" t="s">
        <v>160</v>
      </c>
      <c r="D344" s="7">
        <v>998</v>
      </c>
      <c r="E344" s="7">
        <v>998</v>
      </c>
      <c r="F344" s="2">
        <v>346.66</v>
      </c>
      <c r="G344" s="1">
        <f t="shared" ref="G344:G350" si="35">F344/E344</f>
        <v>0.34735470941883773</v>
      </c>
      <c r="H344" s="4"/>
    </row>
    <row r="345" spans="1:8" s="43" customFormat="1" ht="14.4" x14ac:dyDescent="0.25">
      <c r="A345" s="60"/>
      <c r="B345" s="57" t="s">
        <v>2</v>
      </c>
      <c r="C345" s="58"/>
      <c r="D345" s="25">
        <f t="shared" ref="D345:F345" si="36">D344</f>
        <v>998</v>
      </c>
      <c r="E345" s="25">
        <f t="shared" si="36"/>
        <v>998</v>
      </c>
      <c r="F345" s="25">
        <f t="shared" si="36"/>
        <v>346.66</v>
      </c>
      <c r="G345" s="13">
        <f t="shared" si="35"/>
        <v>0.34735470941883773</v>
      </c>
      <c r="H345" s="42"/>
    </row>
    <row r="346" spans="1:8" ht="19.05" customHeight="1" x14ac:dyDescent="0.25">
      <c r="A346" s="60" t="s">
        <v>161</v>
      </c>
      <c r="B346" s="4" t="s">
        <v>1</v>
      </c>
      <c r="C346" s="4" t="s">
        <v>70</v>
      </c>
      <c r="D346" s="7">
        <v>5</v>
      </c>
      <c r="E346" s="2">
        <v>5</v>
      </c>
      <c r="F346" s="2">
        <v>0</v>
      </c>
      <c r="G346" s="1">
        <f t="shared" si="35"/>
        <v>0</v>
      </c>
      <c r="H346" s="4"/>
    </row>
    <row r="347" spans="1:8" ht="19.05" customHeight="1" x14ac:dyDescent="0.25">
      <c r="A347" s="60"/>
      <c r="B347" s="4" t="s">
        <v>1</v>
      </c>
      <c r="C347" s="4" t="s">
        <v>72</v>
      </c>
      <c r="D347" s="7">
        <v>13</v>
      </c>
      <c r="E347" s="2">
        <v>13</v>
      </c>
      <c r="F347" s="2">
        <v>8.68</v>
      </c>
      <c r="G347" s="1">
        <f t="shared" si="35"/>
        <v>0.6676923076923077</v>
      </c>
      <c r="H347" s="4"/>
    </row>
    <row r="348" spans="1:8" ht="19.05" customHeight="1" x14ac:dyDescent="0.25">
      <c r="A348" s="60"/>
      <c r="B348" s="4" t="s">
        <v>1</v>
      </c>
      <c r="C348" s="4" t="s">
        <v>162</v>
      </c>
      <c r="D348" s="7">
        <v>59</v>
      </c>
      <c r="E348" s="2">
        <v>59</v>
      </c>
      <c r="F348" s="2">
        <v>59</v>
      </c>
      <c r="G348" s="1">
        <f t="shared" si="35"/>
        <v>1</v>
      </c>
      <c r="H348" s="4"/>
    </row>
    <row r="349" spans="1:8" ht="19.05" customHeight="1" x14ac:dyDescent="0.25">
      <c r="A349" s="60"/>
      <c r="B349" s="4" t="s">
        <v>1</v>
      </c>
      <c r="C349" s="4" t="s">
        <v>62</v>
      </c>
      <c r="D349" s="7">
        <v>40</v>
      </c>
      <c r="E349" s="2">
        <v>40</v>
      </c>
      <c r="F349" s="2">
        <v>37.25</v>
      </c>
      <c r="G349" s="1">
        <f t="shared" si="35"/>
        <v>0.93125000000000002</v>
      </c>
      <c r="H349" s="4"/>
    </row>
    <row r="350" spans="1:8" ht="19.05" customHeight="1" x14ac:dyDescent="0.25">
      <c r="A350" s="60"/>
      <c r="B350" s="4" t="s">
        <v>1</v>
      </c>
      <c r="C350" s="4" t="s">
        <v>121</v>
      </c>
      <c r="D350" s="7">
        <v>15</v>
      </c>
      <c r="E350" s="2">
        <v>15</v>
      </c>
      <c r="F350" s="2">
        <v>15</v>
      </c>
      <c r="G350" s="1">
        <f t="shared" si="35"/>
        <v>1</v>
      </c>
      <c r="H350" s="4"/>
    </row>
    <row r="351" spans="1:8" s="43" customFormat="1" ht="19.05" customHeight="1" x14ac:dyDescent="0.25">
      <c r="A351" s="60"/>
      <c r="B351" s="57" t="s">
        <v>2</v>
      </c>
      <c r="C351" s="58"/>
      <c r="D351" s="12">
        <f t="shared" ref="D351:F351" si="37">SUM(D346:D350)</f>
        <v>132</v>
      </c>
      <c r="E351" s="12">
        <f t="shared" si="37"/>
        <v>132</v>
      </c>
      <c r="F351" s="25">
        <f t="shared" si="37"/>
        <v>119.93</v>
      </c>
      <c r="G351" s="13">
        <f t="shared" ref="G351:G356" si="38">F351/E351</f>
        <v>0.90856060606060607</v>
      </c>
      <c r="H351" s="42"/>
    </row>
    <row r="352" spans="1:8" ht="14.4" x14ac:dyDescent="0.25">
      <c r="A352" s="62" t="s">
        <v>163</v>
      </c>
      <c r="B352" s="4" t="s">
        <v>1</v>
      </c>
      <c r="C352" s="44" t="s">
        <v>109</v>
      </c>
      <c r="D352" s="7">
        <v>2</v>
      </c>
      <c r="E352" s="2">
        <v>2</v>
      </c>
      <c r="F352" s="7"/>
      <c r="G352" s="1">
        <f t="shared" si="38"/>
        <v>0</v>
      </c>
      <c r="H352" s="4"/>
    </row>
    <row r="353" spans="1:8" ht="14.4" x14ac:dyDescent="0.25">
      <c r="A353" s="63"/>
      <c r="B353" s="4" t="s">
        <v>1</v>
      </c>
      <c r="C353" s="44" t="s">
        <v>139</v>
      </c>
      <c r="D353" s="7">
        <v>20</v>
      </c>
      <c r="E353" s="2">
        <v>20</v>
      </c>
      <c r="F353" s="7">
        <v>0.42</v>
      </c>
      <c r="G353" s="1">
        <f t="shared" si="38"/>
        <v>2.0999999999999998E-2</v>
      </c>
      <c r="H353" s="4"/>
    </row>
    <row r="354" spans="1:8" ht="14.4" x14ac:dyDescent="0.25">
      <c r="A354" s="63"/>
      <c r="B354" s="4" t="s">
        <v>1</v>
      </c>
      <c r="C354" s="44" t="s">
        <v>121</v>
      </c>
      <c r="D354" s="7">
        <v>15</v>
      </c>
      <c r="E354" s="2">
        <v>15</v>
      </c>
      <c r="F354" s="2">
        <v>15</v>
      </c>
      <c r="G354" s="1">
        <f t="shared" si="38"/>
        <v>1</v>
      </c>
      <c r="H354" s="4"/>
    </row>
    <row r="355" spans="1:8" ht="14.4" x14ac:dyDescent="0.25">
      <c r="A355" s="63"/>
      <c r="B355" s="4" t="s">
        <v>1</v>
      </c>
      <c r="C355" s="44" t="s">
        <v>120</v>
      </c>
      <c r="D355" s="7">
        <v>62</v>
      </c>
      <c r="E355" s="2">
        <v>62</v>
      </c>
      <c r="F355" s="2">
        <v>62</v>
      </c>
      <c r="G355" s="1">
        <f t="shared" si="38"/>
        <v>1</v>
      </c>
      <c r="H355" s="4"/>
    </row>
    <row r="356" spans="1:8" s="43" customFormat="1" ht="14.4" x14ac:dyDescent="0.25">
      <c r="A356" s="61"/>
      <c r="B356" s="57" t="s">
        <v>2</v>
      </c>
      <c r="C356" s="58"/>
      <c r="D356" s="12">
        <f>SUM(D352:D355)</f>
        <v>99</v>
      </c>
      <c r="E356" s="12">
        <f>SUM(E352:E355)</f>
        <v>99</v>
      </c>
      <c r="F356" s="12">
        <f>SUM(F352:F355)</f>
        <v>77.42</v>
      </c>
      <c r="G356" s="13">
        <f t="shared" si="38"/>
        <v>0.78202020202020206</v>
      </c>
      <c r="H356" s="42"/>
    </row>
    <row r="357" spans="1:8" ht="14.4" x14ac:dyDescent="0.25">
      <c r="A357" s="60" t="s">
        <v>164</v>
      </c>
      <c r="B357" s="4" t="s">
        <v>1</v>
      </c>
      <c r="C357" s="4" t="s">
        <v>120</v>
      </c>
      <c r="D357" s="7">
        <v>75</v>
      </c>
      <c r="E357" s="2">
        <v>75</v>
      </c>
      <c r="F357" s="2">
        <v>75</v>
      </c>
      <c r="G357" s="1">
        <f t="shared" ref="G357:G362" si="39">F357/E357</f>
        <v>1</v>
      </c>
      <c r="H357" s="4"/>
    </row>
    <row r="358" spans="1:8" ht="14.4" x14ac:dyDescent="0.25">
      <c r="A358" s="60"/>
      <c r="B358" s="4" t="s">
        <v>1</v>
      </c>
      <c r="C358" s="4" t="s">
        <v>121</v>
      </c>
      <c r="D358" s="7">
        <v>15</v>
      </c>
      <c r="E358" s="2">
        <v>15</v>
      </c>
      <c r="F358" s="2">
        <v>15</v>
      </c>
      <c r="G358" s="1">
        <f t="shared" si="39"/>
        <v>1</v>
      </c>
      <c r="H358" s="4"/>
    </row>
    <row r="359" spans="1:8" ht="14.4" x14ac:dyDescent="0.25">
      <c r="A359" s="60"/>
      <c r="B359" s="4" t="s">
        <v>1</v>
      </c>
      <c r="C359" s="4" t="s">
        <v>70</v>
      </c>
      <c r="D359" s="7">
        <v>5</v>
      </c>
      <c r="E359" s="2">
        <v>5</v>
      </c>
      <c r="F359" s="2">
        <v>0.35</v>
      </c>
      <c r="G359" s="1">
        <f t="shared" si="39"/>
        <v>6.9999999999999993E-2</v>
      </c>
      <c r="H359" s="4"/>
    </row>
    <row r="360" spans="1:8" s="43" customFormat="1" ht="14.4" x14ac:dyDescent="0.25">
      <c r="A360" s="60"/>
      <c r="B360" s="57" t="s">
        <v>2</v>
      </c>
      <c r="C360" s="58"/>
      <c r="D360" s="12">
        <f t="shared" ref="D360:F360" si="40">SUM(D357:D359)</f>
        <v>95</v>
      </c>
      <c r="E360" s="12">
        <f t="shared" si="40"/>
        <v>95</v>
      </c>
      <c r="F360" s="25">
        <f t="shared" si="40"/>
        <v>90.35</v>
      </c>
      <c r="G360" s="13">
        <f t="shared" si="39"/>
        <v>0.95105263157894726</v>
      </c>
      <c r="H360" s="42"/>
    </row>
    <row r="361" spans="1:8" ht="14.4" x14ac:dyDescent="0.25">
      <c r="A361" s="60" t="s">
        <v>165</v>
      </c>
      <c r="B361" s="4" t="s">
        <v>1</v>
      </c>
      <c r="C361" s="4" t="s">
        <v>79</v>
      </c>
      <c r="D361" s="7">
        <v>66</v>
      </c>
      <c r="E361" s="2">
        <v>66</v>
      </c>
      <c r="F361" s="2">
        <v>66</v>
      </c>
      <c r="G361" s="1">
        <f t="shared" si="39"/>
        <v>1</v>
      </c>
      <c r="H361" s="4"/>
    </row>
    <row r="362" spans="1:8" s="43" customFormat="1" ht="14.4" x14ac:dyDescent="0.25">
      <c r="A362" s="60"/>
      <c r="B362" s="57" t="s">
        <v>2</v>
      </c>
      <c r="C362" s="58"/>
      <c r="D362" s="12">
        <f t="shared" ref="D362:F362" si="41">D361</f>
        <v>66</v>
      </c>
      <c r="E362" s="12">
        <f t="shared" si="41"/>
        <v>66</v>
      </c>
      <c r="F362" s="25">
        <f t="shared" si="41"/>
        <v>66</v>
      </c>
      <c r="G362" s="13">
        <f t="shared" si="39"/>
        <v>1</v>
      </c>
      <c r="H362" s="42"/>
    </row>
    <row r="363" spans="1:8" ht="14.4" x14ac:dyDescent="0.25">
      <c r="A363" s="62" t="s">
        <v>166</v>
      </c>
      <c r="B363" s="4" t="s">
        <v>1</v>
      </c>
      <c r="C363" s="44" t="s">
        <v>107</v>
      </c>
      <c r="D363" s="7">
        <v>30</v>
      </c>
      <c r="E363" s="2">
        <v>30</v>
      </c>
      <c r="F363" s="2">
        <v>30</v>
      </c>
      <c r="G363" s="1">
        <f t="shared" ref="G363:G370" si="42">F363/E363</f>
        <v>1</v>
      </c>
      <c r="H363" s="4"/>
    </row>
    <row r="364" spans="1:8" ht="14.4" x14ac:dyDescent="0.25">
      <c r="A364" s="63"/>
      <c r="B364" s="4" t="s">
        <v>1</v>
      </c>
      <c r="C364" s="44" t="s">
        <v>119</v>
      </c>
      <c r="D364" s="7">
        <v>20</v>
      </c>
      <c r="E364" s="2">
        <v>20</v>
      </c>
      <c r="F364" s="7"/>
      <c r="G364" s="1">
        <f t="shared" si="42"/>
        <v>0</v>
      </c>
      <c r="H364" s="4"/>
    </row>
    <row r="365" spans="1:8" ht="14.4" x14ac:dyDescent="0.25">
      <c r="A365" s="63"/>
      <c r="B365" s="4" t="s">
        <v>1</v>
      </c>
      <c r="C365" s="44" t="s">
        <v>121</v>
      </c>
      <c r="D365" s="7">
        <v>30</v>
      </c>
      <c r="E365" s="2">
        <v>30</v>
      </c>
      <c r="F365" s="2">
        <v>30</v>
      </c>
      <c r="G365" s="1">
        <f t="shared" si="42"/>
        <v>1</v>
      </c>
      <c r="H365" s="4"/>
    </row>
    <row r="366" spans="1:8" ht="14.4" x14ac:dyDescent="0.25">
      <c r="A366" s="63"/>
      <c r="B366" s="4" t="s">
        <v>1</v>
      </c>
      <c r="C366" s="44" t="s">
        <v>120</v>
      </c>
      <c r="D366" s="7">
        <v>135</v>
      </c>
      <c r="E366" s="2">
        <v>135</v>
      </c>
      <c r="F366" s="2">
        <v>135</v>
      </c>
      <c r="G366" s="1">
        <f t="shared" si="42"/>
        <v>1</v>
      </c>
      <c r="H366" s="4"/>
    </row>
    <row r="367" spans="1:8" ht="14.4" x14ac:dyDescent="0.25">
      <c r="A367" s="63"/>
      <c r="B367" s="4" t="s">
        <v>18</v>
      </c>
      <c r="C367" s="44" t="s">
        <v>113</v>
      </c>
      <c r="D367" s="2">
        <v>20</v>
      </c>
      <c r="E367" s="2">
        <v>20</v>
      </c>
      <c r="F367" s="7"/>
      <c r="G367" s="1">
        <f t="shared" si="42"/>
        <v>0</v>
      </c>
      <c r="H367" s="4"/>
    </row>
    <row r="368" spans="1:8" ht="14.4" x14ac:dyDescent="0.25">
      <c r="A368" s="63"/>
      <c r="B368" s="4" t="s">
        <v>18</v>
      </c>
      <c r="C368" s="44" t="s">
        <v>167</v>
      </c>
      <c r="D368" s="2">
        <v>106.82</v>
      </c>
      <c r="E368" s="2">
        <v>106.82</v>
      </c>
      <c r="F368" s="7">
        <v>43.569476000000002</v>
      </c>
      <c r="G368" s="1">
        <f t="shared" si="42"/>
        <v>0.40787751357423707</v>
      </c>
      <c r="H368" s="4"/>
    </row>
    <row r="369" spans="1:8" ht="14.4" x14ac:dyDescent="0.25">
      <c r="A369" s="63"/>
      <c r="B369" s="4" t="s">
        <v>18</v>
      </c>
      <c r="C369" s="44" t="s">
        <v>117</v>
      </c>
      <c r="D369" s="2">
        <v>50</v>
      </c>
      <c r="E369" s="2">
        <v>50</v>
      </c>
      <c r="F369" s="7">
        <v>43.667741999999997</v>
      </c>
      <c r="G369" s="1">
        <f t="shared" si="42"/>
        <v>0.87335483999999997</v>
      </c>
      <c r="H369" s="4"/>
    </row>
    <row r="370" spans="1:8" s="43" customFormat="1" ht="14.4" x14ac:dyDescent="0.25">
      <c r="A370" s="61"/>
      <c r="B370" s="57" t="s">
        <v>2</v>
      </c>
      <c r="C370" s="58"/>
      <c r="D370" s="12">
        <f>SUM(D363:D369)</f>
        <v>391.82</v>
      </c>
      <c r="E370" s="12">
        <f>SUM(E363:E369)</f>
        <v>391.82</v>
      </c>
      <c r="F370" s="12">
        <f>SUM(F363:F369)</f>
        <v>282.23721799999998</v>
      </c>
      <c r="G370" s="13">
        <f t="shared" si="42"/>
        <v>0.72032366392731351</v>
      </c>
      <c r="H370" s="42"/>
    </row>
    <row r="371" spans="1:8" ht="14.4" x14ac:dyDescent="0.25">
      <c r="A371" s="60" t="s">
        <v>168</v>
      </c>
      <c r="B371" s="4" t="s">
        <v>1</v>
      </c>
      <c r="C371" s="4" t="s">
        <v>121</v>
      </c>
      <c r="D371" s="7">
        <v>15</v>
      </c>
      <c r="E371" s="2">
        <v>15</v>
      </c>
      <c r="F371" s="2">
        <v>15</v>
      </c>
      <c r="G371" s="1">
        <f t="shared" si="20"/>
        <v>1</v>
      </c>
      <c r="H371" s="4"/>
    </row>
    <row r="372" spans="1:8" s="43" customFormat="1" ht="14.4" x14ac:dyDescent="0.25">
      <c r="A372" s="60"/>
      <c r="B372" s="57" t="s">
        <v>2</v>
      </c>
      <c r="C372" s="58"/>
      <c r="D372" s="12">
        <f>SUM(D371:D371)</f>
        <v>15</v>
      </c>
      <c r="E372" s="12">
        <f>SUM(E371:E371)</f>
        <v>15</v>
      </c>
      <c r="F372" s="25">
        <f>SUM(F371:F371)</f>
        <v>15</v>
      </c>
      <c r="G372" s="13">
        <f t="shared" si="20"/>
        <v>1</v>
      </c>
      <c r="H372" s="42"/>
    </row>
    <row r="373" spans="1:8" ht="14.4" x14ac:dyDescent="0.25">
      <c r="A373" s="60" t="s">
        <v>169</v>
      </c>
      <c r="B373" s="4" t="s">
        <v>1</v>
      </c>
      <c r="C373" s="4" t="s">
        <v>6</v>
      </c>
      <c r="D373" s="7">
        <v>40</v>
      </c>
      <c r="E373" s="7">
        <v>40</v>
      </c>
      <c r="F373" s="19">
        <v>27</v>
      </c>
      <c r="G373" s="1">
        <f>F373/E373</f>
        <v>0.67500000000000004</v>
      </c>
      <c r="H373" s="4"/>
    </row>
    <row r="374" spans="1:8" s="43" customFormat="1" ht="14.4" x14ac:dyDescent="0.25">
      <c r="A374" s="60"/>
      <c r="B374" s="57" t="s">
        <v>2</v>
      </c>
      <c r="C374" s="58"/>
      <c r="D374" s="25">
        <f>D373</f>
        <v>40</v>
      </c>
      <c r="E374" s="25">
        <f>E373</f>
        <v>40</v>
      </c>
      <c r="F374" s="25">
        <f>F373</f>
        <v>27</v>
      </c>
      <c r="G374" s="13">
        <f>F374/E374</f>
        <v>0.67500000000000004</v>
      </c>
      <c r="H374" s="42"/>
    </row>
    <row r="375" spans="1:8" ht="14.4" x14ac:dyDescent="0.25">
      <c r="A375" s="60" t="s">
        <v>0</v>
      </c>
      <c r="B375" s="4" t="s">
        <v>1</v>
      </c>
      <c r="C375" s="10" t="s">
        <v>6</v>
      </c>
      <c r="D375" s="7">
        <v>132</v>
      </c>
      <c r="E375" s="5">
        <v>132</v>
      </c>
      <c r="F375" s="5">
        <v>132</v>
      </c>
      <c r="G375" s="1">
        <f t="shared" ref="G375:G431" si="43">F375/E375</f>
        <v>1</v>
      </c>
      <c r="H375" s="4"/>
    </row>
    <row r="376" spans="1:8" ht="14.4" x14ac:dyDescent="0.25">
      <c r="A376" s="60"/>
      <c r="B376" s="4" t="s">
        <v>1</v>
      </c>
      <c r="C376" s="10" t="s">
        <v>19</v>
      </c>
      <c r="D376" s="7">
        <v>53</v>
      </c>
      <c r="E376" s="5">
        <v>53</v>
      </c>
      <c r="F376" s="5">
        <v>53</v>
      </c>
      <c r="G376" s="1">
        <f t="shared" si="43"/>
        <v>1</v>
      </c>
      <c r="H376" s="4"/>
    </row>
    <row r="377" spans="1:8" ht="14.4" x14ac:dyDescent="0.25">
      <c r="A377" s="60"/>
      <c r="B377" s="4" t="s">
        <v>1</v>
      </c>
      <c r="C377" s="10" t="s">
        <v>20</v>
      </c>
      <c r="D377" s="7">
        <v>5</v>
      </c>
      <c r="E377" s="5">
        <v>5</v>
      </c>
      <c r="F377" s="5">
        <v>5</v>
      </c>
      <c r="G377" s="1">
        <f t="shared" si="43"/>
        <v>1</v>
      </c>
      <c r="H377" s="4"/>
    </row>
    <row r="378" spans="1:8" ht="14.4" x14ac:dyDescent="0.25">
      <c r="A378" s="60"/>
      <c r="B378" s="4" t="s">
        <v>1</v>
      </c>
      <c r="C378" s="10" t="s">
        <v>21</v>
      </c>
      <c r="D378" s="7">
        <v>9</v>
      </c>
      <c r="E378" s="5">
        <v>9</v>
      </c>
      <c r="F378" s="5">
        <v>9</v>
      </c>
      <c r="G378" s="1">
        <f t="shared" si="43"/>
        <v>1</v>
      </c>
      <c r="H378" s="4"/>
    </row>
    <row r="379" spans="1:8" ht="14.4" x14ac:dyDescent="0.25">
      <c r="A379" s="60"/>
      <c r="B379" s="4" t="s">
        <v>18</v>
      </c>
      <c r="C379" s="10" t="s">
        <v>22</v>
      </c>
      <c r="D379" s="5">
        <v>20</v>
      </c>
      <c r="E379" s="5">
        <v>20</v>
      </c>
      <c r="F379" s="5">
        <v>20</v>
      </c>
      <c r="G379" s="1">
        <f t="shared" si="43"/>
        <v>1</v>
      </c>
      <c r="H379" s="4"/>
    </row>
    <row r="380" spans="1:8" ht="14.4" x14ac:dyDescent="0.25">
      <c r="A380" s="60"/>
      <c r="B380" s="4" t="s">
        <v>18</v>
      </c>
      <c r="C380" s="10" t="s">
        <v>23</v>
      </c>
      <c r="D380" s="5">
        <v>380</v>
      </c>
      <c r="E380" s="5">
        <v>380</v>
      </c>
      <c r="F380" s="5">
        <v>380</v>
      </c>
      <c r="G380" s="1">
        <f t="shared" si="43"/>
        <v>1</v>
      </c>
      <c r="H380" s="4"/>
    </row>
    <row r="381" spans="1:8" ht="14.4" x14ac:dyDescent="0.25">
      <c r="A381" s="60"/>
      <c r="B381" s="4" t="s">
        <v>18</v>
      </c>
      <c r="C381" s="11" t="s">
        <v>24</v>
      </c>
      <c r="D381" s="5">
        <v>64.349999999999994</v>
      </c>
      <c r="E381" s="5">
        <v>64.349999999999994</v>
      </c>
      <c r="F381" s="5">
        <v>64.349999999999994</v>
      </c>
      <c r="G381" s="1">
        <f t="shared" si="43"/>
        <v>1</v>
      </c>
      <c r="H381" s="4"/>
    </row>
    <row r="382" spans="1:8" ht="14.4" x14ac:dyDescent="0.25">
      <c r="A382" s="60"/>
      <c r="B382" s="4" t="s">
        <v>18</v>
      </c>
      <c r="C382" s="10" t="s">
        <v>25</v>
      </c>
      <c r="D382" s="5">
        <v>16</v>
      </c>
      <c r="E382" s="5">
        <v>16</v>
      </c>
      <c r="F382" s="5">
        <v>16</v>
      </c>
      <c r="G382" s="1">
        <f t="shared" si="43"/>
        <v>1</v>
      </c>
      <c r="H382" s="4"/>
    </row>
    <row r="383" spans="1:8" ht="14.4" x14ac:dyDescent="0.25">
      <c r="A383" s="60"/>
      <c r="B383" s="4" t="s">
        <v>18</v>
      </c>
      <c r="C383" s="10" t="s">
        <v>26</v>
      </c>
      <c r="D383" s="5">
        <v>50</v>
      </c>
      <c r="E383" s="5">
        <v>50</v>
      </c>
      <c r="F383" s="5">
        <v>50</v>
      </c>
      <c r="G383" s="1">
        <f t="shared" si="43"/>
        <v>1</v>
      </c>
      <c r="H383" s="4"/>
    </row>
    <row r="384" spans="1:8" s="43" customFormat="1" ht="14.4" x14ac:dyDescent="0.25">
      <c r="A384" s="60"/>
      <c r="B384" s="54" t="s">
        <v>2</v>
      </c>
      <c r="C384" s="54"/>
      <c r="D384" s="28">
        <f>SUM(D375:D383)</f>
        <v>729.35</v>
      </c>
      <c r="E384" s="28">
        <f t="shared" ref="E384:F384" si="44">SUM(E375:E383)</f>
        <v>729.35</v>
      </c>
      <c r="F384" s="28">
        <f t="shared" si="44"/>
        <v>729.35</v>
      </c>
      <c r="G384" s="13">
        <f t="shared" si="43"/>
        <v>1</v>
      </c>
      <c r="H384" s="42"/>
    </row>
    <row r="385" spans="1:8" ht="14.4" x14ac:dyDescent="0.25">
      <c r="A385" s="60" t="s">
        <v>3</v>
      </c>
      <c r="B385" s="4" t="s">
        <v>1</v>
      </c>
      <c r="C385" s="10" t="s">
        <v>6</v>
      </c>
      <c r="D385" s="7">
        <v>84</v>
      </c>
      <c r="E385" s="7">
        <v>84</v>
      </c>
      <c r="F385" s="7">
        <v>84</v>
      </c>
      <c r="G385" s="1">
        <f t="shared" si="43"/>
        <v>1</v>
      </c>
      <c r="H385" s="4"/>
    </row>
    <row r="386" spans="1:8" ht="14.4" x14ac:dyDescent="0.25">
      <c r="A386" s="60"/>
      <c r="B386" s="4" t="s">
        <v>1</v>
      </c>
      <c r="C386" s="10" t="s">
        <v>19</v>
      </c>
      <c r="D386" s="7">
        <v>123</v>
      </c>
      <c r="E386" s="7">
        <v>123</v>
      </c>
      <c r="F386" s="7">
        <v>123</v>
      </c>
      <c r="G386" s="1">
        <f t="shared" si="43"/>
        <v>1</v>
      </c>
      <c r="H386" s="4"/>
    </row>
    <row r="387" spans="1:8" ht="14.4" x14ac:dyDescent="0.25">
      <c r="A387" s="60"/>
      <c r="B387" s="4" t="s">
        <v>1</v>
      </c>
      <c r="C387" s="10" t="s">
        <v>20</v>
      </c>
      <c r="D387" s="7">
        <v>5</v>
      </c>
      <c r="E387" s="7">
        <v>5</v>
      </c>
      <c r="F387" s="7">
        <v>5</v>
      </c>
      <c r="G387" s="1">
        <f t="shared" si="43"/>
        <v>1</v>
      </c>
      <c r="H387" s="4"/>
    </row>
    <row r="388" spans="1:8" ht="14.4" x14ac:dyDescent="0.25">
      <c r="A388" s="60"/>
      <c r="B388" s="4" t="s">
        <v>18</v>
      </c>
      <c r="C388" s="10" t="s">
        <v>27</v>
      </c>
      <c r="D388" s="7">
        <v>4</v>
      </c>
      <c r="E388" s="7">
        <v>4</v>
      </c>
      <c r="F388" s="7">
        <v>4</v>
      </c>
      <c r="G388" s="1">
        <f t="shared" si="43"/>
        <v>1</v>
      </c>
      <c r="H388" s="4"/>
    </row>
    <row r="389" spans="1:8" ht="14.4" x14ac:dyDescent="0.25">
      <c r="A389" s="60"/>
      <c r="B389" s="4" t="s">
        <v>18</v>
      </c>
      <c r="C389" s="10" t="s">
        <v>23</v>
      </c>
      <c r="D389" s="7">
        <v>378</v>
      </c>
      <c r="E389" s="7">
        <v>378</v>
      </c>
      <c r="F389" s="7">
        <v>378</v>
      </c>
      <c r="G389" s="1">
        <f t="shared" si="43"/>
        <v>1</v>
      </c>
      <c r="H389" s="4"/>
    </row>
    <row r="390" spans="1:8" ht="14.4" x14ac:dyDescent="0.25">
      <c r="A390" s="60"/>
      <c r="B390" s="4" t="s">
        <v>18</v>
      </c>
      <c r="C390" s="11" t="s">
        <v>24</v>
      </c>
      <c r="D390" s="7">
        <v>103.4</v>
      </c>
      <c r="E390" s="7">
        <v>103.4</v>
      </c>
      <c r="F390" s="7">
        <v>103.4</v>
      </c>
      <c r="G390" s="1">
        <f t="shared" si="43"/>
        <v>1</v>
      </c>
      <c r="H390" s="4"/>
    </row>
    <row r="391" spans="1:8" ht="14.4" x14ac:dyDescent="0.25">
      <c r="A391" s="60"/>
      <c r="B391" s="4" t="s">
        <v>18</v>
      </c>
      <c r="C391" s="10" t="s">
        <v>25</v>
      </c>
      <c r="D391" s="7">
        <v>12</v>
      </c>
      <c r="E391" s="7">
        <v>12</v>
      </c>
      <c r="F391" s="7">
        <v>12</v>
      </c>
      <c r="G391" s="1">
        <f t="shared" si="43"/>
        <v>1</v>
      </c>
      <c r="H391" s="4"/>
    </row>
    <row r="392" spans="1:8" s="43" customFormat="1" ht="14.4" x14ac:dyDescent="0.25">
      <c r="A392" s="60"/>
      <c r="B392" s="54" t="s">
        <v>2</v>
      </c>
      <c r="C392" s="54"/>
      <c r="D392" s="29">
        <f>SUM(D385:D391)</f>
        <v>709.4</v>
      </c>
      <c r="E392" s="29">
        <f t="shared" ref="E392:F392" si="45">SUM(E385:E391)</f>
        <v>709.4</v>
      </c>
      <c r="F392" s="29">
        <f t="shared" si="45"/>
        <v>709.4</v>
      </c>
      <c r="G392" s="13">
        <f t="shared" si="43"/>
        <v>1</v>
      </c>
      <c r="H392" s="42"/>
    </row>
    <row r="393" spans="1:8" ht="14.4" x14ac:dyDescent="0.25">
      <c r="A393" s="60" t="s">
        <v>4</v>
      </c>
      <c r="B393" s="4" t="s">
        <v>1</v>
      </c>
      <c r="C393" s="10" t="s">
        <v>6</v>
      </c>
      <c r="D393" s="7">
        <v>84</v>
      </c>
      <c r="E393" s="7">
        <v>84</v>
      </c>
      <c r="F393" s="7">
        <v>84</v>
      </c>
      <c r="G393" s="1">
        <f t="shared" si="43"/>
        <v>1</v>
      </c>
      <c r="H393" s="4"/>
    </row>
    <row r="394" spans="1:8" ht="14.4" x14ac:dyDescent="0.25">
      <c r="A394" s="60"/>
      <c r="B394" s="4" t="s">
        <v>1</v>
      </c>
      <c r="C394" s="10" t="s">
        <v>19</v>
      </c>
      <c r="D394" s="7">
        <v>40</v>
      </c>
      <c r="E394" s="7">
        <v>40</v>
      </c>
      <c r="F394" s="7">
        <v>40</v>
      </c>
      <c r="G394" s="1">
        <f t="shared" si="43"/>
        <v>1</v>
      </c>
      <c r="H394" s="4"/>
    </row>
    <row r="395" spans="1:8" ht="14.4" x14ac:dyDescent="0.25">
      <c r="A395" s="60"/>
      <c r="B395" s="4" t="s">
        <v>1</v>
      </c>
      <c r="C395" s="10" t="s">
        <v>20</v>
      </c>
      <c r="D395" s="7">
        <v>5</v>
      </c>
      <c r="E395" s="7">
        <v>5</v>
      </c>
      <c r="F395" s="7">
        <v>5</v>
      </c>
      <c r="G395" s="1">
        <f t="shared" si="43"/>
        <v>1</v>
      </c>
      <c r="H395" s="4"/>
    </row>
    <row r="396" spans="1:8" ht="14.4" x14ac:dyDescent="0.25">
      <c r="A396" s="60"/>
      <c r="B396" s="4" t="s">
        <v>1</v>
      </c>
      <c r="C396" s="10" t="s">
        <v>28</v>
      </c>
      <c r="D396" s="7">
        <v>10</v>
      </c>
      <c r="E396" s="7">
        <v>10</v>
      </c>
      <c r="F396" s="7">
        <v>10</v>
      </c>
      <c r="G396" s="1">
        <f t="shared" si="43"/>
        <v>1</v>
      </c>
      <c r="H396" s="4"/>
    </row>
    <row r="397" spans="1:8" ht="14.4" x14ac:dyDescent="0.25">
      <c r="A397" s="60"/>
      <c r="B397" s="4" t="s">
        <v>1</v>
      </c>
      <c r="C397" s="10" t="s">
        <v>21</v>
      </c>
      <c r="D397" s="7">
        <v>6</v>
      </c>
      <c r="E397" s="7">
        <v>6</v>
      </c>
      <c r="F397" s="7">
        <v>6</v>
      </c>
      <c r="G397" s="1">
        <f t="shared" si="43"/>
        <v>1</v>
      </c>
      <c r="H397" s="4"/>
    </row>
    <row r="398" spans="1:8" ht="14.4" x14ac:dyDescent="0.25">
      <c r="A398" s="60"/>
      <c r="B398" s="4" t="s">
        <v>18</v>
      </c>
      <c r="C398" s="10" t="s">
        <v>22</v>
      </c>
      <c r="D398" s="7">
        <v>10</v>
      </c>
      <c r="E398" s="7">
        <v>10</v>
      </c>
      <c r="F398" s="7">
        <v>10</v>
      </c>
      <c r="G398" s="1">
        <f t="shared" si="43"/>
        <v>1</v>
      </c>
      <c r="H398" s="4"/>
    </row>
    <row r="399" spans="1:8" ht="14.4" x14ac:dyDescent="0.25">
      <c r="A399" s="60"/>
      <c r="B399" s="4" t="s">
        <v>18</v>
      </c>
      <c r="C399" s="10" t="s">
        <v>23</v>
      </c>
      <c r="D399" s="7">
        <v>154</v>
      </c>
      <c r="E399" s="7">
        <v>154</v>
      </c>
      <c r="F399" s="7">
        <v>154</v>
      </c>
      <c r="G399" s="1">
        <f t="shared" si="43"/>
        <v>1</v>
      </c>
      <c r="H399" s="4"/>
    </row>
    <row r="400" spans="1:8" ht="14.4" x14ac:dyDescent="0.25">
      <c r="A400" s="60"/>
      <c r="B400" s="4" t="s">
        <v>18</v>
      </c>
      <c r="C400" s="11" t="s">
        <v>24</v>
      </c>
      <c r="D400" s="7">
        <v>62.85</v>
      </c>
      <c r="E400" s="7">
        <v>62.85</v>
      </c>
      <c r="F400" s="7">
        <v>62.85</v>
      </c>
      <c r="G400" s="1">
        <f t="shared" si="43"/>
        <v>1</v>
      </c>
      <c r="H400" s="4"/>
    </row>
    <row r="401" spans="1:8" ht="14.4" x14ac:dyDescent="0.25">
      <c r="A401" s="60"/>
      <c r="B401" s="4" t="s">
        <v>18</v>
      </c>
      <c r="C401" s="10" t="s">
        <v>25</v>
      </c>
      <c r="D401" s="7">
        <v>9</v>
      </c>
      <c r="E401" s="7">
        <v>9</v>
      </c>
      <c r="F401" s="7">
        <v>9</v>
      </c>
      <c r="G401" s="1">
        <f t="shared" si="43"/>
        <v>1</v>
      </c>
      <c r="H401" s="4"/>
    </row>
    <row r="402" spans="1:8" s="43" customFormat="1" ht="14.4" x14ac:dyDescent="0.25">
      <c r="A402" s="60"/>
      <c r="B402" s="54" t="s">
        <v>2</v>
      </c>
      <c r="C402" s="54"/>
      <c r="D402" s="29">
        <f>SUM(D393:D401)</f>
        <v>380.85</v>
      </c>
      <c r="E402" s="29">
        <f t="shared" ref="E402:F402" si="46">SUM(E393:E401)</f>
        <v>380.85</v>
      </c>
      <c r="F402" s="29">
        <f t="shared" si="46"/>
        <v>380.85</v>
      </c>
      <c r="G402" s="13">
        <f t="shared" si="43"/>
        <v>1</v>
      </c>
      <c r="H402" s="42"/>
    </row>
    <row r="403" spans="1:8" ht="14.4" x14ac:dyDescent="0.25">
      <c r="A403" s="60" t="s">
        <v>5</v>
      </c>
      <c r="B403" s="4" t="s">
        <v>1</v>
      </c>
      <c r="C403" s="4" t="s">
        <v>6</v>
      </c>
      <c r="D403" s="7">
        <v>44</v>
      </c>
      <c r="E403" s="5">
        <v>44</v>
      </c>
      <c r="F403" s="5">
        <v>44</v>
      </c>
      <c r="G403" s="1">
        <f t="shared" si="43"/>
        <v>1</v>
      </c>
      <c r="H403" s="4"/>
    </row>
    <row r="404" spans="1:8" ht="14.4" x14ac:dyDescent="0.25">
      <c r="A404" s="60"/>
      <c r="B404" s="4" t="s">
        <v>1</v>
      </c>
      <c r="C404" s="4" t="s">
        <v>7</v>
      </c>
      <c r="D404" s="7">
        <v>17</v>
      </c>
      <c r="E404" s="5">
        <v>17</v>
      </c>
      <c r="F404" s="5">
        <v>17</v>
      </c>
      <c r="G404" s="1">
        <f t="shared" si="43"/>
        <v>1</v>
      </c>
      <c r="H404" s="4"/>
    </row>
    <row r="405" spans="1:8" s="43" customFormat="1" ht="14.4" x14ac:dyDescent="0.25">
      <c r="A405" s="60"/>
      <c r="B405" s="54" t="s">
        <v>2</v>
      </c>
      <c r="C405" s="54"/>
      <c r="D405" s="28">
        <f>SUM(D403:D404)</f>
        <v>61</v>
      </c>
      <c r="E405" s="28">
        <f t="shared" ref="E405:F405" si="47">SUM(E403:E404)</f>
        <v>61</v>
      </c>
      <c r="F405" s="28">
        <f t="shared" si="47"/>
        <v>61</v>
      </c>
      <c r="G405" s="13">
        <f t="shared" si="43"/>
        <v>1</v>
      </c>
      <c r="H405" s="42"/>
    </row>
    <row r="406" spans="1:8" ht="14.4" x14ac:dyDescent="0.25">
      <c r="A406" s="60" t="s">
        <v>8</v>
      </c>
      <c r="B406" s="4" t="s">
        <v>1</v>
      </c>
      <c r="C406" s="10" t="s">
        <v>6</v>
      </c>
      <c r="D406" s="7">
        <v>14</v>
      </c>
      <c r="E406" s="7">
        <v>14</v>
      </c>
      <c r="F406" s="7">
        <v>14</v>
      </c>
      <c r="G406" s="1">
        <f t="shared" si="43"/>
        <v>1</v>
      </c>
      <c r="H406" s="4"/>
    </row>
    <row r="407" spans="1:8" ht="14.4" x14ac:dyDescent="0.25">
      <c r="A407" s="60"/>
      <c r="B407" s="4" t="s">
        <v>1</v>
      </c>
      <c r="C407" s="10" t="s">
        <v>29</v>
      </c>
      <c r="D407" s="7">
        <v>50</v>
      </c>
      <c r="E407" s="7">
        <v>50</v>
      </c>
      <c r="F407" s="7">
        <v>50</v>
      </c>
      <c r="G407" s="1">
        <f t="shared" si="43"/>
        <v>1</v>
      </c>
      <c r="H407" s="4"/>
    </row>
    <row r="408" spans="1:8" ht="14.4" x14ac:dyDescent="0.25">
      <c r="A408" s="60"/>
      <c r="B408" s="4" t="s">
        <v>1</v>
      </c>
      <c r="C408" s="10" t="s">
        <v>19</v>
      </c>
      <c r="D408" s="7">
        <v>10</v>
      </c>
      <c r="E408" s="7">
        <v>10</v>
      </c>
      <c r="F408" s="7">
        <v>10</v>
      </c>
      <c r="G408" s="1">
        <f t="shared" si="43"/>
        <v>1</v>
      </c>
      <c r="H408" s="4"/>
    </row>
    <row r="409" spans="1:8" ht="14.4" x14ac:dyDescent="0.25">
      <c r="A409" s="60"/>
      <c r="B409" s="4" t="s">
        <v>1</v>
      </c>
      <c r="C409" s="10" t="s">
        <v>20</v>
      </c>
      <c r="D409" s="7">
        <v>5</v>
      </c>
      <c r="E409" s="7">
        <v>5</v>
      </c>
      <c r="F409" s="7">
        <v>5</v>
      </c>
      <c r="G409" s="1">
        <f t="shared" si="43"/>
        <v>1</v>
      </c>
      <c r="H409" s="4"/>
    </row>
    <row r="410" spans="1:8" ht="14.4" x14ac:dyDescent="0.25">
      <c r="A410" s="60"/>
      <c r="B410" s="4" t="s">
        <v>18</v>
      </c>
      <c r="C410" s="10" t="s">
        <v>23</v>
      </c>
      <c r="D410" s="7">
        <v>24</v>
      </c>
      <c r="E410" s="7">
        <v>24</v>
      </c>
      <c r="F410" s="7">
        <v>24</v>
      </c>
      <c r="G410" s="1">
        <f t="shared" si="43"/>
        <v>1</v>
      </c>
      <c r="H410" s="4"/>
    </row>
    <row r="411" spans="1:8" ht="14.4" x14ac:dyDescent="0.25">
      <c r="A411" s="60"/>
      <c r="B411" s="4" t="s">
        <v>1</v>
      </c>
      <c r="C411" s="10" t="s">
        <v>30</v>
      </c>
      <c r="D411" s="8">
        <v>40</v>
      </c>
      <c r="E411" s="8">
        <v>40</v>
      </c>
      <c r="F411" s="8">
        <v>40</v>
      </c>
      <c r="G411" s="1">
        <f t="shared" si="43"/>
        <v>1</v>
      </c>
      <c r="H411" s="4"/>
    </row>
    <row r="412" spans="1:8" s="43" customFormat="1" ht="14.4" x14ac:dyDescent="0.25">
      <c r="A412" s="60"/>
      <c r="B412" s="54" t="s">
        <v>2</v>
      </c>
      <c r="C412" s="54"/>
      <c r="D412" s="25">
        <f>SUM(D406:D411)</f>
        <v>143</v>
      </c>
      <c r="E412" s="25">
        <f t="shared" ref="E412:F412" si="48">SUM(E406:E411)</f>
        <v>143</v>
      </c>
      <c r="F412" s="25">
        <f t="shared" si="48"/>
        <v>143</v>
      </c>
      <c r="G412" s="13">
        <f t="shared" si="43"/>
        <v>1</v>
      </c>
      <c r="H412" s="42"/>
    </row>
    <row r="413" spans="1:8" ht="14.4" x14ac:dyDescent="0.25">
      <c r="A413" s="60" t="s">
        <v>9</v>
      </c>
      <c r="B413" s="4" t="s">
        <v>1</v>
      </c>
      <c r="C413" s="4" t="s">
        <v>19</v>
      </c>
      <c r="D413" s="7">
        <v>7</v>
      </c>
      <c r="E413" s="5">
        <v>7</v>
      </c>
      <c r="F413" s="5">
        <v>7</v>
      </c>
      <c r="G413" s="1">
        <f t="shared" si="43"/>
        <v>1</v>
      </c>
      <c r="H413" s="4"/>
    </row>
    <row r="414" spans="1:8" ht="14.4" x14ac:dyDescent="0.25">
      <c r="A414" s="60"/>
      <c r="B414" s="4" t="s">
        <v>18</v>
      </c>
      <c r="C414" s="4" t="s">
        <v>23</v>
      </c>
      <c r="D414" s="5">
        <v>2</v>
      </c>
      <c r="E414" s="5">
        <v>2</v>
      </c>
      <c r="F414" s="5">
        <v>2</v>
      </c>
      <c r="G414" s="1">
        <f t="shared" si="43"/>
        <v>1</v>
      </c>
      <c r="H414" s="4"/>
    </row>
    <row r="415" spans="1:8" s="43" customFormat="1" ht="14.4" x14ac:dyDescent="0.25">
      <c r="A415" s="60"/>
      <c r="B415" s="54" t="s">
        <v>2</v>
      </c>
      <c r="C415" s="54"/>
      <c r="D415" s="28">
        <f>SUM(D413:D414)</f>
        <v>9</v>
      </c>
      <c r="E415" s="28">
        <f t="shared" ref="E415:F415" si="49">SUM(E413:E414)</f>
        <v>9</v>
      </c>
      <c r="F415" s="28">
        <f t="shared" si="49"/>
        <v>9</v>
      </c>
      <c r="G415" s="13">
        <f t="shared" si="43"/>
        <v>1</v>
      </c>
      <c r="H415" s="42"/>
    </row>
    <row r="416" spans="1:8" ht="14.4" x14ac:dyDescent="0.25">
      <c r="A416" s="60" t="s">
        <v>10</v>
      </c>
      <c r="B416" s="4" t="s">
        <v>1</v>
      </c>
      <c r="C416" s="10" t="s">
        <v>19</v>
      </c>
      <c r="D416" s="7">
        <v>6</v>
      </c>
      <c r="E416" s="5">
        <v>6</v>
      </c>
      <c r="F416" s="5">
        <v>6</v>
      </c>
      <c r="G416" s="1">
        <f t="shared" si="43"/>
        <v>1</v>
      </c>
      <c r="H416" s="4"/>
    </row>
    <row r="417" spans="1:8" s="43" customFormat="1" ht="14.4" x14ac:dyDescent="0.25">
      <c r="A417" s="60"/>
      <c r="B417" s="54" t="s">
        <v>2</v>
      </c>
      <c r="C417" s="54"/>
      <c r="D417" s="28">
        <f>SUM(D416)</f>
        <v>6</v>
      </c>
      <c r="E417" s="28">
        <f t="shared" ref="E417:F417" si="50">SUM(E416)</f>
        <v>6</v>
      </c>
      <c r="F417" s="28">
        <f t="shared" si="50"/>
        <v>6</v>
      </c>
      <c r="G417" s="13">
        <f t="shared" si="43"/>
        <v>1</v>
      </c>
      <c r="H417" s="42"/>
    </row>
    <row r="418" spans="1:8" ht="14.4" x14ac:dyDescent="0.25">
      <c r="A418" s="60" t="s">
        <v>11</v>
      </c>
      <c r="B418" s="4" t="s">
        <v>18</v>
      </c>
      <c r="C418" s="10" t="s">
        <v>23</v>
      </c>
      <c r="D418" s="7">
        <v>43</v>
      </c>
      <c r="E418" s="7">
        <v>43</v>
      </c>
      <c r="F418" s="7">
        <v>43</v>
      </c>
      <c r="G418" s="1">
        <f t="shared" si="43"/>
        <v>1</v>
      </c>
      <c r="H418" s="4"/>
    </row>
    <row r="419" spans="1:8" ht="14.4" x14ac:dyDescent="0.25">
      <c r="A419" s="60"/>
      <c r="B419" s="4" t="s">
        <v>18</v>
      </c>
      <c r="C419" s="11" t="s">
        <v>24</v>
      </c>
      <c r="D419" s="7">
        <v>11</v>
      </c>
      <c r="E419" s="7">
        <v>11</v>
      </c>
      <c r="F419" s="7">
        <v>11</v>
      </c>
      <c r="G419" s="1">
        <f t="shared" si="43"/>
        <v>1</v>
      </c>
      <c r="H419" s="4"/>
    </row>
    <row r="420" spans="1:8" s="43" customFormat="1" ht="14.4" x14ac:dyDescent="0.25">
      <c r="A420" s="60"/>
      <c r="B420" s="54" t="s">
        <v>2</v>
      </c>
      <c r="C420" s="54"/>
      <c r="D420" s="29">
        <f>SUM(D418:D419)</f>
        <v>54</v>
      </c>
      <c r="E420" s="29">
        <f t="shared" ref="E420:F420" si="51">SUM(E418:E419)</f>
        <v>54</v>
      </c>
      <c r="F420" s="29">
        <f t="shared" si="51"/>
        <v>54</v>
      </c>
      <c r="G420" s="13">
        <f t="shared" si="43"/>
        <v>1</v>
      </c>
      <c r="H420" s="42"/>
    </row>
    <row r="421" spans="1:8" ht="28.8" customHeight="1" x14ac:dyDescent="0.25">
      <c r="A421" s="60" t="s">
        <v>12</v>
      </c>
      <c r="B421" s="4" t="s">
        <v>18</v>
      </c>
      <c r="C421" s="10" t="s">
        <v>23</v>
      </c>
      <c r="D421" s="7">
        <v>25</v>
      </c>
      <c r="E421" s="7">
        <v>25</v>
      </c>
      <c r="F421" s="7">
        <v>25</v>
      </c>
      <c r="G421" s="1">
        <f t="shared" si="43"/>
        <v>1</v>
      </c>
      <c r="H421" s="4"/>
    </row>
    <row r="422" spans="1:8" s="43" customFormat="1" ht="14.4" x14ac:dyDescent="0.25">
      <c r="A422" s="60"/>
      <c r="B422" s="54" t="s">
        <v>2</v>
      </c>
      <c r="C422" s="54"/>
      <c r="D422" s="29">
        <f>SUM(D421)</f>
        <v>25</v>
      </c>
      <c r="E422" s="29">
        <f t="shared" ref="E422:F422" si="52">SUM(E421)</f>
        <v>25</v>
      </c>
      <c r="F422" s="29">
        <f t="shared" si="52"/>
        <v>25</v>
      </c>
      <c r="G422" s="13">
        <f t="shared" si="43"/>
        <v>1</v>
      </c>
      <c r="H422" s="42"/>
    </row>
    <row r="423" spans="1:8" ht="14.4" x14ac:dyDescent="0.25">
      <c r="A423" s="60" t="s">
        <v>13</v>
      </c>
      <c r="B423" s="4" t="s">
        <v>1</v>
      </c>
      <c r="C423" s="10" t="s">
        <v>6</v>
      </c>
      <c r="D423" s="49">
        <v>4</v>
      </c>
      <c r="E423" s="9">
        <v>4</v>
      </c>
      <c r="F423" s="9">
        <v>4</v>
      </c>
      <c r="G423" s="1">
        <f t="shared" si="43"/>
        <v>1</v>
      </c>
      <c r="H423" s="4"/>
    </row>
    <row r="424" spans="1:8" s="43" customFormat="1" ht="14.4" x14ac:dyDescent="0.25">
      <c r="A424" s="60"/>
      <c r="B424" s="54" t="s">
        <v>2</v>
      </c>
      <c r="C424" s="54"/>
      <c r="D424" s="28">
        <f>SUM(D423)</f>
        <v>4</v>
      </c>
      <c r="E424" s="28">
        <f t="shared" ref="E424:F424" si="53">SUM(E423)</f>
        <v>4</v>
      </c>
      <c r="F424" s="28">
        <f t="shared" si="53"/>
        <v>4</v>
      </c>
      <c r="G424" s="13">
        <f t="shared" si="43"/>
        <v>1</v>
      </c>
      <c r="H424" s="42"/>
    </row>
    <row r="425" spans="1:8" ht="14.4" x14ac:dyDescent="0.25">
      <c r="A425" s="60" t="s">
        <v>14</v>
      </c>
      <c r="B425" s="4" t="s">
        <v>1</v>
      </c>
      <c r="C425" s="10" t="s">
        <v>6</v>
      </c>
      <c r="D425" s="49">
        <v>52</v>
      </c>
      <c r="E425" s="9">
        <v>52</v>
      </c>
      <c r="F425" s="9">
        <v>52</v>
      </c>
      <c r="G425" s="1">
        <f t="shared" si="43"/>
        <v>1</v>
      </c>
      <c r="H425" s="4"/>
    </row>
    <row r="426" spans="1:8" ht="14.4" x14ac:dyDescent="0.25">
      <c r="A426" s="60"/>
      <c r="B426" s="4" t="s">
        <v>1</v>
      </c>
      <c r="C426" s="10" t="s">
        <v>19</v>
      </c>
      <c r="D426" s="49">
        <v>4</v>
      </c>
      <c r="E426" s="9">
        <v>4</v>
      </c>
      <c r="F426" s="9">
        <v>4</v>
      </c>
      <c r="G426" s="1">
        <f t="shared" si="43"/>
        <v>1</v>
      </c>
      <c r="H426" s="4"/>
    </row>
    <row r="427" spans="1:8" s="43" customFormat="1" ht="14.4" x14ac:dyDescent="0.25">
      <c r="A427" s="60"/>
      <c r="B427" s="54" t="s">
        <v>2</v>
      </c>
      <c r="C427" s="54"/>
      <c r="D427" s="28">
        <f>SUM(D425:D426)</f>
        <v>56</v>
      </c>
      <c r="E427" s="28">
        <f t="shared" ref="E427:F427" si="54">SUM(E425:E426)</f>
        <v>56</v>
      </c>
      <c r="F427" s="28">
        <f t="shared" si="54"/>
        <v>56</v>
      </c>
      <c r="G427" s="13">
        <f t="shared" si="43"/>
        <v>1</v>
      </c>
      <c r="H427" s="42"/>
    </row>
    <row r="428" spans="1:8" ht="14.4" x14ac:dyDescent="0.25">
      <c r="A428" s="60" t="s">
        <v>15</v>
      </c>
      <c r="B428" s="4" t="s">
        <v>1</v>
      </c>
      <c r="C428" s="10" t="s">
        <v>6</v>
      </c>
      <c r="D428" s="49">
        <v>4</v>
      </c>
      <c r="E428" s="9">
        <v>4</v>
      </c>
      <c r="F428" s="9">
        <v>4</v>
      </c>
      <c r="G428" s="1">
        <f t="shared" si="43"/>
        <v>1</v>
      </c>
      <c r="H428" s="4"/>
    </row>
    <row r="429" spans="1:8" s="43" customFormat="1" ht="14.4" x14ac:dyDescent="0.25">
      <c r="A429" s="60"/>
      <c r="B429" s="54" t="s">
        <v>2</v>
      </c>
      <c r="C429" s="54"/>
      <c r="D429" s="28">
        <f>SUM(D428)</f>
        <v>4</v>
      </c>
      <c r="E429" s="28">
        <f t="shared" ref="E429:F429" si="55">SUM(E428)</f>
        <v>4</v>
      </c>
      <c r="F429" s="28">
        <f t="shared" si="55"/>
        <v>4</v>
      </c>
      <c r="G429" s="13">
        <f t="shared" si="43"/>
        <v>1</v>
      </c>
      <c r="H429" s="42"/>
    </row>
    <row r="430" spans="1:8" ht="14.4" x14ac:dyDescent="0.25">
      <c r="A430" s="60" t="s">
        <v>16</v>
      </c>
      <c r="B430" s="4" t="s">
        <v>1</v>
      </c>
      <c r="C430" s="10" t="s">
        <v>19</v>
      </c>
      <c r="D430" s="49">
        <v>2</v>
      </c>
      <c r="E430" s="9">
        <v>2</v>
      </c>
      <c r="F430" s="9">
        <v>2</v>
      </c>
      <c r="G430" s="1">
        <f t="shared" si="43"/>
        <v>1</v>
      </c>
      <c r="H430" s="4"/>
    </row>
    <row r="431" spans="1:8" s="43" customFormat="1" ht="14.4" x14ac:dyDescent="0.25">
      <c r="A431" s="60"/>
      <c r="B431" s="54" t="s">
        <v>2</v>
      </c>
      <c r="C431" s="54"/>
      <c r="D431" s="28">
        <f>SUM(D430)</f>
        <v>2</v>
      </c>
      <c r="E431" s="28">
        <f t="shared" ref="E431:F431" si="56">SUM(E430)</f>
        <v>2</v>
      </c>
      <c r="F431" s="28">
        <f t="shared" si="56"/>
        <v>2</v>
      </c>
      <c r="G431" s="13">
        <f t="shared" si="43"/>
        <v>1</v>
      </c>
      <c r="H431" s="42"/>
    </row>
    <row r="432" spans="1:8" ht="14.4" x14ac:dyDescent="0.25">
      <c r="A432" s="61" t="s">
        <v>17</v>
      </c>
      <c r="B432" s="21" t="s">
        <v>1</v>
      </c>
      <c r="C432" s="22" t="s">
        <v>19</v>
      </c>
      <c r="D432" s="50">
        <v>2</v>
      </c>
      <c r="E432" s="23">
        <v>2</v>
      </c>
      <c r="F432" s="23">
        <v>2</v>
      </c>
      <c r="G432" s="24">
        <f t="shared" ref="G432:G434" si="57">F432/E432</f>
        <v>1</v>
      </c>
      <c r="H432" s="21"/>
    </row>
    <row r="433" spans="1:8" s="43" customFormat="1" ht="14.4" x14ac:dyDescent="0.25">
      <c r="A433" s="60"/>
      <c r="B433" s="54" t="s">
        <v>2</v>
      </c>
      <c r="C433" s="54"/>
      <c r="D433" s="28">
        <f>SUM(D432)</f>
        <v>2</v>
      </c>
      <c r="E433" s="28">
        <f t="shared" ref="E433" si="58">SUM(E432)</f>
        <v>2</v>
      </c>
      <c r="F433" s="28">
        <f t="shared" ref="F433" si="59">SUM(F432)</f>
        <v>2</v>
      </c>
      <c r="G433" s="13">
        <f t="shared" si="57"/>
        <v>1</v>
      </c>
      <c r="H433" s="42"/>
    </row>
    <row r="434" spans="1:8" s="43" customFormat="1" ht="14.4" x14ac:dyDescent="0.25">
      <c r="A434" s="42"/>
      <c r="B434" s="54" t="s">
        <v>170</v>
      </c>
      <c r="C434" s="54"/>
      <c r="D434" s="29">
        <f>D204+D214+D217+D227+D242+D251+D258+D267+D273+D276+D279+D283+D296+D303+D310+D313+D318+D335+D341+D343+D345+D351+D356+D360+D362+D370+D372+D374+D384+D392+D402+D405+D412+D415+D417+D420+D422+D424+D427+D429+D431+D433</f>
        <v>15059.19</v>
      </c>
      <c r="E434" s="29">
        <f t="shared" ref="E434:F434" si="60">E204+E214+E217+E227+E242+E251+E258+E267+E273+E276+E279+E283+E296+E303+E310+E313+E318+E335+E341+E343+E345+E351+E356+E360+E362+E370+E372+E374+E384+E392+E402+E405+E412+E415+E417+E420+E422+E424+E427+E429+E431+E433</f>
        <v>15059.19</v>
      </c>
      <c r="F434" s="29">
        <f t="shared" si="60"/>
        <v>11065.712849000001</v>
      </c>
      <c r="G434" s="13">
        <f t="shared" si="57"/>
        <v>0.73481461147644733</v>
      </c>
      <c r="H434" s="42"/>
    </row>
    <row r="435" spans="1:8" x14ac:dyDescent="0.25">
      <c r="E435" s="20"/>
    </row>
  </sheetData>
  <protectedRanges>
    <protectedRange sqref="C378" name="项目名称_1_7_3"/>
    <protectedRange sqref="C378" name="项目名称_1_7_1_3"/>
    <protectedRange sqref="C378" name="项目名称_1_7_1_1_2"/>
    <protectedRange sqref="C396:C397" name="项目名称_1_7_3_1"/>
    <protectedRange sqref="C396:C397" name="项目名称_1_7_1_3_1"/>
    <protectedRange sqref="C396:C397" name="项目名称_1_7_1_1_2_1"/>
    <protectedRange sqref="C246" name="项目名称_1_7_4"/>
    <protectedRange sqref="C246" name="项目名称_1_7_1_4"/>
    <protectedRange sqref="C246" name="项目名称_1_7_1_1_3"/>
  </protectedRanges>
  <autoFilter ref="A4:H434" xr:uid="{4ED40BE8-30BC-4BFC-80C4-CCC542193FF9}"/>
  <mergeCells count="117">
    <mergeCell ref="B148:C148"/>
    <mergeCell ref="B163:C163"/>
    <mergeCell ref="B181:C181"/>
    <mergeCell ref="B190:C190"/>
    <mergeCell ref="B227:C227"/>
    <mergeCell ref="A191:C191"/>
    <mergeCell ref="B214:C214"/>
    <mergeCell ref="B217:C217"/>
    <mergeCell ref="A126:A144"/>
    <mergeCell ref="A145:A148"/>
    <mergeCell ref="A149:A163"/>
    <mergeCell ref="A164:A181"/>
    <mergeCell ref="A182:A190"/>
    <mergeCell ref="A205:A214"/>
    <mergeCell ref="A215:A217"/>
    <mergeCell ref="A218:A227"/>
    <mergeCell ref="A104:A125"/>
    <mergeCell ref="A5:C5"/>
    <mergeCell ref="A6:A8"/>
    <mergeCell ref="A9:A25"/>
    <mergeCell ref="A26:A43"/>
    <mergeCell ref="A44:A62"/>
    <mergeCell ref="A63:A66"/>
    <mergeCell ref="A67:A82"/>
    <mergeCell ref="A83:A86"/>
    <mergeCell ref="A87:A103"/>
    <mergeCell ref="B8:C8"/>
    <mergeCell ref="B25:C25"/>
    <mergeCell ref="B43:C43"/>
    <mergeCell ref="B62:C62"/>
    <mergeCell ref="B66:C66"/>
    <mergeCell ref="B82:C82"/>
    <mergeCell ref="B86:C86"/>
    <mergeCell ref="B103:C103"/>
    <mergeCell ref="B125:C125"/>
    <mergeCell ref="B267:C267"/>
    <mergeCell ref="B273:C273"/>
    <mergeCell ref="B276:C276"/>
    <mergeCell ref="B279:C279"/>
    <mergeCell ref="B283:C283"/>
    <mergeCell ref="B242:C242"/>
    <mergeCell ref="A228:A242"/>
    <mergeCell ref="B251:C251"/>
    <mergeCell ref="A252:A258"/>
    <mergeCell ref="B258:C258"/>
    <mergeCell ref="A274:A276"/>
    <mergeCell ref="A259:A267"/>
    <mergeCell ref="A268:A273"/>
    <mergeCell ref="A277:A279"/>
    <mergeCell ref="A243:A251"/>
    <mergeCell ref="A280:A283"/>
    <mergeCell ref="B318:C318"/>
    <mergeCell ref="A314:A318"/>
    <mergeCell ref="B335:C335"/>
    <mergeCell ref="B341:C341"/>
    <mergeCell ref="A342:A343"/>
    <mergeCell ref="B343:C343"/>
    <mergeCell ref="B296:C296"/>
    <mergeCell ref="B303:C303"/>
    <mergeCell ref="B310:C310"/>
    <mergeCell ref="A311:A313"/>
    <mergeCell ref="B313:C313"/>
    <mergeCell ref="A336:A341"/>
    <mergeCell ref="A319:A335"/>
    <mergeCell ref="A297:A303"/>
    <mergeCell ref="A284:A296"/>
    <mergeCell ref="A304:A310"/>
    <mergeCell ref="B362:C362"/>
    <mergeCell ref="B370:C370"/>
    <mergeCell ref="A363:A370"/>
    <mergeCell ref="B372:C372"/>
    <mergeCell ref="B374:C374"/>
    <mergeCell ref="B345:C345"/>
    <mergeCell ref="B351:C351"/>
    <mergeCell ref="A352:A356"/>
    <mergeCell ref="B356:C356"/>
    <mergeCell ref="B360:C360"/>
    <mergeCell ref="A371:A372"/>
    <mergeCell ref="A346:A351"/>
    <mergeCell ref="A357:A360"/>
    <mergeCell ref="A361:A362"/>
    <mergeCell ref="A344:A345"/>
    <mergeCell ref="A373:A374"/>
    <mergeCell ref="A406:A412"/>
    <mergeCell ref="B412:C412"/>
    <mergeCell ref="A413:A415"/>
    <mergeCell ref="B415:C415"/>
    <mergeCell ref="B384:C384"/>
    <mergeCell ref="A375:A384"/>
    <mergeCell ref="B392:C392"/>
    <mergeCell ref="A385:A392"/>
    <mergeCell ref="A393:A402"/>
    <mergeCell ref="B402:C402"/>
    <mergeCell ref="A2:H2"/>
    <mergeCell ref="B434:C434"/>
    <mergeCell ref="A192:A204"/>
    <mergeCell ref="B204:C204"/>
    <mergeCell ref="C3:D3"/>
    <mergeCell ref="B431:C431"/>
    <mergeCell ref="A430:A431"/>
    <mergeCell ref="A432:A433"/>
    <mergeCell ref="B433:C433"/>
    <mergeCell ref="B144:C144"/>
    <mergeCell ref="B424:C424"/>
    <mergeCell ref="A423:A424"/>
    <mergeCell ref="B427:C427"/>
    <mergeCell ref="A425:A427"/>
    <mergeCell ref="B429:C429"/>
    <mergeCell ref="A428:A429"/>
    <mergeCell ref="A416:A417"/>
    <mergeCell ref="B417:C417"/>
    <mergeCell ref="A418:A420"/>
    <mergeCell ref="B420:C420"/>
    <mergeCell ref="A421:A422"/>
    <mergeCell ref="B422:C422"/>
    <mergeCell ref="B405:C405"/>
    <mergeCell ref="A403:A40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子 木</cp:lastModifiedBy>
  <dcterms:created xsi:type="dcterms:W3CDTF">2024-05-12T15:27:07Z</dcterms:created>
  <dcterms:modified xsi:type="dcterms:W3CDTF">2024-05-20T12:53:30Z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845323E1BD484919B31958F1FB20B240_11</vt:lpwstr>
  </property>
  <property fmtid="{D5CDD505-2E9C-101B-9397-08002B2CF9AE}" pid="3" name="KSOProductBuildVer">
    <vt:lpwstr>2052-12.1.0.16417</vt:lpwstr>
  </property>
</Properties>
</file>