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6" sheetId="13" r:id="rId1"/>
    <sheet name="需求测算（不考虑增加资金）" sheetId="3" state="hidden" r:id="rId2"/>
  </sheets>
  <definedNames>
    <definedName name="_xlnm.Print_Titles" localSheetId="0">附件6!$4:$4</definedName>
  </definedNames>
  <calcPr calcId="144525"/>
</workbook>
</file>

<file path=xl/sharedStrings.xml><?xml version="1.0" encoding="utf-8"?>
<sst xmlns="http://schemas.openxmlformats.org/spreadsheetml/2006/main" count="120" uniqueCount="107">
  <si>
    <t>附件6</t>
  </si>
  <si>
    <r>
      <rPr>
        <b/>
        <sz val="22"/>
        <rFont val="Times New Roman"/>
        <charset val="134"/>
      </rPr>
      <t>2023</t>
    </r>
    <r>
      <rPr>
        <b/>
        <sz val="22"/>
        <rFont val="方正小标宋_GBK"/>
        <charset val="134"/>
      </rPr>
      <t>年厅直属单位能力建设省级补助资金安排表</t>
    </r>
  </si>
  <si>
    <r>
      <rPr>
        <sz val="12"/>
        <rFont val="方正书宋_GBK"/>
        <charset val="134"/>
      </rPr>
      <t>单位：万元</t>
    </r>
  </si>
  <si>
    <r>
      <rPr>
        <b/>
        <sz val="12"/>
        <rFont val="黑体"/>
        <charset val="134"/>
      </rPr>
      <t>市州</t>
    </r>
  </si>
  <si>
    <r>
      <rPr>
        <b/>
        <sz val="12"/>
        <rFont val="黑体"/>
        <charset val="134"/>
      </rPr>
      <t>县市区</t>
    </r>
  </si>
  <si>
    <r>
      <rPr>
        <b/>
        <sz val="12"/>
        <rFont val="黑体"/>
        <charset val="134"/>
      </rPr>
      <t>项目名称</t>
    </r>
  </si>
  <si>
    <r>
      <rPr>
        <b/>
        <sz val="12"/>
        <rFont val="黑体"/>
        <charset val="134"/>
      </rPr>
      <t>金额</t>
    </r>
  </si>
  <si>
    <r>
      <rPr>
        <b/>
        <sz val="12"/>
        <rFont val="黑体"/>
        <charset val="134"/>
      </rPr>
      <t>政府经济预算支出经济分类科目</t>
    </r>
  </si>
  <si>
    <r>
      <rPr>
        <b/>
        <sz val="12"/>
        <rFont val="黑体"/>
        <charset val="134"/>
      </rPr>
      <t>部门预算支出经济分类科目</t>
    </r>
  </si>
  <si>
    <r>
      <rPr>
        <b/>
        <sz val="12"/>
        <rFont val="黑体"/>
        <charset val="134"/>
      </rPr>
      <t>公共预算支出功能分类科目</t>
    </r>
  </si>
  <si>
    <r>
      <rPr>
        <b/>
        <sz val="12"/>
        <rFont val="黑体"/>
        <charset val="134"/>
      </rPr>
      <t>备注</t>
    </r>
  </si>
  <si>
    <r>
      <rPr>
        <b/>
        <sz val="12"/>
        <rFont val="宋体"/>
        <charset val="134"/>
      </rPr>
      <t>全省合计</t>
    </r>
  </si>
  <si>
    <r>
      <rPr>
        <b/>
        <sz val="12"/>
        <color theme="1"/>
        <rFont val="宋体"/>
        <charset val="134"/>
      </rPr>
      <t>一、湖南省水利厅</t>
    </r>
  </si>
  <si>
    <r>
      <rPr>
        <b/>
        <sz val="12"/>
        <color theme="1"/>
        <rFont val="宋体"/>
        <charset val="134"/>
      </rPr>
      <t>合计</t>
    </r>
  </si>
  <si>
    <r>
      <rPr>
        <sz val="12"/>
        <color theme="1"/>
        <rFont val="宋体"/>
        <charset val="134"/>
      </rPr>
      <t>厅本级</t>
    </r>
  </si>
  <si>
    <r>
      <rPr>
        <sz val="12"/>
        <color theme="1"/>
        <rFont val="宋体"/>
        <charset val="134"/>
      </rPr>
      <t>小计</t>
    </r>
  </si>
  <si>
    <r>
      <rPr>
        <sz val="12"/>
        <rFont val="宋体"/>
        <charset val="134"/>
      </rPr>
      <t>主要支流治理初设复核</t>
    </r>
  </si>
  <si>
    <t>湖南省水利建设市场监管建设</t>
  </si>
  <si>
    <r>
      <rPr>
        <sz val="12"/>
        <rFont val="宋体"/>
        <charset val="134"/>
      </rPr>
      <t>重大水利工程一般设计变更备案评估</t>
    </r>
  </si>
  <si>
    <r>
      <rPr>
        <sz val="12"/>
        <rFont val="宋体"/>
        <charset val="134"/>
      </rPr>
      <t>湖南省</t>
    </r>
    <r>
      <rPr>
        <sz val="12"/>
        <rFont val="Times New Roman"/>
        <charset val="134"/>
      </rPr>
      <t>2022</t>
    </r>
    <r>
      <rPr>
        <sz val="12"/>
        <rFont val="宋体"/>
        <charset val="134"/>
      </rPr>
      <t>年省级监测区域水土流失动态监测项目</t>
    </r>
  </si>
  <si>
    <r>
      <rPr>
        <sz val="12"/>
        <rFont val="宋体"/>
        <charset val="134"/>
      </rPr>
      <t>湖南省水利志（</t>
    </r>
    <r>
      <rPr>
        <sz val="12"/>
        <rFont val="Times New Roman"/>
        <charset val="134"/>
      </rPr>
      <t>2003—2022</t>
    </r>
    <r>
      <rPr>
        <sz val="12"/>
        <rFont val="宋体"/>
        <charset val="134"/>
      </rPr>
      <t>）编修</t>
    </r>
  </si>
  <si>
    <r>
      <rPr>
        <sz val="12"/>
        <rFont val="宋体"/>
        <charset val="134"/>
      </rPr>
      <t>智能档案室建设</t>
    </r>
  </si>
  <si>
    <r>
      <rPr>
        <sz val="12"/>
        <rFont val="宋体"/>
        <charset val="134"/>
      </rPr>
      <t>湖南水利规划计划管理信息系统建设</t>
    </r>
  </si>
  <si>
    <r>
      <rPr>
        <sz val="12"/>
        <rFont val="宋体"/>
        <charset val="134"/>
      </rPr>
      <t>规划计划数据整编及发布服务</t>
    </r>
  </si>
  <si>
    <r>
      <rPr>
        <sz val="12"/>
        <rFont val="宋体"/>
        <charset val="134"/>
      </rPr>
      <t>水利项目设计成果复核</t>
    </r>
  </si>
  <si>
    <r>
      <rPr>
        <sz val="12"/>
        <rFont val="宋体"/>
        <charset val="134"/>
      </rPr>
      <t>水利建设情况总结（视频）</t>
    </r>
  </si>
  <si>
    <r>
      <rPr>
        <sz val="12"/>
        <rFont val="宋体"/>
        <charset val="134"/>
      </rPr>
      <t>湖南省</t>
    </r>
    <r>
      <rPr>
        <sz val="12"/>
        <rFont val="Times New Roman"/>
        <charset val="134"/>
      </rPr>
      <t>2023</t>
    </r>
    <r>
      <rPr>
        <sz val="12"/>
        <rFont val="宋体"/>
        <charset val="134"/>
      </rPr>
      <t>年度小型水库安全监测能力提升试点项目实施方案编制</t>
    </r>
  </si>
  <si>
    <r>
      <rPr>
        <sz val="12"/>
        <rFont val="Times New Roman"/>
        <charset val="134"/>
      </rPr>
      <t>2023</t>
    </r>
    <r>
      <rPr>
        <sz val="12"/>
        <rFont val="宋体"/>
        <charset val="134"/>
      </rPr>
      <t>年河湖长制宣传片（珠江委）</t>
    </r>
  </si>
  <si>
    <t>省水利厅乡村振兴</t>
  </si>
  <si>
    <r>
      <rPr>
        <sz val="12"/>
        <rFont val="宋体"/>
        <charset val="134"/>
      </rPr>
      <t>水利援疆</t>
    </r>
  </si>
  <si>
    <r>
      <rPr>
        <sz val="12"/>
        <color theme="1"/>
        <rFont val="宋体"/>
        <charset val="134"/>
      </rPr>
      <t>厅机关后勤服务中心</t>
    </r>
  </si>
  <si>
    <r>
      <rPr>
        <sz val="12"/>
        <rFont val="宋体"/>
        <charset val="134"/>
      </rPr>
      <t>厅机关幼儿园节水升级改造</t>
    </r>
  </si>
  <si>
    <r>
      <rPr>
        <sz val="12"/>
        <rFont val="宋体"/>
        <charset val="134"/>
      </rPr>
      <t>湖南省水利工程
管理局</t>
    </r>
  </si>
  <si>
    <r>
      <rPr>
        <sz val="12"/>
        <rFont val="宋体"/>
        <charset val="134"/>
      </rPr>
      <t>《湖南省农村供水工程运行管护办法（试行）》社会稳定风险评估</t>
    </r>
  </si>
  <si>
    <r>
      <rPr>
        <sz val="12"/>
        <rFont val="宋体"/>
        <charset val="134"/>
      </rPr>
      <t>省级农村供水标准化管理工程评估</t>
    </r>
  </si>
  <si>
    <r>
      <rPr>
        <sz val="12"/>
        <rFont val="宋体"/>
        <charset val="134"/>
      </rPr>
      <t>湖南省水利厅水利工程质量监督中心站</t>
    </r>
  </si>
  <si>
    <r>
      <rPr>
        <sz val="12"/>
        <rFont val="宋体"/>
        <charset val="134"/>
      </rPr>
      <t>小计</t>
    </r>
  </si>
  <si>
    <r>
      <rPr>
        <sz val="12"/>
        <rFont val="宋体"/>
        <charset val="134"/>
      </rPr>
      <t>湖南省水利水电工程系列定额（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）编制</t>
    </r>
  </si>
  <si>
    <r>
      <rPr>
        <sz val="12"/>
        <rFont val="宋体"/>
        <charset val="134"/>
      </rPr>
      <t>重大水利工程常态化检查</t>
    </r>
  </si>
  <si>
    <r>
      <rPr>
        <sz val="12"/>
        <rFont val="宋体"/>
        <charset val="134"/>
      </rPr>
      <t>湖南省水利水电
施工管理局</t>
    </r>
  </si>
  <si>
    <r>
      <rPr>
        <sz val="12"/>
        <rFont val="宋体"/>
        <charset val="134"/>
      </rPr>
      <t>水利建设投资计划执行监督检查及统计数据质量核查</t>
    </r>
  </si>
  <si>
    <r>
      <rPr>
        <b/>
        <sz val="12"/>
        <color theme="1"/>
        <rFont val="宋体"/>
        <charset val="134"/>
      </rPr>
      <t>二、湖南省教育厅</t>
    </r>
  </si>
  <si>
    <r>
      <rPr>
        <sz val="12"/>
        <color theme="1"/>
        <rFont val="宋体"/>
        <charset val="134"/>
      </rPr>
      <t>湖南水利水电职业技术学院</t>
    </r>
  </si>
  <si>
    <r>
      <rPr>
        <sz val="12"/>
        <color theme="1"/>
        <rFont val="宋体"/>
        <charset val="134"/>
      </rPr>
      <t>水利特岗生补助</t>
    </r>
  </si>
  <si>
    <r>
      <rPr>
        <sz val="12"/>
        <color theme="1"/>
        <rFont val="宋体"/>
        <charset val="134"/>
      </rPr>
      <t>水利水电施工安全实训室建设</t>
    </r>
  </si>
  <si>
    <r>
      <rPr>
        <sz val="12"/>
        <color theme="1"/>
        <rFont val="宋体"/>
        <charset val="134"/>
      </rPr>
      <t>水利信息网络安全产教融合实训室建设</t>
    </r>
  </si>
  <si>
    <r>
      <rPr>
        <sz val="12"/>
        <color theme="1"/>
        <rFont val="宋体"/>
        <charset val="134"/>
      </rPr>
      <t>长沙理工大学</t>
    </r>
  </si>
  <si>
    <r>
      <rPr>
        <sz val="12"/>
        <color theme="1"/>
        <rFont val="宋体"/>
        <charset val="134"/>
      </rPr>
      <t>湖南农业大学</t>
    </r>
  </si>
  <si>
    <r>
      <rPr>
        <sz val="12"/>
        <color theme="1"/>
        <rFont val="宋体"/>
        <charset val="134"/>
      </rPr>
      <t>湖南理工学院</t>
    </r>
  </si>
  <si>
    <r>
      <rPr>
        <b/>
        <sz val="20"/>
        <rFont val="Times New Roman"/>
        <charset val="134"/>
      </rPr>
      <t>2020</t>
    </r>
    <r>
      <rPr>
        <b/>
        <sz val="20"/>
        <rFont val="宋体"/>
        <charset val="134"/>
      </rPr>
      <t>年省级水利财政投入需求测算</t>
    </r>
  </si>
  <si>
    <t>单位：万元</t>
  </si>
  <si>
    <t>序号</t>
  </si>
  <si>
    <t>项目名称</t>
  </si>
  <si>
    <t>小计</t>
  </si>
  <si>
    <r>
      <rPr>
        <b/>
        <sz val="10"/>
        <rFont val="Times New Roman"/>
        <charset val="134"/>
      </rPr>
      <t>中央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投资</t>
    </r>
  </si>
  <si>
    <r>
      <rPr>
        <b/>
        <sz val="10"/>
        <rFont val="Times New Roman"/>
        <charset val="134"/>
      </rPr>
      <t>地方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投资</t>
    </r>
  </si>
  <si>
    <t>省级配套比例</t>
  </si>
  <si>
    <t>省级资金需求</t>
  </si>
  <si>
    <t>年初预算安排建议</t>
  </si>
  <si>
    <t>事权改革比例</t>
  </si>
  <si>
    <t>建议比例</t>
  </si>
  <si>
    <t>合计</t>
  </si>
  <si>
    <t>一</t>
  </si>
  <si>
    <t>中央重大水利工程</t>
  </si>
  <si>
    <t>钱粮湖、共双茶、大通湖东垸三垸蓄洪安全建设一期工程</t>
  </si>
  <si>
    <t>洞庭湖区钱粮湖、共双茶、大通湖东垸三垸蓄洪工程分洪闸工程</t>
  </si>
  <si>
    <t>大型灌区续建配套与节水改造</t>
  </si>
  <si>
    <t>莽山水库工程</t>
  </si>
  <si>
    <t>定额</t>
  </si>
  <si>
    <t>毛俊水库工程</t>
  </si>
  <si>
    <t>长江河势控制和河道治理工程</t>
  </si>
  <si>
    <t>定额（分年到位）</t>
  </si>
  <si>
    <t>犬木塘水库工程</t>
  </si>
  <si>
    <r>
      <rPr>
        <sz val="10"/>
        <color rgb="FFFF0000"/>
        <rFont val="Times New Roman"/>
        <charset val="134"/>
      </rPr>
      <t>50%</t>
    </r>
    <r>
      <rPr>
        <sz val="10"/>
        <color rgb="FFFF0000"/>
        <rFont val="宋体"/>
        <charset val="134"/>
      </rPr>
      <t>、</t>
    </r>
    <r>
      <rPr>
        <sz val="10"/>
        <color rgb="FFFF0000"/>
        <rFont val="Times New Roman"/>
        <charset val="134"/>
      </rPr>
      <t>100%</t>
    </r>
  </si>
  <si>
    <t>椒花水库工程</t>
  </si>
  <si>
    <t>大兴寨水库工程</t>
  </si>
  <si>
    <r>
      <rPr>
        <sz val="10"/>
        <rFont val="Times New Roman"/>
        <charset val="134"/>
      </rPr>
      <t>2014</t>
    </r>
    <r>
      <rPr>
        <sz val="10"/>
        <rFont val="宋体"/>
        <charset val="134"/>
      </rPr>
      <t>年前洞庭湖治理省配套欠账</t>
    </r>
  </si>
  <si>
    <r>
      <rPr>
        <sz val="10"/>
        <rFont val="Times New Roman"/>
        <charset val="134"/>
      </rPr>
      <t>2013</t>
    </r>
    <r>
      <rPr>
        <sz val="10"/>
        <rFont val="宋体"/>
        <charset val="134"/>
      </rPr>
      <t>年前大型灌区节水改造省配套欠账（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个子项）</t>
    </r>
  </si>
  <si>
    <t>二</t>
  </si>
  <si>
    <t>中央面上水利工程</t>
  </si>
  <si>
    <t>中小河流治理和中小河流治理重点县</t>
  </si>
  <si>
    <t>适当</t>
  </si>
  <si>
    <t>小型病险水库除险加固</t>
  </si>
  <si>
    <t>重点中型灌区</t>
  </si>
  <si>
    <r>
      <rPr>
        <sz val="10"/>
        <rFont val="宋体"/>
        <charset val="134"/>
      </rPr>
      <t>农村水系综合整治（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个试点）</t>
    </r>
  </si>
  <si>
    <t>小型水库建设、坡耕地、山洪灾害防治等其他面上项目</t>
  </si>
  <si>
    <t>湖南主要支流治理</t>
  </si>
  <si>
    <r>
      <rPr>
        <sz val="10"/>
        <rFont val="Times New Roman"/>
        <charset val="134"/>
      </rPr>
      <t>100%</t>
    </r>
    <r>
      <rPr>
        <sz val="10"/>
        <rFont val="宋体"/>
        <charset val="134"/>
      </rPr>
      <t>、适当</t>
    </r>
  </si>
  <si>
    <t>湖南重点地区排涝能力建设</t>
  </si>
  <si>
    <t>大中型病险水库（水闸）除险加固</t>
  </si>
  <si>
    <t>湖南农村饮水安全工程</t>
  </si>
  <si>
    <t>定额补助</t>
  </si>
  <si>
    <t>三</t>
  </si>
  <si>
    <t>省级水利建设项目</t>
  </si>
  <si>
    <t>水利救灾资金</t>
  </si>
  <si>
    <t>重点险工险段治理、城市防洪等省级补助</t>
  </si>
  <si>
    <t>洞庭湖北部地区分片补水应急实施工程</t>
  </si>
  <si>
    <t>四</t>
  </si>
  <si>
    <t>省级水利管理投入</t>
  </si>
  <si>
    <t>全面推进河长制湖长制</t>
  </si>
  <si>
    <t>河道管理</t>
  </si>
  <si>
    <t>水资源管理项目</t>
  </si>
  <si>
    <t>规划及项目前期费</t>
  </si>
  <si>
    <t>水利设施维修养护</t>
  </si>
  <si>
    <t>厅直属单位能力建设</t>
  </si>
  <si>
    <t>援疆援藏、地方申报事项等</t>
  </si>
  <si>
    <t>水利科技、深化改革、教育培训、技术审查等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</si>
</sst>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;_ꠀ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53">
    <font>
      <sz val="11"/>
      <color theme="1"/>
      <name val="宋体"/>
      <charset val="134"/>
      <scheme val="minor"/>
    </font>
    <font>
      <b/>
      <sz val="10"/>
      <name val="Times New Roman"/>
      <charset val="134"/>
    </font>
    <font>
      <b/>
      <sz val="11"/>
      <name val="Times New Roman"/>
      <charset val="134"/>
    </font>
    <font>
      <sz val="11"/>
      <color rgb="FFFF0000"/>
      <name val="Times New Roman"/>
      <charset val="134"/>
    </font>
    <font>
      <sz val="11"/>
      <name val="Times New Roman"/>
      <charset val="134"/>
    </font>
    <font>
      <b/>
      <sz val="20"/>
      <name val="Times New Roman"/>
      <charset val="134"/>
    </font>
    <font>
      <sz val="10"/>
      <name val="Times New Roman"/>
      <charset val="134"/>
    </font>
    <font>
      <b/>
      <sz val="10"/>
      <color theme="1"/>
      <name val="Times New Roman"/>
      <charset val="134"/>
    </font>
    <font>
      <sz val="10"/>
      <name val="宋体"/>
      <charset val="134"/>
    </font>
    <font>
      <sz val="10"/>
      <color rgb="FFFF0000"/>
      <name val="Times New Roman"/>
      <charset val="134"/>
    </font>
    <font>
      <sz val="10"/>
      <color rgb="FFFF0000"/>
      <name val="宋体"/>
      <charset val="134"/>
    </font>
    <font>
      <sz val="11"/>
      <color theme="1"/>
      <name val="Times New Roman"/>
      <charset val="134"/>
    </font>
    <font>
      <sz val="16"/>
      <name val="黑体"/>
      <charset val="134"/>
    </font>
    <font>
      <sz val="16"/>
      <name val="Times New Roman"/>
      <charset val="134"/>
    </font>
    <font>
      <sz val="14"/>
      <name val="Times New Roman"/>
      <charset val="134"/>
    </font>
    <font>
      <b/>
      <sz val="22"/>
      <name val="Times New Roman"/>
      <charset val="134"/>
    </font>
    <font>
      <b/>
      <sz val="12"/>
      <name val="Times New Roman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name val="宋体"/>
      <charset val="134"/>
    </font>
    <font>
      <sz val="12"/>
      <color rgb="FFFF000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0000"/>
      <name val="宋体"/>
      <charset val="134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b/>
      <sz val="22"/>
      <name val="方正小标宋_GBK"/>
      <charset val="134"/>
    </font>
    <font>
      <sz val="12"/>
      <name val="方正书宋_GBK"/>
      <charset val="134"/>
    </font>
    <font>
      <b/>
      <sz val="12"/>
      <name val="黑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2">
    <xf numFmtId="0" fontId="0" fillId="0" borderId="0">
      <alignment vertical="center"/>
    </xf>
    <xf numFmtId="0" fontId="28" fillId="0" borderId="0"/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/>
    <xf numFmtId="0" fontId="23" fillId="22" borderId="0" applyNumberFormat="false" applyBorder="false" applyAlignment="false" applyProtection="false">
      <alignment vertical="center"/>
    </xf>
    <xf numFmtId="0" fontId="22" fillId="32" borderId="0" applyNumberFormat="false" applyBorder="false" applyAlignment="false" applyProtection="false">
      <alignment vertical="center"/>
    </xf>
    <xf numFmtId="0" fontId="27" fillId="10" borderId="7" applyNumberFormat="false" applyAlignment="false" applyProtection="false">
      <alignment vertical="center"/>
    </xf>
    <xf numFmtId="0" fontId="26" fillId="13" borderId="6" applyNumberFormat="false" applyAlignment="false" applyProtection="false">
      <alignment vertical="center"/>
    </xf>
    <xf numFmtId="0" fontId="35" fillId="27" borderId="0" applyNumberFormat="false" applyBorder="false" applyAlignment="false" applyProtection="false">
      <alignment vertical="center"/>
    </xf>
    <xf numFmtId="0" fontId="29" fillId="0" borderId="8" applyNumberFormat="false" applyFill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33" fillId="0" borderId="8" applyNumberFormat="false" applyFill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30" fillId="0" borderId="9" applyNumberFormat="false" applyFill="false" applyAlignment="false" applyProtection="false">
      <alignment vertical="center"/>
    </xf>
    <xf numFmtId="0" fontId="32" fillId="0" borderId="10" applyNumberFormat="false" applyFill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0" fillId="0" borderId="0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37" fillId="0" borderId="0">
      <alignment vertical="center"/>
    </xf>
    <xf numFmtId="0" fontId="22" fillId="15" borderId="0" applyNumberFormat="false" applyBorder="false" applyAlignment="false" applyProtection="false">
      <alignment vertical="center"/>
    </xf>
    <xf numFmtId="0" fontId="20" fillId="0" borderId="0"/>
    <xf numFmtId="0" fontId="38" fillId="0" borderId="11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0" fontId="0" fillId="31" borderId="12" applyNumberFormat="false" applyFont="false" applyAlignment="false" applyProtection="false">
      <alignment vertical="center"/>
    </xf>
    <xf numFmtId="0" fontId="23" fillId="23" borderId="0" applyNumberFormat="false" applyBorder="false" applyAlignment="false" applyProtection="false">
      <alignment vertical="center"/>
    </xf>
    <xf numFmtId="0" fontId="40" fillId="0" borderId="0">
      <alignment vertical="center"/>
    </xf>
    <xf numFmtId="0" fontId="41" fillId="33" borderId="0" applyNumberFormat="false" applyBorder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44" fillId="34" borderId="0" applyNumberFormat="false" applyBorder="false" applyAlignment="false" applyProtection="false">
      <alignment vertical="center"/>
    </xf>
    <xf numFmtId="0" fontId="25" fillId="10" borderId="5" applyNumberFormat="false" applyAlignment="false" applyProtection="false">
      <alignment vertical="center"/>
    </xf>
    <xf numFmtId="0" fontId="23" fillId="9" borderId="0" applyNumberFormat="false" applyBorder="false" applyAlignment="false" applyProtection="false">
      <alignment vertical="center"/>
    </xf>
    <xf numFmtId="0" fontId="23" fillId="8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3" fillId="7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3" fillId="19" borderId="0" applyNumberFormat="false" applyBorder="false" applyAlignment="false" applyProtection="false">
      <alignment vertical="center"/>
    </xf>
    <xf numFmtId="0" fontId="22" fillId="16" borderId="0" applyNumberFormat="false" applyBorder="false" applyAlignment="false" applyProtection="false">
      <alignment vertical="center"/>
    </xf>
    <xf numFmtId="0" fontId="24" fillId="6" borderId="5" applyNumberFormat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2" fillId="4" borderId="0" applyNumberFormat="false" applyBorder="false" applyAlignment="false" applyProtection="false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 applyFill="true" applyAlignment="true">
      <alignment vertical="center"/>
    </xf>
    <xf numFmtId="0" fontId="4" fillId="0" borderId="0" xfId="0" applyFont="true" applyFill="true" applyAlignment="true">
      <alignment vertical="center"/>
    </xf>
    <xf numFmtId="0" fontId="4" fillId="0" borderId="0" xfId="0" applyFont="true" applyFill="true" applyAlignment="true">
      <alignment horizontal="left" vertical="center"/>
    </xf>
    <xf numFmtId="0" fontId="4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left" vertical="center"/>
    </xf>
    <xf numFmtId="0" fontId="6" fillId="0" borderId="0" xfId="0" applyFont="true" applyFill="true" applyAlignment="true">
      <alignment horizontal="left" vertical="center"/>
    </xf>
    <xf numFmtId="0" fontId="6" fillId="0" borderId="0" xfId="0" applyFont="true" applyFill="true" applyAlignment="true">
      <alignment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2" xfId="3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left" vertical="center" wrapText="true"/>
    </xf>
    <xf numFmtId="0" fontId="1" fillId="0" borderId="2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 wrapText="true"/>
    </xf>
    <xf numFmtId="0" fontId="8" fillId="0" borderId="2" xfId="1" applyFont="true" applyFill="true" applyBorder="true" applyAlignment="true">
      <alignment horizontal="left" vertical="center" wrapText="true"/>
    </xf>
    <xf numFmtId="0" fontId="6" fillId="2" borderId="2" xfId="0" applyFont="true" applyFill="true" applyBorder="true" applyAlignment="true">
      <alignment horizontal="center" vertical="center" wrapText="true"/>
    </xf>
    <xf numFmtId="0" fontId="6" fillId="0" borderId="2" xfId="1" applyFont="true" applyFill="true" applyBorder="true" applyAlignment="true">
      <alignment horizontal="left" vertical="center" wrapText="true"/>
    </xf>
    <xf numFmtId="0" fontId="6" fillId="0" borderId="2" xfId="0" applyFont="true" applyFill="true" applyBorder="true" applyAlignment="true">
      <alignment horizontal="left" vertical="center" wrapText="true"/>
    </xf>
    <xf numFmtId="177" fontId="6" fillId="2" borderId="2" xfId="0" applyNumberFormat="true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left" vertical="center" wrapText="true"/>
    </xf>
    <xf numFmtId="0" fontId="9" fillId="2" borderId="2" xfId="0" applyFont="true" applyFill="true" applyBorder="true" applyAlignment="true">
      <alignment horizontal="center" vertical="center" wrapText="true"/>
    </xf>
    <xf numFmtId="177" fontId="9" fillId="2" borderId="2" xfId="0" applyNumberFormat="true" applyFont="true" applyFill="true" applyBorder="true" applyAlignment="true">
      <alignment horizontal="center" vertical="center" wrapText="true"/>
    </xf>
    <xf numFmtId="0" fontId="1" fillId="0" borderId="2" xfId="1" applyFont="true" applyFill="true" applyBorder="true" applyAlignment="true">
      <alignment horizontal="left" vertical="center" wrapText="true"/>
    </xf>
    <xf numFmtId="0" fontId="10" fillId="0" borderId="2" xfId="1" applyFont="true" applyFill="true" applyBorder="true" applyAlignment="true">
      <alignment horizontal="left" vertical="center" wrapText="true"/>
    </xf>
    <xf numFmtId="0" fontId="8" fillId="0" borderId="2" xfId="0" applyFont="true" applyFill="true" applyBorder="true" applyAlignment="true">
      <alignment horizontal="left" vertical="center" wrapText="true"/>
    </xf>
    <xf numFmtId="0" fontId="6" fillId="0" borderId="2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left" vertical="center"/>
    </xf>
    <xf numFmtId="0" fontId="6" fillId="0" borderId="2" xfId="0" applyFont="true" applyFill="true" applyBorder="true" applyAlignment="true">
      <alignment vertical="center"/>
    </xf>
    <xf numFmtId="0" fontId="8" fillId="0" borderId="2" xfId="0" applyFont="true" applyFill="true" applyBorder="true" applyAlignment="true">
      <alignment horizontal="left" vertical="center"/>
    </xf>
    <xf numFmtId="0" fontId="9" fillId="0" borderId="2" xfId="0" applyFont="true" applyFill="true" applyBorder="true" applyAlignment="true">
      <alignment horizontal="center" vertical="center"/>
    </xf>
    <xf numFmtId="0" fontId="10" fillId="0" borderId="2" xfId="0" applyFont="true" applyFill="true" applyBorder="true" applyAlignment="true">
      <alignment horizontal="left" vertical="center"/>
    </xf>
    <xf numFmtId="0" fontId="9" fillId="0" borderId="2" xfId="0" applyFont="true" applyFill="true" applyBorder="true" applyAlignment="true">
      <alignment vertical="center"/>
    </xf>
    <xf numFmtId="0" fontId="6" fillId="0" borderId="0" xfId="0" applyFont="true" applyFill="true" applyAlignment="true">
      <alignment horizontal="right" vertical="center"/>
    </xf>
    <xf numFmtId="176" fontId="1" fillId="0" borderId="2" xfId="3" applyNumberFormat="true" applyFont="true" applyFill="true" applyBorder="true" applyAlignment="true">
      <alignment horizontal="center" vertical="center" wrapText="true"/>
    </xf>
    <xf numFmtId="9" fontId="6" fillId="0" borderId="2" xfId="3" applyNumberFormat="true" applyFont="true" applyFill="true" applyBorder="true" applyAlignment="true">
      <alignment horizontal="center" vertical="center" wrapText="true"/>
    </xf>
    <xf numFmtId="0" fontId="6" fillId="3" borderId="2" xfId="0" applyFont="true" applyFill="true" applyBorder="true" applyAlignment="true">
      <alignment horizontal="center" vertical="center" wrapText="true"/>
    </xf>
    <xf numFmtId="9" fontId="8" fillId="0" borderId="2" xfId="3" applyNumberFormat="true" applyFont="true" applyFill="true" applyBorder="true" applyAlignment="true">
      <alignment horizontal="center" vertical="center" wrapText="true"/>
    </xf>
    <xf numFmtId="0" fontId="9" fillId="3" borderId="2" xfId="0" applyFont="true" applyFill="true" applyBorder="true" applyAlignment="true">
      <alignment horizontal="center" vertical="center" wrapText="true"/>
    </xf>
    <xf numFmtId="177" fontId="6" fillId="3" borderId="2" xfId="0" applyNumberFormat="true" applyFont="true" applyFill="true" applyBorder="true" applyAlignment="true">
      <alignment horizontal="center" vertical="center" wrapText="true"/>
    </xf>
    <xf numFmtId="9" fontId="9" fillId="0" borderId="2" xfId="3" applyNumberFormat="true" applyFont="true" applyFill="true" applyBorder="true" applyAlignment="true">
      <alignment horizontal="center" vertical="center" wrapText="true"/>
    </xf>
    <xf numFmtId="177" fontId="9" fillId="3" borderId="2" xfId="0" applyNumberFormat="true" applyFont="true" applyFill="true" applyBorder="true" applyAlignment="true">
      <alignment horizontal="center" vertical="center" wrapText="true"/>
    </xf>
    <xf numFmtId="9" fontId="6" fillId="0" borderId="3" xfId="3" applyNumberFormat="true" applyFont="true" applyFill="true" applyBorder="true" applyAlignment="true">
      <alignment horizontal="center" vertical="center" wrapText="true"/>
    </xf>
    <xf numFmtId="177" fontId="6" fillId="3" borderId="3" xfId="0" applyNumberFormat="true" applyFont="true" applyFill="true" applyBorder="true" applyAlignment="true">
      <alignment horizontal="center" vertical="center" wrapText="true"/>
    </xf>
    <xf numFmtId="9" fontId="10" fillId="0" borderId="3" xfId="3" applyNumberFormat="true" applyFont="true" applyFill="true" applyBorder="true" applyAlignment="true">
      <alignment horizontal="center" vertical="center" wrapText="true"/>
    </xf>
    <xf numFmtId="177" fontId="9" fillId="3" borderId="3" xfId="0" applyNumberFormat="true" applyFont="true" applyFill="true" applyBorder="true" applyAlignment="true">
      <alignment horizontal="center" vertical="center" wrapText="true"/>
    </xf>
    <xf numFmtId="0" fontId="6" fillId="0" borderId="0" xfId="0" applyFont="true" applyFill="true" applyAlignment="true">
      <alignment horizontal="center" vertical="center"/>
    </xf>
    <xf numFmtId="0" fontId="11" fillId="0" borderId="0" xfId="0" applyFont="true" applyAlignment="true">
      <alignment vertical="center" wrapText="true"/>
    </xf>
    <xf numFmtId="0" fontId="11" fillId="0" borderId="0" xfId="0" applyFont="true">
      <alignment vertical="center"/>
    </xf>
    <xf numFmtId="0" fontId="11" fillId="0" borderId="0" xfId="0" applyFont="true" applyAlignment="true">
      <alignment horizontal="left" vertical="center"/>
    </xf>
    <xf numFmtId="0" fontId="11" fillId="0" borderId="0" xfId="0" applyFont="true" applyAlignment="true">
      <alignment horizontal="justify" vertical="center"/>
    </xf>
    <xf numFmtId="0" fontId="12" fillId="3" borderId="0" xfId="0" applyFont="true" applyFill="true" applyBorder="true" applyAlignment="true">
      <alignment horizontal="left" vertical="center" wrapText="true"/>
    </xf>
    <xf numFmtId="0" fontId="13" fillId="3" borderId="0" xfId="0" applyFont="true" applyFill="true" applyBorder="true" applyAlignment="true">
      <alignment horizontal="center" vertical="center" wrapText="true"/>
    </xf>
    <xf numFmtId="0" fontId="14" fillId="3" borderId="0" xfId="0" applyFont="true" applyFill="true" applyBorder="true" applyAlignment="true">
      <alignment horizontal="left" vertical="center" wrapText="true"/>
    </xf>
    <xf numFmtId="0" fontId="14" fillId="3" borderId="0" xfId="0" applyFont="true" applyFill="true" applyBorder="true" applyAlignment="true">
      <alignment horizontal="center" vertical="center" wrapText="true"/>
    </xf>
    <xf numFmtId="0" fontId="15" fillId="3" borderId="0" xfId="0" applyFont="true" applyFill="true" applyBorder="true" applyAlignment="true">
      <alignment horizontal="center" vertical="center" wrapText="true"/>
    </xf>
    <xf numFmtId="0" fontId="15" fillId="3" borderId="0" xfId="0" applyFont="true" applyFill="true" applyBorder="true" applyAlignment="true">
      <alignment horizontal="left" vertical="center" wrapText="true"/>
    </xf>
    <xf numFmtId="0" fontId="13" fillId="3" borderId="4" xfId="0" applyFont="true" applyFill="true" applyBorder="true" applyAlignment="true">
      <alignment horizontal="center" vertical="center" wrapText="true"/>
    </xf>
    <xf numFmtId="0" fontId="13" fillId="3" borderId="4" xfId="0" applyFont="true" applyFill="true" applyBorder="true" applyAlignment="true">
      <alignment horizontal="left" vertical="center" wrapText="true"/>
    </xf>
    <xf numFmtId="0" fontId="16" fillId="3" borderId="2" xfId="0" applyFont="true" applyFill="true" applyBorder="true" applyAlignment="true">
      <alignment horizontal="center" vertical="center" wrapText="true"/>
    </xf>
    <xf numFmtId="0" fontId="16" fillId="3" borderId="2" xfId="0" applyFont="true" applyFill="true" applyBorder="true" applyAlignment="true">
      <alignment horizontal="left" vertical="center" wrapText="true"/>
    </xf>
    <xf numFmtId="0" fontId="17" fillId="3" borderId="2" xfId="0" applyFont="true" applyFill="true" applyBorder="true" applyAlignment="true">
      <alignment vertical="center" wrapText="true"/>
    </xf>
    <xf numFmtId="0" fontId="17" fillId="3" borderId="2" xfId="0" applyFont="true" applyFill="true" applyBorder="true" applyAlignment="true">
      <alignment horizontal="center" vertical="center"/>
    </xf>
    <xf numFmtId="0" fontId="18" fillId="3" borderId="2" xfId="0" applyFont="true" applyFill="true" applyBorder="true" applyAlignment="true">
      <alignment horizontal="left" vertical="center"/>
    </xf>
    <xf numFmtId="0" fontId="18" fillId="3" borderId="2" xfId="0" applyFont="true" applyFill="true" applyBorder="true" applyAlignment="true">
      <alignment horizontal="center" vertical="center"/>
    </xf>
    <xf numFmtId="0" fontId="18" fillId="0" borderId="2" xfId="0" applyFont="true" applyBorder="true" applyAlignment="true">
      <alignment vertical="center" wrapText="true"/>
    </xf>
    <xf numFmtId="0" fontId="18" fillId="3" borderId="2" xfId="0" applyFont="true" applyFill="true" applyBorder="true" applyAlignment="true">
      <alignment horizontal="center" vertical="center" wrapText="true"/>
    </xf>
    <xf numFmtId="0" fontId="19" fillId="3" borderId="2" xfId="0" applyFont="true" applyFill="true" applyBorder="true" applyAlignment="true">
      <alignment horizontal="left" vertical="center" wrapText="true"/>
    </xf>
    <xf numFmtId="0" fontId="19" fillId="3" borderId="2" xfId="0" applyFont="true" applyFill="true" applyBorder="true" applyAlignment="true">
      <alignment horizontal="center" vertical="center" wrapText="true"/>
    </xf>
    <xf numFmtId="0" fontId="20" fillId="3" borderId="2" xfId="0" applyFont="true" applyFill="true" applyBorder="true" applyAlignment="true">
      <alignment horizontal="left" vertical="center" wrapText="true"/>
    </xf>
    <xf numFmtId="49" fontId="19" fillId="3" borderId="2" xfId="0" applyNumberFormat="true" applyFont="true" applyFill="true" applyBorder="true" applyAlignment="true">
      <alignment horizontal="left" vertical="center" wrapText="true"/>
    </xf>
    <xf numFmtId="0" fontId="18" fillId="0" borderId="2" xfId="0" applyFont="true" applyFill="true" applyBorder="true" applyAlignment="true">
      <alignment horizontal="center" vertical="center"/>
    </xf>
    <xf numFmtId="0" fontId="19" fillId="0" borderId="2" xfId="0" applyFont="true" applyFill="true" applyBorder="true" applyAlignment="true">
      <alignment horizontal="left" vertical="center" wrapText="true"/>
    </xf>
    <xf numFmtId="0" fontId="19" fillId="0" borderId="2" xfId="0" applyFont="true" applyFill="true" applyBorder="true" applyAlignment="true">
      <alignment horizontal="center" vertical="center" wrapText="true"/>
    </xf>
    <xf numFmtId="0" fontId="20" fillId="0" borderId="2" xfId="0" applyFont="true" applyFill="true" applyBorder="true" applyAlignment="true">
      <alignment horizontal="left" vertical="center" wrapText="true"/>
    </xf>
    <xf numFmtId="0" fontId="18" fillId="0" borderId="2" xfId="0" applyFont="true" applyFill="true" applyBorder="true" applyAlignment="true">
      <alignment horizontal="center" vertical="center" wrapText="true"/>
    </xf>
    <xf numFmtId="0" fontId="19" fillId="0" borderId="2" xfId="0" applyFont="true" applyBorder="true" applyAlignment="true">
      <alignment horizontal="center" vertical="center" wrapText="true"/>
    </xf>
    <xf numFmtId="0" fontId="18" fillId="0" borderId="2" xfId="0" applyFont="true" applyBorder="true" applyAlignment="true">
      <alignment horizontal="center" vertical="center"/>
    </xf>
    <xf numFmtId="0" fontId="17" fillId="0" borderId="2" xfId="0" applyFont="true" applyBorder="true" applyAlignment="true">
      <alignment vertical="center" wrapText="true"/>
    </xf>
    <xf numFmtId="0" fontId="17" fillId="0" borderId="2" xfId="0" applyFont="true" applyBorder="true" applyAlignment="true">
      <alignment horizontal="center" vertical="center"/>
    </xf>
    <xf numFmtId="0" fontId="18" fillId="0" borderId="2" xfId="0" applyFont="true" applyBorder="true" applyAlignment="true">
      <alignment horizontal="left" vertical="center"/>
    </xf>
    <xf numFmtId="0" fontId="18" fillId="0" borderId="2" xfId="0" applyFont="true" applyBorder="true" applyAlignment="true">
      <alignment horizontal="center" vertical="center" wrapText="true"/>
    </xf>
    <xf numFmtId="0" fontId="18" fillId="0" borderId="2" xfId="0" applyFont="true" applyBorder="true" applyAlignment="true">
      <alignment horizontal="left" vertical="center" wrapText="true"/>
    </xf>
    <xf numFmtId="0" fontId="14" fillId="3" borderId="0" xfId="0" applyFont="true" applyFill="true" applyBorder="true" applyAlignment="true">
      <alignment horizontal="justify" vertical="center"/>
    </xf>
    <xf numFmtId="0" fontId="15" fillId="3" borderId="0" xfId="0" applyFont="true" applyFill="true" applyBorder="true" applyAlignment="true">
      <alignment horizontal="justify" vertical="center"/>
    </xf>
    <xf numFmtId="0" fontId="19" fillId="3" borderId="4" xfId="0" applyFont="true" applyFill="true" applyBorder="true" applyAlignment="true">
      <alignment horizontal="right" vertical="center"/>
    </xf>
    <xf numFmtId="0" fontId="16" fillId="3" borderId="2" xfId="0" applyFont="true" applyFill="true" applyBorder="true" applyAlignment="true">
      <alignment horizontal="center" vertical="center"/>
    </xf>
    <xf numFmtId="0" fontId="16" fillId="3" borderId="2" xfId="0" applyFont="true" applyFill="true" applyBorder="true" applyAlignment="true">
      <alignment horizontal="justify" vertical="center"/>
    </xf>
    <xf numFmtId="0" fontId="18" fillId="3" borderId="2" xfId="0" applyFont="true" applyFill="true" applyBorder="true" applyAlignment="true">
      <alignment horizontal="justify" vertical="center"/>
    </xf>
    <xf numFmtId="0" fontId="18" fillId="0" borderId="2" xfId="0" applyFont="true" applyFill="true" applyBorder="true" applyAlignment="true">
      <alignment horizontal="justify" vertical="center"/>
    </xf>
    <xf numFmtId="0" fontId="21" fillId="0" borderId="2" xfId="0" applyFont="true" applyFill="true" applyBorder="true" applyAlignment="true">
      <alignment horizontal="justify" vertical="center"/>
    </xf>
    <xf numFmtId="0" fontId="21" fillId="0" borderId="2" xfId="0" applyFont="true" applyBorder="true" applyAlignment="true">
      <alignment horizontal="justify" vertical="center"/>
    </xf>
    <xf numFmtId="0" fontId="18" fillId="0" borderId="2" xfId="0" applyFont="true" applyBorder="true" applyAlignment="true">
      <alignment horizontal="justify" vertical="center"/>
    </xf>
  </cellXfs>
  <cellStyles count="62">
    <cellStyle name="常规" xfId="0" builtinId="0"/>
    <cellStyle name="常规_2-（附表）2014年中央水利项目完成投资按项目类型分等（4.8）" xfId="1"/>
    <cellStyle name="常规 5" xfId="2"/>
    <cellStyle name="常规 30_20161130-湖南省2016年水利投资计划台账" xfId="3"/>
    <cellStyle name="常规 2" xfId="4"/>
    <cellStyle name="常规 24" xfId="5"/>
    <cellStyle name="常规 19" xfId="6"/>
    <cellStyle name="常规 101" xfId="7"/>
    <cellStyle name="60% - 强调文字颜色 6" xfId="8" builtinId="52"/>
    <cellStyle name="20% - 强调文字颜色 6" xfId="9" builtinId="50"/>
    <cellStyle name="输出" xfId="10" builtinId="21"/>
    <cellStyle name="检查单元格" xfId="11" builtinId="23"/>
    <cellStyle name="差" xfId="12" builtinId="27"/>
    <cellStyle name="标题 1" xfId="13" builtinId="16"/>
    <cellStyle name="解释性文本" xfId="14" builtinId="53"/>
    <cellStyle name="标题 2" xfId="15" builtinId="17"/>
    <cellStyle name="40% - 强调文字颜色 5" xfId="16" builtinId="47"/>
    <cellStyle name="千位分隔[0]" xfId="17" builtinId="6"/>
    <cellStyle name="40% - 强调文字颜色 6" xfId="18" builtinId="51"/>
    <cellStyle name="超链接" xfId="19" builtinId="8"/>
    <cellStyle name="强调文字颜色 5" xfId="20" builtinId="45"/>
    <cellStyle name="标题 3" xfId="21" builtinId="18"/>
    <cellStyle name="汇总" xfId="22" builtinId="25"/>
    <cellStyle name="20% - 强调文字颜色 1" xfId="23" builtinId="30"/>
    <cellStyle name="40% - 强调文字颜色 1" xfId="24" builtinId="31"/>
    <cellStyle name="强调文字颜色 6" xfId="25" builtinId="49"/>
    <cellStyle name="千位分隔" xfId="26" builtinId="3"/>
    <cellStyle name="标题" xfId="27" builtinId="15"/>
    <cellStyle name="常规 3 3" xfId="28"/>
    <cellStyle name="已访问的超链接" xfId="29" builtinId="9"/>
    <cellStyle name="常规 2 2" xfId="30"/>
    <cellStyle name="40% - 强调文字颜色 4" xfId="31" builtinId="43"/>
    <cellStyle name="常规 3" xfId="32"/>
    <cellStyle name="链接单元格" xfId="33" builtinId="24"/>
    <cellStyle name="标题 4" xfId="34" builtinId="19"/>
    <cellStyle name="20% - 强调文字颜色 2" xfId="35" builtinId="34"/>
    <cellStyle name="货币[0]" xfId="36" builtinId="7"/>
    <cellStyle name="常规 10 2" xfId="37"/>
    <cellStyle name="警告文本" xfId="38" builtinId="11"/>
    <cellStyle name="40% - 强调文字颜色 2" xfId="39" builtinId="35"/>
    <cellStyle name="注释" xfId="40" builtinId="10"/>
    <cellStyle name="60% - 强调文字颜色 3" xfId="41" builtinId="40"/>
    <cellStyle name="常规 18" xfId="42"/>
    <cellStyle name="好" xfId="43" builtinId="26"/>
    <cellStyle name="20% - 强调文字颜色 5" xfId="44" builtinId="46"/>
    <cellStyle name="适中" xfId="45" builtinId="28"/>
    <cellStyle name="计算" xfId="46" builtinId="22"/>
    <cellStyle name="强调文字颜色 1" xfId="47" builtinId="29"/>
    <cellStyle name="60% - 强调文字颜色 4" xfId="48" builtinId="44"/>
    <cellStyle name="60% - 强调文字颜色 1" xfId="49" builtinId="32"/>
    <cellStyle name="常规 7 3" xfId="50"/>
    <cellStyle name="强调文字颜色 2" xfId="51" builtinId="33"/>
    <cellStyle name="60% - 强调文字颜色 5" xfId="52" builtinId="48"/>
    <cellStyle name="百分比" xfId="53" builtinId="5"/>
    <cellStyle name="60% - 强调文字颜色 2" xfId="54" builtinId="36"/>
    <cellStyle name="货币" xfId="55" builtinId="4"/>
    <cellStyle name="强调文字颜色 3" xfId="56" builtinId="37"/>
    <cellStyle name="20% - 强调文字颜色 3" xfId="57" builtinId="38"/>
    <cellStyle name="输入" xfId="58" builtinId="20"/>
    <cellStyle name="40% - 强调文字颜色 3" xfId="59" builtinId="39"/>
    <cellStyle name="强调文字颜色 4" xfId="60" builtinId="41"/>
    <cellStyle name="20% - 强调文字颜色 4" xfId="61" builtinId="42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topLeftCell="A31" workbookViewId="0">
      <selection activeCell="F39" sqref="F39"/>
    </sheetView>
  </sheetViews>
  <sheetFormatPr defaultColWidth="9" defaultRowHeight="13.5" outlineLevelCol="7"/>
  <cols>
    <col min="1" max="1" width="19.5" style="52" customWidth="true"/>
    <col min="2" max="2" width="17.625" style="53" customWidth="true"/>
    <col min="3" max="3" width="24.125" style="54" customWidth="true"/>
    <col min="4" max="4" width="7.75" style="53" customWidth="true"/>
    <col min="5" max="5" width="10.125" style="53" customWidth="true"/>
    <col min="6" max="6" width="11" style="53" customWidth="true"/>
    <col min="7" max="7" width="10.5" style="53" customWidth="true"/>
    <col min="8" max="8" width="11.125" style="55" customWidth="true"/>
    <col min="9" max="16384" width="9" style="53"/>
  </cols>
  <sheetData>
    <row r="1" ht="36" customHeight="true" spans="1:8">
      <c r="A1" s="56" t="s">
        <v>0</v>
      </c>
      <c r="B1" s="57"/>
      <c r="C1" s="58"/>
      <c r="D1" s="59"/>
      <c r="E1" s="59"/>
      <c r="F1" s="59"/>
      <c r="G1" s="59"/>
      <c r="H1" s="88"/>
    </row>
    <row r="2" ht="56.25" customHeight="true" spans="1:8">
      <c r="A2" s="60" t="s">
        <v>1</v>
      </c>
      <c r="B2" s="60"/>
      <c r="C2" s="61"/>
      <c r="D2" s="60"/>
      <c r="E2" s="60"/>
      <c r="F2" s="60"/>
      <c r="G2" s="60"/>
      <c r="H2" s="89"/>
    </row>
    <row r="3" ht="26.25" customHeight="true" spans="1:8">
      <c r="A3" s="62"/>
      <c r="B3" s="62"/>
      <c r="C3" s="63"/>
      <c r="D3" s="62"/>
      <c r="E3" s="62"/>
      <c r="F3" s="62"/>
      <c r="G3" s="90" t="s">
        <v>2</v>
      </c>
      <c r="H3" s="90"/>
    </row>
    <row r="4" ht="64.5" customHeight="true" spans="1:8">
      <c r="A4" s="64" t="s">
        <v>3</v>
      </c>
      <c r="B4" s="64" t="s">
        <v>4</v>
      </c>
      <c r="C4" s="64" t="s">
        <v>5</v>
      </c>
      <c r="D4" s="64" t="s">
        <v>6</v>
      </c>
      <c r="E4" s="64" t="s">
        <v>7</v>
      </c>
      <c r="F4" s="64" t="s">
        <v>8</v>
      </c>
      <c r="G4" s="64" t="s">
        <v>9</v>
      </c>
      <c r="H4" s="91" t="s">
        <v>10</v>
      </c>
    </row>
    <row r="5" ht="36" customHeight="true" spans="1:8">
      <c r="A5" s="64" t="s">
        <v>11</v>
      </c>
      <c r="B5" s="64"/>
      <c r="C5" s="65"/>
      <c r="D5" s="64">
        <f>D6+D36</f>
        <v>2500</v>
      </c>
      <c r="E5" s="64"/>
      <c r="F5" s="64"/>
      <c r="G5" s="64"/>
      <c r="H5" s="92"/>
    </row>
    <row r="6" ht="36" customHeight="true" spans="1:8">
      <c r="A6" s="66" t="s">
        <v>12</v>
      </c>
      <c r="B6" s="67" t="s">
        <v>13</v>
      </c>
      <c r="C6" s="68"/>
      <c r="D6" s="69">
        <f>D7+D23+D26+D31+D22</f>
        <v>1354</v>
      </c>
      <c r="E6" s="69"/>
      <c r="F6" s="69"/>
      <c r="G6" s="69"/>
      <c r="H6" s="93"/>
    </row>
    <row r="7" ht="36" customHeight="true" spans="1:8">
      <c r="A7" s="70"/>
      <c r="B7" s="71" t="s">
        <v>14</v>
      </c>
      <c r="C7" s="68" t="s">
        <v>15</v>
      </c>
      <c r="D7" s="69">
        <f>SUM(D8:D21)</f>
        <v>880</v>
      </c>
      <c r="E7" s="69"/>
      <c r="F7" s="69"/>
      <c r="G7" s="69"/>
      <c r="H7" s="93"/>
    </row>
    <row r="8" ht="36" customHeight="true" spans="1:8">
      <c r="A8" s="71"/>
      <c r="B8" s="69"/>
      <c r="C8" s="72" t="s">
        <v>16</v>
      </c>
      <c r="D8" s="73">
        <v>20</v>
      </c>
      <c r="E8" s="73">
        <v>50205</v>
      </c>
      <c r="F8" s="73">
        <v>30227</v>
      </c>
      <c r="G8" s="73">
        <v>2130308</v>
      </c>
      <c r="H8" s="93"/>
    </row>
    <row r="9" ht="36" customHeight="true" spans="1:8">
      <c r="A9" s="71"/>
      <c r="B9" s="69"/>
      <c r="C9" s="74" t="s">
        <v>17</v>
      </c>
      <c r="D9" s="73">
        <v>14</v>
      </c>
      <c r="E9" s="73">
        <v>50205</v>
      </c>
      <c r="F9" s="73">
        <v>30227</v>
      </c>
      <c r="G9" s="73">
        <v>2130304</v>
      </c>
      <c r="H9" s="93"/>
    </row>
    <row r="10" ht="36" customHeight="true" spans="1:8">
      <c r="A10" s="71"/>
      <c r="B10" s="69"/>
      <c r="C10" s="72" t="s">
        <v>18</v>
      </c>
      <c r="D10" s="73">
        <v>10</v>
      </c>
      <c r="E10" s="73">
        <v>50205</v>
      </c>
      <c r="F10" s="73">
        <v>30227</v>
      </c>
      <c r="G10" s="73">
        <v>2130304</v>
      </c>
      <c r="H10" s="93"/>
    </row>
    <row r="11" ht="46.5" customHeight="true" spans="1:8">
      <c r="A11" s="71"/>
      <c r="B11" s="69"/>
      <c r="C11" s="72" t="s">
        <v>19</v>
      </c>
      <c r="D11" s="73">
        <v>239</v>
      </c>
      <c r="E11" s="73">
        <v>50205</v>
      </c>
      <c r="F11" s="73">
        <v>30227</v>
      </c>
      <c r="G11" s="73">
        <v>2130304</v>
      </c>
      <c r="H11" s="93"/>
    </row>
    <row r="12" ht="42" customHeight="true" spans="1:8">
      <c r="A12" s="71"/>
      <c r="B12" s="69"/>
      <c r="C12" s="75" t="s">
        <v>20</v>
      </c>
      <c r="D12" s="73">
        <v>50</v>
      </c>
      <c r="E12" s="73">
        <v>50205</v>
      </c>
      <c r="F12" s="73">
        <v>30227</v>
      </c>
      <c r="G12" s="73">
        <v>2130399</v>
      </c>
      <c r="H12" s="93"/>
    </row>
    <row r="13" ht="36" customHeight="true" spans="1:8">
      <c r="A13" s="71"/>
      <c r="B13" s="69"/>
      <c r="C13" s="72" t="s">
        <v>21</v>
      </c>
      <c r="D13" s="73">
        <v>30</v>
      </c>
      <c r="E13" s="73">
        <v>50205</v>
      </c>
      <c r="F13" s="73">
        <v>30227</v>
      </c>
      <c r="G13" s="73">
        <v>2130304</v>
      </c>
      <c r="H13" s="93"/>
    </row>
    <row r="14" ht="44.25" customHeight="true" spans="1:8">
      <c r="A14" s="71"/>
      <c r="B14" s="69"/>
      <c r="C14" s="72" t="s">
        <v>22</v>
      </c>
      <c r="D14" s="73">
        <v>68</v>
      </c>
      <c r="E14" s="73">
        <v>50205</v>
      </c>
      <c r="F14" s="73">
        <v>30227</v>
      </c>
      <c r="G14" s="73">
        <v>2130304</v>
      </c>
      <c r="H14" s="93"/>
    </row>
    <row r="15" ht="44.25" customHeight="true" spans="1:8">
      <c r="A15" s="71"/>
      <c r="B15" s="69"/>
      <c r="C15" s="72" t="s">
        <v>23</v>
      </c>
      <c r="D15" s="73">
        <v>75</v>
      </c>
      <c r="E15" s="73">
        <v>50205</v>
      </c>
      <c r="F15" s="73">
        <v>30227</v>
      </c>
      <c r="G15" s="73">
        <v>2130304</v>
      </c>
      <c r="H15" s="93"/>
    </row>
    <row r="16" ht="42.75" customHeight="true" spans="1:8">
      <c r="A16" s="71"/>
      <c r="B16" s="76"/>
      <c r="C16" s="77" t="s">
        <v>24</v>
      </c>
      <c r="D16" s="78">
        <v>60</v>
      </c>
      <c r="E16" s="78">
        <v>50205</v>
      </c>
      <c r="F16" s="78">
        <v>30227</v>
      </c>
      <c r="G16" s="78">
        <v>2130304</v>
      </c>
      <c r="H16" s="94"/>
    </row>
    <row r="17" ht="42.75" customHeight="true" spans="1:8">
      <c r="A17" s="71"/>
      <c r="B17" s="76"/>
      <c r="C17" s="77" t="s">
        <v>25</v>
      </c>
      <c r="D17" s="78">
        <v>6</v>
      </c>
      <c r="E17" s="78">
        <v>50205</v>
      </c>
      <c r="F17" s="78">
        <v>30227</v>
      </c>
      <c r="G17" s="78">
        <v>2130304</v>
      </c>
      <c r="H17" s="94"/>
    </row>
    <row r="18" ht="60" customHeight="true" spans="1:8">
      <c r="A18" s="71"/>
      <c r="B18" s="76"/>
      <c r="C18" s="77" t="s">
        <v>26</v>
      </c>
      <c r="D18" s="78">
        <v>150</v>
      </c>
      <c r="E18" s="78">
        <v>50205</v>
      </c>
      <c r="F18" s="78">
        <v>30227</v>
      </c>
      <c r="G18" s="78">
        <v>2130304</v>
      </c>
      <c r="H18" s="94"/>
    </row>
    <row r="19" ht="45.75" customHeight="true" spans="1:8">
      <c r="A19" s="71"/>
      <c r="B19" s="76"/>
      <c r="C19" s="77" t="s">
        <v>27</v>
      </c>
      <c r="D19" s="78">
        <v>8</v>
      </c>
      <c r="E19" s="78">
        <v>50205</v>
      </c>
      <c r="F19" s="78">
        <v>30227</v>
      </c>
      <c r="G19" s="78">
        <v>2130304</v>
      </c>
      <c r="H19" s="94"/>
    </row>
    <row r="20" ht="45.75" customHeight="true" spans="1:8">
      <c r="A20" s="71"/>
      <c r="B20" s="76"/>
      <c r="C20" s="79" t="s">
        <v>28</v>
      </c>
      <c r="D20" s="78">
        <v>50</v>
      </c>
      <c r="E20" s="78">
        <v>50299</v>
      </c>
      <c r="F20" s="78">
        <v>30299</v>
      </c>
      <c r="G20" s="78">
        <v>2130399</v>
      </c>
      <c r="H20" s="94"/>
    </row>
    <row r="21" ht="36" customHeight="true" spans="1:8">
      <c r="A21" s="71"/>
      <c r="B21" s="76"/>
      <c r="C21" s="77" t="s">
        <v>29</v>
      </c>
      <c r="D21" s="78">
        <v>100</v>
      </c>
      <c r="E21" s="78">
        <v>50299</v>
      </c>
      <c r="F21" s="78">
        <v>30299</v>
      </c>
      <c r="G21" s="78">
        <v>2130399</v>
      </c>
      <c r="H21" s="94"/>
    </row>
    <row r="22" ht="44.25" customHeight="true" spans="1:8">
      <c r="A22" s="71"/>
      <c r="B22" s="80" t="s">
        <v>30</v>
      </c>
      <c r="C22" s="77" t="s">
        <v>31</v>
      </c>
      <c r="D22" s="78">
        <v>68</v>
      </c>
      <c r="E22" s="78">
        <v>50502</v>
      </c>
      <c r="F22" s="78">
        <v>30299</v>
      </c>
      <c r="G22" s="78">
        <v>2130399</v>
      </c>
      <c r="H22" s="94"/>
    </row>
    <row r="23" ht="44.25" customHeight="true" spans="1:8">
      <c r="A23" s="70"/>
      <c r="B23" s="73" t="s">
        <v>32</v>
      </c>
      <c r="C23" s="68" t="s">
        <v>15</v>
      </c>
      <c r="D23" s="73">
        <f>D24+D25</f>
        <v>65</v>
      </c>
      <c r="E23" s="73"/>
      <c r="F23" s="73"/>
      <c r="G23" s="73"/>
      <c r="H23" s="93"/>
    </row>
    <row r="24" ht="66" customHeight="true" spans="1:8">
      <c r="A24" s="73"/>
      <c r="B24" s="69"/>
      <c r="C24" s="72" t="s">
        <v>33</v>
      </c>
      <c r="D24" s="73">
        <v>20</v>
      </c>
      <c r="E24" s="73">
        <v>50205</v>
      </c>
      <c r="F24" s="73">
        <v>30227</v>
      </c>
      <c r="G24" s="73">
        <v>2130304</v>
      </c>
      <c r="H24" s="93"/>
    </row>
    <row r="25" ht="49.5" customHeight="true" spans="1:8">
      <c r="A25" s="71"/>
      <c r="B25" s="69"/>
      <c r="C25" s="72" t="s">
        <v>34</v>
      </c>
      <c r="D25" s="73">
        <v>45</v>
      </c>
      <c r="E25" s="73">
        <v>50205</v>
      </c>
      <c r="F25" s="73">
        <v>30227</v>
      </c>
      <c r="G25" s="73">
        <v>2130304</v>
      </c>
      <c r="H25" s="93"/>
    </row>
    <row r="26" ht="60.75" customHeight="true" spans="1:8">
      <c r="A26" s="70"/>
      <c r="B26" s="73" t="s">
        <v>35</v>
      </c>
      <c r="C26" s="72" t="s">
        <v>36</v>
      </c>
      <c r="D26" s="73">
        <f>D27+D28</f>
        <v>266</v>
      </c>
      <c r="E26" s="73"/>
      <c r="F26" s="73"/>
      <c r="G26" s="73"/>
      <c r="H26" s="93"/>
    </row>
    <row r="27" ht="45" customHeight="true" spans="1:8">
      <c r="A27" s="71"/>
      <c r="B27" s="76"/>
      <c r="C27" s="77" t="s">
        <v>37</v>
      </c>
      <c r="D27" s="78">
        <v>210</v>
      </c>
      <c r="E27" s="78">
        <v>50205</v>
      </c>
      <c r="F27" s="78">
        <v>30227</v>
      </c>
      <c r="G27" s="78">
        <v>2130304</v>
      </c>
      <c r="H27" s="94"/>
    </row>
    <row r="28" ht="45" customHeight="true" spans="1:8">
      <c r="A28" s="71"/>
      <c r="B28" s="76"/>
      <c r="C28" s="77" t="s">
        <v>38</v>
      </c>
      <c r="D28" s="78">
        <f>D29+D30</f>
        <v>56</v>
      </c>
      <c r="E28" s="78"/>
      <c r="F28" s="78"/>
      <c r="G28" s="78"/>
      <c r="H28" s="94"/>
    </row>
    <row r="29" ht="36" customHeight="true" spans="1:8">
      <c r="A29" s="80"/>
      <c r="B29" s="76"/>
      <c r="C29" s="77"/>
      <c r="D29" s="78">
        <v>30</v>
      </c>
      <c r="E29" s="78">
        <v>50201</v>
      </c>
      <c r="F29" s="78">
        <v>30211</v>
      </c>
      <c r="G29" s="78">
        <v>2130304</v>
      </c>
      <c r="H29" s="94"/>
    </row>
    <row r="30" ht="36" customHeight="true" spans="1:8">
      <c r="A30" s="80"/>
      <c r="B30" s="76"/>
      <c r="C30" s="77"/>
      <c r="D30" s="78">
        <v>26</v>
      </c>
      <c r="E30" s="78">
        <v>50205</v>
      </c>
      <c r="F30" s="78">
        <v>30203</v>
      </c>
      <c r="G30" s="78">
        <v>2130304</v>
      </c>
      <c r="H30" s="94"/>
    </row>
    <row r="31" ht="60.75" customHeight="true" spans="1:8">
      <c r="A31" s="70"/>
      <c r="B31" s="78" t="s">
        <v>39</v>
      </c>
      <c r="C31" s="77" t="s">
        <v>40</v>
      </c>
      <c r="D31" s="78">
        <f>SUM(D32:D35)</f>
        <v>75</v>
      </c>
      <c r="E31" s="78"/>
      <c r="F31" s="78"/>
      <c r="G31" s="78"/>
      <c r="H31" s="95"/>
    </row>
    <row r="32" ht="36" customHeight="true" spans="1:8">
      <c r="A32" s="81"/>
      <c r="B32" s="82"/>
      <c r="C32" s="77"/>
      <c r="D32" s="78">
        <v>15</v>
      </c>
      <c r="E32" s="78">
        <v>50502</v>
      </c>
      <c r="F32" s="78">
        <v>30226</v>
      </c>
      <c r="G32" s="78">
        <v>2130399</v>
      </c>
      <c r="H32" s="96"/>
    </row>
    <row r="33" ht="36" customHeight="true" spans="1:8">
      <c r="A33" s="81"/>
      <c r="B33" s="82"/>
      <c r="C33" s="77"/>
      <c r="D33" s="78">
        <v>35</v>
      </c>
      <c r="E33" s="78">
        <v>50502</v>
      </c>
      <c r="F33" s="78">
        <v>30239</v>
      </c>
      <c r="G33" s="78">
        <v>2130399</v>
      </c>
      <c r="H33" s="96"/>
    </row>
    <row r="34" ht="36" customHeight="true" spans="1:8">
      <c r="A34" s="81"/>
      <c r="B34" s="82"/>
      <c r="C34" s="77"/>
      <c r="D34" s="78">
        <v>10</v>
      </c>
      <c r="E34" s="78">
        <v>50502</v>
      </c>
      <c r="F34" s="78">
        <v>30201</v>
      </c>
      <c r="G34" s="78">
        <v>2130399</v>
      </c>
      <c r="H34" s="96"/>
    </row>
    <row r="35" ht="36" customHeight="true" spans="1:8">
      <c r="A35" s="81"/>
      <c r="B35" s="82"/>
      <c r="C35" s="77"/>
      <c r="D35" s="78">
        <v>15</v>
      </c>
      <c r="E35" s="78">
        <v>50502</v>
      </c>
      <c r="F35" s="78">
        <v>30211</v>
      </c>
      <c r="G35" s="78">
        <v>2130399</v>
      </c>
      <c r="H35" s="96"/>
    </row>
    <row r="36" ht="36" customHeight="true" spans="1:8">
      <c r="A36" s="83" t="s">
        <v>41</v>
      </c>
      <c r="B36" s="84" t="s">
        <v>13</v>
      </c>
      <c r="C36" s="85"/>
      <c r="D36" s="78">
        <f>D37+D41+D42+D43</f>
        <v>1146</v>
      </c>
      <c r="E36" s="78"/>
      <c r="F36" s="78"/>
      <c r="G36" s="78"/>
      <c r="H36" s="97"/>
    </row>
    <row r="37" ht="36" customHeight="true" spans="1:8">
      <c r="A37" s="70"/>
      <c r="B37" s="86" t="s">
        <v>42</v>
      </c>
      <c r="C37" s="85" t="s">
        <v>15</v>
      </c>
      <c r="D37" s="78">
        <f>SUM(D38:D40)</f>
        <v>825</v>
      </c>
      <c r="E37" s="78"/>
      <c r="F37" s="78"/>
      <c r="G37" s="78"/>
      <c r="H37" s="97"/>
    </row>
    <row r="38" ht="36" customHeight="true" spans="1:8">
      <c r="A38" s="70"/>
      <c r="B38" s="86"/>
      <c r="C38" s="85" t="s">
        <v>43</v>
      </c>
      <c r="D38" s="78">
        <v>325</v>
      </c>
      <c r="E38" s="78">
        <v>50502</v>
      </c>
      <c r="F38" s="78">
        <v>30299</v>
      </c>
      <c r="G38" s="78">
        <v>2050305</v>
      </c>
      <c r="H38" s="97"/>
    </row>
    <row r="39" ht="44.25" customHeight="true" spans="1:8">
      <c r="A39" s="70"/>
      <c r="B39" s="86"/>
      <c r="C39" s="87" t="s">
        <v>44</v>
      </c>
      <c r="D39" s="78">
        <v>240</v>
      </c>
      <c r="E39" s="78">
        <v>50601</v>
      </c>
      <c r="F39" s="78">
        <v>31099</v>
      </c>
      <c r="G39" s="78">
        <v>2050305</v>
      </c>
      <c r="H39" s="97"/>
    </row>
    <row r="40" ht="44.25" customHeight="true" spans="1:8">
      <c r="A40" s="70"/>
      <c r="B40" s="86"/>
      <c r="C40" s="87" t="s">
        <v>45</v>
      </c>
      <c r="D40" s="78">
        <v>260</v>
      </c>
      <c r="E40" s="78">
        <v>50601</v>
      </c>
      <c r="F40" s="78">
        <v>31099</v>
      </c>
      <c r="G40" s="78">
        <v>2050305</v>
      </c>
      <c r="H40" s="97"/>
    </row>
    <row r="41" ht="36" customHeight="true" spans="1:8">
      <c r="A41" s="70"/>
      <c r="B41" s="82" t="s">
        <v>46</v>
      </c>
      <c r="C41" s="85" t="s">
        <v>43</v>
      </c>
      <c r="D41" s="78">
        <v>154</v>
      </c>
      <c r="E41" s="78">
        <v>50502</v>
      </c>
      <c r="F41" s="78">
        <v>30299</v>
      </c>
      <c r="G41" s="78">
        <v>2050205</v>
      </c>
      <c r="H41" s="97"/>
    </row>
    <row r="42" ht="36" customHeight="true" spans="1:8">
      <c r="A42" s="70"/>
      <c r="B42" s="82" t="s">
        <v>47</v>
      </c>
      <c r="C42" s="85" t="s">
        <v>43</v>
      </c>
      <c r="D42" s="78">
        <v>139</v>
      </c>
      <c r="E42" s="78">
        <v>50502</v>
      </c>
      <c r="F42" s="78">
        <v>30299</v>
      </c>
      <c r="G42" s="78">
        <v>2050205</v>
      </c>
      <c r="H42" s="97"/>
    </row>
    <row r="43" ht="36" customHeight="true" spans="1:8">
      <c r="A43" s="70"/>
      <c r="B43" s="82" t="s">
        <v>48</v>
      </c>
      <c r="C43" s="85" t="s">
        <v>43</v>
      </c>
      <c r="D43" s="78">
        <v>28</v>
      </c>
      <c r="E43" s="78">
        <v>50502</v>
      </c>
      <c r="F43" s="78">
        <v>30299</v>
      </c>
      <c r="G43" s="78">
        <v>2050205</v>
      </c>
      <c r="H43" s="97"/>
    </row>
  </sheetData>
  <mergeCells count="4">
    <mergeCell ref="A1:B1"/>
    <mergeCell ref="A2:H2"/>
    <mergeCell ref="G3:H3"/>
    <mergeCell ref="A5:B5"/>
  </mergeCells>
  <printOptions horizontalCentered="true"/>
  <pageMargins left="0.65" right="0.65" top="0.984251968503937" bottom="0.984251968503937" header="0.511811023622047" footer="0.78740157480315"/>
  <pageSetup paperSize="9" scale="80" firstPageNumber="36" orientation="portrait" useFirstPageNumber="true"/>
  <headerFooter scaleWithDoc="0">
    <oddFooter>&amp;C&amp;"Times New Roman,常规"&amp;12— &amp;P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workbookViewId="0">
      <selection activeCell="R16" sqref="R16"/>
    </sheetView>
  </sheetViews>
  <sheetFormatPr defaultColWidth="9" defaultRowHeight="13.5"/>
  <cols>
    <col min="1" max="1" width="6.375" style="4" customWidth="true"/>
    <col min="2" max="2" width="26.125" style="5" customWidth="true"/>
    <col min="3" max="5" width="8.125" style="4" customWidth="true"/>
    <col min="6" max="6" width="11.125" style="4" customWidth="true"/>
    <col min="7" max="7" width="10.25" style="4" customWidth="true"/>
    <col min="8" max="8" width="7.5" style="4" customWidth="true"/>
    <col min="9" max="9" width="9" style="6" customWidth="true"/>
    <col min="10" max="12" width="9" style="4" hidden="true" customWidth="true"/>
    <col min="13" max="16384" width="9" style="4"/>
  </cols>
  <sheetData>
    <row r="1" ht="47.45" customHeight="true" spans="1:9">
      <c r="A1" s="7" t="s">
        <v>49</v>
      </c>
      <c r="B1" s="8"/>
      <c r="C1" s="7"/>
      <c r="D1" s="7"/>
      <c r="E1" s="7"/>
      <c r="F1" s="7"/>
      <c r="G1" s="7"/>
      <c r="H1" s="7"/>
      <c r="I1" s="7"/>
    </row>
    <row r="2" spans="2:9">
      <c r="B2" s="9"/>
      <c r="C2" s="10"/>
      <c r="D2" s="10"/>
      <c r="E2" s="10"/>
      <c r="F2" s="10"/>
      <c r="G2" s="38" t="s">
        <v>50</v>
      </c>
      <c r="H2" s="38"/>
      <c r="I2" s="38"/>
    </row>
    <row r="3" s="1" customFormat="true" ht="24" customHeight="true" spans="1:9">
      <c r="A3" s="11" t="s">
        <v>51</v>
      </c>
      <c r="B3" s="11" t="s">
        <v>52</v>
      </c>
      <c r="C3" s="12" t="s">
        <v>53</v>
      </c>
      <c r="D3" s="12" t="s">
        <v>54</v>
      </c>
      <c r="E3" s="12" t="s">
        <v>55</v>
      </c>
      <c r="F3" s="12" t="s">
        <v>56</v>
      </c>
      <c r="G3" s="12"/>
      <c r="H3" s="39" t="s">
        <v>57</v>
      </c>
      <c r="I3" s="14" t="s">
        <v>58</v>
      </c>
    </row>
    <row r="4" s="1" customFormat="true" ht="30.95" customHeight="true" spans="1:9">
      <c r="A4" s="13"/>
      <c r="B4" s="13"/>
      <c r="C4" s="12"/>
      <c r="D4" s="12"/>
      <c r="E4" s="12"/>
      <c r="F4" s="12" t="s">
        <v>59</v>
      </c>
      <c r="G4" s="12" t="s">
        <v>60</v>
      </c>
      <c r="H4" s="39"/>
      <c r="I4" s="14"/>
    </row>
    <row r="5" s="2" customFormat="true" ht="24.95" customHeight="true" spans="1:12">
      <c r="A5" s="14" t="s">
        <v>61</v>
      </c>
      <c r="B5" s="14"/>
      <c r="C5" s="15">
        <f t="shared" ref="C5:I5" si="0">SUM(C6,C18,C28,C32)</f>
        <v>1573166</v>
      </c>
      <c r="D5" s="15">
        <f t="shared" si="0"/>
        <v>671225</v>
      </c>
      <c r="E5" s="15">
        <f t="shared" si="0"/>
        <v>901941</v>
      </c>
      <c r="F5" s="15"/>
      <c r="G5" s="15"/>
      <c r="H5" s="15">
        <f t="shared" si="0"/>
        <v>505586</v>
      </c>
      <c r="I5" s="15">
        <f t="shared" si="0"/>
        <v>348000</v>
      </c>
      <c r="K5" s="2">
        <v>348000</v>
      </c>
      <c r="L5" s="2">
        <f>K5-I5</f>
        <v>0</v>
      </c>
    </row>
    <row r="6" s="2" customFormat="true" ht="24.95" customHeight="true" spans="1:9">
      <c r="A6" s="1" t="s">
        <v>62</v>
      </c>
      <c r="B6" s="16" t="s">
        <v>63</v>
      </c>
      <c r="C6" s="17">
        <f t="shared" ref="C6:I6" si="1">SUM(C7:C17)</f>
        <v>314081</v>
      </c>
      <c r="D6" s="17">
        <f t="shared" si="1"/>
        <v>54621</v>
      </c>
      <c r="E6" s="17">
        <f t="shared" si="1"/>
        <v>259460</v>
      </c>
      <c r="F6" s="17"/>
      <c r="G6" s="17"/>
      <c r="H6" s="17">
        <f t="shared" si="1"/>
        <v>196342</v>
      </c>
      <c r="I6" s="17">
        <f t="shared" si="1"/>
        <v>132897</v>
      </c>
    </row>
    <row r="7" ht="38.1" customHeight="true" spans="1:10">
      <c r="A7" s="18">
        <v>1</v>
      </c>
      <c r="B7" s="19" t="s">
        <v>64</v>
      </c>
      <c r="C7" s="20">
        <f t="shared" ref="C7:C17" si="2">D7+E7</f>
        <v>68594</v>
      </c>
      <c r="D7" s="20">
        <v>20400</v>
      </c>
      <c r="E7" s="20">
        <v>48194</v>
      </c>
      <c r="F7" s="40">
        <v>1</v>
      </c>
      <c r="G7" s="40">
        <v>1</v>
      </c>
      <c r="H7" s="41">
        <v>48194</v>
      </c>
      <c r="I7" s="31">
        <v>30000</v>
      </c>
      <c r="J7" s="4">
        <v>10194</v>
      </c>
    </row>
    <row r="8" ht="41.1" customHeight="true" spans="1:10">
      <c r="A8" s="18">
        <v>2</v>
      </c>
      <c r="B8" s="21" t="s">
        <v>65</v>
      </c>
      <c r="C8" s="20">
        <f t="shared" si="2"/>
        <v>7936</v>
      </c>
      <c r="D8" s="20">
        <v>1254</v>
      </c>
      <c r="E8" s="20">
        <v>6682</v>
      </c>
      <c r="F8" s="40">
        <v>1</v>
      </c>
      <c r="G8" s="40">
        <v>1</v>
      </c>
      <c r="H8" s="41">
        <v>6682</v>
      </c>
      <c r="I8" s="31">
        <v>6682</v>
      </c>
      <c r="J8" s="4">
        <v>2682</v>
      </c>
    </row>
    <row r="9" ht="24.95" customHeight="true" spans="1:9">
      <c r="A9" s="18">
        <v>3</v>
      </c>
      <c r="B9" s="19" t="s">
        <v>66</v>
      </c>
      <c r="C9" s="20">
        <f t="shared" si="2"/>
        <v>1234</v>
      </c>
      <c r="D9" s="18">
        <v>987</v>
      </c>
      <c r="E9" s="18">
        <v>247</v>
      </c>
      <c r="F9" s="40">
        <v>0.5</v>
      </c>
      <c r="G9" s="40">
        <v>0.5</v>
      </c>
      <c r="H9" s="31">
        <v>124</v>
      </c>
      <c r="I9" s="31">
        <v>120</v>
      </c>
    </row>
    <row r="10" ht="24.95" customHeight="true" spans="1:9">
      <c r="A10" s="18">
        <v>4</v>
      </c>
      <c r="B10" s="21" t="s">
        <v>67</v>
      </c>
      <c r="C10" s="20">
        <f t="shared" si="2"/>
        <v>31370</v>
      </c>
      <c r="D10" s="20">
        <v>1980</v>
      </c>
      <c r="E10" s="20">
        <v>29390</v>
      </c>
      <c r="F10" s="40">
        <v>0.5</v>
      </c>
      <c r="G10" s="42" t="s">
        <v>68</v>
      </c>
      <c r="H10" s="43">
        <v>6395</v>
      </c>
      <c r="I10" s="35">
        <v>6395</v>
      </c>
    </row>
    <row r="11" ht="24.95" customHeight="true" spans="1:9">
      <c r="A11" s="18">
        <v>5</v>
      </c>
      <c r="B11" s="22" t="s">
        <v>69</v>
      </c>
      <c r="C11" s="20">
        <f t="shared" si="2"/>
        <v>50000</v>
      </c>
      <c r="D11" s="23">
        <v>30000</v>
      </c>
      <c r="E11" s="23">
        <v>20000</v>
      </c>
      <c r="F11" s="40">
        <v>0.5</v>
      </c>
      <c r="G11" s="40">
        <v>0.5</v>
      </c>
      <c r="H11" s="44">
        <v>10000</v>
      </c>
      <c r="I11" s="31">
        <v>10000</v>
      </c>
    </row>
    <row r="12" ht="24.95" customHeight="true" spans="1:9">
      <c r="A12" s="18">
        <v>6</v>
      </c>
      <c r="B12" s="21" t="s">
        <v>70</v>
      </c>
      <c r="C12" s="20">
        <f t="shared" si="2"/>
        <v>14707</v>
      </c>
      <c r="D12" s="23"/>
      <c r="E12" s="23">
        <v>14707</v>
      </c>
      <c r="F12" s="40">
        <v>1</v>
      </c>
      <c r="G12" s="40" t="s">
        <v>71</v>
      </c>
      <c r="H12" s="44">
        <v>14707</v>
      </c>
      <c r="I12" s="31">
        <v>10000</v>
      </c>
    </row>
    <row r="13" s="3" customFormat="true" ht="24.95" customHeight="true" spans="1:9">
      <c r="A13" s="24">
        <v>7</v>
      </c>
      <c r="B13" s="25" t="s">
        <v>72</v>
      </c>
      <c r="C13" s="26">
        <f t="shared" si="2"/>
        <v>65540</v>
      </c>
      <c r="D13" s="27"/>
      <c r="E13" s="27">
        <v>65540</v>
      </c>
      <c r="F13" s="45" t="s">
        <v>73</v>
      </c>
      <c r="G13" s="45">
        <v>0.5</v>
      </c>
      <c r="H13" s="46">
        <v>65540</v>
      </c>
      <c r="I13" s="35">
        <v>50000</v>
      </c>
    </row>
    <row r="14" ht="24.95" customHeight="true" spans="1:9">
      <c r="A14" s="18">
        <v>8</v>
      </c>
      <c r="B14" s="22" t="s">
        <v>74</v>
      </c>
      <c r="C14" s="20">
        <f t="shared" si="2"/>
        <v>40000</v>
      </c>
      <c r="D14" s="23"/>
      <c r="E14" s="23">
        <v>40000</v>
      </c>
      <c r="F14" s="40">
        <v>0.4</v>
      </c>
      <c r="G14" s="40" t="s">
        <v>68</v>
      </c>
      <c r="H14" s="44">
        <v>20000</v>
      </c>
      <c r="I14" s="31">
        <v>10000</v>
      </c>
    </row>
    <row r="15" ht="24.95" customHeight="true" spans="1:9">
      <c r="A15" s="18">
        <v>9</v>
      </c>
      <c r="B15" s="22" t="s">
        <v>75</v>
      </c>
      <c r="C15" s="20">
        <f t="shared" si="2"/>
        <v>20000</v>
      </c>
      <c r="D15" s="23"/>
      <c r="E15" s="23">
        <v>20000</v>
      </c>
      <c r="F15" s="40">
        <v>1</v>
      </c>
      <c r="G15" s="40">
        <v>0.5</v>
      </c>
      <c r="H15" s="44">
        <f>E15*G15</f>
        <v>10000</v>
      </c>
      <c r="I15" s="31"/>
    </row>
    <row r="16" ht="24.95" customHeight="true" spans="1:9">
      <c r="A16" s="18">
        <v>10</v>
      </c>
      <c r="B16" s="22" t="s">
        <v>76</v>
      </c>
      <c r="C16" s="20">
        <f t="shared" si="2"/>
        <v>10000</v>
      </c>
      <c r="D16" s="23"/>
      <c r="E16" s="23">
        <f>H16</f>
        <v>10000</v>
      </c>
      <c r="F16" s="40">
        <v>1</v>
      </c>
      <c r="G16" s="40">
        <v>1</v>
      </c>
      <c r="H16" s="44">
        <v>10000</v>
      </c>
      <c r="I16" s="31">
        <v>5000</v>
      </c>
    </row>
    <row r="17" ht="24.95" customHeight="true" spans="1:9">
      <c r="A17" s="18">
        <v>11</v>
      </c>
      <c r="B17" s="22" t="s">
        <v>77</v>
      </c>
      <c r="C17" s="20">
        <f t="shared" si="2"/>
        <v>4700</v>
      </c>
      <c r="D17" s="23"/>
      <c r="E17" s="23">
        <f>H17</f>
        <v>4700</v>
      </c>
      <c r="F17" s="47"/>
      <c r="G17" s="40"/>
      <c r="H17" s="48">
        <v>4700</v>
      </c>
      <c r="I17" s="31">
        <v>4700</v>
      </c>
    </row>
    <row r="18" s="2" customFormat="true" ht="24.95" customHeight="true" spans="1:9">
      <c r="A18" s="14" t="s">
        <v>78</v>
      </c>
      <c r="B18" s="28" t="s">
        <v>79</v>
      </c>
      <c r="C18" s="17">
        <f t="shared" ref="C18:I18" si="3">SUM(C19:C27)</f>
        <v>1165945</v>
      </c>
      <c r="D18" s="17">
        <f t="shared" si="3"/>
        <v>616604</v>
      </c>
      <c r="E18" s="17">
        <f t="shared" si="3"/>
        <v>549341</v>
      </c>
      <c r="F18" s="17"/>
      <c r="G18" s="17"/>
      <c r="H18" s="17">
        <f t="shared" si="3"/>
        <v>200104</v>
      </c>
      <c r="I18" s="17">
        <f t="shared" si="3"/>
        <v>136250</v>
      </c>
    </row>
    <row r="19" ht="24.95" customHeight="true" spans="1:9">
      <c r="A19" s="18">
        <v>12</v>
      </c>
      <c r="B19" s="29" t="s">
        <v>80</v>
      </c>
      <c r="C19" s="26">
        <f t="shared" ref="C19:C27" si="4">D19+E19</f>
        <v>224758</v>
      </c>
      <c r="D19" s="27">
        <v>123618</v>
      </c>
      <c r="E19" s="27">
        <v>101140</v>
      </c>
      <c r="F19" s="49" t="s">
        <v>81</v>
      </c>
      <c r="G19" s="45">
        <v>0.3</v>
      </c>
      <c r="H19" s="50">
        <v>30340</v>
      </c>
      <c r="I19" s="35"/>
    </row>
    <row r="20" ht="24.95" customHeight="true" spans="1:9">
      <c r="A20" s="18">
        <v>13</v>
      </c>
      <c r="B20" s="25" t="s">
        <v>82</v>
      </c>
      <c r="C20" s="26">
        <f t="shared" si="4"/>
        <v>72364</v>
      </c>
      <c r="D20" s="27">
        <v>39804</v>
      </c>
      <c r="E20" s="27">
        <v>32560</v>
      </c>
      <c r="F20" s="49" t="s">
        <v>81</v>
      </c>
      <c r="G20" s="45">
        <v>0.2</v>
      </c>
      <c r="H20" s="50">
        <v>6510</v>
      </c>
      <c r="I20" s="35"/>
    </row>
    <row r="21" ht="24.95" customHeight="true" spans="1:9">
      <c r="A21" s="18">
        <v>14</v>
      </c>
      <c r="B21" s="25" t="s">
        <v>83</v>
      </c>
      <c r="C21" s="26">
        <f t="shared" si="4"/>
        <v>95205</v>
      </c>
      <c r="D21" s="27">
        <v>63470</v>
      </c>
      <c r="E21" s="27">
        <v>31735</v>
      </c>
      <c r="F21" s="49" t="s">
        <v>81</v>
      </c>
      <c r="G21" s="45"/>
      <c r="H21" s="50"/>
      <c r="I21" s="35"/>
    </row>
    <row r="22" ht="24.95" customHeight="true" spans="1:9">
      <c r="A22" s="18">
        <v>15</v>
      </c>
      <c r="B22" s="30" t="s">
        <v>84</v>
      </c>
      <c r="C22" s="20">
        <f t="shared" si="4"/>
        <v>67500</v>
      </c>
      <c r="D22" s="23">
        <v>22500</v>
      </c>
      <c r="E22" s="51">
        <v>45000</v>
      </c>
      <c r="F22" s="47" t="s">
        <v>81</v>
      </c>
      <c r="G22" s="40">
        <v>0.33</v>
      </c>
      <c r="H22" s="48">
        <v>15000</v>
      </c>
      <c r="I22" s="31">
        <v>15000</v>
      </c>
    </row>
    <row r="23" ht="24.95" customHeight="true" spans="1:9">
      <c r="A23" s="18">
        <v>16</v>
      </c>
      <c r="B23" s="30" t="s">
        <v>85</v>
      </c>
      <c r="C23" s="20">
        <f t="shared" si="4"/>
        <v>78490</v>
      </c>
      <c r="D23" s="23">
        <v>44970</v>
      </c>
      <c r="E23" s="23">
        <v>33520</v>
      </c>
      <c r="F23" s="47" t="s">
        <v>81</v>
      </c>
      <c r="G23" s="40"/>
      <c r="H23" s="48">
        <v>10000</v>
      </c>
      <c r="I23" s="31">
        <v>5000</v>
      </c>
    </row>
    <row r="24" ht="24.95" customHeight="true" spans="1:9">
      <c r="A24" s="18">
        <v>17</v>
      </c>
      <c r="B24" s="19" t="s">
        <v>86</v>
      </c>
      <c r="C24" s="20">
        <f t="shared" si="4"/>
        <v>188048</v>
      </c>
      <c r="D24" s="23">
        <v>94024</v>
      </c>
      <c r="E24" s="23">
        <v>94024</v>
      </c>
      <c r="F24" s="40" t="s">
        <v>87</v>
      </c>
      <c r="G24" s="40" t="s">
        <v>87</v>
      </c>
      <c r="H24" s="48">
        <v>47000</v>
      </c>
      <c r="I24" s="31">
        <v>25000</v>
      </c>
    </row>
    <row r="25" ht="24.95" customHeight="true" spans="1:9">
      <c r="A25" s="18">
        <v>18</v>
      </c>
      <c r="B25" s="19" t="s">
        <v>88</v>
      </c>
      <c r="C25" s="20">
        <f t="shared" si="4"/>
        <v>240000</v>
      </c>
      <c r="D25" s="23">
        <v>96000</v>
      </c>
      <c r="E25" s="23">
        <v>144000</v>
      </c>
      <c r="F25" s="40">
        <v>0.5</v>
      </c>
      <c r="G25" s="40">
        <v>0.5</v>
      </c>
      <c r="H25" s="48">
        <v>72000</v>
      </c>
      <c r="I25" s="31">
        <v>72000</v>
      </c>
    </row>
    <row r="26" ht="24.95" customHeight="true" spans="1:9">
      <c r="A26" s="18">
        <v>19</v>
      </c>
      <c r="B26" s="30" t="s">
        <v>89</v>
      </c>
      <c r="C26" s="20">
        <f t="shared" si="4"/>
        <v>57280</v>
      </c>
      <c r="D26" s="23">
        <v>38018</v>
      </c>
      <c r="E26" s="23">
        <v>19262</v>
      </c>
      <c r="F26" s="40">
        <v>0.5</v>
      </c>
      <c r="G26" s="40">
        <v>0.5</v>
      </c>
      <c r="H26" s="48">
        <v>10054</v>
      </c>
      <c r="I26" s="31">
        <v>10050</v>
      </c>
    </row>
    <row r="27" ht="24.95" customHeight="true" spans="1:9">
      <c r="A27" s="18">
        <v>21</v>
      </c>
      <c r="B27" s="22" t="s">
        <v>90</v>
      </c>
      <c r="C27" s="20">
        <f t="shared" si="4"/>
        <v>142300</v>
      </c>
      <c r="D27" s="23">
        <v>94200</v>
      </c>
      <c r="E27" s="23">
        <v>48100</v>
      </c>
      <c r="F27" s="40" t="s">
        <v>91</v>
      </c>
      <c r="G27" s="40" t="s">
        <v>91</v>
      </c>
      <c r="H27" s="48">
        <v>9200</v>
      </c>
      <c r="I27" s="31">
        <v>9200</v>
      </c>
    </row>
    <row r="28" s="2" customFormat="true" ht="24.95" customHeight="true" spans="1:9">
      <c r="A28" s="14" t="s">
        <v>92</v>
      </c>
      <c r="B28" s="16" t="s">
        <v>93</v>
      </c>
      <c r="C28" s="17">
        <f t="shared" ref="C28:I28" si="5">SUM(C29:C31)</f>
        <v>48140</v>
      </c>
      <c r="D28" s="17"/>
      <c r="E28" s="17">
        <f t="shared" si="5"/>
        <v>48140</v>
      </c>
      <c r="F28" s="17"/>
      <c r="G28" s="17"/>
      <c r="H28" s="17">
        <f t="shared" si="5"/>
        <v>48140</v>
      </c>
      <c r="I28" s="17">
        <f t="shared" si="5"/>
        <v>18353</v>
      </c>
    </row>
    <row r="29" ht="24.95" customHeight="true" spans="1:9">
      <c r="A29" s="18">
        <v>21</v>
      </c>
      <c r="B29" s="22" t="s">
        <v>94</v>
      </c>
      <c r="C29" s="20">
        <f t="shared" ref="C29:C31" si="6">D29+E29</f>
        <v>1000</v>
      </c>
      <c r="D29" s="23"/>
      <c r="E29" s="23">
        <f t="shared" ref="E29:E31" si="7">H29</f>
        <v>1000</v>
      </c>
      <c r="F29" s="47"/>
      <c r="G29" s="40"/>
      <c r="H29" s="48">
        <v>1000</v>
      </c>
      <c r="I29" s="31">
        <v>1000</v>
      </c>
    </row>
    <row r="30" ht="24.95" customHeight="true" spans="1:9">
      <c r="A30" s="18">
        <v>22</v>
      </c>
      <c r="B30" s="22" t="s">
        <v>95</v>
      </c>
      <c r="C30" s="20">
        <f t="shared" si="6"/>
        <v>40000</v>
      </c>
      <c r="D30" s="23"/>
      <c r="E30" s="23">
        <f t="shared" si="7"/>
        <v>40000</v>
      </c>
      <c r="F30" s="47"/>
      <c r="G30" s="40"/>
      <c r="H30" s="48">
        <v>40000</v>
      </c>
      <c r="I30" s="31">
        <v>10213</v>
      </c>
    </row>
    <row r="31" ht="24.95" customHeight="true" spans="1:9">
      <c r="A31" s="18">
        <v>23</v>
      </c>
      <c r="B31" s="22" t="s">
        <v>96</v>
      </c>
      <c r="C31" s="20">
        <f t="shared" si="6"/>
        <v>7140</v>
      </c>
      <c r="D31" s="23"/>
      <c r="E31" s="23">
        <f t="shared" si="7"/>
        <v>7140</v>
      </c>
      <c r="F31" s="47"/>
      <c r="G31" s="40"/>
      <c r="H31" s="48">
        <v>7140</v>
      </c>
      <c r="I31" s="31">
        <v>7140</v>
      </c>
    </row>
    <row r="32" s="2" customFormat="true" ht="24.95" customHeight="true" spans="1:9">
      <c r="A32" s="14" t="s">
        <v>97</v>
      </c>
      <c r="B32" s="16" t="s">
        <v>98</v>
      </c>
      <c r="C32" s="17">
        <f t="shared" ref="C32:I32" si="8">SUM(C33:C40)</f>
        <v>45000</v>
      </c>
      <c r="D32" s="17"/>
      <c r="E32" s="17">
        <f t="shared" si="8"/>
        <v>45000</v>
      </c>
      <c r="F32" s="17"/>
      <c r="G32" s="17"/>
      <c r="H32" s="17">
        <f t="shared" si="8"/>
        <v>61000</v>
      </c>
      <c r="I32" s="17">
        <f t="shared" si="8"/>
        <v>60500</v>
      </c>
    </row>
    <row r="33" ht="24.95" customHeight="true" spans="1:9">
      <c r="A33" s="31">
        <v>24</v>
      </c>
      <c r="B33" s="32" t="s">
        <v>99</v>
      </c>
      <c r="C33" s="31">
        <v>6000</v>
      </c>
      <c r="D33" s="33"/>
      <c r="E33" s="31">
        <v>6000</v>
      </c>
      <c r="F33" s="33"/>
      <c r="G33" s="33"/>
      <c r="H33" s="31">
        <v>6000</v>
      </c>
      <c r="I33" s="31">
        <v>6000</v>
      </c>
    </row>
    <row r="34" ht="24.95" customHeight="true" spans="1:9">
      <c r="A34" s="31">
        <v>25</v>
      </c>
      <c r="B34" s="34" t="s">
        <v>100</v>
      </c>
      <c r="C34" s="31"/>
      <c r="D34" s="33"/>
      <c r="E34" s="31"/>
      <c r="F34" s="33"/>
      <c r="G34" s="33"/>
      <c r="H34" s="31">
        <v>4500</v>
      </c>
      <c r="I34" s="31">
        <v>4500</v>
      </c>
    </row>
    <row r="35" ht="24.95" customHeight="true" spans="1:9">
      <c r="A35" s="31">
        <v>26</v>
      </c>
      <c r="B35" s="32" t="s">
        <v>101</v>
      </c>
      <c r="C35" s="31">
        <v>5000</v>
      </c>
      <c r="D35" s="33"/>
      <c r="E35" s="31">
        <v>5000</v>
      </c>
      <c r="F35" s="33"/>
      <c r="G35" s="33"/>
      <c r="H35" s="31">
        <v>5000</v>
      </c>
      <c r="I35" s="31">
        <v>5000</v>
      </c>
    </row>
    <row r="36" s="3" customFormat="true" ht="24.95" customHeight="true" spans="1:9">
      <c r="A36" s="35">
        <v>27</v>
      </c>
      <c r="B36" s="36" t="s">
        <v>102</v>
      </c>
      <c r="C36" s="35">
        <v>4500</v>
      </c>
      <c r="D36" s="37"/>
      <c r="E36" s="35">
        <v>4500</v>
      </c>
      <c r="F36" s="37"/>
      <c r="G36" s="37"/>
      <c r="H36" s="35">
        <v>20000</v>
      </c>
      <c r="I36" s="35">
        <v>20000</v>
      </c>
    </row>
    <row r="37" ht="24.95" customHeight="true" spans="1:9">
      <c r="A37" s="31">
        <v>28</v>
      </c>
      <c r="B37" s="32" t="s">
        <v>103</v>
      </c>
      <c r="C37" s="31">
        <v>17000</v>
      </c>
      <c r="D37" s="33"/>
      <c r="E37" s="31">
        <v>17000</v>
      </c>
      <c r="F37" s="33"/>
      <c r="G37" s="33"/>
      <c r="H37" s="31">
        <v>13000</v>
      </c>
      <c r="I37" s="31">
        <v>12500</v>
      </c>
    </row>
    <row r="38" ht="24.95" customHeight="true" spans="1:9">
      <c r="A38" s="31">
        <v>29</v>
      </c>
      <c r="B38" s="32" t="s">
        <v>104</v>
      </c>
      <c r="C38" s="31">
        <v>4500</v>
      </c>
      <c r="D38" s="33"/>
      <c r="E38" s="31">
        <v>4500</v>
      </c>
      <c r="F38" s="33"/>
      <c r="G38" s="33"/>
      <c r="H38" s="31">
        <v>4500</v>
      </c>
      <c r="I38" s="31">
        <v>4500</v>
      </c>
    </row>
    <row r="39" ht="24.95" customHeight="true" spans="1:9">
      <c r="A39" s="31">
        <v>30</v>
      </c>
      <c r="B39" s="32" t="s">
        <v>105</v>
      </c>
      <c r="C39" s="31">
        <v>5000</v>
      </c>
      <c r="D39" s="33"/>
      <c r="E39" s="31">
        <v>5000</v>
      </c>
      <c r="F39" s="33"/>
      <c r="G39" s="33"/>
      <c r="H39" s="31">
        <v>5000</v>
      </c>
      <c r="I39" s="31">
        <v>5000</v>
      </c>
    </row>
    <row r="40" ht="24.95" customHeight="true" spans="1:9">
      <c r="A40" s="31">
        <v>31</v>
      </c>
      <c r="B40" s="22" t="s">
        <v>106</v>
      </c>
      <c r="C40" s="31">
        <v>3000</v>
      </c>
      <c r="D40" s="33"/>
      <c r="E40" s="31">
        <v>3000</v>
      </c>
      <c r="F40" s="33"/>
      <c r="G40" s="33"/>
      <c r="H40" s="31">
        <v>3000</v>
      </c>
      <c r="I40" s="31">
        <v>3000</v>
      </c>
    </row>
  </sheetData>
  <mergeCells count="11">
    <mergeCell ref="A1:I1"/>
    <mergeCell ref="G2:I2"/>
    <mergeCell ref="F3:G3"/>
    <mergeCell ref="A5:B5"/>
    <mergeCell ref="A3:A4"/>
    <mergeCell ref="B3:B4"/>
    <mergeCell ref="C3:C4"/>
    <mergeCell ref="D3:D4"/>
    <mergeCell ref="E3:E4"/>
    <mergeCell ref="H3:H4"/>
    <mergeCell ref="I3:I4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附件6</vt:lpstr>
      <vt:lpstr>需求测算（不考虑增加资金）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zhouxinzhang</dc:creator>
  <cp:lastModifiedBy>greatwall</cp:lastModifiedBy>
  <dcterms:created xsi:type="dcterms:W3CDTF">2006-12-04T11:21:00Z</dcterms:created>
  <cp:lastPrinted>2023-08-20T19:39:00Z</cp:lastPrinted>
  <dcterms:modified xsi:type="dcterms:W3CDTF">2023-09-08T10:22:34Z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20030ADB13714D2BAFA9E4F6551CA16E_12</vt:lpwstr>
  </property>
</Properties>
</file>