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2" sheetId="34" r:id="rId1"/>
    <sheet name="需求测算（不考虑增加资金）" sheetId="3" state="hidden" r:id="rId2"/>
  </sheets>
  <definedNames>
    <definedName name="_xlnm.Print_Area" localSheetId="0">附件2!$A$1:$H$16</definedName>
    <definedName name="_xlnm.Print_Titles" localSheetId="0">附件2!$4:$4</definedName>
  </definedNames>
  <calcPr calcId="144525"/>
</workbook>
</file>

<file path=xl/sharedStrings.xml><?xml version="1.0" encoding="utf-8"?>
<sst xmlns="http://schemas.openxmlformats.org/spreadsheetml/2006/main" count="99" uniqueCount="87">
  <si>
    <t>附件2</t>
  </si>
  <si>
    <t>2023年洞庭湖区钱粮湖、共双茶、大通湖东三垸蓄洪工程
安全建设一期工程省级补助资金安排表</t>
  </si>
  <si>
    <r>
      <rPr>
        <sz val="12"/>
        <color rgb="FF000000"/>
        <rFont val="方正书宋_GBK"/>
        <charset val="134"/>
      </rPr>
      <t>单位：万元</t>
    </r>
  </si>
  <si>
    <r>
      <rPr>
        <b/>
        <sz val="12"/>
        <color indexed="8"/>
        <rFont val="黑体"/>
        <charset val="134"/>
      </rPr>
      <t>市州</t>
    </r>
  </si>
  <si>
    <r>
      <rPr>
        <b/>
        <sz val="12"/>
        <color indexed="8"/>
        <rFont val="黑体"/>
        <charset val="134"/>
      </rPr>
      <t>县市区</t>
    </r>
  </si>
  <si>
    <r>
      <rPr>
        <b/>
        <sz val="12"/>
        <color indexed="8"/>
        <rFont val="黑体"/>
        <charset val="134"/>
      </rPr>
      <t>项目</t>
    </r>
  </si>
  <si>
    <t>金额</t>
  </si>
  <si>
    <r>
      <rPr>
        <b/>
        <sz val="12"/>
        <color indexed="8"/>
        <rFont val="黑体"/>
        <charset val="134"/>
      </rPr>
      <t>政府预算支出经济分类科目</t>
    </r>
  </si>
  <si>
    <r>
      <rPr>
        <b/>
        <sz val="12"/>
        <color rgb="FF000000"/>
        <rFont val="黑体"/>
        <charset val="134"/>
      </rPr>
      <t>部门预算</t>
    </r>
    <r>
      <rPr>
        <b/>
        <sz val="12"/>
        <color indexed="8"/>
        <rFont val="黑体"/>
        <charset val="134"/>
      </rPr>
      <t>支出经济分类科目</t>
    </r>
  </si>
  <si>
    <r>
      <rPr>
        <b/>
        <sz val="12"/>
        <color rgb="FF000000"/>
        <rFont val="黑体"/>
        <charset val="134"/>
      </rPr>
      <t>公共预算</t>
    </r>
    <r>
      <rPr>
        <b/>
        <sz val="12"/>
        <color indexed="8"/>
        <rFont val="黑体"/>
        <charset val="134"/>
      </rPr>
      <t>支出功能分类科目</t>
    </r>
  </si>
  <si>
    <r>
      <rPr>
        <b/>
        <sz val="12"/>
        <color indexed="8"/>
        <rFont val="黑体"/>
        <charset val="134"/>
      </rPr>
      <t>备注</t>
    </r>
  </si>
  <si>
    <r>
      <rPr>
        <b/>
        <sz val="12"/>
        <color indexed="8"/>
        <rFont val="宋体"/>
        <charset val="134"/>
      </rPr>
      <t>全省合计</t>
    </r>
  </si>
  <si>
    <r>
      <rPr>
        <b/>
        <sz val="12"/>
        <color rgb="FF000000"/>
        <rFont val="宋体"/>
        <charset val="134"/>
      </rPr>
      <t>岳阳市</t>
    </r>
  </si>
  <si>
    <r>
      <rPr>
        <b/>
        <sz val="12"/>
        <color rgb="FF000000"/>
        <rFont val="宋体"/>
        <charset val="134"/>
      </rPr>
      <t>岳阳市合计</t>
    </r>
  </si>
  <si>
    <r>
      <rPr>
        <b/>
        <sz val="12"/>
        <color rgb="FF000000"/>
        <rFont val="宋体"/>
        <charset val="134"/>
      </rPr>
      <t>市本级及所辖区小计</t>
    </r>
  </si>
  <si>
    <r>
      <rPr>
        <sz val="12"/>
        <color rgb="FF000000"/>
        <rFont val="宋体"/>
        <charset val="134"/>
      </rPr>
      <t>君山区</t>
    </r>
  </si>
  <si>
    <r>
      <rPr>
        <sz val="12"/>
        <color rgb="FF000000"/>
        <rFont val="宋体"/>
        <charset val="134"/>
      </rPr>
      <t>钱粮湖垸蓄洪工程安全建设一期工程（君山区）</t>
    </r>
  </si>
  <si>
    <t>2130305</t>
  </si>
  <si>
    <r>
      <rPr>
        <b/>
        <sz val="12"/>
        <color rgb="FF000000"/>
        <rFont val="宋体"/>
        <charset val="134"/>
      </rPr>
      <t>省直管县市小计</t>
    </r>
  </si>
  <si>
    <r>
      <rPr>
        <sz val="12"/>
        <color rgb="FF000000"/>
        <rFont val="宋体"/>
        <charset val="134"/>
      </rPr>
      <t>华容县</t>
    </r>
  </si>
  <si>
    <r>
      <rPr>
        <sz val="12"/>
        <color rgb="FF000000"/>
        <rFont val="宋体"/>
        <charset val="134"/>
      </rPr>
      <t>小计</t>
    </r>
  </si>
  <si>
    <r>
      <rPr>
        <sz val="12"/>
        <color rgb="FF000000"/>
        <rFont val="宋体"/>
        <charset val="134"/>
      </rPr>
      <t>钱粮湖垸蓄洪工程安全建设一期工程（华容县）</t>
    </r>
  </si>
  <si>
    <r>
      <rPr>
        <sz val="12"/>
        <color rgb="FF000000"/>
        <rFont val="宋体"/>
        <charset val="134"/>
      </rPr>
      <t>大通湖东垸蓄洪工程安全建设一期工程（华容县）</t>
    </r>
  </si>
  <si>
    <r>
      <rPr>
        <b/>
        <sz val="12"/>
        <color rgb="FF000000"/>
        <rFont val="宋体"/>
        <charset val="134"/>
      </rPr>
      <t>益阳市</t>
    </r>
  </si>
  <si>
    <r>
      <rPr>
        <b/>
        <sz val="12"/>
        <color rgb="FF000000"/>
        <rFont val="宋体"/>
        <charset val="134"/>
      </rPr>
      <t>益阳市合计</t>
    </r>
  </si>
  <si>
    <r>
      <rPr>
        <sz val="12"/>
        <color rgb="FF000000"/>
        <rFont val="宋体"/>
        <charset val="134"/>
      </rPr>
      <t>沅江市</t>
    </r>
  </si>
  <si>
    <r>
      <rPr>
        <sz val="12"/>
        <color rgb="FF000000"/>
        <rFont val="宋体"/>
        <charset val="134"/>
      </rPr>
      <t>钱粮湖垸蓄洪工程安全建设一期工程（沅江市）</t>
    </r>
  </si>
  <si>
    <r>
      <rPr>
        <sz val="12"/>
        <color rgb="FF000000"/>
        <rFont val="宋体"/>
        <charset val="134"/>
      </rPr>
      <t>南县</t>
    </r>
  </si>
  <si>
    <r>
      <rPr>
        <sz val="12"/>
        <color rgb="FF000000"/>
        <rFont val="宋体"/>
        <charset val="134"/>
      </rPr>
      <t>钱粮湖垸蓄洪工程安全建设一期工程（南县）</t>
    </r>
  </si>
  <si>
    <r>
      <rPr>
        <b/>
        <sz val="20"/>
        <rFont val="Times New Roman"/>
        <charset val="134"/>
      </rPr>
      <t>2020</t>
    </r>
    <r>
      <rPr>
        <b/>
        <sz val="20"/>
        <rFont val="宋体"/>
        <charset val="134"/>
      </rPr>
      <t>年省级水利财政投入需求测算</t>
    </r>
  </si>
  <si>
    <t>单位：万元</t>
  </si>
  <si>
    <t>序号</t>
  </si>
  <si>
    <t>项目名称</t>
  </si>
  <si>
    <t>小计</t>
  </si>
  <si>
    <r>
      <rPr>
        <b/>
        <sz val="10"/>
        <rFont val="Times New Roman"/>
        <charset val="134"/>
      </rPr>
      <t>中央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投资</t>
    </r>
  </si>
  <si>
    <r>
      <rPr>
        <b/>
        <sz val="10"/>
        <rFont val="Times New Roman"/>
        <charset val="134"/>
      </rPr>
      <t>地方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投资</t>
    </r>
  </si>
  <si>
    <t>省级配套比例</t>
  </si>
  <si>
    <t>省级资金需求</t>
  </si>
  <si>
    <t>年初预算安排建议</t>
  </si>
  <si>
    <t>事权改革比例</t>
  </si>
  <si>
    <t>建议比例</t>
  </si>
  <si>
    <t>合计</t>
  </si>
  <si>
    <t>一</t>
  </si>
  <si>
    <t>中央重大水利工程</t>
  </si>
  <si>
    <t>钱粮湖、共双茶、大通湖东垸三垸蓄洪安全建设一期工程</t>
  </si>
  <si>
    <t>洞庭湖区钱粮湖、共双茶、大通湖东垸三垸蓄洪工程分洪闸工程</t>
  </si>
  <si>
    <t>大型灌区续建配套与节水改造</t>
  </si>
  <si>
    <t>莽山水库工程</t>
  </si>
  <si>
    <t>定额</t>
  </si>
  <si>
    <t>毛俊水库工程</t>
  </si>
  <si>
    <t>长江河势控制和河道治理工程</t>
  </si>
  <si>
    <t>定额（分年到位）</t>
  </si>
  <si>
    <t>犬木塘水库工程</t>
  </si>
  <si>
    <r>
      <rPr>
        <sz val="10"/>
        <color rgb="FFFF0000"/>
        <rFont val="Times New Roman"/>
        <charset val="134"/>
      </rPr>
      <t>50%</t>
    </r>
    <r>
      <rPr>
        <sz val="10"/>
        <color rgb="FFFF0000"/>
        <rFont val="宋体"/>
        <charset val="134"/>
      </rPr>
      <t>、</t>
    </r>
    <r>
      <rPr>
        <sz val="10"/>
        <color rgb="FFFF0000"/>
        <rFont val="Times New Roman"/>
        <charset val="134"/>
      </rPr>
      <t>100%</t>
    </r>
  </si>
  <si>
    <t>椒花水库工程</t>
  </si>
  <si>
    <t>大兴寨水库工程</t>
  </si>
  <si>
    <r>
      <rPr>
        <sz val="10"/>
        <rFont val="Times New Roman"/>
        <charset val="134"/>
      </rPr>
      <t>2014</t>
    </r>
    <r>
      <rPr>
        <sz val="10"/>
        <rFont val="宋体"/>
        <charset val="134"/>
      </rPr>
      <t>年前洞庭湖治理省配套欠账</t>
    </r>
  </si>
  <si>
    <r>
      <rPr>
        <sz val="10"/>
        <rFont val="Times New Roman"/>
        <charset val="134"/>
      </rPr>
      <t>2013</t>
    </r>
    <r>
      <rPr>
        <sz val="10"/>
        <rFont val="宋体"/>
        <charset val="134"/>
      </rPr>
      <t>年前大型灌区节水改造省配套欠账（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个子项）</t>
    </r>
  </si>
  <si>
    <t>二</t>
  </si>
  <si>
    <t>中央面上水利工程</t>
  </si>
  <si>
    <t>中小河流治理和中小河流治理重点县</t>
  </si>
  <si>
    <t>适当</t>
  </si>
  <si>
    <t>小型病险水库除险加固</t>
  </si>
  <si>
    <t>重点中型灌区</t>
  </si>
  <si>
    <r>
      <rPr>
        <sz val="10"/>
        <rFont val="宋体"/>
        <charset val="134"/>
      </rPr>
      <t>农村水系综合整治（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个试点）</t>
    </r>
  </si>
  <si>
    <t>小型水库建设、坡耕地、山洪灾害防治等其他面上项目</t>
  </si>
  <si>
    <t>湖南主要支流治理</t>
  </si>
  <si>
    <r>
      <rPr>
        <sz val="10"/>
        <rFont val="Times New Roman"/>
        <charset val="134"/>
      </rPr>
      <t>100%</t>
    </r>
    <r>
      <rPr>
        <sz val="10"/>
        <rFont val="宋体"/>
        <charset val="134"/>
      </rPr>
      <t>、适当</t>
    </r>
  </si>
  <si>
    <t>湖南重点地区排涝能力建设</t>
  </si>
  <si>
    <t>大中型病险水库（水闸）除险加固</t>
  </si>
  <si>
    <t>湖南农村饮水安全工程</t>
  </si>
  <si>
    <t>定额补助</t>
  </si>
  <si>
    <t>三</t>
  </si>
  <si>
    <t>省级水利建设项目</t>
  </si>
  <si>
    <t>水利救灾资金</t>
  </si>
  <si>
    <t>重点险工险段治理、城市防洪等省级补助</t>
  </si>
  <si>
    <t>洞庭湖北部地区分片补水应急实施工程</t>
  </si>
  <si>
    <t>四</t>
  </si>
  <si>
    <t>省级水利管理投入</t>
  </si>
  <si>
    <t>全面推进河长制湖长制</t>
  </si>
  <si>
    <t>河道管理</t>
  </si>
  <si>
    <t>水资源管理项目</t>
  </si>
  <si>
    <t>规划及项目前期费</t>
  </si>
  <si>
    <t>水利设施维修养护</t>
  </si>
  <si>
    <t>厅直属单位能力建设</t>
  </si>
  <si>
    <t>援疆援藏、地方申报事项等</t>
  </si>
  <si>
    <t>水利科技、深化改革、教育培训、技术审查等</t>
  </si>
</sst>
</file>

<file path=xl/styles.xml><?xml version="1.0" encoding="utf-8"?>
<styleSheet xmlns="http://schemas.openxmlformats.org/spreadsheetml/2006/main">
  <numFmts count="6">
    <numFmt numFmtId="176" formatCode="0;_ꠀ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_ "/>
    <numFmt numFmtId="44" formatCode="_ &quot;￥&quot;* #,##0.00_ ;_ &quot;￥&quot;* \-#,##0.00_ ;_ &quot;￥&quot;* &quot;-&quot;??_ ;_ @_ "/>
    <numFmt numFmtId="41" formatCode="_ * #,##0_ ;_ * \-#,##0_ ;_ * &quot;-&quot;_ ;_ @_ "/>
  </numFmts>
  <fonts count="51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b/>
      <sz val="11"/>
      <name val="Times New Roman"/>
      <charset val="134"/>
    </font>
    <font>
      <sz val="11"/>
      <color rgb="FFFF0000"/>
      <name val="Times New Roman"/>
      <charset val="134"/>
    </font>
    <font>
      <sz val="11"/>
      <name val="Times New Roman"/>
      <charset val="134"/>
    </font>
    <font>
      <b/>
      <sz val="20"/>
      <name val="Times New Roman"/>
      <charset val="134"/>
    </font>
    <font>
      <sz val="10"/>
      <name val="Times New Roman"/>
      <charset val="134"/>
    </font>
    <font>
      <b/>
      <sz val="10"/>
      <color theme="1"/>
      <name val="Times New Roman"/>
      <charset val="134"/>
    </font>
    <font>
      <sz val="10"/>
      <name val="宋体"/>
      <charset val="134"/>
    </font>
    <font>
      <sz val="10"/>
      <color rgb="FFFF0000"/>
      <name val="Times New Roman"/>
      <charset val="134"/>
    </font>
    <font>
      <sz val="10"/>
      <color rgb="FFFF0000"/>
      <name val="宋体"/>
      <charset val="134"/>
    </font>
    <font>
      <sz val="12"/>
      <color rgb="FF000000"/>
      <name val="Times New Roman"/>
      <charset val="134"/>
    </font>
    <font>
      <sz val="11"/>
      <color rgb="FF000000"/>
      <name val="Times New Roman"/>
      <charset val="134"/>
    </font>
    <font>
      <sz val="16"/>
      <color rgb="FF000000"/>
      <name val="黑体"/>
      <charset val="134"/>
    </font>
    <font>
      <b/>
      <sz val="22"/>
      <color rgb="FF000000"/>
      <name val="方正小标宋_GBK"/>
      <charset val="134"/>
    </font>
    <font>
      <b/>
      <sz val="22"/>
      <color rgb="FF000000"/>
      <name val="Times New Roman"/>
      <charset val="134"/>
    </font>
    <font>
      <b/>
      <sz val="20"/>
      <color rgb="FF000000"/>
      <name val="Times New Roman"/>
      <charset val="134"/>
    </font>
    <font>
      <b/>
      <sz val="12"/>
      <color rgb="FF000000"/>
      <name val="Times New Roman"/>
      <charset val="134"/>
    </font>
    <font>
      <b/>
      <sz val="12"/>
      <color rgb="FF000000"/>
      <name val="黑体"/>
      <charset val="134"/>
    </font>
    <font>
      <b/>
      <sz val="12"/>
      <color indexed="8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2"/>
      <color rgb="FF000000"/>
      <name val="方正书宋_GBK"/>
      <charset val="134"/>
    </font>
    <font>
      <b/>
      <sz val="12"/>
      <color indexed="8"/>
      <name val="黑体"/>
      <charset val="134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2">
    <xf numFmtId="0" fontId="0" fillId="0" borderId="0">
      <alignment vertical="center"/>
    </xf>
    <xf numFmtId="0" fontId="33" fillId="0" borderId="0"/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20" fillId="26" borderId="0" applyNumberFormat="false" applyBorder="false" applyAlignment="false" applyProtection="false">
      <alignment vertical="center"/>
    </xf>
    <xf numFmtId="0" fontId="25" fillId="19" borderId="0" applyNumberFormat="false" applyBorder="false" applyAlignment="false" applyProtection="false">
      <alignment vertical="center"/>
    </xf>
    <xf numFmtId="0" fontId="30" fillId="12" borderId="9" applyNumberFormat="false" applyAlignment="false" applyProtection="false">
      <alignment vertical="center"/>
    </xf>
    <xf numFmtId="0" fontId="32" fillId="21" borderId="10" applyNumberFormat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34" fillId="0" borderId="11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7" fillId="0" borderId="11" applyNumberFormat="false" applyFill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5" fillId="18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28" fillId="0" borderId="8" applyNumberFormat="false" applyFill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24" fillId="0" borderId="0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6" fillId="0" borderId="0">
      <alignment vertical="center"/>
    </xf>
    <xf numFmtId="0" fontId="25" fillId="25" borderId="0" applyNumberFormat="false" applyBorder="false" applyAlignment="false" applyProtection="false">
      <alignment vertical="center"/>
    </xf>
    <xf numFmtId="0" fontId="24" fillId="0" borderId="0"/>
    <xf numFmtId="0" fontId="35" fillId="0" borderId="12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5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25" fillId="28" borderId="0" applyNumberFormat="false" applyBorder="false" applyAlignment="false" applyProtection="false">
      <alignment vertical="center"/>
    </xf>
    <xf numFmtId="0" fontId="0" fillId="30" borderId="13" applyNumberFormat="false" applyFont="false" applyAlignment="false" applyProtection="false">
      <alignment vertical="center"/>
    </xf>
    <xf numFmtId="0" fontId="20" fillId="32" borderId="0" applyNumberFormat="false" applyBorder="false" applyAlignment="false" applyProtection="false">
      <alignment vertical="center"/>
    </xf>
    <xf numFmtId="0" fontId="42" fillId="0" borderId="0">
      <alignment vertical="center"/>
    </xf>
    <xf numFmtId="0" fontId="41" fillId="31" borderId="0" applyNumberFormat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43" fillId="34" borderId="0" applyNumberFormat="false" applyBorder="false" applyAlignment="false" applyProtection="false">
      <alignment vertical="center"/>
    </xf>
    <xf numFmtId="0" fontId="22" fillId="12" borderId="6" applyNumberFormat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0" fillId="33" borderId="0" applyNumberFormat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25" fillId="16" borderId="0" applyNumberFormat="false" applyBorder="false" applyAlignment="false" applyProtection="false">
      <alignment vertical="center"/>
    </xf>
    <xf numFmtId="0" fontId="21" fillId="5" borderId="6" applyNumberFormat="false" applyAlignment="false" applyProtection="false">
      <alignment vertical="center"/>
    </xf>
    <xf numFmtId="0" fontId="25" fillId="20" borderId="0" applyNumberFormat="false" applyBorder="false" applyAlignment="false" applyProtection="false">
      <alignment vertical="center"/>
    </xf>
    <xf numFmtId="0" fontId="20" fillId="4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>
      <alignment vertical="center"/>
    </xf>
    <xf numFmtId="0" fontId="4" fillId="0" borderId="0" xfId="0" applyFont="true" applyFill="true" applyAlignment="true">
      <alignment vertical="center"/>
    </xf>
    <xf numFmtId="0" fontId="4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left" vertical="center"/>
    </xf>
    <xf numFmtId="0" fontId="6" fillId="0" borderId="0" xfId="0" applyFont="true" applyFill="true" applyAlignment="true">
      <alignment horizontal="left" vertical="center"/>
    </xf>
    <xf numFmtId="0" fontId="6" fillId="0" borderId="0" xfId="0" applyFont="true" applyFill="true" applyAlignment="true">
      <alignment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2" xfId="3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left" vertical="center" wrapText="true"/>
    </xf>
    <xf numFmtId="0" fontId="1" fillId="0" borderId="2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 wrapText="true"/>
    </xf>
    <xf numFmtId="0" fontId="8" fillId="0" borderId="2" xfId="1" applyFont="true" applyFill="true" applyBorder="true" applyAlignment="true">
      <alignment horizontal="left" vertical="center" wrapText="true"/>
    </xf>
    <xf numFmtId="0" fontId="6" fillId="2" borderId="2" xfId="0" applyFont="true" applyFill="true" applyBorder="true" applyAlignment="true">
      <alignment horizontal="center" vertical="center" wrapText="true"/>
    </xf>
    <xf numFmtId="0" fontId="6" fillId="0" borderId="2" xfId="1" applyFont="true" applyFill="true" applyBorder="true" applyAlignment="true">
      <alignment horizontal="left" vertical="center" wrapText="true"/>
    </xf>
    <xf numFmtId="0" fontId="6" fillId="0" borderId="2" xfId="0" applyFont="true" applyFill="true" applyBorder="true" applyAlignment="true">
      <alignment horizontal="left" vertical="center" wrapText="true"/>
    </xf>
    <xf numFmtId="176" fontId="6" fillId="2" borderId="2" xfId="0" applyNumberFormat="true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left" vertical="center" wrapText="true"/>
    </xf>
    <xf numFmtId="0" fontId="9" fillId="2" borderId="2" xfId="0" applyFont="true" applyFill="true" applyBorder="true" applyAlignment="true">
      <alignment horizontal="center" vertical="center" wrapText="true"/>
    </xf>
    <xf numFmtId="176" fontId="9" fillId="2" borderId="2" xfId="0" applyNumberFormat="true" applyFont="true" applyFill="true" applyBorder="true" applyAlignment="true">
      <alignment horizontal="center" vertical="center" wrapText="true"/>
    </xf>
    <xf numFmtId="0" fontId="1" fillId="0" borderId="2" xfId="1" applyFont="true" applyFill="true" applyBorder="true" applyAlignment="true">
      <alignment horizontal="left" vertical="center" wrapText="true"/>
    </xf>
    <xf numFmtId="0" fontId="10" fillId="0" borderId="2" xfId="1" applyFont="true" applyFill="true" applyBorder="true" applyAlignment="true">
      <alignment horizontal="left" vertical="center" wrapText="true"/>
    </xf>
    <xf numFmtId="0" fontId="8" fillId="0" borderId="2" xfId="0" applyFont="true" applyFill="true" applyBorder="true" applyAlignment="true">
      <alignment horizontal="left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left" vertical="center"/>
    </xf>
    <xf numFmtId="0" fontId="6" fillId="0" borderId="2" xfId="0" applyFont="true" applyFill="true" applyBorder="true" applyAlignment="true">
      <alignment vertical="center"/>
    </xf>
    <xf numFmtId="0" fontId="8" fillId="0" borderId="2" xfId="0" applyFont="true" applyFill="true" applyBorder="true" applyAlignment="true">
      <alignment horizontal="left" vertical="center"/>
    </xf>
    <xf numFmtId="0" fontId="9" fillId="0" borderId="2" xfId="0" applyFont="true" applyFill="true" applyBorder="true" applyAlignment="true">
      <alignment horizontal="center" vertical="center"/>
    </xf>
    <xf numFmtId="0" fontId="10" fillId="0" borderId="2" xfId="0" applyFont="true" applyFill="true" applyBorder="true" applyAlignment="true">
      <alignment horizontal="left" vertical="center"/>
    </xf>
    <xf numFmtId="0" fontId="9" fillId="0" borderId="2" xfId="0" applyFont="true" applyFill="true" applyBorder="true" applyAlignment="true">
      <alignment vertical="center"/>
    </xf>
    <xf numFmtId="0" fontId="6" fillId="0" borderId="0" xfId="0" applyFont="true" applyFill="true" applyAlignment="true">
      <alignment horizontal="right" vertical="center"/>
    </xf>
    <xf numFmtId="177" fontId="1" fillId="0" borderId="2" xfId="3" applyNumberFormat="true" applyFont="true" applyFill="true" applyBorder="true" applyAlignment="true">
      <alignment horizontal="center" vertical="center" wrapText="true"/>
    </xf>
    <xf numFmtId="9" fontId="6" fillId="0" borderId="2" xfId="3" applyNumberFormat="true" applyFont="true" applyFill="true" applyBorder="true" applyAlignment="true">
      <alignment horizontal="center" vertical="center" wrapText="true"/>
    </xf>
    <xf numFmtId="0" fontId="6" fillId="3" borderId="2" xfId="0" applyFont="true" applyFill="true" applyBorder="true" applyAlignment="true">
      <alignment horizontal="center" vertical="center" wrapText="true"/>
    </xf>
    <xf numFmtId="9" fontId="8" fillId="0" borderId="2" xfId="3" applyNumberFormat="true" applyFont="true" applyFill="true" applyBorder="true" applyAlignment="true">
      <alignment horizontal="center" vertical="center" wrapText="true"/>
    </xf>
    <xf numFmtId="0" fontId="9" fillId="3" borderId="2" xfId="0" applyFont="true" applyFill="true" applyBorder="true" applyAlignment="true">
      <alignment horizontal="center" vertical="center" wrapText="true"/>
    </xf>
    <xf numFmtId="176" fontId="6" fillId="3" borderId="2" xfId="0" applyNumberFormat="true" applyFont="true" applyFill="true" applyBorder="true" applyAlignment="true">
      <alignment horizontal="center" vertical="center" wrapText="true"/>
    </xf>
    <xf numFmtId="9" fontId="9" fillId="0" borderId="2" xfId="3" applyNumberFormat="true" applyFont="true" applyFill="true" applyBorder="true" applyAlignment="true">
      <alignment horizontal="center" vertical="center" wrapText="true"/>
    </xf>
    <xf numFmtId="176" fontId="9" fillId="3" borderId="2" xfId="0" applyNumberFormat="true" applyFont="true" applyFill="true" applyBorder="true" applyAlignment="true">
      <alignment horizontal="center" vertical="center" wrapText="true"/>
    </xf>
    <xf numFmtId="9" fontId="6" fillId="0" borderId="3" xfId="3" applyNumberFormat="true" applyFont="true" applyFill="true" applyBorder="true" applyAlignment="true">
      <alignment horizontal="center" vertical="center" wrapText="true"/>
    </xf>
    <xf numFmtId="176" fontId="6" fillId="3" borderId="3" xfId="0" applyNumberFormat="true" applyFont="true" applyFill="true" applyBorder="true" applyAlignment="true">
      <alignment horizontal="center" vertical="center" wrapText="true"/>
    </xf>
    <xf numFmtId="9" fontId="10" fillId="0" borderId="3" xfId="3" applyNumberFormat="true" applyFont="true" applyFill="true" applyBorder="true" applyAlignment="true">
      <alignment horizontal="center" vertical="center" wrapText="true"/>
    </xf>
    <xf numFmtId="176" fontId="9" fillId="3" borderId="3" xfId="0" applyNumberFormat="true" applyFont="true" applyFill="true" applyBorder="true" applyAlignment="true">
      <alignment horizontal="center" vertical="center" wrapText="true"/>
    </xf>
    <xf numFmtId="0" fontId="6" fillId="0" borderId="0" xfId="0" applyFont="true" applyFill="true" applyAlignment="true">
      <alignment horizontal="center" vertical="center"/>
    </xf>
    <xf numFmtId="0" fontId="11" fillId="0" borderId="0" xfId="0" applyFont="true" applyFill="true" applyBorder="true" applyAlignment="true">
      <alignment vertical="center"/>
    </xf>
    <xf numFmtId="0" fontId="12" fillId="0" borderId="0" xfId="0" applyFont="true" applyFill="true" applyBorder="true" applyAlignment="true">
      <alignment vertical="center"/>
    </xf>
    <xf numFmtId="0" fontId="12" fillId="0" borderId="0" xfId="0" applyFont="true" applyFill="true" applyBorder="true" applyAlignment="true">
      <alignment horizontal="center" vertical="center"/>
    </xf>
    <xf numFmtId="0" fontId="13" fillId="0" borderId="0" xfId="0" applyFont="true" applyFill="true" applyBorder="true" applyAlignment="true">
      <alignment vertical="center"/>
    </xf>
    <xf numFmtId="0" fontId="14" fillId="0" borderId="0" xfId="0" applyFont="true" applyFill="true" applyBorder="true" applyAlignment="true">
      <alignment horizontal="center" vertical="center" wrapText="true"/>
    </xf>
    <xf numFmtId="0" fontId="15" fillId="0" borderId="0" xfId="0" applyFont="true" applyFill="true" applyBorder="true" applyAlignment="true">
      <alignment horizontal="center" vertical="center" wrapText="true"/>
    </xf>
    <xf numFmtId="0" fontId="16" fillId="0" borderId="0" xfId="0" applyFont="true" applyFill="true" applyAlignment="true">
      <alignment horizontal="center" vertical="center" wrapText="true"/>
    </xf>
    <xf numFmtId="0" fontId="17" fillId="0" borderId="2" xfId="0" applyFont="true" applyFill="true" applyBorder="true" applyAlignment="true">
      <alignment horizontal="center" vertical="center" wrapText="true"/>
    </xf>
    <xf numFmtId="0" fontId="18" fillId="0" borderId="2" xfId="0" applyFont="true" applyFill="true" applyBorder="true" applyAlignment="true">
      <alignment horizontal="center" vertical="center" wrapText="true"/>
    </xf>
    <xf numFmtId="0" fontId="19" fillId="0" borderId="4" xfId="0" applyFont="true" applyFill="true" applyBorder="true" applyAlignment="true">
      <alignment horizontal="center" vertical="center"/>
    </xf>
    <xf numFmtId="0" fontId="17" fillId="0" borderId="5" xfId="0" applyFont="true" applyFill="true" applyBorder="true" applyAlignment="true">
      <alignment horizontal="center" vertical="center"/>
    </xf>
    <xf numFmtId="0" fontId="11" fillId="0" borderId="2" xfId="0" applyFont="true" applyFill="true" applyBorder="true" applyAlignment="true">
      <alignment horizontal="left" vertical="center"/>
    </xf>
    <xf numFmtId="0" fontId="17" fillId="0" borderId="2" xfId="0" applyFont="true" applyFill="true" applyBorder="true" applyAlignment="true">
      <alignment horizontal="center" vertical="center"/>
    </xf>
    <xf numFmtId="177" fontId="17" fillId="0" borderId="2" xfId="0" applyNumberFormat="true" applyFont="true" applyFill="true" applyBorder="true" applyAlignment="true">
      <alignment horizontal="center" vertical="center"/>
    </xf>
    <xf numFmtId="0" fontId="11" fillId="0" borderId="2" xfId="0" applyFont="true" applyFill="true" applyBorder="true" applyAlignment="true">
      <alignment horizontal="center" vertical="center"/>
    </xf>
    <xf numFmtId="0" fontId="11" fillId="0" borderId="2" xfId="0" applyFont="true" applyFill="true" applyBorder="true" applyAlignment="true">
      <alignment horizontal="left" vertical="center" wrapText="true"/>
    </xf>
    <xf numFmtId="177" fontId="11" fillId="0" borderId="2" xfId="0" applyNumberFormat="true" applyFont="true" applyFill="true" applyBorder="true" applyAlignment="true">
      <alignment horizontal="center" vertical="center"/>
    </xf>
    <xf numFmtId="0" fontId="11" fillId="0" borderId="0" xfId="0" applyFont="true" applyFill="true" applyAlignment="true">
      <alignment horizontal="right" vertical="center" wrapText="true"/>
    </xf>
    <xf numFmtId="0" fontId="19" fillId="0" borderId="2" xfId="0" applyFont="true" applyFill="true" applyBorder="true" applyAlignment="true">
      <alignment horizontal="center" vertical="center" wrapText="true"/>
    </xf>
  </cellXfs>
  <cellStyles count="62">
    <cellStyle name="常规" xfId="0" builtinId="0"/>
    <cellStyle name="常规_2-（附表）2014年中央水利项目完成投资按项目类型分等（4.8）" xfId="1"/>
    <cellStyle name="常规 5" xfId="2"/>
    <cellStyle name="常规 30_20161130-湖南省2016年水利投资计划台账" xfId="3"/>
    <cellStyle name="常规 2" xfId="4"/>
    <cellStyle name="常规 24" xfId="5"/>
    <cellStyle name="常规 19" xfId="6"/>
    <cellStyle name="常规 101" xfId="7"/>
    <cellStyle name="60% - 强调文字颜色 6" xfId="8" builtinId="52"/>
    <cellStyle name="20% - 强调文字颜色 6" xfId="9" builtinId="50"/>
    <cellStyle name="输出" xfId="10" builtinId="21"/>
    <cellStyle name="检查单元格" xfId="11" builtinId="23"/>
    <cellStyle name="差" xfId="12" builtinId="27"/>
    <cellStyle name="标题 1" xfId="13" builtinId="16"/>
    <cellStyle name="解释性文本" xfId="14" builtinId="53"/>
    <cellStyle name="标题 2" xfId="15" builtinId="17"/>
    <cellStyle name="40% - 强调文字颜色 5" xfId="16" builtinId="47"/>
    <cellStyle name="千位分隔[0]" xfId="17" builtinId="6"/>
    <cellStyle name="40% - 强调文字颜色 6" xfId="18" builtinId="51"/>
    <cellStyle name="超链接" xfId="19" builtinId="8"/>
    <cellStyle name="强调文字颜色 5" xfId="20" builtinId="45"/>
    <cellStyle name="标题 3" xfId="21" builtinId="18"/>
    <cellStyle name="汇总" xfId="22" builtinId="25"/>
    <cellStyle name="20% - 强调文字颜色 1" xfId="23" builtinId="30"/>
    <cellStyle name="40% - 强调文字颜色 1" xfId="24" builtinId="31"/>
    <cellStyle name="强调文字颜色 6" xfId="25" builtinId="49"/>
    <cellStyle name="千位分隔" xfId="26" builtinId="3"/>
    <cellStyle name="标题" xfId="27" builtinId="15"/>
    <cellStyle name="常规 3 3" xfId="28"/>
    <cellStyle name="已访问的超链接" xfId="29" builtinId="9"/>
    <cellStyle name="常规 2 2" xfId="30"/>
    <cellStyle name="40% - 强调文字颜色 4" xfId="31" builtinId="43"/>
    <cellStyle name="常规 3" xfId="32"/>
    <cellStyle name="链接单元格" xfId="33" builtinId="24"/>
    <cellStyle name="标题 4" xfId="34" builtinId="19"/>
    <cellStyle name="20% - 强调文字颜色 2" xfId="35" builtinId="34"/>
    <cellStyle name="货币[0]" xfId="36" builtinId="7"/>
    <cellStyle name="常规 10 2" xfId="37"/>
    <cellStyle name="警告文本" xfId="38" builtinId="11"/>
    <cellStyle name="40% - 强调文字颜色 2" xfId="39" builtinId="35"/>
    <cellStyle name="注释" xfId="40" builtinId="10"/>
    <cellStyle name="60% - 强调文字颜色 3" xfId="41" builtinId="40"/>
    <cellStyle name="常规 18" xfId="42"/>
    <cellStyle name="好" xfId="43" builtinId="26"/>
    <cellStyle name="20% - 强调文字颜色 5" xfId="44" builtinId="46"/>
    <cellStyle name="适中" xfId="45" builtinId="28"/>
    <cellStyle name="计算" xfId="46" builtinId="22"/>
    <cellStyle name="强调文字颜色 1" xfId="47" builtinId="29"/>
    <cellStyle name="60% - 强调文字颜色 4" xfId="48" builtinId="44"/>
    <cellStyle name="60% - 强调文字颜色 1" xfId="49" builtinId="32"/>
    <cellStyle name="常规 7 3" xfId="50"/>
    <cellStyle name="强调文字颜色 2" xfId="51" builtinId="33"/>
    <cellStyle name="60% - 强调文字颜色 5" xfId="52" builtinId="48"/>
    <cellStyle name="百分比" xfId="53" builtinId="5"/>
    <cellStyle name="60% - 强调文字颜色 2" xfId="54" builtinId="36"/>
    <cellStyle name="货币" xfId="55" builtinId="4"/>
    <cellStyle name="强调文字颜色 3" xfId="56" builtinId="37"/>
    <cellStyle name="20% - 强调文字颜色 3" xfId="57" builtinId="38"/>
    <cellStyle name="输入" xfId="58" builtinId="20"/>
    <cellStyle name="40% - 强调文字颜色 3" xfId="59" builtinId="39"/>
    <cellStyle name="强调文字颜色 4" xfId="60" builtinId="41"/>
    <cellStyle name="20% - 强调文字颜色 4" xfId="61" builtinId="42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zoomScale="85" zoomScaleNormal="85" topLeftCell="A7" workbookViewId="0">
      <selection activeCell="K13" sqref="K13"/>
    </sheetView>
  </sheetViews>
  <sheetFormatPr defaultColWidth="11.25" defaultRowHeight="13.5"/>
  <cols>
    <col min="1" max="1" width="8" style="53" customWidth="true"/>
    <col min="2" max="2" width="20.5" style="53" customWidth="true"/>
    <col min="3" max="3" width="32.125" style="53" customWidth="true"/>
    <col min="4" max="4" width="8.25" style="54" customWidth="true"/>
    <col min="5" max="5" width="10.875" style="53" customWidth="true"/>
    <col min="6" max="6" width="13.125" style="53" hidden="true" customWidth="true"/>
    <col min="7" max="7" width="10.75" style="53" customWidth="true"/>
    <col min="8" max="16384" width="11.25" style="53"/>
  </cols>
  <sheetData>
    <row r="1" ht="42.75" customHeight="true" spans="1:1">
      <c r="A1" s="55" t="s">
        <v>0</v>
      </c>
    </row>
    <row r="2" ht="84" customHeight="true" spans="1:8">
      <c r="A2" s="56" t="s">
        <v>1</v>
      </c>
      <c r="B2" s="57"/>
      <c r="C2" s="57"/>
      <c r="D2" s="57"/>
      <c r="E2" s="57"/>
      <c r="F2" s="57"/>
      <c r="G2" s="57"/>
      <c r="H2" s="57"/>
    </row>
    <row r="3" ht="27" customHeight="true" spans="1:8">
      <c r="A3" s="58"/>
      <c r="B3" s="58"/>
      <c r="C3" s="58"/>
      <c r="D3" s="58"/>
      <c r="E3" s="58"/>
      <c r="F3" s="58"/>
      <c r="G3" s="69" t="s">
        <v>2</v>
      </c>
      <c r="H3" s="69"/>
    </row>
    <row r="4" s="52" customFormat="true" ht="55.5" customHeight="true" spans="1:8">
      <c r="A4" s="59" t="s">
        <v>3</v>
      </c>
      <c r="B4" s="59" t="s">
        <v>4</v>
      </c>
      <c r="C4" s="59" t="s">
        <v>5</v>
      </c>
      <c r="D4" s="60" t="s">
        <v>6</v>
      </c>
      <c r="E4" s="70" t="s">
        <v>7</v>
      </c>
      <c r="F4" s="59" t="s">
        <v>8</v>
      </c>
      <c r="G4" s="59" t="s">
        <v>9</v>
      </c>
      <c r="H4" s="59" t="s">
        <v>10</v>
      </c>
    </row>
    <row r="5" s="52" customFormat="true" ht="37.5" customHeight="true" spans="1:8">
      <c r="A5" s="61" t="s">
        <v>11</v>
      </c>
      <c r="B5" s="62"/>
      <c r="C5" s="63"/>
      <c r="D5" s="64">
        <f>D6+D13</f>
        <v>11400</v>
      </c>
      <c r="E5" s="66"/>
      <c r="F5" s="66"/>
      <c r="G5" s="66"/>
      <c r="H5" s="66"/>
    </row>
    <row r="6" s="52" customFormat="true" ht="37.5" customHeight="true" spans="1:8">
      <c r="A6" s="64" t="s">
        <v>12</v>
      </c>
      <c r="B6" s="64" t="s">
        <v>13</v>
      </c>
      <c r="C6" s="63"/>
      <c r="D6" s="65">
        <f>D7+D9</f>
        <v>6586</v>
      </c>
      <c r="E6" s="66"/>
      <c r="F6" s="66"/>
      <c r="G6" s="66"/>
      <c r="H6" s="66"/>
    </row>
    <row r="7" s="52" customFormat="true" ht="37.5" customHeight="true" spans="1:8">
      <c r="A7" s="64"/>
      <c r="B7" s="64" t="s">
        <v>14</v>
      </c>
      <c r="C7" s="63"/>
      <c r="D7" s="65">
        <f>D8</f>
        <v>2311</v>
      </c>
      <c r="E7" s="66"/>
      <c r="F7" s="66"/>
      <c r="G7" s="66"/>
      <c r="H7" s="66"/>
    </row>
    <row r="8" s="52" customFormat="true" ht="37.5" customHeight="true" spans="1:8">
      <c r="A8" s="64"/>
      <c r="B8" s="66" t="s">
        <v>15</v>
      </c>
      <c r="C8" s="67" t="s">
        <v>16</v>
      </c>
      <c r="D8" s="68">
        <v>2311</v>
      </c>
      <c r="E8" s="66">
        <v>503</v>
      </c>
      <c r="F8" s="66"/>
      <c r="G8" s="66" t="s">
        <v>17</v>
      </c>
      <c r="H8" s="66"/>
    </row>
    <row r="9" s="52" customFormat="true" ht="37.5" customHeight="true" spans="1:8">
      <c r="A9" s="64"/>
      <c r="B9" s="64" t="s">
        <v>18</v>
      </c>
      <c r="C9" s="67"/>
      <c r="D9" s="65">
        <f>D10</f>
        <v>4275</v>
      </c>
      <c r="E9" s="66"/>
      <c r="F9" s="66"/>
      <c r="G9" s="66"/>
      <c r="H9" s="66"/>
    </row>
    <row r="10" s="52" customFormat="true" ht="37.5" customHeight="true" spans="1:8">
      <c r="A10" s="64"/>
      <c r="B10" s="66" t="s">
        <v>19</v>
      </c>
      <c r="C10" s="67" t="s">
        <v>20</v>
      </c>
      <c r="D10" s="68">
        <f>D11+D12</f>
        <v>4275</v>
      </c>
      <c r="E10" s="66"/>
      <c r="F10" s="66"/>
      <c r="G10" s="66"/>
      <c r="H10" s="66"/>
    </row>
    <row r="11" s="52" customFormat="true" ht="37.5" customHeight="true" spans="1:8">
      <c r="A11" s="64"/>
      <c r="B11" s="66"/>
      <c r="C11" s="67" t="s">
        <v>21</v>
      </c>
      <c r="D11" s="68">
        <v>2789</v>
      </c>
      <c r="E11" s="66">
        <v>503</v>
      </c>
      <c r="F11" s="66"/>
      <c r="G11" s="66" t="s">
        <v>17</v>
      </c>
      <c r="H11" s="66"/>
    </row>
    <row r="12" s="52" customFormat="true" ht="37.5" customHeight="true" spans="1:8">
      <c r="A12" s="64"/>
      <c r="B12" s="66"/>
      <c r="C12" s="67" t="s">
        <v>22</v>
      </c>
      <c r="D12" s="68">
        <v>1486</v>
      </c>
      <c r="E12" s="66">
        <v>503</v>
      </c>
      <c r="F12" s="66"/>
      <c r="G12" s="66" t="s">
        <v>17</v>
      </c>
      <c r="H12" s="66"/>
    </row>
    <row r="13" s="52" customFormat="true" ht="37.5" customHeight="true" spans="1:8">
      <c r="A13" s="64" t="s">
        <v>23</v>
      </c>
      <c r="B13" s="64" t="s">
        <v>24</v>
      </c>
      <c r="C13" s="67"/>
      <c r="D13" s="65">
        <f>D14</f>
        <v>4814</v>
      </c>
      <c r="E13" s="66"/>
      <c r="F13" s="66"/>
      <c r="G13" s="66"/>
      <c r="H13" s="66"/>
    </row>
    <row r="14" s="52" customFormat="true" ht="37.5" customHeight="true" spans="1:8">
      <c r="A14" s="64"/>
      <c r="B14" s="64" t="s">
        <v>18</v>
      </c>
      <c r="C14" s="67"/>
      <c r="D14" s="65">
        <f>D15+D16</f>
        <v>4814</v>
      </c>
      <c r="E14" s="66"/>
      <c r="F14" s="66"/>
      <c r="G14" s="66"/>
      <c r="H14" s="66"/>
    </row>
    <row r="15" s="52" customFormat="true" ht="37.5" customHeight="true" spans="1:8">
      <c r="A15" s="64"/>
      <c r="B15" s="66" t="s">
        <v>25</v>
      </c>
      <c r="C15" s="67" t="s">
        <v>26</v>
      </c>
      <c r="D15" s="68">
        <v>2286</v>
      </c>
      <c r="E15" s="66">
        <v>503</v>
      </c>
      <c r="F15" s="66"/>
      <c r="G15" s="66" t="s">
        <v>17</v>
      </c>
      <c r="H15" s="66"/>
    </row>
    <row r="16" s="52" customFormat="true" ht="37.5" customHeight="true" spans="1:8">
      <c r="A16" s="64"/>
      <c r="B16" s="66" t="s">
        <v>27</v>
      </c>
      <c r="C16" s="67" t="s">
        <v>28</v>
      </c>
      <c r="D16" s="68">
        <v>2528</v>
      </c>
      <c r="E16" s="66">
        <v>503</v>
      </c>
      <c r="F16" s="66"/>
      <c r="G16" s="66" t="s">
        <v>17</v>
      </c>
      <c r="H16" s="66"/>
    </row>
    <row r="18" spans="4:4">
      <c r="D18" s="53"/>
    </row>
  </sheetData>
  <mergeCells count="4">
    <mergeCell ref="A2:H2"/>
    <mergeCell ref="G3:H3"/>
    <mergeCell ref="A5:B5"/>
    <mergeCell ref="A18:K18"/>
  </mergeCells>
  <printOptions horizontalCentered="true"/>
  <pageMargins left="0.748031496062992" right="0.748031496062992" top="0.984251968503937" bottom="0.984251968503937" header="0.511811023622047" footer="0.78740157480315"/>
  <pageSetup paperSize="9" scale="85" firstPageNumber="24" orientation="portrait" useFirstPageNumber="true"/>
  <headerFooter scaleWithDoc="0">
    <oddFooter>&amp;C&amp;"Times New Roman,常规"&amp;12— &amp;P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workbookViewId="0">
      <selection activeCell="R16" sqref="R16"/>
    </sheetView>
  </sheetViews>
  <sheetFormatPr defaultColWidth="9" defaultRowHeight="13.5"/>
  <cols>
    <col min="1" max="1" width="6.375" style="4" customWidth="true"/>
    <col min="2" max="2" width="26.125" style="5" customWidth="true"/>
    <col min="3" max="5" width="8.125" style="4" customWidth="true"/>
    <col min="6" max="6" width="11.125" style="4" customWidth="true"/>
    <col min="7" max="7" width="10.25" style="4" customWidth="true"/>
    <col min="8" max="8" width="7.5" style="4" customWidth="true"/>
    <col min="9" max="9" width="9" style="6" customWidth="true"/>
    <col min="10" max="12" width="9" style="4" hidden="true" customWidth="true"/>
    <col min="13" max="16384" width="9" style="4"/>
  </cols>
  <sheetData>
    <row r="1" ht="47.45" customHeight="true" spans="1:9">
      <c r="A1" s="7" t="s">
        <v>29</v>
      </c>
      <c r="B1" s="8"/>
      <c r="C1" s="7"/>
      <c r="D1" s="7"/>
      <c r="E1" s="7"/>
      <c r="F1" s="7"/>
      <c r="G1" s="7"/>
      <c r="H1" s="7"/>
      <c r="I1" s="7"/>
    </row>
    <row r="2" spans="2:9">
      <c r="B2" s="9"/>
      <c r="C2" s="10"/>
      <c r="D2" s="10"/>
      <c r="E2" s="10"/>
      <c r="F2" s="10"/>
      <c r="G2" s="38" t="s">
        <v>30</v>
      </c>
      <c r="H2" s="38"/>
      <c r="I2" s="38"/>
    </row>
    <row r="3" s="1" customFormat="true" ht="24" customHeight="true" spans="1:9">
      <c r="A3" s="11" t="s">
        <v>31</v>
      </c>
      <c r="B3" s="11" t="s">
        <v>32</v>
      </c>
      <c r="C3" s="12" t="s">
        <v>33</v>
      </c>
      <c r="D3" s="12" t="s">
        <v>34</v>
      </c>
      <c r="E3" s="12" t="s">
        <v>35</v>
      </c>
      <c r="F3" s="12" t="s">
        <v>36</v>
      </c>
      <c r="G3" s="12"/>
      <c r="H3" s="39" t="s">
        <v>37</v>
      </c>
      <c r="I3" s="14" t="s">
        <v>38</v>
      </c>
    </row>
    <row r="4" s="1" customFormat="true" ht="30.95" customHeight="true" spans="1:9">
      <c r="A4" s="13"/>
      <c r="B4" s="13"/>
      <c r="C4" s="12"/>
      <c r="D4" s="12"/>
      <c r="E4" s="12"/>
      <c r="F4" s="12" t="s">
        <v>39</v>
      </c>
      <c r="G4" s="12" t="s">
        <v>40</v>
      </c>
      <c r="H4" s="39"/>
      <c r="I4" s="14"/>
    </row>
    <row r="5" s="2" customFormat="true" ht="24.95" customHeight="true" spans="1:12">
      <c r="A5" s="14" t="s">
        <v>41</v>
      </c>
      <c r="B5" s="14"/>
      <c r="C5" s="15">
        <f t="shared" ref="C5:I5" si="0">SUM(C6,C18,C28,C32)</f>
        <v>1573166</v>
      </c>
      <c r="D5" s="15">
        <f t="shared" si="0"/>
        <v>671225</v>
      </c>
      <c r="E5" s="15">
        <f t="shared" si="0"/>
        <v>901941</v>
      </c>
      <c r="F5" s="15"/>
      <c r="G5" s="15"/>
      <c r="H5" s="15">
        <f t="shared" si="0"/>
        <v>505586</v>
      </c>
      <c r="I5" s="15">
        <f t="shared" si="0"/>
        <v>348000</v>
      </c>
      <c r="K5" s="2">
        <v>348000</v>
      </c>
      <c r="L5" s="2">
        <f>K5-I5</f>
        <v>0</v>
      </c>
    </row>
    <row r="6" s="2" customFormat="true" ht="24.95" customHeight="true" spans="1:9">
      <c r="A6" s="1" t="s">
        <v>42</v>
      </c>
      <c r="B6" s="16" t="s">
        <v>43</v>
      </c>
      <c r="C6" s="17">
        <f t="shared" ref="C6:I6" si="1">SUM(C7:C17)</f>
        <v>314081</v>
      </c>
      <c r="D6" s="17">
        <f t="shared" si="1"/>
        <v>54621</v>
      </c>
      <c r="E6" s="17">
        <f t="shared" si="1"/>
        <v>259460</v>
      </c>
      <c r="F6" s="17"/>
      <c r="G6" s="17"/>
      <c r="H6" s="17">
        <f t="shared" si="1"/>
        <v>196342</v>
      </c>
      <c r="I6" s="17">
        <f t="shared" si="1"/>
        <v>132897</v>
      </c>
    </row>
    <row r="7" ht="38.1" customHeight="true" spans="1:10">
      <c r="A7" s="18">
        <v>1</v>
      </c>
      <c r="B7" s="19" t="s">
        <v>44</v>
      </c>
      <c r="C7" s="20">
        <f t="shared" ref="C7:C17" si="2">D7+E7</f>
        <v>68594</v>
      </c>
      <c r="D7" s="20">
        <v>20400</v>
      </c>
      <c r="E7" s="20">
        <v>48194</v>
      </c>
      <c r="F7" s="40">
        <v>1</v>
      </c>
      <c r="G7" s="40">
        <v>1</v>
      </c>
      <c r="H7" s="41">
        <v>48194</v>
      </c>
      <c r="I7" s="31">
        <v>30000</v>
      </c>
      <c r="J7" s="4">
        <v>10194</v>
      </c>
    </row>
    <row r="8" ht="41.1" customHeight="true" spans="1:10">
      <c r="A8" s="18">
        <v>2</v>
      </c>
      <c r="B8" s="21" t="s">
        <v>45</v>
      </c>
      <c r="C8" s="20">
        <f t="shared" si="2"/>
        <v>7936</v>
      </c>
      <c r="D8" s="20">
        <v>1254</v>
      </c>
      <c r="E8" s="20">
        <v>6682</v>
      </c>
      <c r="F8" s="40">
        <v>1</v>
      </c>
      <c r="G8" s="40">
        <v>1</v>
      </c>
      <c r="H8" s="41">
        <v>6682</v>
      </c>
      <c r="I8" s="31">
        <v>6682</v>
      </c>
      <c r="J8" s="4">
        <v>2682</v>
      </c>
    </row>
    <row r="9" ht="24.95" customHeight="true" spans="1:9">
      <c r="A9" s="18">
        <v>3</v>
      </c>
      <c r="B9" s="19" t="s">
        <v>46</v>
      </c>
      <c r="C9" s="20">
        <f t="shared" si="2"/>
        <v>1234</v>
      </c>
      <c r="D9" s="18">
        <v>987</v>
      </c>
      <c r="E9" s="18">
        <v>247</v>
      </c>
      <c r="F9" s="40">
        <v>0.5</v>
      </c>
      <c r="G9" s="40">
        <v>0.5</v>
      </c>
      <c r="H9" s="31">
        <v>124</v>
      </c>
      <c r="I9" s="31">
        <v>120</v>
      </c>
    </row>
    <row r="10" ht="24.95" customHeight="true" spans="1:9">
      <c r="A10" s="18">
        <v>4</v>
      </c>
      <c r="B10" s="21" t="s">
        <v>47</v>
      </c>
      <c r="C10" s="20">
        <f t="shared" si="2"/>
        <v>31370</v>
      </c>
      <c r="D10" s="20">
        <v>1980</v>
      </c>
      <c r="E10" s="20">
        <v>29390</v>
      </c>
      <c r="F10" s="40">
        <v>0.5</v>
      </c>
      <c r="G10" s="42" t="s">
        <v>48</v>
      </c>
      <c r="H10" s="43">
        <v>6395</v>
      </c>
      <c r="I10" s="35">
        <v>6395</v>
      </c>
    </row>
    <row r="11" ht="24.95" customHeight="true" spans="1:9">
      <c r="A11" s="18">
        <v>5</v>
      </c>
      <c r="B11" s="22" t="s">
        <v>49</v>
      </c>
      <c r="C11" s="20">
        <f t="shared" si="2"/>
        <v>50000</v>
      </c>
      <c r="D11" s="23">
        <v>30000</v>
      </c>
      <c r="E11" s="23">
        <v>20000</v>
      </c>
      <c r="F11" s="40">
        <v>0.5</v>
      </c>
      <c r="G11" s="40">
        <v>0.5</v>
      </c>
      <c r="H11" s="44">
        <v>10000</v>
      </c>
      <c r="I11" s="31">
        <v>10000</v>
      </c>
    </row>
    <row r="12" ht="24.95" customHeight="true" spans="1:9">
      <c r="A12" s="18">
        <v>6</v>
      </c>
      <c r="B12" s="21" t="s">
        <v>50</v>
      </c>
      <c r="C12" s="20">
        <f t="shared" si="2"/>
        <v>14707</v>
      </c>
      <c r="D12" s="23"/>
      <c r="E12" s="23">
        <v>14707</v>
      </c>
      <c r="F12" s="40">
        <v>1</v>
      </c>
      <c r="G12" s="40" t="s">
        <v>51</v>
      </c>
      <c r="H12" s="44">
        <v>14707</v>
      </c>
      <c r="I12" s="31">
        <v>10000</v>
      </c>
    </row>
    <row r="13" s="3" customFormat="true" ht="24.95" customHeight="true" spans="1:9">
      <c r="A13" s="24">
        <v>7</v>
      </c>
      <c r="B13" s="25" t="s">
        <v>52</v>
      </c>
      <c r="C13" s="26">
        <f t="shared" si="2"/>
        <v>65540</v>
      </c>
      <c r="D13" s="27"/>
      <c r="E13" s="27">
        <v>65540</v>
      </c>
      <c r="F13" s="45" t="s">
        <v>53</v>
      </c>
      <c r="G13" s="45">
        <v>0.5</v>
      </c>
      <c r="H13" s="46">
        <v>65540</v>
      </c>
      <c r="I13" s="35">
        <v>50000</v>
      </c>
    </row>
    <row r="14" ht="24.95" customHeight="true" spans="1:9">
      <c r="A14" s="18">
        <v>8</v>
      </c>
      <c r="B14" s="22" t="s">
        <v>54</v>
      </c>
      <c r="C14" s="20">
        <f t="shared" si="2"/>
        <v>40000</v>
      </c>
      <c r="D14" s="23"/>
      <c r="E14" s="23">
        <v>40000</v>
      </c>
      <c r="F14" s="40">
        <v>0.4</v>
      </c>
      <c r="G14" s="40" t="s">
        <v>48</v>
      </c>
      <c r="H14" s="44">
        <v>20000</v>
      </c>
      <c r="I14" s="31">
        <v>10000</v>
      </c>
    </row>
    <row r="15" ht="24.95" customHeight="true" spans="1:9">
      <c r="A15" s="18">
        <v>9</v>
      </c>
      <c r="B15" s="22" t="s">
        <v>55</v>
      </c>
      <c r="C15" s="20">
        <f t="shared" si="2"/>
        <v>20000</v>
      </c>
      <c r="D15" s="23"/>
      <c r="E15" s="23">
        <v>20000</v>
      </c>
      <c r="F15" s="40">
        <v>1</v>
      </c>
      <c r="G15" s="40">
        <v>0.5</v>
      </c>
      <c r="H15" s="44">
        <f>E15*G15</f>
        <v>10000</v>
      </c>
      <c r="I15" s="31"/>
    </row>
    <row r="16" ht="24.95" customHeight="true" spans="1:9">
      <c r="A16" s="18">
        <v>10</v>
      </c>
      <c r="B16" s="22" t="s">
        <v>56</v>
      </c>
      <c r="C16" s="20">
        <f t="shared" si="2"/>
        <v>10000</v>
      </c>
      <c r="D16" s="23"/>
      <c r="E16" s="23">
        <f>H16</f>
        <v>10000</v>
      </c>
      <c r="F16" s="40">
        <v>1</v>
      </c>
      <c r="G16" s="40">
        <v>1</v>
      </c>
      <c r="H16" s="44">
        <v>10000</v>
      </c>
      <c r="I16" s="31">
        <v>5000</v>
      </c>
    </row>
    <row r="17" ht="24.95" customHeight="true" spans="1:9">
      <c r="A17" s="18">
        <v>11</v>
      </c>
      <c r="B17" s="22" t="s">
        <v>57</v>
      </c>
      <c r="C17" s="20">
        <f t="shared" si="2"/>
        <v>4700</v>
      </c>
      <c r="D17" s="23"/>
      <c r="E17" s="23">
        <f>H17</f>
        <v>4700</v>
      </c>
      <c r="F17" s="47"/>
      <c r="G17" s="40"/>
      <c r="H17" s="48">
        <v>4700</v>
      </c>
      <c r="I17" s="31">
        <v>4700</v>
      </c>
    </row>
    <row r="18" s="2" customFormat="true" ht="24.95" customHeight="true" spans="1:9">
      <c r="A18" s="14" t="s">
        <v>58</v>
      </c>
      <c r="B18" s="28" t="s">
        <v>59</v>
      </c>
      <c r="C18" s="17">
        <f t="shared" ref="C18:I18" si="3">SUM(C19:C27)</f>
        <v>1165945</v>
      </c>
      <c r="D18" s="17">
        <f t="shared" si="3"/>
        <v>616604</v>
      </c>
      <c r="E18" s="17">
        <f t="shared" si="3"/>
        <v>549341</v>
      </c>
      <c r="F18" s="17"/>
      <c r="G18" s="17"/>
      <c r="H18" s="17">
        <f t="shared" si="3"/>
        <v>200104</v>
      </c>
      <c r="I18" s="17">
        <f t="shared" si="3"/>
        <v>136250</v>
      </c>
    </row>
    <row r="19" ht="24.95" customHeight="true" spans="1:9">
      <c r="A19" s="18">
        <v>12</v>
      </c>
      <c r="B19" s="29" t="s">
        <v>60</v>
      </c>
      <c r="C19" s="26">
        <f t="shared" ref="C19:C27" si="4">D19+E19</f>
        <v>224758</v>
      </c>
      <c r="D19" s="27">
        <v>123618</v>
      </c>
      <c r="E19" s="27">
        <v>101140</v>
      </c>
      <c r="F19" s="49" t="s">
        <v>61</v>
      </c>
      <c r="G19" s="45">
        <v>0.3</v>
      </c>
      <c r="H19" s="50">
        <v>30340</v>
      </c>
      <c r="I19" s="35"/>
    </row>
    <row r="20" ht="24.95" customHeight="true" spans="1:9">
      <c r="A20" s="18">
        <v>13</v>
      </c>
      <c r="B20" s="25" t="s">
        <v>62</v>
      </c>
      <c r="C20" s="26">
        <f t="shared" si="4"/>
        <v>72364</v>
      </c>
      <c r="D20" s="27">
        <v>39804</v>
      </c>
      <c r="E20" s="27">
        <v>32560</v>
      </c>
      <c r="F20" s="49" t="s">
        <v>61</v>
      </c>
      <c r="G20" s="45">
        <v>0.2</v>
      </c>
      <c r="H20" s="50">
        <v>6510</v>
      </c>
      <c r="I20" s="35"/>
    </row>
    <row r="21" ht="24.95" customHeight="true" spans="1:9">
      <c r="A21" s="18">
        <v>14</v>
      </c>
      <c r="B21" s="25" t="s">
        <v>63</v>
      </c>
      <c r="C21" s="26">
        <f t="shared" si="4"/>
        <v>95205</v>
      </c>
      <c r="D21" s="27">
        <v>63470</v>
      </c>
      <c r="E21" s="27">
        <v>31735</v>
      </c>
      <c r="F21" s="49" t="s">
        <v>61</v>
      </c>
      <c r="G21" s="45"/>
      <c r="H21" s="50"/>
      <c r="I21" s="35"/>
    </row>
    <row r="22" ht="24.95" customHeight="true" spans="1:9">
      <c r="A22" s="18">
        <v>15</v>
      </c>
      <c r="B22" s="30" t="s">
        <v>64</v>
      </c>
      <c r="C22" s="20">
        <f t="shared" si="4"/>
        <v>67500</v>
      </c>
      <c r="D22" s="23">
        <v>22500</v>
      </c>
      <c r="E22" s="51">
        <v>45000</v>
      </c>
      <c r="F22" s="47" t="s">
        <v>61</v>
      </c>
      <c r="G22" s="40">
        <v>0.33</v>
      </c>
      <c r="H22" s="48">
        <v>15000</v>
      </c>
      <c r="I22" s="31">
        <v>15000</v>
      </c>
    </row>
    <row r="23" ht="24.95" customHeight="true" spans="1:9">
      <c r="A23" s="18">
        <v>16</v>
      </c>
      <c r="B23" s="30" t="s">
        <v>65</v>
      </c>
      <c r="C23" s="20">
        <f t="shared" si="4"/>
        <v>78490</v>
      </c>
      <c r="D23" s="23">
        <v>44970</v>
      </c>
      <c r="E23" s="23">
        <v>33520</v>
      </c>
      <c r="F23" s="47" t="s">
        <v>61</v>
      </c>
      <c r="G23" s="40"/>
      <c r="H23" s="48">
        <v>10000</v>
      </c>
      <c r="I23" s="31">
        <v>5000</v>
      </c>
    </row>
    <row r="24" ht="24.95" customHeight="true" spans="1:9">
      <c r="A24" s="18">
        <v>17</v>
      </c>
      <c r="B24" s="19" t="s">
        <v>66</v>
      </c>
      <c r="C24" s="20">
        <f t="shared" si="4"/>
        <v>188048</v>
      </c>
      <c r="D24" s="23">
        <v>94024</v>
      </c>
      <c r="E24" s="23">
        <v>94024</v>
      </c>
      <c r="F24" s="40" t="s">
        <v>67</v>
      </c>
      <c r="G24" s="40" t="s">
        <v>67</v>
      </c>
      <c r="H24" s="48">
        <v>47000</v>
      </c>
      <c r="I24" s="31">
        <v>25000</v>
      </c>
    </row>
    <row r="25" ht="24.95" customHeight="true" spans="1:9">
      <c r="A25" s="18">
        <v>18</v>
      </c>
      <c r="B25" s="19" t="s">
        <v>68</v>
      </c>
      <c r="C25" s="20">
        <f t="shared" si="4"/>
        <v>240000</v>
      </c>
      <c r="D25" s="23">
        <v>96000</v>
      </c>
      <c r="E25" s="23">
        <v>144000</v>
      </c>
      <c r="F25" s="40">
        <v>0.5</v>
      </c>
      <c r="G25" s="40">
        <v>0.5</v>
      </c>
      <c r="H25" s="48">
        <v>72000</v>
      </c>
      <c r="I25" s="31">
        <v>72000</v>
      </c>
    </row>
    <row r="26" ht="24.95" customHeight="true" spans="1:9">
      <c r="A26" s="18">
        <v>19</v>
      </c>
      <c r="B26" s="30" t="s">
        <v>69</v>
      </c>
      <c r="C26" s="20">
        <f t="shared" si="4"/>
        <v>57280</v>
      </c>
      <c r="D26" s="23">
        <v>38018</v>
      </c>
      <c r="E26" s="23">
        <v>19262</v>
      </c>
      <c r="F26" s="40">
        <v>0.5</v>
      </c>
      <c r="G26" s="40">
        <v>0.5</v>
      </c>
      <c r="H26" s="48">
        <v>10054</v>
      </c>
      <c r="I26" s="31">
        <v>10050</v>
      </c>
    </row>
    <row r="27" ht="24.95" customHeight="true" spans="1:9">
      <c r="A27" s="18">
        <v>21</v>
      </c>
      <c r="B27" s="22" t="s">
        <v>70</v>
      </c>
      <c r="C27" s="20">
        <f t="shared" si="4"/>
        <v>142300</v>
      </c>
      <c r="D27" s="23">
        <v>94200</v>
      </c>
      <c r="E27" s="23">
        <v>48100</v>
      </c>
      <c r="F27" s="40" t="s">
        <v>71</v>
      </c>
      <c r="G27" s="40" t="s">
        <v>71</v>
      </c>
      <c r="H27" s="48">
        <v>9200</v>
      </c>
      <c r="I27" s="31">
        <v>9200</v>
      </c>
    </row>
    <row r="28" s="2" customFormat="true" ht="24.95" customHeight="true" spans="1:9">
      <c r="A28" s="14" t="s">
        <v>72</v>
      </c>
      <c r="B28" s="16" t="s">
        <v>73</v>
      </c>
      <c r="C28" s="17">
        <f t="shared" ref="C28:I28" si="5">SUM(C29:C31)</f>
        <v>48140</v>
      </c>
      <c r="D28" s="17"/>
      <c r="E28" s="17">
        <f t="shared" si="5"/>
        <v>48140</v>
      </c>
      <c r="F28" s="17"/>
      <c r="G28" s="17"/>
      <c r="H28" s="17">
        <f t="shared" si="5"/>
        <v>48140</v>
      </c>
      <c r="I28" s="17">
        <f t="shared" si="5"/>
        <v>18353</v>
      </c>
    </row>
    <row r="29" ht="24.95" customHeight="true" spans="1:9">
      <c r="A29" s="18">
        <v>21</v>
      </c>
      <c r="B29" s="22" t="s">
        <v>74</v>
      </c>
      <c r="C29" s="20">
        <f t="shared" ref="C29:C31" si="6">D29+E29</f>
        <v>1000</v>
      </c>
      <c r="D29" s="23"/>
      <c r="E29" s="23">
        <f t="shared" ref="E29:E31" si="7">H29</f>
        <v>1000</v>
      </c>
      <c r="F29" s="47"/>
      <c r="G29" s="40"/>
      <c r="H29" s="48">
        <v>1000</v>
      </c>
      <c r="I29" s="31">
        <v>1000</v>
      </c>
    </row>
    <row r="30" ht="24.95" customHeight="true" spans="1:9">
      <c r="A30" s="18">
        <v>22</v>
      </c>
      <c r="B30" s="22" t="s">
        <v>75</v>
      </c>
      <c r="C30" s="20">
        <f t="shared" si="6"/>
        <v>40000</v>
      </c>
      <c r="D30" s="23"/>
      <c r="E30" s="23">
        <f t="shared" si="7"/>
        <v>40000</v>
      </c>
      <c r="F30" s="47"/>
      <c r="G30" s="40"/>
      <c r="H30" s="48">
        <v>40000</v>
      </c>
      <c r="I30" s="31">
        <v>10213</v>
      </c>
    </row>
    <row r="31" ht="24.95" customHeight="true" spans="1:9">
      <c r="A31" s="18">
        <v>23</v>
      </c>
      <c r="B31" s="22" t="s">
        <v>76</v>
      </c>
      <c r="C31" s="20">
        <f t="shared" si="6"/>
        <v>7140</v>
      </c>
      <c r="D31" s="23"/>
      <c r="E31" s="23">
        <f t="shared" si="7"/>
        <v>7140</v>
      </c>
      <c r="F31" s="47"/>
      <c r="G31" s="40"/>
      <c r="H31" s="48">
        <v>7140</v>
      </c>
      <c r="I31" s="31">
        <v>7140</v>
      </c>
    </row>
    <row r="32" s="2" customFormat="true" ht="24.95" customHeight="true" spans="1:9">
      <c r="A32" s="14" t="s">
        <v>77</v>
      </c>
      <c r="B32" s="16" t="s">
        <v>78</v>
      </c>
      <c r="C32" s="17">
        <f t="shared" ref="C32:I32" si="8">SUM(C33:C40)</f>
        <v>45000</v>
      </c>
      <c r="D32" s="17"/>
      <c r="E32" s="17">
        <f t="shared" si="8"/>
        <v>45000</v>
      </c>
      <c r="F32" s="17"/>
      <c r="G32" s="17"/>
      <c r="H32" s="17">
        <f t="shared" si="8"/>
        <v>61000</v>
      </c>
      <c r="I32" s="17">
        <f t="shared" si="8"/>
        <v>60500</v>
      </c>
    </row>
    <row r="33" ht="24.95" customHeight="true" spans="1:9">
      <c r="A33" s="31">
        <v>24</v>
      </c>
      <c r="B33" s="32" t="s">
        <v>79</v>
      </c>
      <c r="C33" s="31">
        <v>6000</v>
      </c>
      <c r="D33" s="33"/>
      <c r="E33" s="31">
        <v>6000</v>
      </c>
      <c r="F33" s="33"/>
      <c r="G33" s="33"/>
      <c r="H33" s="31">
        <v>6000</v>
      </c>
      <c r="I33" s="31">
        <v>6000</v>
      </c>
    </row>
    <row r="34" ht="24.95" customHeight="true" spans="1:9">
      <c r="A34" s="31">
        <v>25</v>
      </c>
      <c r="B34" s="34" t="s">
        <v>80</v>
      </c>
      <c r="C34" s="31"/>
      <c r="D34" s="33"/>
      <c r="E34" s="31"/>
      <c r="F34" s="33"/>
      <c r="G34" s="33"/>
      <c r="H34" s="31">
        <v>4500</v>
      </c>
      <c r="I34" s="31">
        <v>4500</v>
      </c>
    </row>
    <row r="35" ht="24.95" customHeight="true" spans="1:9">
      <c r="A35" s="31">
        <v>26</v>
      </c>
      <c r="B35" s="32" t="s">
        <v>81</v>
      </c>
      <c r="C35" s="31">
        <v>5000</v>
      </c>
      <c r="D35" s="33"/>
      <c r="E35" s="31">
        <v>5000</v>
      </c>
      <c r="F35" s="33"/>
      <c r="G35" s="33"/>
      <c r="H35" s="31">
        <v>5000</v>
      </c>
      <c r="I35" s="31">
        <v>5000</v>
      </c>
    </row>
    <row r="36" s="3" customFormat="true" ht="24.95" customHeight="true" spans="1:9">
      <c r="A36" s="35">
        <v>27</v>
      </c>
      <c r="B36" s="36" t="s">
        <v>82</v>
      </c>
      <c r="C36" s="35">
        <v>4500</v>
      </c>
      <c r="D36" s="37"/>
      <c r="E36" s="35">
        <v>4500</v>
      </c>
      <c r="F36" s="37"/>
      <c r="G36" s="37"/>
      <c r="H36" s="35">
        <v>20000</v>
      </c>
      <c r="I36" s="35">
        <v>20000</v>
      </c>
    </row>
    <row r="37" ht="24.95" customHeight="true" spans="1:9">
      <c r="A37" s="31">
        <v>28</v>
      </c>
      <c r="B37" s="32" t="s">
        <v>83</v>
      </c>
      <c r="C37" s="31">
        <v>17000</v>
      </c>
      <c r="D37" s="33"/>
      <c r="E37" s="31">
        <v>17000</v>
      </c>
      <c r="F37" s="33"/>
      <c r="G37" s="33"/>
      <c r="H37" s="31">
        <v>13000</v>
      </c>
      <c r="I37" s="31">
        <v>12500</v>
      </c>
    </row>
    <row r="38" ht="24.95" customHeight="true" spans="1:9">
      <c r="A38" s="31">
        <v>29</v>
      </c>
      <c r="B38" s="32" t="s">
        <v>84</v>
      </c>
      <c r="C38" s="31">
        <v>4500</v>
      </c>
      <c r="D38" s="33"/>
      <c r="E38" s="31">
        <v>4500</v>
      </c>
      <c r="F38" s="33"/>
      <c r="G38" s="33"/>
      <c r="H38" s="31">
        <v>4500</v>
      </c>
      <c r="I38" s="31">
        <v>4500</v>
      </c>
    </row>
    <row r="39" ht="24.95" customHeight="true" spans="1:9">
      <c r="A39" s="31">
        <v>30</v>
      </c>
      <c r="B39" s="32" t="s">
        <v>85</v>
      </c>
      <c r="C39" s="31">
        <v>5000</v>
      </c>
      <c r="D39" s="33"/>
      <c r="E39" s="31">
        <v>5000</v>
      </c>
      <c r="F39" s="33"/>
      <c r="G39" s="33"/>
      <c r="H39" s="31">
        <v>5000</v>
      </c>
      <c r="I39" s="31">
        <v>5000</v>
      </c>
    </row>
    <row r="40" ht="24.95" customHeight="true" spans="1:9">
      <c r="A40" s="31">
        <v>31</v>
      </c>
      <c r="B40" s="22" t="s">
        <v>86</v>
      </c>
      <c r="C40" s="31">
        <v>3000</v>
      </c>
      <c r="D40" s="33"/>
      <c r="E40" s="31">
        <v>3000</v>
      </c>
      <c r="F40" s="33"/>
      <c r="G40" s="33"/>
      <c r="H40" s="31">
        <v>3000</v>
      </c>
      <c r="I40" s="31">
        <v>3000</v>
      </c>
    </row>
  </sheetData>
  <mergeCells count="11">
    <mergeCell ref="A1:I1"/>
    <mergeCell ref="G2:I2"/>
    <mergeCell ref="F3:G3"/>
    <mergeCell ref="A5:B5"/>
    <mergeCell ref="A3:A4"/>
    <mergeCell ref="B3:B4"/>
    <mergeCell ref="C3:C4"/>
    <mergeCell ref="D3:D4"/>
    <mergeCell ref="E3:E4"/>
    <mergeCell ref="H3:H4"/>
    <mergeCell ref="I3:I4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</vt:lpstr>
      <vt:lpstr>需求测算（不考虑增加资金）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zhouxinzhang</dc:creator>
  <cp:lastModifiedBy>greatwall</cp:lastModifiedBy>
  <dcterms:created xsi:type="dcterms:W3CDTF">2006-12-03T19:21:00Z</dcterms:created>
  <cp:lastPrinted>2023-08-20T03:39:00Z</cp:lastPrinted>
  <dcterms:modified xsi:type="dcterms:W3CDTF">2023-08-23T09:18:24Z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20030ADB13714D2BAFA9E4F6551CA16E_12</vt:lpwstr>
  </property>
</Properties>
</file>