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附件5" sheetId="36" r:id="rId1"/>
    <sheet name="需求测算（不考虑增加资金）" sheetId="3" state="hidden" r:id="rId2"/>
  </sheets>
  <definedNames>
    <definedName name="_xlnm.Print_Titles" localSheetId="0">附件5!$4:$4</definedName>
  </definedNames>
  <calcPr calcId="144525"/>
</workbook>
</file>

<file path=xl/sharedStrings.xml><?xml version="1.0" encoding="utf-8"?>
<sst xmlns="http://schemas.openxmlformats.org/spreadsheetml/2006/main" count="238" uniqueCount="211">
  <si>
    <t>附件5</t>
  </si>
  <si>
    <r>
      <rPr>
        <b/>
        <sz val="20"/>
        <color rgb="FF000000"/>
        <rFont val="Times New Roman"/>
        <charset val="0"/>
      </rPr>
      <t>2023</t>
    </r>
    <r>
      <rPr>
        <b/>
        <sz val="20"/>
        <color rgb="FF000000"/>
        <rFont val="方正小标宋_GBK"/>
        <charset val="0"/>
      </rPr>
      <t>年水利科技项目省级补助资金安排表</t>
    </r>
  </si>
  <si>
    <t>单位：万元</t>
  </si>
  <si>
    <r>
      <rPr>
        <b/>
        <sz val="11"/>
        <rFont val="黑体"/>
        <charset val="0"/>
      </rPr>
      <t>市州</t>
    </r>
  </si>
  <si>
    <r>
      <rPr>
        <b/>
        <sz val="11"/>
        <rFont val="黑体"/>
        <charset val="0"/>
      </rPr>
      <t>县市区</t>
    </r>
  </si>
  <si>
    <r>
      <rPr>
        <b/>
        <sz val="11"/>
        <rFont val="黑体"/>
        <charset val="0"/>
      </rPr>
      <t>项目名称</t>
    </r>
  </si>
  <si>
    <r>
      <rPr>
        <b/>
        <sz val="11"/>
        <rFont val="黑体"/>
        <charset val="0"/>
      </rPr>
      <t>金额</t>
    </r>
  </si>
  <si>
    <t>政府预算支出经济分类科目</t>
  </si>
  <si>
    <r>
      <rPr>
        <b/>
        <sz val="11"/>
        <rFont val="黑体"/>
        <charset val="0"/>
      </rPr>
      <t>部门预算支出经济分类科目</t>
    </r>
  </si>
  <si>
    <r>
      <rPr>
        <b/>
        <sz val="11"/>
        <rFont val="黑体"/>
        <charset val="0"/>
      </rPr>
      <t>公共预算支出经济分类科目</t>
    </r>
  </si>
  <si>
    <r>
      <rPr>
        <b/>
        <sz val="11"/>
        <rFont val="黑体"/>
        <charset val="0"/>
      </rPr>
      <t>备注</t>
    </r>
  </si>
  <si>
    <r>
      <rPr>
        <b/>
        <sz val="11"/>
        <rFont val="宋体"/>
        <charset val="1"/>
      </rPr>
      <t>全省合计</t>
    </r>
  </si>
  <si>
    <r>
      <rPr>
        <b/>
        <sz val="11"/>
        <rFont val="宋体"/>
        <charset val="1"/>
      </rPr>
      <t>一、省直</t>
    </r>
  </si>
  <si>
    <r>
      <rPr>
        <b/>
        <sz val="11"/>
        <rFont val="宋体"/>
        <charset val="1"/>
      </rPr>
      <t>省直合计</t>
    </r>
  </si>
  <si>
    <r>
      <rPr>
        <b/>
        <sz val="11"/>
        <rFont val="宋体"/>
        <charset val="1"/>
      </rPr>
      <t>省水利厅</t>
    </r>
  </si>
  <si>
    <r>
      <rPr>
        <b/>
        <sz val="11"/>
        <rFont val="宋体"/>
        <charset val="1"/>
      </rPr>
      <t>省水利厅合计</t>
    </r>
  </si>
  <si>
    <t>湖南省水土保持监测总站</t>
  </si>
  <si>
    <r>
      <rPr>
        <sz val="11"/>
        <rFont val="宋体"/>
        <charset val="1"/>
      </rPr>
      <t>湖南风电项目水土保持生态修复模式和关键技术研究</t>
    </r>
  </si>
  <si>
    <r>
      <rPr>
        <sz val="11"/>
        <rFont val="宋体"/>
        <charset val="1"/>
      </rPr>
      <t>湖南省水利工程管理局</t>
    </r>
  </si>
  <si>
    <t>深化农业水价综合改革推进典型灌区现代化建设投融资机制创新研究</t>
  </si>
  <si>
    <r>
      <rPr>
        <sz val="11"/>
        <rFont val="宋体"/>
        <charset val="1"/>
      </rPr>
      <t>湖南省水利水电施工管理局</t>
    </r>
  </si>
  <si>
    <t>新型成套施工技术在灌区渠道施工中的应用与推广</t>
  </si>
  <si>
    <r>
      <rPr>
        <sz val="11"/>
        <rFont val="宋体"/>
        <charset val="1"/>
      </rPr>
      <t>湖南省水文水资源勘测中心机关</t>
    </r>
  </si>
  <si>
    <r>
      <rPr>
        <sz val="11"/>
        <rFont val="宋体"/>
        <charset val="1"/>
      </rPr>
      <t>小计</t>
    </r>
  </si>
  <si>
    <r>
      <rPr>
        <sz val="11"/>
        <rFont val="宋体"/>
        <charset val="1"/>
      </rPr>
      <t>湖南省地下水储备布局与管理关键技术研究</t>
    </r>
  </si>
  <si>
    <r>
      <rPr>
        <sz val="11"/>
        <rFont val="宋体"/>
        <charset val="1"/>
      </rPr>
      <t>凤形山水文崖刻利用研究</t>
    </r>
  </si>
  <si>
    <r>
      <rPr>
        <sz val="11"/>
        <rFont val="宋体"/>
        <charset val="1"/>
      </rPr>
      <t>生态流量在线监测关键技术研究</t>
    </r>
  </si>
  <si>
    <r>
      <rPr>
        <sz val="11"/>
        <rFont val="宋体"/>
        <charset val="1"/>
      </rPr>
      <t>湖南省长沙水文水资源勘测中心</t>
    </r>
  </si>
  <si>
    <r>
      <rPr>
        <sz val="11"/>
        <rFont val="宋体"/>
        <charset val="1"/>
      </rPr>
      <t>水利测雨雷达在丘陵地带小型水库致洪致灾暴雨预警研究中的应用</t>
    </r>
  </si>
  <si>
    <r>
      <rPr>
        <sz val="11"/>
        <rFont val="宋体"/>
        <charset val="1"/>
      </rPr>
      <t>湖南省张家界水文水资源勘测中心</t>
    </r>
  </si>
  <si>
    <r>
      <rPr>
        <sz val="11"/>
        <rFont val="宋体"/>
        <charset val="1"/>
      </rPr>
      <t>澧水干流张家界市永定城区河段洪水数字预演应用示范研究</t>
    </r>
  </si>
  <si>
    <r>
      <rPr>
        <sz val="11"/>
        <rFont val="宋体"/>
        <charset val="1"/>
      </rPr>
      <t>湖南省水利水电医院</t>
    </r>
  </si>
  <si>
    <t>自拟芳香配方对水利系统职工胃炎干预的研究</t>
  </si>
  <si>
    <r>
      <rPr>
        <b/>
        <sz val="11"/>
        <rFont val="宋体"/>
        <charset val="1"/>
      </rPr>
      <t>省科技厅</t>
    </r>
  </si>
  <si>
    <r>
      <rPr>
        <b/>
        <sz val="11"/>
        <rFont val="宋体"/>
        <charset val="1"/>
      </rPr>
      <t>省科技厅合计</t>
    </r>
  </si>
  <si>
    <r>
      <rPr>
        <sz val="11"/>
        <rFont val="宋体"/>
        <charset val="1"/>
      </rPr>
      <t>湖南省水利水电科学研究院</t>
    </r>
  </si>
  <si>
    <r>
      <rPr>
        <sz val="11"/>
        <rFont val="宋体"/>
        <charset val="1"/>
      </rPr>
      <t>洞庭湖区防洪预演智慧系统技术及应用研究（续）</t>
    </r>
  </si>
  <si>
    <r>
      <rPr>
        <sz val="11"/>
        <rFont val="宋体"/>
        <charset val="1"/>
      </rPr>
      <t>洞庭湖区河湖水域岸线空间管控识别及预判预警技术（续）</t>
    </r>
  </si>
  <si>
    <r>
      <rPr>
        <sz val="11"/>
        <rFont val="宋体"/>
        <charset val="1"/>
      </rPr>
      <t>洞庭湖近期冲淤变化分析与模拟研究（续）</t>
    </r>
  </si>
  <si>
    <r>
      <rPr>
        <sz val="11"/>
        <rFont val="宋体"/>
        <charset val="1"/>
      </rPr>
      <t>超龄水库大坝服役风险评估与绿色拆除技术</t>
    </r>
  </si>
  <si>
    <r>
      <rPr>
        <sz val="11"/>
        <rFont val="宋体"/>
        <charset val="1"/>
      </rPr>
      <t>城头山</t>
    </r>
    <r>
      <rPr>
        <sz val="11"/>
        <rFont val="Times New Roman"/>
        <charset val="0"/>
      </rPr>
      <t>—</t>
    </r>
    <r>
      <rPr>
        <sz val="11"/>
        <rFont val="宋体"/>
        <charset val="1"/>
      </rPr>
      <t>鸡叫城遗址水利工程研究</t>
    </r>
  </si>
  <si>
    <r>
      <rPr>
        <sz val="11"/>
        <rFont val="宋体"/>
        <charset val="1"/>
      </rPr>
      <t>湖南省防汛抗旱遥感监测评估关键技术研究与应用</t>
    </r>
  </si>
  <si>
    <r>
      <rPr>
        <sz val="11"/>
        <rFont val="宋体"/>
        <charset val="1"/>
      </rPr>
      <t>江湖关系变化背景下退化河网极端水情安全调控机制研究</t>
    </r>
  </si>
  <si>
    <r>
      <rPr>
        <sz val="11"/>
        <rFont val="宋体"/>
        <charset val="1"/>
      </rPr>
      <t>郴州市水安全智能评测、预警及调控</t>
    </r>
  </si>
  <si>
    <r>
      <rPr>
        <sz val="11"/>
        <rFont val="宋体"/>
        <charset val="1"/>
      </rPr>
      <t>堤防工程实时安全监测与风险防控研究及示范</t>
    </r>
  </si>
  <si>
    <r>
      <rPr>
        <sz val="11"/>
        <rFont val="宋体"/>
        <charset val="1"/>
      </rPr>
      <t>洞庭湖区超级稻育秧需耗水规律研究及应用示范</t>
    </r>
  </si>
  <si>
    <r>
      <rPr>
        <sz val="11"/>
        <rFont val="宋体"/>
        <charset val="1"/>
      </rPr>
      <t>湖南河湖健康评估与管理关键技术研究</t>
    </r>
  </si>
  <si>
    <r>
      <rPr>
        <sz val="11"/>
        <rFont val="宋体"/>
        <charset val="1"/>
      </rPr>
      <t>极端暴雨下湘江流域控制性水库联合防洪调度关键技术研究</t>
    </r>
  </si>
  <si>
    <r>
      <rPr>
        <sz val="11"/>
        <rFont val="宋体"/>
        <charset val="1"/>
      </rPr>
      <t>新时期湖南省中小河流分类体系与治理内涵、模式研究</t>
    </r>
  </si>
  <si>
    <r>
      <rPr>
        <sz val="11"/>
        <rFont val="宋体"/>
        <charset val="1"/>
      </rPr>
      <t>长株潭城市群重要饮用水水源地生态脆弱性评价</t>
    </r>
  </si>
  <si>
    <r>
      <rPr>
        <b/>
        <sz val="11"/>
        <rFont val="宋体"/>
        <charset val="1"/>
      </rPr>
      <t>省教育厅</t>
    </r>
  </si>
  <si>
    <r>
      <rPr>
        <b/>
        <sz val="11"/>
        <rFont val="宋体"/>
        <charset val="1"/>
      </rPr>
      <t>省教育厅合计</t>
    </r>
  </si>
  <si>
    <r>
      <rPr>
        <sz val="11"/>
        <rFont val="宋体"/>
        <charset val="1"/>
      </rPr>
      <t>中南大学</t>
    </r>
  </si>
  <si>
    <r>
      <rPr>
        <sz val="11"/>
        <rFont val="宋体"/>
        <charset val="1"/>
      </rPr>
      <t>水库大坝裂缝动态扩展行为及纳米复合修复材料研究</t>
    </r>
  </si>
  <si>
    <r>
      <rPr>
        <sz val="11"/>
        <rFont val="宋体"/>
        <charset val="1"/>
      </rPr>
      <t>湖南大学</t>
    </r>
  </si>
  <si>
    <r>
      <rPr>
        <sz val="11"/>
        <rFont val="宋体"/>
        <charset val="1"/>
      </rPr>
      <t>基于</t>
    </r>
    <r>
      <rPr>
        <sz val="11"/>
        <rFont val="Times New Roman"/>
        <charset val="0"/>
      </rPr>
      <t>“</t>
    </r>
    <r>
      <rPr>
        <sz val="11"/>
        <rFont val="宋体"/>
        <charset val="1"/>
      </rPr>
      <t>天</t>
    </r>
    <r>
      <rPr>
        <sz val="11"/>
        <rFont val="Times New Roman"/>
        <charset val="0"/>
      </rPr>
      <t>-</t>
    </r>
    <r>
      <rPr>
        <sz val="11"/>
        <rFont val="宋体"/>
        <charset val="1"/>
      </rPr>
      <t>空</t>
    </r>
    <r>
      <rPr>
        <sz val="11"/>
        <rFont val="Times New Roman"/>
        <charset val="0"/>
      </rPr>
      <t>-</t>
    </r>
    <r>
      <rPr>
        <sz val="11"/>
        <rFont val="宋体"/>
        <charset val="1"/>
      </rPr>
      <t>地</t>
    </r>
    <r>
      <rPr>
        <sz val="11"/>
        <rFont val="Times New Roman"/>
        <charset val="0"/>
      </rPr>
      <t>”</t>
    </r>
    <r>
      <rPr>
        <sz val="11"/>
        <rFont val="宋体"/>
        <charset val="1"/>
      </rPr>
      <t>一体化的渡槽结构损伤检测及状态评估研究</t>
    </r>
  </si>
  <si>
    <r>
      <rPr>
        <sz val="11"/>
        <rFont val="宋体"/>
        <charset val="1"/>
      </rPr>
      <t>湖南师范大学</t>
    </r>
  </si>
  <si>
    <r>
      <rPr>
        <sz val="11"/>
        <rFont val="宋体"/>
        <charset val="1"/>
      </rPr>
      <t>湖南省水资源资产化改革的制度设计与法治保障研究（续）</t>
    </r>
  </si>
  <si>
    <r>
      <rPr>
        <sz val="11"/>
        <rFont val="宋体"/>
        <charset val="1"/>
      </rPr>
      <t>湘潭大学</t>
    </r>
  </si>
  <si>
    <r>
      <rPr>
        <sz val="11"/>
        <rFont val="宋体"/>
        <charset val="1"/>
      </rPr>
      <t>水工混凝土结构裂缝智能识别技术研究</t>
    </r>
  </si>
  <si>
    <r>
      <rPr>
        <sz val="11"/>
        <rFont val="宋体"/>
        <charset val="1"/>
      </rPr>
      <t>长沙理工大学</t>
    </r>
  </si>
  <si>
    <r>
      <rPr>
        <sz val="11"/>
        <rFont val="宋体"/>
        <charset val="1"/>
      </rPr>
      <t>洞庭湖垸内黑臭水体生态修复关键技术研究</t>
    </r>
  </si>
  <si>
    <r>
      <rPr>
        <sz val="11"/>
        <rFont val="宋体"/>
        <charset val="1"/>
      </rPr>
      <t>湖南省水</t>
    </r>
    <r>
      <rPr>
        <sz val="11"/>
        <rFont val="Times New Roman"/>
        <charset val="0"/>
      </rPr>
      <t>-</t>
    </r>
    <r>
      <rPr>
        <sz val="11"/>
        <rFont val="宋体"/>
        <charset val="1"/>
      </rPr>
      <t>能源</t>
    </r>
    <r>
      <rPr>
        <sz val="11"/>
        <rFont val="Times New Roman"/>
        <charset val="0"/>
      </rPr>
      <t>-</t>
    </r>
    <r>
      <rPr>
        <sz val="11"/>
        <rFont val="宋体"/>
        <charset val="1"/>
      </rPr>
      <t>粮食纽带协调发展评价</t>
    </r>
  </si>
  <si>
    <r>
      <rPr>
        <sz val="11"/>
        <rFont val="宋体"/>
        <charset val="1"/>
      </rPr>
      <t>基于洞庭湖区多源水文数据的大型语言模型协作系统的开发与应用研究</t>
    </r>
  </si>
  <si>
    <r>
      <rPr>
        <sz val="11"/>
        <rFont val="宋体"/>
        <charset val="1"/>
      </rPr>
      <t>基于深度学习的智慧水利网络安全态势感知方法研究</t>
    </r>
  </si>
  <si>
    <r>
      <rPr>
        <sz val="11"/>
        <rFont val="宋体"/>
        <charset val="1"/>
      </rPr>
      <t>库岸边坡灾变机理与水下注浆防控技术研究</t>
    </r>
  </si>
  <si>
    <r>
      <rPr>
        <sz val="11"/>
        <rFont val="宋体"/>
        <charset val="1"/>
      </rPr>
      <t>水动力变化下洞庭湖中持久性有机污染物风险评估及治理对策研究</t>
    </r>
  </si>
  <si>
    <r>
      <rPr>
        <sz val="11"/>
        <rFont val="宋体"/>
        <charset val="1"/>
      </rPr>
      <t>湖南农业大学</t>
    </r>
  </si>
  <si>
    <r>
      <rPr>
        <sz val="11"/>
        <rFont val="宋体"/>
        <charset val="1"/>
      </rPr>
      <t>洞庭湖区现代灌排体系研究（续）</t>
    </r>
  </si>
  <si>
    <r>
      <rPr>
        <sz val="11"/>
        <rFont val="宋体"/>
        <charset val="1"/>
      </rPr>
      <t>洞庭湖区</t>
    </r>
    <r>
      <rPr>
        <sz val="11"/>
        <rFont val="Times New Roman"/>
        <charset val="0"/>
      </rPr>
      <t>“</t>
    </r>
    <r>
      <rPr>
        <sz val="11"/>
        <rFont val="宋体"/>
        <charset val="1"/>
      </rPr>
      <t>稻渔复合种养</t>
    </r>
    <r>
      <rPr>
        <sz val="11"/>
        <rFont val="Times New Roman"/>
        <charset val="0"/>
      </rPr>
      <t>”</t>
    </r>
    <r>
      <rPr>
        <sz val="11"/>
        <rFont val="宋体"/>
        <charset val="1"/>
      </rPr>
      <t>的废水灌溉对土壤健康的影响与风险控制研究</t>
    </r>
  </si>
  <si>
    <r>
      <rPr>
        <sz val="11"/>
        <rFont val="宋体"/>
        <charset val="1"/>
      </rPr>
      <t>基于超高性能混凝土的水电站压力管道设计方法及裂缝控制研究</t>
    </r>
  </si>
  <si>
    <r>
      <rPr>
        <sz val="11"/>
        <rFont val="宋体"/>
        <charset val="1"/>
      </rPr>
      <t>基于微生物加固的绿色夯土水渠建造关键技术研究</t>
    </r>
  </si>
  <si>
    <r>
      <rPr>
        <sz val="11"/>
        <rFont val="宋体"/>
        <charset val="1"/>
      </rPr>
      <t>湿润区干旱条件下水稻水</t>
    </r>
    <r>
      <rPr>
        <sz val="11"/>
        <rFont val="Times New Roman"/>
        <charset val="0"/>
      </rPr>
      <t>-</t>
    </r>
    <r>
      <rPr>
        <sz val="11"/>
        <rFont val="宋体"/>
        <charset val="1"/>
      </rPr>
      <t>氮</t>
    </r>
    <r>
      <rPr>
        <sz val="11"/>
        <rFont val="Times New Roman"/>
        <charset val="0"/>
      </rPr>
      <t>-</t>
    </r>
    <r>
      <rPr>
        <sz val="11"/>
        <rFont val="宋体"/>
        <charset val="1"/>
      </rPr>
      <t>氧耦合机制及提质增效关键技术研究</t>
    </r>
  </si>
  <si>
    <r>
      <rPr>
        <sz val="11"/>
        <rFont val="宋体"/>
        <charset val="1"/>
      </rPr>
      <t>中南林业科技大学</t>
    </r>
  </si>
  <si>
    <r>
      <rPr>
        <sz val="11"/>
        <rFont val="宋体"/>
        <charset val="1"/>
      </rPr>
      <t>湖南水利在</t>
    </r>
    <r>
      <rPr>
        <sz val="11"/>
        <rFont val="Times New Roman"/>
        <charset val="0"/>
      </rPr>
      <t>“</t>
    </r>
    <r>
      <rPr>
        <sz val="11"/>
        <rFont val="宋体"/>
        <charset val="1"/>
      </rPr>
      <t>双碳</t>
    </r>
    <r>
      <rPr>
        <sz val="11"/>
        <rFont val="Times New Roman"/>
        <charset val="0"/>
      </rPr>
      <t>”</t>
    </r>
    <r>
      <rPr>
        <sz val="11"/>
        <rFont val="宋体"/>
        <charset val="1"/>
      </rPr>
      <t>行动中的响应及碳汇评价体系研究（续）</t>
    </r>
  </si>
  <si>
    <r>
      <rPr>
        <sz val="11"/>
        <rFont val="宋体"/>
        <charset val="1"/>
      </rPr>
      <t>基于小型水利工程中软弱地基加固的圆竹套筒桩耐腐和力学性能研究</t>
    </r>
  </si>
  <si>
    <r>
      <rPr>
        <sz val="11"/>
        <rFont val="宋体"/>
        <charset val="1"/>
      </rPr>
      <t>湖南理工学院</t>
    </r>
  </si>
  <si>
    <r>
      <rPr>
        <sz val="11"/>
        <rFont val="Times New Roman"/>
        <charset val="0"/>
      </rPr>
      <t>UHPC</t>
    </r>
    <r>
      <rPr>
        <sz val="11"/>
        <rFont val="宋体"/>
        <charset val="1"/>
      </rPr>
      <t>薄层加固既有渡槽排架柱的抗震性能及设计方法研究</t>
    </r>
  </si>
  <si>
    <r>
      <rPr>
        <sz val="11"/>
        <rFont val="宋体"/>
        <charset val="1"/>
      </rPr>
      <t>湖南工学院</t>
    </r>
  </si>
  <si>
    <r>
      <rPr>
        <sz val="11"/>
        <rFont val="宋体"/>
        <charset val="1"/>
      </rPr>
      <t>水利工程施工作业人因失误分析及其控制技术研究</t>
    </r>
  </si>
  <si>
    <r>
      <rPr>
        <sz val="11"/>
        <rFont val="宋体"/>
        <charset val="1"/>
      </rPr>
      <t>湘江梯级水电站多目标联合优化调度研究</t>
    </r>
  </si>
  <si>
    <r>
      <rPr>
        <sz val="11"/>
        <rFont val="宋体"/>
        <charset val="1"/>
      </rPr>
      <t>湖南水利水电职业技术学院</t>
    </r>
  </si>
  <si>
    <r>
      <rPr>
        <sz val="11"/>
        <rFont val="宋体"/>
        <charset val="1"/>
      </rPr>
      <t>江湖关系新变化下洞庭湖区水生态与水环境保护策略研究（续）</t>
    </r>
  </si>
  <si>
    <r>
      <rPr>
        <sz val="11"/>
        <rFont val="宋体"/>
        <charset val="1"/>
      </rPr>
      <t>大断面穿江隧道施工及运营期防洪堤变形预测与稳定性控制</t>
    </r>
  </si>
  <si>
    <r>
      <rPr>
        <sz val="11"/>
        <rFont val="宋体"/>
        <charset val="1"/>
      </rPr>
      <t>病险水库大坝除险加固效益后评价方法研究</t>
    </r>
  </si>
  <si>
    <r>
      <rPr>
        <sz val="11"/>
        <rFont val="宋体"/>
        <charset val="1"/>
      </rPr>
      <t>船行波引发的河道边岸侵蚀机理与防护措施研究</t>
    </r>
  </si>
  <si>
    <r>
      <rPr>
        <sz val="11"/>
        <rFont val="宋体"/>
        <charset val="1"/>
      </rPr>
      <t>湖南河湖沿岸红色文化资源挖掘与弘扬路径研究</t>
    </r>
  </si>
  <si>
    <r>
      <rPr>
        <sz val="11"/>
        <rFont val="宋体"/>
        <charset val="1"/>
      </rPr>
      <t>湖南省水利基础设施投资绩效评价与提升路径研究</t>
    </r>
  </si>
  <si>
    <r>
      <rPr>
        <sz val="11"/>
        <rFont val="宋体"/>
        <charset val="1"/>
      </rPr>
      <t>湖南移民库区现代产业体系构建研究</t>
    </r>
  </si>
  <si>
    <r>
      <rPr>
        <sz val="11"/>
        <rFont val="宋体"/>
        <charset val="1"/>
      </rPr>
      <t>水利行业数字素养教育研究</t>
    </r>
    <r>
      <rPr>
        <sz val="11"/>
        <rFont val="Times New Roman"/>
        <charset val="0"/>
      </rPr>
      <t xml:space="preserve"> —</t>
    </r>
    <r>
      <rPr>
        <sz val="11"/>
        <rFont val="宋体"/>
        <charset val="1"/>
      </rPr>
      <t>基于职业教育人才培养视角</t>
    </r>
  </si>
  <si>
    <r>
      <rPr>
        <b/>
        <sz val="11"/>
        <rFont val="宋体"/>
        <charset val="1"/>
      </rPr>
      <t>湖南省委党校</t>
    </r>
  </si>
  <si>
    <t>湖南省委党校合计</t>
  </si>
  <si>
    <r>
      <rPr>
        <sz val="11"/>
        <rFont val="宋体"/>
        <charset val="1"/>
      </rPr>
      <t>统筹水资源、水环境、水生态治理的湖南省水经济发展研究</t>
    </r>
  </si>
  <si>
    <t/>
  </si>
  <si>
    <r>
      <rPr>
        <b/>
        <sz val="11"/>
        <rFont val="宋体"/>
        <charset val="1"/>
      </rPr>
      <t>湖南省社会科学院</t>
    </r>
  </si>
  <si>
    <r>
      <rPr>
        <b/>
        <sz val="11"/>
        <rFont val="宋体"/>
        <charset val="1"/>
      </rPr>
      <t>湖南省社会科学院合计</t>
    </r>
  </si>
  <si>
    <r>
      <rPr>
        <sz val="11"/>
        <rFont val="宋体"/>
        <charset val="1"/>
      </rPr>
      <t>湖南省经济和社会高质量发展的水资源保障研究</t>
    </r>
  </si>
  <si>
    <r>
      <rPr>
        <b/>
        <sz val="11"/>
        <rFont val="宋体"/>
        <charset val="1"/>
      </rPr>
      <t>民进湖南省委机关</t>
    </r>
  </si>
  <si>
    <r>
      <rPr>
        <b/>
        <sz val="11"/>
        <rFont val="宋体"/>
        <charset val="1"/>
      </rPr>
      <t>民进湖南省委机关合计</t>
    </r>
  </si>
  <si>
    <t>对口联系合作水利课题经费</t>
  </si>
  <si>
    <r>
      <rPr>
        <b/>
        <sz val="11"/>
        <rFont val="宋体"/>
        <charset val="1"/>
      </rPr>
      <t>湖南省湘水集团有限公司</t>
    </r>
  </si>
  <si>
    <t>湖南省湘水集团有限公司合计</t>
  </si>
  <si>
    <r>
      <rPr>
        <sz val="11"/>
        <rFont val="宋体"/>
        <charset val="1"/>
      </rPr>
      <t>湖南省水利水电勘测设计研究总院有限公司</t>
    </r>
  </si>
  <si>
    <r>
      <rPr>
        <sz val="11"/>
        <rFont val="宋体"/>
        <charset val="1"/>
      </rPr>
      <t>洞庭湖生态疏浚关键技术与装备研究及示范（续）</t>
    </r>
  </si>
  <si>
    <r>
      <rPr>
        <sz val="11"/>
        <rFont val="宋体"/>
        <charset val="1"/>
      </rPr>
      <t>洞庭湖蓄滞洪区布局及安全建设模式研究（续）</t>
    </r>
  </si>
  <si>
    <r>
      <rPr>
        <sz val="11"/>
        <rFont val="宋体"/>
        <charset val="1"/>
      </rPr>
      <t>洞庭湖中枯水位分区调控措施研究（续）</t>
    </r>
  </si>
  <si>
    <r>
      <rPr>
        <sz val="11"/>
        <rFont val="宋体"/>
        <charset val="1"/>
      </rPr>
      <t>资水流域防洪组合方案研究（续）</t>
    </r>
  </si>
  <si>
    <r>
      <rPr>
        <sz val="11"/>
        <rFont val="宋体"/>
        <charset val="1"/>
      </rPr>
      <t>湖南省水网布局研究（续）</t>
    </r>
  </si>
  <si>
    <r>
      <rPr>
        <sz val="11"/>
        <rFont val="宋体"/>
        <charset val="1"/>
      </rPr>
      <t>环洞庭湖水资源配置工程总体布局研究</t>
    </r>
  </si>
  <si>
    <r>
      <rPr>
        <sz val="11"/>
        <rFont val="宋体"/>
        <charset val="1"/>
      </rPr>
      <t>湖南省大中型灌区工程智能配电系统关键技术研究及应用</t>
    </r>
    <r>
      <rPr>
        <sz val="11"/>
        <rFont val="Times New Roman"/>
        <charset val="0"/>
      </rPr>
      <t xml:space="preserve"> </t>
    </r>
  </si>
  <si>
    <r>
      <rPr>
        <sz val="11"/>
        <rFont val="宋体"/>
        <charset val="1"/>
      </rPr>
      <t>水利项目质量监理工作标准化研究</t>
    </r>
  </si>
  <si>
    <r>
      <rPr>
        <sz val="11"/>
        <rFont val="宋体"/>
        <charset val="1"/>
      </rPr>
      <t>湖南水利高质量发展指标体系研究</t>
    </r>
  </si>
  <si>
    <r>
      <rPr>
        <b/>
        <sz val="11"/>
        <rFont val="宋体"/>
        <charset val="1"/>
      </rPr>
      <t>湖南澧水流域水利水电开发有限责任公司</t>
    </r>
  </si>
  <si>
    <t>湖南澧水流域水利水电开发有限责任公司</t>
  </si>
  <si>
    <r>
      <rPr>
        <b/>
        <sz val="11"/>
        <rFont val="宋体"/>
        <charset val="1"/>
      </rPr>
      <t>小计</t>
    </r>
  </si>
  <si>
    <r>
      <rPr>
        <sz val="11"/>
        <rFont val="宋体"/>
        <charset val="1"/>
      </rPr>
      <t>松澧地区防洪总体布局研究（续）</t>
    </r>
  </si>
  <si>
    <r>
      <rPr>
        <sz val="11"/>
        <rFont val="宋体"/>
        <charset val="1"/>
      </rPr>
      <t>湖南段长江干流河道崩岸风险评估研究</t>
    </r>
  </si>
  <si>
    <r>
      <rPr>
        <sz val="11"/>
        <rFont val="宋体"/>
        <charset val="1"/>
      </rPr>
      <t>数字孪生流域知识库构建关键技术研究及应用示范</t>
    </r>
  </si>
  <si>
    <r>
      <rPr>
        <b/>
        <sz val="11"/>
        <rFont val="宋体"/>
        <charset val="1"/>
      </rPr>
      <t>中机国际工程设计研究院有限责任公司</t>
    </r>
  </si>
  <si>
    <t>中机国际工程设计研究院有限责任公司合计</t>
  </si>
  <si>
    <t>适应未来气候变化及城市绿色发展的韧性雨洪管理模式研究</t>
  </si>
  <si>
    <r>
      <rPr>
        <b/>
        <sz val="11"/>
        <rFont val="宋体"/>
        <charset val="1"/>
      </rPr>
      <t>二、市州</t>
    </r>
  </si>
  <si>
    <r>
      <rPr>
        <b/>
        <sz val="11"/>
        <rFont val="宋体"/>
        <charset val="1"/>
      </rPr>
      <t>市州合计</t>
    </r>
  </si>
  <si>
    <r>
      <rPr>
        <b/>
        <sz val="11"/>
        <rFont val="宋体"/>
        <charset val="1"/>
      </rPr>
      <t>长沙市</t>
    </r>
  </si>
  <si>
    <r>
      <rPr>
        <b/>
        <sz val="11"/>
        <rFont val="宋体"/>
        <charset val="1"/>
      </rPr>
      <t>长沙市合计</t>
    </r>
  </si>
  <si>
    <r>
      <rPr>
        <sz val="11"/>
        <rFont val="宋体"/>
        <charset val="1"/>
      </rPr>
      <t>市本级及所辖区小计</t>
    </r>
  </si>
  <si>
    <r>
      <rPr>
        <sz val="11"/>
        <rFont val="宋体"/>
        <charset val="1"/>
      </rPr>
      <t>市本级</t>
    </r>
  </si>
  <si>
    <r>
      <rPr>
        <sz val="11"/>
        <rFont val="宋体"/>
        <charset val="1"/>
      </rPr>
      <t>长沙农村供水工程易超标指标研究与应用</t>
    </r>
  </si>
  <si>
    <r>
      <rPr>
        <b/>
        <sz val="11"/>
        <rFont val="宋体"/>
        <charset val="1"/>
      </rPr>
      <t>常德市</t>
    </r>
  </si>
  <si>
    <r>
      <rPr>
        <b/>
        <sz val="11"/>
        <rFont val="宋体"/>
        <charset val="1"/>
      </rPr>
      <t>常德市合计</t>
    </r>
  </si>
  <si>
    <r>
      <rPr>
        <sz val="11"/>
        <rFont val="宋体"/>
        <charset val="1"/>
      </rPr>
      <t>鼎城区</t>
    </r>
  </si>
  <si>
    <r>
      <rPr>
        <sz val="11"/>
        <rFont val="宋体"/>
        <charset val="1"/>
      </rPr>
      <t>鼎城区善卷垸堤防管理现代化技术探索</t>
    </r>
  </si>
  <si>
    <r>
      <rPr>
        <b/>
        <sz val="11"/>
        <rFont val="宋体"/>
        <charset val="1"/>
      </rPr>
      <t>益阳市</t>
    </r>
  </si>
  <si>
    <r>
      <rPr>
        <b/>
        <sz val="11"/>
        <rFont val="宋体"/>
        <charset val="1"/>
      </rPr>
      <t>益阳市合计</t>
    </r>
  </si>
  <si>
    <r>
      <rPr>
        <sz val="11"/>
        <rFont val="宋体"/>
        <charset val="1"/>
      </rPr>
      <t>共双茶分洪闸调度与垸内洪水演进模拟研究</t>
    </r>
  </si>
  <si>
    <r>
      <rPr>
        <b/>
        <sz val="11"/>
        <rFont val="宋体"/>
        <charset val="1"/>
      </rPr>
      <t>衡阳市</t>
    </r>
  </si>
  <si>
    <r>
      <rPr>
        <b/>
        <sz val="11"/>
        <rFont val="宋体"/>
        <charset val="1"/>
      </rPr>
      <t>衡阳市合计</t>
    </r>
  </si>
  <si>
    <r>
      <rPr>
        <sz val="11"/>
        <rFont val="宋体"/>
        <charset val="1"/>
      </rPr>
      <t>省直管县市小计</t>
    </r>
  </si>
  <si>
    <r>
      <rPr>
        <sz val="11"/>
        <rFont val="宋体"/>
        <charset val="1"/>
      </rPr>
      <t>衡东县</t>
    </r>
  </si>
  <si>
    <r>
      <rPr>
        <sz val="11"/>
        <rFont val="宋体"/>
        <charset val="1"/>
      </rPr>
      <t>水文连通技术在农业小流域面源污染治理中的推广应用</t>
    </r>
  </si>
  <si>
    <r>
      <rPr>
        <b/>
        <sz val="11"/>
        <rFont val="宋体"/>
        <charset val="1"/>
      </rPr>
      <t>永州市</t>
    </r>
  </si>
  <si>
    <r>
      <rPr>
        <b/>
        <sz val="11"/>
        <rFont val="宋体"/>
        <charset val="1"/>
      </rPr>
      <t>永州市合计</t>
    </r>
  </si>
  <si>
    <r>
      <rPr>
        <sz val="11"/>
        <rFont val="宋体"/>
        <charset val="1"/>
      </rPr>
      <t>水工隧洞抗冲磨快速修复技术研究</t>
    </r>
  </si>
  <si>
    <r>
      <rPr>
        <b/>
        <sz val="11"/>
        <rFont val="宋体"/>
        <charset val="1"/>
      </rPr>
      <t>张家界市</t>
    </r>
  </si>
  <si>
    <r>
      <rPr>
        <b/>
        <sz val="11"/>
        <rFont val="宋体"/>
        <charset val="1"/>
      </rPr>
      <t>张家界市合计</t>
    </r>
  </si>
  <si>
    <t>水下堆石体中灌浆成墙技术研究</t>
  </si>
  <si>
    <r>
      <rPr>
        <b/>
        <sz val="11"/>
        <rFont val="宋体"/>
        <charset val="1"/>
      </rPr>
      <t>怀化市</t>
    </r>
  </si>
  <si>
    <r>
      <rPr>
        <b/>
        <sz val="11"/>
        <rFont val="宋体"/>
        <charset val="1"/>
      </rPr>
      <t>怀化市合计</t>
    </r>
  </si>
  <si>
    <r>
      <rPr>
        <sz val="11"/>
        <rFont val="宋体"/>
        <charset val="1"/>
      </rPr>
      <t>水库放水卧管智能启闭设施关键技术研究与示范</t>
    </r>
  </si>
  <si>
    <r>
      <rPr>
        <sz val="11"/>
        <rFont val="宋体"/>
        <charset val="1"/>
      </rPr>
      <t>芷江县</t>
    </r>
  </si>
  <si>
    <t>湖南省水利文化科技卫生三下乡活动捐赠资金</t>
  </si>
  <si>
    <r>
      <rPr>
        <b/>
        <sz val="11"/>
        <rFont val="宋体"/>
        <charset val="1"/>
      </rPr>
      <t>娄底市</t>
    </r>
  </si>
  <si>
    <r>
      <rPr>
        <b/>
        <sz val="11"/>
        <rFont val="宋体"/>
        <charset val="1"/>
      </rPr>
      <t>娄底市合计</t>
    </r>
  </si>
  <si>
    <r>
      <rPr>
        <sz val="11"/>
        <rFont val="宋体"/>
        <charset val="1"/>
      </rPr>
      <t>衡邵娄北部地区水资源配置方案研究</t>
    </r>
  </si>
  <si>
    <r>
      <rPr>
        <b/>
        <sz val="20"/>
        <rFont val="Times New Roman"/>
        <charset val="134"/>
      </rPr>
      <t>2020</t>
    </r>
    <r>
      <rPr>
        <b/>
        <sz val="20"/>
        <rFont val="宋体"/>
        <charset val="134"/>
      </rPr>
      <t>年省级水利财政投入需求测算</t>
    </r>
  </si>
  <si>
    <t>序号</t>
  </si>
  <si>
    <t>项目名称</t>
  </si>
  <si>
    <t>小计</t>
  </si>
  <si>
    <r>
      <rPr>
        <b/>
        <sz val="10"/>
        <rFont val="Times New Roman"/>
        <charset val="134"/>
      </rPr>
      <t>中央</t>
    </r>
    <r>
      <rPr>
        <b/>
        <sz val="10"/>
        <rFont val="Times New Roman"/>
        <charset val="134"/>
      </rPr>
      <t xml:space="preserve">
</t>
    </r>
    <r>
      <rPr>
        <b/>
        <sz val="10"/>
        <rFont val="宋体"/>
        <charset val="134"/>
      </rPr>
      <t>投资</t>
    </r>
  </si>
  <si>
    <r>
      <rPr>
        <b/>
        <sz val="10"/>
        <rFont val="Times New Roman"/>
        <charset val="134"/>
      </rPr>
      <t>地方</t>
    </r>
    <r>
      <rPr>
        <b/>
        <sz val="10"/>
        <rFont val="Times New Roman"/>
        <charset val="134"/>
      </rPr>
      <t xml:space="preserve">
</t>
    </r>
    <r>
      <rPr>
        <b/>
        <sz val="10"/>
        <rFont val="宋体"/>
        <charset val="134"/>
      </rPr>
      <t>投资</t>
    </r>
  </si>
  <si>
    <t>省级配套比例</t>
  </si>
  <si>
    <t>省级资金需求</t>
  </si>
  <si>
    <t>年初预算安排建议</t>
  </si>
  <si>
    <t>事权改革比例</t>
  </si>
  <si>
    <t>建议比例</t>
  </si>
  <si>
    <t>合计</t>
  </si>
  <si>
    <t>一</t>
  </si>
  <si>
    <t>中央重大水利工程</t>
  </si>
  <si>
    <t>钱粮湖、共双茶、大通湖东垸三垸蓄洪安全建设一期工程</t>
  </si>
  <si>
    <t>洞庭湖区钱粮湖、共双茶、大通湖东垸三垸蓄洪工程分洪闸工程</t>
  </si>
  <si>
    <t>大型灌区续建配套与节水改造</t>
  </si>
  <si>
    <t>莽山水库工程</t>
  </si>
  <si>
    <t>定额</t>
  </si>
  <si>
    <t>毛俊水库工程</t>
  </si>
  <si>
    <t>长江河势控制和河道治理工程</t>
  </si>
  <si>
    <t>定额（分年到位）</t>
  </si>
  <si>
    <t>犬木塘水库工程</t>
  </si>
  <si>
    <r>
      <rPr>
        <sz val="10"/>
        <color rgb="FFFF0000"/>
        <rFont val="Times New Roman"/>
        <charset val="134"/>
      </rPr>
      <t>50%</t>
    </r>
    <r>
      <rPr>
        <sz val="10"/>
        <color rgb="FFFF0000"/>
        <rFont val="宋体"/>
        <charset val="134"/>
      </rPr>
      <t>、</t>
    </r>
    <r>
      <rPr>
        <sz val="10"/>
        <color rgb="FFFF0000"/>
        <rFont val="Times New Roman"/>
        <charset val="134"/>
      </rPr>
      <t>100%</t>
    </r>
  </si>
  <si>
    <t>椒花水库工程</t>
  </si>
  <si>
    <t>大兴寨水库工程</t>
  </si>
  <si>
    <r>
      <rPr>
        <sz val="10"/>
        <rFont val="Times New Roman"/>
        <charset val="134"/>
      </rPr>
      <t>2014</t>
    </r>
    <r>
      <rPr>
        <sz val="10"/>
        <rFont val="宋体"/>
        <charset val="134"/>
      </rPr>
      <t>年前洞庭湖治理省配套欠账</t>
    </r>
  </si>
  <si>
    <r>
      <rPr>
        <sz val="10"/>
        <rFont val="Times New Roman"/>
        <charset val="134"/>
      </rPr>
      <t>2013</t>
    </r>
    <r>
      <rPr>
        <sz val="10"/>
        <rFont val="宋体"/>
        <charset val="134"/>
      </rPr>
      <t>年前大型灌区节水改造省配套欠账（</t>
    </r>
    <r>
      <rPr>
        <sz val="10"/>
        <rFont val="Times New Roman"/>
        <charset val="134"/>
      </rPr>
      <t>20</t>
    </r>
    <r>
      <rPr>
        <sz val="10"/>
        <rFont val="宋体"/>
        <charset val="134"/>
      </rPr>
      <t>个子项）</t>
    </r>
  </si>
  <si>
    <t>二</t>
  </si>
  <si>
    <t>中央面上水利工程</t>
  </si>
  <si>
    <t>中小河流治理和中小河流治理重点县</t>
  </si>
  <si>
    <t>适当</t>
  </si>
  <si>
    <t>小型病险水库除险加固</t>
  </si>
  <si>
    <t>重点中型灌区</t>
  </si>
  <si>
    <r>
      <rPr>
        <sz val="10"/>
        <rFont val="宋体"/>
        <charset val="134"/>
      </rPr>
      <t>农村水系综合整治（</t>
    </r>
    <r>
      <rPr>
        <sz val="10"/>
        <rFont val="Times New Roman"/>
        <charset val="134"/>
      </rPr>
      <t>3</t>
    </r>
    <r>
      <rPr>
        <sz val="10"/>
        <rFont val="宋体"/>
        <charset val="134"/>
      </rPr>
      <t>个试点）</t>
    </r>
  </si>
  <si>
    <t>小型水库建设、坡耕地、山洪灾害防治等其他面上项目</t>
  </si>
  <si>
    <t>湖南主要支流治理</t>
  </si>
  <si>
    <r>
      <rPr>
        <sz val="10"/>
        <rFont val="Times New Roman"/>
        <charset val="134"/>
      </rPr>
      <t>100%</t>
    </r>
    <r>
      <rPr>
        <sz val="10"/>
        <rFont val="宋体"/>
        <charset val="134"/>
      </rPr>
      <t>、适当</t>
    </r>
  </si>
  <si>
    <t>湖南重点地区排涝能力建设</t>
  </si>
  <si>
    <t>大中型病险水库（水闸）除险加固</t>
  </si>
  <si>
    <t>湖南农村饮水安全工程</t>
  </si>
  <si>
    <t>定额补助</t>
  </si>
  <si>
    <t>三</t>
  </si>
  <si>
    <t>省级水利建设项目</t>
  </si>
  <si>
    <t>水利救灾资金</t>
  </si>
  <si>
    <t>重点险工险段治理、城市防洪等省级补助</t>
  </si>
  <si>
    <t>洞庭湖北部地区分片补水应急实施工程</t>
  </si>
  <si>
    <t>四</t>
  </si>
  <si>
    <t>省级水利管理投入</t>
  </si>
  <si>
    <t>全面推进河长制湖长制</t>
  </si>
  <si>
    <t>河道管理</t>
  </si>
  <si>
    <t>水资源管理项目</t>
  </si>
  <si>
    <t>规划及项目前期费</t>
  </si>
  <si>
    <t>水利设施维修养护</t>
  </si>
  <si>
    <t>厅直属单位能力建设</t>
  </si>
  <si>
    <t>援疆援藏、地方申报事项等</t>
  </si>
  <si>
    <t>水利科技、深化改革、教育培训、技术审查等</t>
  </si>
</sst>
</file>

<file path=xl/styles.xml><?xml version="1.0" encoding="utf-8"?>
<styleSheet xmlns="http://schemas.openxmlformats.org/spreadsheetml/2006/main">
  <numFmts count="6">
    <numFmt numFmtId="42" formatCode="_ &quot;￥&quot;* #,##0_ ;_ &quot;￥&quot;* \-#,##0_ ;_ &quot;￥&quot;* &quot;-&quot;_ ;_ @_ "/>
    <numFmt numFmtId="43" formatCode="_ * #,##0.00_ ;_ * \-#,##0.00_ ;_ * &quot;-&quot;??_ ;_ @_ "/>
    <numFmt numFmtId="176" formatCode="0_ "/>
    <numFmt numFmtId="177" formatCode="0;_ꠀ"/>
    <numFmt numFmtId="41" formatCode="_ * #,##0_ ;_ * \-#,##0_ ;_ * &quot;-&quot;_ ;_ @_ "/>
    <numFmt numFmtId="44" formatCode="_ &quot;￥&quot;* #,##0.00_ ;_ &quot;￥&quot;* \-#,##0.00_ ;_ &quot;￥&quot;* &quot;-&quot;??_ ;_ @_ "/>
  </numFmts>
  <fonts count="52">
    <font>
      <sz val="11"/>
      <color theme="1"/>
      <name val="宋体"/>
      <charset val="134"/>
      <scheme val="minor"/>
    </font>
    <font>
      <b/>
      <sz val="10"/>
      <name val="Times New Roman"/>
      <charset val="134"/>
    </font>
    <font>
      <b/>
      <sz val="11"/>
      <name val="Times New Roman"/>
      <charset val="134"/>
    </font>
    <font>
      <sz val="11"/>
      <color rgb="FFFF0000"/>
      <name val="Times New Roman"/>
      <charset val="134"/>
    </font>
    <font>
      <sz val="11"/>
      <name val="Times New Roman"/>
      <charset val="134"/>
    </font>
    <font>
      <b/>
      <sz val="20"/>
      <name val="Times New Roman"/>
      <charset val="134"/>
    </font>
    <font>
      <sz val="10"/>
      <name val="Times New Roman"/>
      <charset val="134"/>
    </font>
    <font>
      <b/>
      <sz val="10"/>
      <color theme="1"/>
      <name val="Times New Roman"/>
      <charset val="134"/>
    </font>
    <font>
      <sz val="10"/>
      <name val="宋体"/>
      <charset val="134"/>
    </font>
    <font>
      <sz val="10"/>
      <color rgb="FFFF0000"/>
      <name val="Times New Roman"/>
      <charset val="134"/>
    </font>
    <font>
      <sz val="10"/>
      <color rgb="FFFF0000"/>
      <name val="宋体"/>
      <charset val="134"/>
    </font>
    <font>
      <sz val="12"/>
      <name val="Times New Roman"/>
      <charset val="0"/>
    </font>
    <font>
      <sz val="11"/>
      <name val="Times New Roman"/>
      <charset val="0"/>
    </font>
    <font>
      <b/>
      <sz val="11"/>
      <name val="Times New Roman"/>
      <charset val="0"/>
    </font>
    <font>
      <sz val="11"/>
      <color indexed="8"/>
      <name val="Times New Roman"/>
      <charset val="0"/>
    </font>
    <font>
      <b/>
      <sz val="11"/>
      <color indexed="8"/>
      <name val="Times New Roman"/>
      <charset val="0"/>
    </font>
    <font>
      <sz val="16"/>
      <color rgb="FF000000"/>
      <name val="黑体"/>
      <charset val="0"/>
    </font>
    <font>
      <sz val="16"/>
      <color rgb="FF000000"/>
      <name val="Times New Roman"/>
      <charset val="0"/>
    </font>
    <font>
      <sz val="14"/>
      <color rgb="FF000000"/>
      <name val="Times New Roman"/>
      <charset val="0"/>
    </font>
    <font>
      <b/>
      <sz val="20"/>
      <color rgb="FF000000"/>
      <name val="Times New Roman"/>
      <charset val="0"/>
    </font>
    <font>
      <sz val="11"/>
      <name val="宋体"/>
      <charset val="1"/>
    </font>
    <font>
      <b/>
      <sz val="11"/>
      <name val="黑体"/>
      <charset val="0"/>
    </font>
    <font>
      <b/>
      <sz val="11"/>
      <name val="宋体"/>
      <charset val="0"/>
    </font>
    <font>
      <sz val="11"/>
      <name val="宋体"/>
      <charset val="0"/>
    </font>
    <font>
      <sz val="11"/>
      <color theme="1"/>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name val="宋体"/>
      <charset val="134"/>
    </font>
    <font>
      <sz val="12"/>
      <name val="宋体"/>
      <charset val="134"/>
    </font>
    <font>
      <sz val="11"/>
      <color rgb="FF006100"/>
      <name val="宋体"/>
      <charset val="0"/>
      <scheme val="minor"/>
    </font>
    <font>
      <b/>
      <sz val="13"/>
      <color theme="3"/>
      <name val="宋体"/>
      <charset val="134"/>
      <scheme val="minor"/>
    </font>
    <font>
      <i/>
      <sz val="11"/>
      <color rgb="FF7F7F7F"/>
      <name val="宋体"/>
      <charset val="0"/>
      <scheme val="minor"/>
    </font>
    <font>
      <sz val="11"/>
      <color rgb="FF9C0006"/>
      <name val="宋体"/>
      <charset val="0"/>
      <scheme val="minor"/>
    </font>
    <font>
      <sz val="11"/>
      <color rgb="FFFA7D00"/>
      <name val="宋体"/>
      <charset val="0"/>
      <scheme val="minor"/>
    </font>
    <font>
      <b/>
      <sz val="11"/>
      <color rgb="FFFFFFFF"/>
      <name val="宋体"/>
      <charset val="0"/>
      <scheme val="minor"/>
    </font>
    <font>
      <b/>
      <sz val="11"/>
      <color rgb="FF3F3F3F"/>
      <name val="宋体"/>
      <charset val="0"/>
      <scheme val="minor"/>
    </font>
    <font>
      <sz val="11"/>
      <color rgb="FF9C6500"/>
      <name val="宋体"/>
      <charset val="0"/>
      <scheme val="minor"/>
    </font>
    <font>
      <b/>
      <sz val="11"/>
      <color theme="3"/>
      <name val="宋体"/>
      <charset val="134"/>
      <scheme val="minor"/>
    </font>
    <font>
      <b/>
      <sz val="15"/>
      <color theme="3"/>
      <name val="宋体"/>
      <charset val="134"/>
      <scheme val="minor"/>
    </font>
    <font>
      <b/>
      <sz val="11"/>
      <color theme="1"/>
      <name val="宋体"/>
      <charset val="0"/>
      <scheme val="minor"/>
    </font>
    <font>
      <u/>
      <sz val="11"/>
      <color rgb="FF0000FF"/>
      <name val="宋体"/>
      <charset val="0"/>
      <scheme val="minor"/>
    </font>
    <font>
      <sz val="10"/>
      <name val="Arial"/>
      <charset val="134"/>
    </font>
    <font>
      <b/>
      <sz val="18"/>
      <color theme="3"/>
      <name val="宋体"/>
      <charset val="134"/>
      <scheme val="minor"/>
    </font>
    <font>
      <sz val="11"/>
      <color rgb="FFFF0000"/>
      <name val="宋体"/>
      <charset val="0"/>
      <scheme val="minor"/>
    </font>
    <font>
      <sz val="11"/>
      <color rgb="FF000000"/>
      <name val="宋体"/>
      <charset val="134"/>
    </font>
    <font>
      <sz val="11"/>
      <color indexed="8"/>
      <name val="宋体"/>
      <charset val="134"/>
    </font>
    <font>
      <u/>
      <sz val="11"/>
      <color rgb="FF800080"/>
      <name val="宋体"/>
      <charset val="0"/>
      <scheme val="minor"/>
    </font>
    <font>
      <b/>
      <sz val="20"/>
      <name val="宋体"/>
      <charset val="134"/>
    </font>
    <font>
      <b/>
      <sz val="10"/>
      <name val="宋体"/>
      <charset val="134"/>
    </font>
    <font>
      <b/>
      <sz val="20"/>
      <color rgb="FF000000"/>
      <name val="方正小标宋_GBK"/>
      <charset val="0"/>
    </font>
    <font>
      <b/>
      <sz val="11"/>
      <name val="宋体"/>
      <charset val="1"/>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C6EFCE"/>
        <bgColor indexed="64"/>
      </patternFill>
    </fill>
    <fill>
      <patternFill patternType="solid">
        <fgColor rgb="FFFFC7CE"/>
        <bgColor indexed="64"/>
      </patternFill>
    </fill>
    <fill>
      <patternFill patternType="solid">
        <fgColor theme="6"/>
        <bgColor indexed="64"/>
      </patternFill>
    </fill>
    <fill>
      <patternFill patternType="solid">
        <fgColor rgb="FFA5A5A5"/>
        <bgColor indexed="64"/>
      </patternFill>
    </fill>
    <fill>
      <patternFill patternType="solid">
        <fgColor theme="9" tint="0.399975585192419"/>
        <bgColor indexed="64"/>
      </patternFill>
    </fill>
    <fill>
      <patternFill patternType="solid">
        <fgColor theme="8"/>
        <bgColor indexed="64"/>
      </patternFill>
    </fill>
    <fill>
      <patternFill patternType="solid">
        <fgColor theme="9"/>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799981688894314"/>
        <bgColor indexed="64"/>
      </patternFill>
    </fill>
  </fills>
  <borders count="13">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right/>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62">
    <xf numFmtId="0" fontId="0" fillId="0" borderId="0">
      <alignment vertical="center"/>
    </xf>
    <xf numFmtId="0" fontId="0" fillId="0" borderId="0"/>
    <xf numFmtId="0" fontId="28" fillId="0" borderId="0">
      <alignment vertical="center"/>
    </xf>
    <xf numFmtId="0" fontId="28" fillId="0" borderId="0">
      <alignment vertical="center"/>
    </xf>
    <xf numFmtId="0" fontId="0" fillId="0" borderId="0">
      <alignment vertical="center"/>
    </xf>
    <xf numFmtId="0" fontId="29" fillId="0" borderId="0">
      <alignment vertical="center"/>
    </xf>
    <xf numFmtId="0" fontId="29" fillId="0" borderId="0">
      <alignment vertical="center"/>
    </xf>
    <xf numFmtId="0" fontId="42" fillId="0" borderId="0"/>
    <xf numFmtId="0" fontId="25" fillId="22" borderId="0" applyNumberFormat="false" applyBorder="false" applyAlignment="false" applyProtection="false">
      <alignment vertical="center"/>
    </xf>
    <xf numFmtId="0" fontId="24" fillId="27" borderId="0" applyNumberFormat="false" applyBorder="false" applyAlignment="false" applyProtection="false">
      <alignment vertical="center"/>
    </xf>
    <xf numFmtId="0" fontId="36" fillId="15" borderId="9" applyNumberFormat="false" applyAlignment="false" applyProtection="false">
      <alignment vertical="center"/>
    </xf>
    <xf numFmtId="0" fontId="35" fillId="21" borderId="8" applyNumberFormat="false" applyAlignment="false" applyProtection="false">
      <alignment vertical="center"/>
    </xf>
    <xf numFmtId="0" fontId="33" fillId="19" borderId="0" applyNumberFormat="false" applyBorder="false" applyAlignment="false" applyProtection="false">
      <alignment vertical="center"/>
    </xf>
    <xf numFmtId="0" fontId="39" fillId="0" borderId="6"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31" fillId="0" borderId="6" applyNumberFormat="false" applyFill="false" applyAlignment="false" applyProtection="false">
      <alignment vertical="center"/>
    </xf>
    <xf numFmtId="0" fontId="24"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4" fillId="16"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25" fillId="23" borderId="0" applyNumberFormat="false" applyBorder="false" applyAlignment="false" applyProtection="false">
      <alignment vertical="center"/>
    </xf>
    <xf numFmtId="0" fontId="38" fillId="0" borderId="10" applyNumberFormat="false" applyFill="false" applyAlignment="false" applyProtection="false">
      <alignment vertical="center"/>
    </xf>
    <xf numFmtId="0" fontId="40" fillId="0" borderId="11" applyNumberFormat="false" applyFill="false" applyAlignment="false" applyProtection="false">
      <alignment vertical="center"/>
    </xf>
    <xf numFmtId="0" fontId="24" fillId="28" borderId="0" applyNumberFormat="false" applyBorder="false" applyAlignment="false" applyProtection="false">
      <alignment vertical="center"/>
    </xf>
    <xf numFmtId="0" fontId="24" fillId="29" borderId="0" applyNumberFormat="false" applyBorder="false" applyAlignment="false" applyProtection="false">
      <alignment vertical="center"/>
    </xf>
    <xf numFmtId="0" fontId="25" fillId="2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43" fillId="0" borderId="0" applyNumberFormat="false" applyFill="false" applyBorder="false" applyAlignment="false" applyProtection="false">
      <alignment vertical="center"/>
    </xf>
    <xf numFmtId="0" fontId="29" fillId="0" borderId="0">
      <alignment vertical="center"/>
    </xf>
    <xf numFmtId="0" fontId="47" fillId="0" borderId="0" applyNumberFormat="false" applyFill="false" applyBorder="false" applyAlignment="false" applyProtection="false">
      <alignment vertical="center"/>
    </xf>
    <xf numFmtId="0" fontId="45" fillId="0" borderId="0">
      <alignment vertical="center"/>
    </xf>
    <xf numFmtId="0" fontId="24" fillId="32" borderId="0" applyNumberFormat="false" applyBorder="false" applyAlignment="false" applyProtection="false">
      <alignment vertical="center"/>
    </xf>
    <xf numFmtId="0" fontId="29" fillId="0" borderId="0"/>
    <xf numFmtId="0" fontId="34" fillId="0" borderId="7" applyNumberFormat="false" applyFill="false" applyAlignment="false" applyProtection="false">
      <alignment vertical="center"/>
    </xf>
    <xf numFmtId="0" fontId="38" fillId="0" borderId="0" applyNumberFormat="false" applyFill="false" applyBorder="false" applyAlignment="false" applyProtection="false">
      <alignment vertical="center"/>
    </xf>
    <xf numFmtId="0" fontId="24" fillId="3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9" fillId="0" borderId="0">
      <alignment vertical="center"/>
    </xf>
    <xf numFmtId="0" fontId="44" fillId="0" borderId="0" applyNumberFormat="false" applyFill="false" applyBorder="false" applyAlignment="false" applyProtection="false">
      <alignment vertical="center"/>
    </xf>
    <xf numFmtId="0" fontId="24" fillId="30" borderId="0" applyNumberFormat="false" applyBorder="false" applyAlignment="false" applyProtection="false">
      <alignment vertical="center"/>
    </xf>
    <xf numFmtId="0" fontId="0" fillId="31" borderId="12" applyNumberFormat="false" applyFont="false" applyAlignment="false" applyProtection="false">
      <alignment vertical="center"/>
    </xf>
    <xf numFmtId="0" fontId="25" fillId="26" borderId="0" applyNumberFormat="false" applyBorder="false" applyAlignment="false" applyProtection="false">
      <alignment vertical="center"/>
    </xf>
    <xf numFmtId="0" fontId="46" fillId="0" borderId="0">
      <alignment vertical="center"/>
    </xf>
    <xf numFmtId="0" fontId="30" fillId="18" borderId="0" applyNumberFormat="false" applyBorder="false" applyAlignment="false" applyProtection="false">
      <alignment vertical="center"/>
    </xf>
    <xf numFmtId="0" fontId="24" fillId="34" borderId="0" applyNumberFormat="false" applyBorder="false" applyAlignment="false" applyProtection="false">
      <alignment vertical="center"/>
    </xf>
    <xf numFmtId="0" fontId="37" fillId="25" borderId="0" applyNumberFormat="false" applyBorder="false" applyAlignment="false" applyProtection="false">
      <alignment vertical="center"/>
    </xf>
    <xf numFmtId="0" fontId="27" fillId="15" borderId="5" applyNumberFormat="false" applyAlignment="false" applyProtection="false">
      <alignment vertical="center"/>
    </xf>
    <xf numFmtId="0" fontId="25" fillId="14" borderId="0" applyNumberFormat="false" applyBorder="false" applyAlignment="false" applyProtection="false">
      <alignment vertical="center"/>
    </xf>
    <xf numFmtId="0" fontId="25" fillId="13" borderId="0" applyNumberFormat="false" applyBorder="false" applyAlignment="false" applyProtection="false">
      <alignment vertical="center"/>
    </xf>
    <xf numFmtId="0" fontId="25" fillId="12" borderId="0" applyNumberFormat="false" applyBorder="false" applyAlignment="false" applyProtection="false">
      <alignment vertical="center"/>
    </xf>
    <xf numFmtId="0" fontId="0" fillId="0" borderId="0">
      <alignment vertical="center"/>
    </xf>
    <xf numFmtId="0" fontId="25" fillId="11" borderId="0" applyNumberFormat="false" applyBorder="false" applyAlignment="false" applyProtection="false">
      <alignment vertical="center"/>
    </xf>
    <xf numFmtId="0" fontId="25" fillId="1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5"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5" fillId="20"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6" fillId="7" borderId="5" applyNumberFormat="false" applyAlignment="false" applyProtection="false">
      <alignment vertical="center"/>
    </xf>
    <xf numFmtId="0" fontId="24" fillId="6"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24" fillId="4" borderId="0" applyNumberFormat="false" applyBorder="false" applyAlignment="false" applyProtection="false">
      <alignment vertical="center"/>
    </xf>
  </cellStyleXfs>
  <cellXfs count="77">
    <xf numFmtId="0" fontId="0" fillId="0" borderId="0" xfId="0">
      <alignment vertical="center"/>
    </xf>
    <xf numFmtId="0" fontId="1" fillId="0" borderId="0" xfId="0" applyFont="true" applyFill="true" applyAlignment="true">
      <alignment vertical="center"/>
    </xf>
    <xf numFmtId="0" fontId="2" fillId="0" borderId="0" xfId="0" applyFont="true" applyFill="true" applyAlignment="true">
      <alignment vertical="center"/>
    </xf>
    <xf numFmtId="0" fontId="3" fillId="0" borderId="0" xfId="0" applyFont="true" applyFill="true" applyAlignment="true">
      <alignment vertical="center"/>
    </xf>
    <xf numFmtId="0" fontId="4" fillId="0" borderId="0" xfId="0" applyFont="true" applyFill="true" applyAlignment="true">
      <alignment vertical="center"/>
    </xf>
    <xf numFmtId="0" fontId="4" fillId="0" borderId="0" xfId="0" applyFont="true" applyFill="true" applyAlignment="true">
      <alignment horizontal="left" vertical="center"/>
    </xf>
    <xf numFmtId="0" fontId="4" fillId="0" borderId="0" xfId="0" applyFont="true" applyFill="true" applyAlignment="true">
      <alignment horizontal="center" vertical="center"/>
    </xf>
    <xf numFmtId="0" fontId="5" fillId="0" borderId="0" xfId="0" applyFont="true" applyFill="true" applyAlignment="true">
      <alignment horizontal="center" vertical="center"/>
    </xf>
    <xf numFmtId="0" fontId="5" fillId="0" borderId="0" xfId="0" applyFont="true" applyFill="true" applyAlignment="true">
      <alignment horizontal="left" vertical="center"/>
    </xf>
    <xf numFmtId="0" fontId="6" fillId="0" borderId="0" xfId="0" applyFont="true" applyFill="true" applyAlignment="true">
      <alignment horizontal="left" vertical="center"/>
    </xf>
    <xf numFmtId="0" fontId="6" fillId="0" borderId="0" xfId="0" applyFont="true" applyFill="true" applyAlignment="true">
      <alignment vertical="center"/>
    </xf>
    <xf numFmtId="0" fontId="1" fillId="0" borderId="1" xfId="0" applyFont="true" applyFill="true" applyBorder="true" applyAlignment="true">
      <alignment horizontal="center" vertical="center" wrapText="true"/>
    </xf>
    <xf numFmtId="0" fontId="1" fillId="0" borderId="2" xfId="5"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7" fillId="0" borderId="2" xfId="0" applyFont="true" applyFill="true" applyBorder="true" applyAlignment="true">
      <alignment horizontal="center" vertical="center"/>
    </xf>
    <xf numFmtId="0" fontId="1" fillId="0" borderId="2" xfId="0" applyFont="true" applyFill="true" applyBorder="true" applyAlignment="true">
      <alignment horizontal="left" vertical="center" wrapText="true"/>
    </xf>
    <xf numFmtId="0" fontId="1" fillId="0" borderId="2" xfId="0" applyFont="true" applyFill="true" applyBorder="true" applyAlignment="true">
      <alignment horizontal="center" vertical="center"/>
    </xf>
    <xf numFmtId="0" fontId="6" fillId="0" borderId="2" xfId="0" applyFont="true" applyFill="true" applyBorder="true" applyAlignment="true">
      <alignment horizontal="center" vertical="center" wrapText="true"/>
    </xf>
    <xf numFmtId="0" fontId="8" fillId="0" borderId="2" xfId="7" applyFont="true" applyFill="true" applyBorder="true" applyAlignment="true">
      <alignment horizontal="left" vertical="center" wrapText="true"/>
    </xf>
    <xf numFmtId="0" fontId="6" fillId="2" borderId="2" xfId="0" applyFont="true" applyFill="true" applyBorder="true" applyAlignment="true">
      <alignment horizontal="center" vertical="center" wrapText="true"/>
    </xf>
    <xf numFmtId="0" fontId="6" fillId="0" borderId="2" xfId="7" applyFont="true" applyFill="true" applyBorder="true" applyAlignment="true">
      <alignment horizontal="left" vertical="center" wrapText="true"/>
    </xf>
    <xf numFmtId="0" fontId="6" fillId="0" borderId="2" xfId="0" applyFont="true" applyFill="true" applyBorder="true" applyAlignment="true">
      <alignment horizontal="left" vertical="center" wrapText="true"/>
    </xf>
    <xf numFmtId="177" fontId="6" fillId="2" borderId="2" xfId="0" applyNumberFormat="true" applyFont="true" applyFill="true" applyBorder="true" applyAlignment="true">
      <alignment horizontal="center" vertical="center" wrapText="true"/>
    </xf>
    <xf numFmtId="0" fontId="9" fillId="0" borderId="2" xfId="0" applyFont="true" applyFill="true" applyBorder="true" applyAlignment="true">
      <alignment horizontal="center" vertical="center" wrapText="true"/>
    </xf>
    <xf numFmtId="0" fontId="10" fillId="0" borderId="2" xfId="0" applyFont="true" applyFill="true" applyBorder="true" applyAlignment="true">
      <alignment horizontal="left" vertical="center" wrapText="true"/>
    </xf>
    <xf numFmtId="0" fontId="9" fillId="2" borderId="2" xfId="0" applyFont="true" applyFill="true" applyBorder="true" applyAlignment="true">
      <alignment horizontal="center" vertical="center" wrapText="true"/>
    </xf>
    <xf numFmtId="177" fontId="9" fillId="2" borderId="2" xfId="0" applyNumberFormat="true" applyFont="true" applyFill="true" applyBorder="true" applyAlignment="true">
      <alignment horizontal="center" vertical="center" wrapText="true"/>
    </xf>
    <xf numFmtId="0" fontId="1" fillId="0" borderId="2" xfId="7" applyFont="true" applyFill="true" applyBorder="true" applyAlignment="true">
      <alignment horizontal="left" vertical="center" wrapText="true"/>
    </xf>
    <xf numFmtId="0" fontId="10" fillId="0" borderId="2" xfId="7" applyFont="true" applyFill="true" applyBorder="true" applyAlignment="true">
      <alignment horizontal="left" vertical="center" wrapText="true"/>
    </xf>
    <xf numFmtId="0" fontId="8" fillId="0" borderId="2" xfId="0" applyFont="true" applyFill="true" applyBorder="true" applyAlignment="true">
      <alignment horizontal="left" vertical="center" wrapText="true"/>
    </xf>
    <xf numFmtId="0" fontId="6" fillId="0" borderId="2" xfId="0" applyFont="true" applyFill="true" applyBorder="true" applyAlignment="true">
      <alignment horizontal="center" vertical="center"/>
    </xf>
    <xf numFmtId="0" fontId="6" fillId="0" borderId="2" xfId="0" applyFont="true" applyFill="true" applyBorder="true" applyAlignment="true">
      <alignment horizontal="left" vertical="center"/>
    </xf>
    <xf numFmtId="0" fontId="6" fillId="0" borderId="2" xfId="0" applyFont="true" applyFill="true" applyBorder="true" applyAlignment="true">
      <alignment vertical="center"/>
    </xf>
    <xf numFmtId="0" fontId="8" fillId="0" borderId="2" xfId="0" applyFont="true" applyFill="true" applyBorder="true" applyAlignment="true">
      <alignment horizontal="left" vertical="center"/>
    </xf>
    <xf numFmtId="0" fontId="9" fillId="0" borderId="2" xfId="0" applyFont="true" applyFill="true" applyBorder="true" applyAlignment="true">
      <alignment horizontal="center" vertical="center"/>
    </xf>
    <xf numFmtId="0" fontId="10" fillId="0" borderId="2" xfId="0" applyFont="true" applyFill="true" applyBorder="true" applyAlignment="true">
      <alignment horizontal="left" vertical="center"/>
    </xf>
    <xf numFmtId="0" fontId="9" fillId="0" borderId="2" xfId="0" applyFont="true" applyFill="true" applyBorder="true" applyAlignment="true">
      <alignment vertical="center"/>
    </xf>
    <xf numFmtId="0" fontId="6" fillId="0" borderId="0" xfId="0" applyFont="true" applyFill="true" applyAlignment="true">
      <alignment horizontal="right" vertical="center"/>
    </xf>
    <xf numFmtId="176" fontId="1" fillId="0" borderId="2" xfId="5" applyNumberFormat="true" applyFont="true" applyFill="true" applyBorder="true" applyAlignment="true">
      <alignment horizontal="center" vertical="center" wrapText="true"/>
    </xf>
    <xf numFmtId="9" fontId="6" fillId="0" borderId="2" xfId="5" applyNumberFormat="true" applyFont="true" applyFill="true" applyBorder="true" applyAlignment="true">
      <alignment horizontal="center" vertical="center" wrapText="true"/>
    </xf>
    <xf numFmtId="0" fontId="6" fillId="3" borderId="2" xfId="0" applyFont="true" applyFill="true" applyBorder="true" applyAlignment="true">
      <alignment horizontal="center" vertical="center" wrapText="true"/>
    </xf>
    <xf numFmtId="9" fontId="8" fillId="0" borderId="2" xfId="5" applyNumberFormat="true" applyFont="true" applyFill="true" applyBorder="true" applyAlignment="true">
      <alignment horizontal="center" vertical="center" wrapText="true"/>
    </xf>
    <xf numFmtId="0" fontId="9" fillId="3" borderId="2" xfId="0" applyFont="true" applyFill="true" applyBorder="true" applyAlignment="true">
      <alignment horizontal="center" vertical="center" wrapText="true"/>
    </xf>
    <xf numFmtId="177" fontId="6" fillId="3" borderId="2" xfId="0" applyNumberFormat="true" applyFont="true" applyFill="true" applyBorder="true" applyAlignment="true">
      <alignment horizontal="center" vertical="center" wrapText="true"/>
    </xf>
    <xf numFmtId="9" fontId="9" fillId="0" borderId="2" xfId="5" applyNumberFormat="true" applyFont="true" applyFill="true" applyBorder="true" applyAlignment="true">
      <alignment horizontal="center" vertical="center" wrapText="true"/>
    </xf>
    <xf numFmtId="177" fontId="9" fillId="3" borderId="2" xfId="0" applyNumberFormat="true" applyFont="true" applyFill="true" applyBorder="true" applyAlignment="true">
      <alignment horizontal="center" vertical="center" wrapText="true"/>
    </xf>
    <xf numFmtId="9" fontId="6" fillId="0" borderId="3" xfId="5" applyNumberFormat="true" applyFont="true" applyFill="true" applyBorder="true" applyAlignment="true">
      <alignment horizontal="center" vertical="center" wrapText="true"/>
    </xf>
    <xf numFmtId="177" fontId="6" fillId="3" borderId="3" xfId="0" applyNumberFormat="true" applyFont="true" applyFill="true" applyBorder="true" applyAlignment="true">
      <alignment horizontal="center" vertical="center" wrapText="true"/>
    </xf>
    <xf numFmtId="9" fontId="10" fillId="0" borderId="3" xfId="5" applyNumberFormat="true" applyFont="true" applyFill="true" applyBorder="true" applyAlignment="true">
      <alignment horizontal="center" vertical="center" wrapText="true"/>
    </xf>
    <xf numFmtId="177" fontId="9" fillId="3" borderId="3" xfId="0" applyNumberFormat="true" applyFont="true" applyFill="true" applyBorder="true" applyAlignment="true">
      <alignment horizontal="center" vertical="center" wrapText="true"/>
    </xf>
    <xf numFmtId="0" fontId="6" fillId="0" borderId="0" xfId="0" applyFont="true" applyFill="true" applyAlignment="true">
      <alignment horizontal="center" vertical="center"/>
    </xf>
    <xf numFmtId="0" fontId="11" fillId="0" borderId="0" xfId="0" applyFont="true" applyFill="true" applyBorder="true" applyAlignment="true">
      <alignment vertical="center"/>
    </xf>
    <xf numFmtId="0" fontId="12" fillId="0" borderId="0" xfId="0" applyFont="true" applyFill="true" applyBorder="true" applyAlignment="true">
      <alignment vertical="center"/>
    </xf>
    <xf numFmtId="0" fontId="13" fillId="0" borderId="0" xfId="0" applyFont="true" applyFill="true" applyBorder="true" applyAlignment="true">
      <alignment vertical="center"/>
    </xf>
    <xf numFmtId="0" fontId="14" fillId="0" borderId="0" xfId="0" applyFont="true" applyFill="true" applyBorder="true" applyAlignment="true">
      <alignment horizontal="center" vertical="center"/>
    </xf>
    <xf numFmtId="0" fontId="15" fillId="0" borderId="0" xfId="0" applyFont="true" applyFill="true" applyBorder="true" applyAlignment="true">
      <alignment horizontal="center" vertical="center"/>
    </xf>
    <xf numFmtId="0" fontId="11" fillId="0" borderId="0" xfId="0" applyFont="true" applyFill="true" applyBorder="true" applyAlignment="true">
      <alignment horizontal="left" vertical="center"/>
    </xf>
    <xf numFmtId="0" fontId="16" fillId="0" borderId="0" xfId="0" applyFont="true" applyFill="true" applyBorder="true" applyAlignment="true">
      <alignment horizontal="left" vertical="center" wrapText="true"/>
    </xf>
    <xf numFmtId="0" fontId="17" fillId="0" borderId="0" xfId="0" applyFont="true" applyFill="true" applyBorder="true" applyAlignment="true">
      <alignment horizontal="left" vertical="center" wrapText="true"/>
    </xf>
    <xf numFmtId="0" fontId="18" fillId="0" borderId="0" xfId="0" applyFont="true" applyFill="true" applyBorder="true" applyAlignment="true">
      <alignment horizontal="left" vertical="center" wrapText="true"/>
    </xf>
    <xf numFmtId="0" fontId="19" fillId="0" borderId="0" xfId="0" applyFont="true" applyFill="true" applyBorder="true" applyAlignment="true">
      <alignment horizontal="center" vertical="center" wrapText="true"/>
    </xf>
    <xf numFmtId="0" fontId="20" fillId="0" borderId="4" xfId="0" applyFont="true" applyFill="true" applyBorder="true" applyAlignment="true">
      <alignment horizontal="right" vertical="center" wrapText="true"/>
    </xf>
    <xf numFmtId="0" fontId="12" fillId="0" borderId="4" xfId="0" applyFont="true" applyFill="true" applyBorder="true" applyAlignment="true">
      <alignment horizontal="right" vertical="center" wrapText="true"/>
    </xf>
    <xf numFmtId="0" fontId="13" fillId="0" borderId="2" xfId="0" applyFont="true" applyFill="true" applyBorder="true" applyAlignment="true">
      <alignment horizontal="center" vertical="center" wrapText="true"/>
    </xf>
    <xf numFmtId="0" fontId="13" fillId="0" borderId="2" xfId="0" applyFont="true" applyFill="true" applyBorder="true" applyAlignment="true">
      <alignment horizontal="left" vertical="center" wrapText="true"/>
    </xf>
    <xf numFmtId="0" fontId="13" fillId="0" borderId="2" xfId="0" applyFont="true" applyFill="true" applyBorder="true" applyAlignment="true">
      <alignment vertical="center" wrapText="true"/>
    </xf>
    <xf numFmtId="0" fontId="12" fillId="0" borderId="2" xfId="0" applyFont="true" applyFill="true" applyBorder="true" applyAlignment="true">
      <alignment horizontal="center" vertical="center" wrapText="true"/>
    </xf>
    <xf numFmtId="0" fontId="20" fillId="0" borderId="2" xfId="0" applyFont="true" applyFill="true" applyBorder="true" applyAlignment="true">
      <alignment horizontal="center" vertical="center" wrapText="true"/>
    </xf>
    <xf numFmtId="0" fontId="12" fillId="0" borderId="2" xfId="0" applyFont="true" applyFill="true" applyBorder="true" applyAlignment="true">
      <alignment horizontal="left" vertical="center" wrapText="true"/>
    </xf>
    <xf numFmtId="0" fontId="20" fillId="0" borderId="2" xfId="0" applyFont="true" applyFill="true" applyBorder="true" applyAlignment="true">
      <alignment horizontal="left" vertical="center" wrapText="true"/>
    </xf>
    <xf numFmtId="0" fontId="21" fillId="0" borderId="2" xfId="0" applyFont="true" applyFill="true" applyBorder="true" applyAlignment="true">
      <alignment horizontal="center" vertical="center" wrapText="true"/>
    </xf>
    <xf numFmtId="0" fontId="12" fillId="0" borderId="0" xfId="0" applyFont="true" applyFill="true" applyBorder="true" applyAlignment="true">
      <alignment horizontal="center" vertical="center" wrapText="true"/>
    </xf>
    <xf numFmtId="0" fontId="22" fillId="0" borderId="2" xfId="0" applyFont="true" applyFill="true" applyBorder="true" applyAlignment="true">
      <alignment horizontal="center" vertical="center" wrapText="true"/>
    </xf>
    <xf numFmtId="0" fontId="23" fillId="0" borderId="2" xfId="0" applyFont="true" applyFill="true" applyBorder="true" applyAlignment="true">
      <alignment horizontal="left" vertical="center" wrapText="true"/>
    </xf>
    <xf numFmtId="0" fontId="13" fillId="0" borderId="2" xfId="4" applyFont="true" applyFill="true" applyBorder="true" applyAlignment="true" applyProtection="true">
      <alignment horizontal="center" vertical="center" wrapText="true"/>
      <protection locked="false"/>
    </xf>
    <xf numFmtId="0" fontId="12" fillId="0" borderId="2" xfId="4" applyFont="true" applyFill="true" applyBorder="true" applyAlignment="true" applyProtection="true">
      <alignment horizontal="center" vertical="center" wrapText="true"/>
      <protection locked="false"/>
    </xf>
  </cellXfs>
  <cellStyles count="62">
    <cellStyle name="常规" xfId="0" builtinId="0"/>
    <cellStyle name="常规 101" xfId="1"/>
    <cellStyle name="常规 19" xfId="2"/>
    <cellStyle name="常规 24" xfId="3"/>
    <cellStyle name="常规 2" xfId="4"/>
    <cellStyle name="常规 30_20161130-湖南省2016年水利投资计划台账" xfId="5"/>
    <cellStyle name="常规 5" xfId="6"/>
    <cellStyle name="常规_2-（附表）2014年中央水利项目完成投资按项目类型分等（4.8）" xfId="7"/>
    <cellStyle name="60% - 强调文字颜色 6" xfId="8" builtinId="52"/>
    <cellStyle name="20% - 强调文字颜色 6" xfId="9" builtinId="50"/>
    <cellStyle name="输出" xfId="10" builtinId="21"/>
    <cellStyle name="检查单元格" xfId="11" builtinId="23"/>
    <cellStyle name="差" xfId="12" builtinId="27"/>
    <cellStyle name="标题 1" xfId="13" builtinId="16"/>
    <cellStyle name="解释性文本" xfId="14" builtinId="53"/>
    <cellStyle name="标题 2" xfId="15" builtinId="17"/>
    <cellStyle name="40% - 强调文字颜色 5" xfId="16" builtinId="47"/>
    <cellStyle name="千位分隔[0]" xfId="17" builtinId="6"/>
    <cellStyle name="40% - 强调文字颜色 6" xfId="18" builtinId="51"/>
    <cellStyle name="超链接" xfId="19" builtinId="8"/>
    <cellStyle name="强调文字颜色 5" xfId="20" builtinId="45"/>
    <cellStyle name="标题 3" xfId="21" builtinId="18"/>
    <cellStyle name="汇总" xfId="22" builtinId="25"/>
    <cellStyle name="20% - 强调文字颜色 1" xfId="23" builtinId="30"/>
    <cellStyle name="40% - 强调文字颜色 1" xfId="24" builtinId="31"/>
    <cellStyle name="强调文字颜色 6" xfId="25" builtinId="49"/>
    <cellStyle name="千位分隔" xfId="26" builtinId="3"/>
    <cellStyle name="标题" xfId="27" builtinId="15"/>
    <cellStyle name="常规 3 3" xfId="28"/>
    <cellStyle name="已访问的超链接" xfId="29" builtinId="9"/>
    <cellStyle name="常规 2 2" xfId="30"/>
    <cellStyle name="40% - 强调文字颜色 4" xfId="31" builtinId="43"/>
    <cellStyle name="常规 3" xfId="32"/>
    <cellStyle name="链接单元格" xfId="33" builtinId="24"/>
    <cellStyle name="标题 4" xfId="34" builtinId="19"/>
    <cellStyle name="20% - 强调文字颜色 2" xfId="35" builtinId="34"/>
    <cellStyle name="货币[0]" xfId="36" builtinId="7"/>
    <cellStyle name="常规 10 2" xfId="37"/>
    <cellStyle name="警告文本" xfId="38" builtinId="11"/>
    <cellStyle name="40% - 强调文字颜色 2" xfId="39" builtinId="35"/>
    <cellStyle name="注释" xfId="40" builtinId="10"/>
    <cellStyle name="60% - 强调文字颜色 3" xfId="41" builtinId="40"/>
    <cellStyle name="常规 18" xfId="42"/>
    <cellStyle name="好" xfId="43" builtinId="26"/>
    <cellStyle name="20% - 强调文字颜色 5" xfId="44" builtinId="46"/>
    <cellStyle name="适中" xfId="45" builtinId="28"/>
    <cellStyle name="计算" xfId="46" builtinId="22"/>
    <cellStyle name="强调文字颜色 1" xfId="47" builtinId="29"/>
    <cellStyle name="60% - 强调文字颜色 4" xfId="48" builtinId="44"/>
    <cellStyle name="60% - 强调文字颜色 1" xfId="49" builtinId="32"/>
    <cellStyle name="常规 7 3" xfId="50"/>
    <cellStyle name="强调文字颜色 2" xfId="51" builtinId="33"/>
    <cellStyle name="60% - 强调文字颜色 5" xfId="52" builtinId="48"/>
    <cellStyle name="百分比" xfId="53" builtinId="5"/>
    <cellStyle name="60% - 强调文字颜色 2" xfId="54" builtinId="36"/>
    <cellStyle name="货币" xfId="55" builtinId="4"/>
    <cellStyle name="强调文字颜色 3" xfId="56" builtinId="37"/>
    <cellStyle name="20% - 强调文字颜色 3" xfId="57" builtinId="38"/>
    <cellStyle name="输入" xfId="58" builtinId="20"/>
    <cellStyle name="40% - 强调文字颜色 3" xfId="59" builtinId="39"/>
    <cellStyle name="强调文字颜色 4" xfId="60" builtinId="41"/>
    <cellStyle name="20% - 强调文字颜色 4" xfId="61" builtinId="42"/>
  </cellStyles>
  <tableStyles count="0" defaultTableStyle="TableStyleMedium9"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3"/>
  <sheetViews>
    <sheetView tabSelected="1" topLeftCell="A99" workbookViewId="0">
      <selection activeCell="C110" sqref="C110"/>
    </sheetView>
  </sheetViews>
  <sheetFormatPr defaultColWidth="9" defaultRowHeight="14.25"/>
  <cols>
    <col min="1" max="1" width="12.5" style="52" customWidth="true"/>
    <col min="2" max="2" width="19.5" style="52" customWidth="true"/>
    <col min="3" max="3" width="30.625" style="57" customWidth="true"/>
    <col min="4" max="7" width="8.75" style="52" customWidth="true"/>
    <col min="8" max="8" width="12" style="52" customWidth="true"/>
    <col min="9" max="16384" width="9" style="52"/>
  </cols>
  <sheetData>
    <row r="1" s="52" customFormat="true" ht="40.5" customHeight="true" spans="1:8">
      <c r="A1" s="58" t="s">
        <v>0</v>
      </c>
      <c r="B1" s="59"/>
      <c r="C1" s="60"/>
      <c r="D1" s="60"/>
      <c r="E1" s="60"/>
      <c r="F1" s="60"/>
      <c r="G1" s="60"/>
      <c r="H1" s="60"/>
    </row>
    <row r="2" s="52" customFormat="true" ht="39.95" customHeight="true" spans="1:8">
      <c r="A2" s="61" t="s">
        <v>1</v>
      </c>
      <c r="B2" s="61"/>
      <c r="C2" s="61"/>
      <c r="D2" s="61"/>
      <c r="E2" s="61"/>
      <c r="F2" s="61"/>
      <c r="G2" s="61"/>
      <c r="H2" s="61"/>
    </row>
    <row r="3" s="52" customFormat="true" ht="20.25" customHeight="true" spans="1:8">
      <c r="A3" s="62" t="s">
        <v>2</v>
      </c>
      <c r="B3" s="63"/>
      <c r="C3" s="63"/>
      <c r="D3" s="63"/>
      <c r="E3" s="63"/>
      <c r="F3" s="63"/>
      <c r="G3" s="63"/>
      <c r="H3" s="63"/>
    </row>
    <row r="4" s="53" customFormat="true" ht="63" customHeight="true" spans="1:8">
      <c r="A4" s="64" t="s">
        <v>3</v>
      </c>
      <c r="B4" s="64" t="s">
        <v>4</v>
      </c>
      <c r="C4" s="64" t="s">
        <v>5</v>
      </c>
      <c r="D4" s="64" t="s">
        <v>6</v>
      </c>
      <c r="E4" s="71" t="s">
        <v>7</v>
      </c>
      <c r="F4" s="64" t="s">
        <v>8</v>
      </c>
      <c r="G4" s="64" t="s">
        <v>9</v>
      </c>
      <c r="H4" s="64" t="s">
        <v>10</v>
      </c>
    </row>
    <row r="5" s="54" customFormat="true" ht="35.25" customHeight="true" spans="1:8">
      <c r="A5" s="64" t="s">
        <v>11</v>
      </c>
      <c r="B5" s="64"/>
      <c r="C5" s="65"/>
      <c r="D5" s="64">
        <f>D6+D87</f>
        <v>2300</v>
      </c>
      <c r="E5" s="64"/>
      <c r="F5" s="64"/>
      <c r="G5" s="64"/>
      <c r="H5" s="64"/>
    </row>
    <row r="6" s="54" customFormat="true" ht="35.25" customHeight="true" spans="1:8">
      <c r="A6" s="66" t="s">
        <v>12</v>
      </c>
      <c r="B6" s="64" t="s">
        <v>13</v>
      </c>
      <c r="C6" s="65"/>
      <c r="D6" s="64">
        <f>SUM(D7+D18+D34+D68+D69+D70+D71+D82+D86)</f>
        <v>2155</v>
      </c>
      <c r="E6" s="64"/>
      <c r="F6" s="64"/>
      <c r="G6" s="64"/>
      <c r="H6" s="64"/>
    </row>
    <row r="7" s="54" customFormat="true" ht="35.25" customHeight="true" spans="1:8">
      <c r="A7" s="64" t="s">
        <v>14</v>
      </c>
      <c r="B7" s="64" t="s">
        <v>15</v>
      </c>
      <c r="C7" s="65"/>
      <c r="D7" s="64">
        <f>SUM(D8+D9+D10+D11+D15+D16+D17)</f>
        <v>298</v>
      </c>
      <c r="E7" s="64"/>
      <c r="F7" s="64"/>
      <c r="G7" s="64"/>
      <c r="H7" s="64"/>
    </row>
    <row r="8" s="53" customFormat="true" ht="45.75" customHeight="true" spans="1:8">
      <c r="A8" s="67"/>
      <c r="B8" s="68" t="s">
        <v>16</v>
      </c>
      <c r="C8" s="69" t="s">
        <v>17</v>
      </c>
      <c r="D8" s="67">
        <v>20</v>
      </c>
      <c r="E8" s="67">
        <v>50502</v>
      </c>
      <c r="F8" s="67">
        <v>30227</v>
      </c>
      <c r="G8" s="67">
        <v>2130308</v>
      </c>
      <c r="H8" s="68"/>
    </row>
    <row r="9" s="53" customFormat="true" ht="45.75" customHeight="true" spans="1:8">
      <c r="A9" s="67"/>
      <c r="B9" s="67" t="s">
        <v>18</v>
      </c>
      <c r="C9" s="70" t="s">
        <v>19</v>
      </c>
      <c r="D9" s="67">
        <v>28</v>
      </c>
      <c r="E9" s="67">
        <v>50205</v>
      </c>
      <c r="F9" s="67">
        <v>30227</v>
      </c>
      <c r="G9" s="67">
        <v>2130308</v>
      </c>
      <c r="H9" s="67"/>
    </row>
    <row r="10" s="53" customFormat="true" ht="45.75" customHeight="true" spans="1:8">
      <c r="A10" s="67"/>
      <c r="B10" s="67" t="s">
        <v>20</v>
      </c>
      <c r="C10" s="70" t="s">
        <v>21</v>
      </c>
      <c r="D10" s="67">
        <v>25</v>
      </c>
      <c r="E10" s="67">
        <v>50599</v>
      </c>
      <c r="F10" s="67">
        <v>30299</v>
      </c>
      <c r="G10" s="67">
        <v>2130308</v>
      </c>
      <c r="H10" s="67"/>
    </row>
    <row r="11" s="53" customFormat="true" ht="45.75" customHeight="true" spans="1:8">
      <c r="A11" s="67"/>
      <c r="B11" s="67" t="s">
        <v>22</v>
      </c>
      <c r="C11" s="69" t="s">
        <v>23</v>
      </c>
      <c r="D11" s="67">
        <f>SUM(D12:D14)</f>
        <v>150</v>
      </c>
      <c r="E11" s="67"/>
      <c r="F11" s="67"/>
      <c r="G11" s="67"/>
      <c r="H11" s="67"/>
    </row>
    <row r="12" s="53" customFormat="true" ht="45.75" customHeight="true" spans="1:12">
      <c r="A12" s="67"/>
      <c r="B12" s="67"/>
      <c r="C12" s="69" t="s">
        <v>24</v>
      </c>
      <c r="D12" s="67">
        <v>100</v>
      </c>
      <c r="E12" s="67">
        <v>50299</v>
      </c>
      <c r="F12" s="67">
        <v>30299</v>
      </c>
      <c r="G12" s="67">
        <v>2130308</v>
      </c>
      <c r="H12" s="67"/>
      <c r="L12" s="72"/>
    </row>
    <row r="13" s="53" customFormat="true" ht="45.75" customHeight="true" spans="1:12">
      <c r="A13" s="67"/>
      <c r="B13" s="67"/>
      <c r="C13" s="69" t="s">
        <v>25</v>
      </c>
      <c r="D13" s="67">
        <v>25</v>
      </c>
      <c r="E13" s="67">
        <v>50299</v>
      </c>
      <c r="F13" s="67">
        <v>30299</v>
      </c>
      <c r="G13" s="67">
        <v>2130308</v>
      </c>
      <c r="H13" s="67"/>
      <c r="L13" s="72"/>
    </row>
    <row r="14" s="53" customFormat="true" ht="45.75" customHeight="true" spans="1:12">
      <c r="A14" s="67"/>
      <c r="B14" s="67"/>
      <c r="C14" s="69" t="s">
        <v>26</v>
      </c>
      <c r="D14" s="67">
        <v>25</v>
      </c>
      <c r="E14" s="67">
        <v>50299</v>
      </c>
      <c r="F14" s="67">
        <v>30299</v>
      </c>
      <c r="G14" s="67">
        <v>2130308</v>
      </c>
      <c r="H14" s="67"/>
      <c r="L14" s="72"/>
    </row>
    <row r="15" s="53" customFormat="true" ht="45.75" customHeight="true" spans="1:8">
      <c r="A15" s="67"/>
      <c r="B15" s="67" t="s">
        <v>27</v>
      </c>
      <c r="C15" s="69" t="s">
        <v>28</v>
      </c>
      <c r="D15" s="67">
        <v>25</v>
      </c>
      <c r="E15" s="67">
        <v>50299</v>
      </c>
      <c r="F15" s="67">
        <v>30299</v>
      </c>
      <c r="G15" s="67">
        <v>2130308</v>
      </c>
      <c r="H15" s="67"/>
    </row>
    <row r="16" s="53" customFormat="true" ht="45.75" customHeight="true" spans="1:8">
      <c r="A16" s="67"/>
      <c r="B16" s="67" t="s">
        <v>29</v>
      </c>
      <c r="C16" s="69" t="s">
        <v>30</v>
      </c>
      <c r="D16" s="67">
        <v>25</v>
      </c>
      <c r="E16" s="67">
        <v>50299</v>
      </c>
      <c r="F16" s="67">
        <v>30299</v>
      </c>
      <c r="G16" s="67">
        <v>2130308</v>
      </c>
      <c r="H16" s="67"/>
    </row>
    <row r="17" s="53" customFormat="true" ht="45.75" customHeight="true" spans="1:8">
      <c r="A17" s="67"/>
      <c r="B17" s="67" t="s">
        <v>31</v>
      </c>
      <c r="C17" s="70" t="s">
        <v>32</v>
      </c>
      <c r="D17" s="67">
        <v>25</v>
      </c>
      <c r="E17" s="67">
        <v>50502</v>
      </c>
      <c r="F17" s="67">
        <v>30299</v>
      </c>
      <c r="G17" s="67">
        <v>2130308</v>
      </c>
      <c r="H17" s="67"/>
    </row>
    <row r="18" s="54" customFormat="true" ht="45.75" customHeight="true" spans="1:8">
      <c r="A18" s="64" t="s">
        <v>33</v>
      </c>
      <c r="B18" s="64" t="s">
        <v>34</v>
      </c>
      <c r="C18" s="65"/>
      <c r="D18" s="64">
        <f>D19</f>
        <v>935</v>
      </c>
      <c r="E18" s="64"/>
      <c r="F18" s="64"/>
      <c r="G18" s="64"/>
      <c r="H18" s="64"/>
    </row>
    <row r="19" s="53" customFormat="true" ht="45.75" customHeight="true" spans="1:8">
      <c r="A19" s="67"/>
      <c r="B19" s="67" t="s">
        <v>35</v>
      </c>
      <c r="C19" s="69" t="s">
        <v>23</v>
      </c>
      <c r="D19" s="67">
        <f>SUM(D20:D33)</f>
        <v>935</v>
      </c>
      <c r="E19" s="67"/>
      <c r="F19" s="67"/>
      <c r="G19" s="67"/>
      <c r="H19" s="67"/>
    </row>
    <row r="20" s="53" customFormat="true" ht="45.75" customHeight="true" spans="1:8">
      <c r="A20" s="67"/>
      <c r="B20" s="67"/>
      <c r="C20" s="69" t="s">
        <v>36</v>
      </c>
      <c r="D20" s="67">
        <v>30</v>
      </c>
      <c r="E20" s="67">
        <v>50502</v>
      </c>
      <c r="F20" s="67">
        <v>30299</v>
      </c>
      <c r="G20" s="67">
        <v>2130308</v>
      </c>
      <c r="H20" s="67"/>
    </row>
    <row r="21" s="53" customFormat="true" ht="45.75" customHeight="true" spans="1:8">
      <c r="A21" s="67"/>
      <c r="B21" s="67"/>
      <c r="C21" s="69" t="s">
        <v>37</v>
      </c>
      <c r="D21" s="67">
        <v>50</v>
      </c>
      <c r="E21" s="67">
        <v>50502</v>
      </c>
      <c r="F21" s="67">
        <v>30299</v>
      </c>
      <c r="G21" s="67">
        <v>2130308</v>
      </c>
      <c r="H21" s="67"/>
    </row>
    <row r="22" s="53" customFormat="true" ht="45.75" customHeight="true" spans="1:8">
      <c r="A22" s="67"/>
      <c r="B22" s="67"/>
      <c r="C22" s="69" t="s">
        <v>38</v>
      </c>
      <c r="D22" s="67">
        <v>34</v>
      </c>
      <c r="E22" s="67">
        <v>50502</v>
      </c>
      <c r="F22" s="67">
        <v>30299</v>
      </c>
      <c r="G22" s="67">
        <v>2130308</v>
      </c>
      <c r="H22" s="67"/>
    </row>
    <row r="23" s="53" customFormat="true" ht="45.75" customHeight="true" spans="1:8">
      <c r="A23" s="67"/>
      <c r="B23" s="67"/>
      <c r="C23" s="69" t="s">
        <v>39</v>
      </c>
      <c r="D23" s="67">
        <v>100</v>
      </c>
      <c r="E23" s="67">
        <v>50502</v>
      </c>
      <c r="F23" s="67">
        <v>30299</v>
      </c>
      <c r="G23" s="67">
        <v>2130308</v>
      </c>
      <c r="H23" s="67"/>
    </row>
    <row r="24" s="53" customFormat="true" ht="45.75" customHeight="true" spans="1:8">
      <c r="A24" s="67"/>
      <c r="B24" s="67"/>
      <c r="C24" s="69" t="s">
        <v>40</v>
      </c>
      <c r="D24" s="67">
        <v>200</v>
      </c>
      <c r="E24" s="67">
        <v>50502</v>
      </c>
      <c r="F24" s="67">
        <v>30299</v>
      </c>
      <c r="G24" s="67">
        <v>2130308</v>
      </c>
      <c r="H24" s="67"/>
    </row>
    <row r="25" s="53" customFormat="true" ht="45.75" customHeight="true" spans="1:8">
      <c r="A25" s="67"/>
      <c r="B25" s="67"/>
      <c r="C25" s="69" t="s">
        <v>41</v>
      </c>
      <c r="D25" s="67">
        <v>150</v>
      </c>
      <c r="E25" s="67">
        <v>50502</v>
      </c>
      <c r="F25" s="67">
        <v>30299</v>
      </c>
      <c r="G25" s="67">
        <v>2130308</v>
      </c>
      <c r="H25" s="67"/>
    </row>
    <row r="26" s="53" customFormat="true" ht="45.75" customHeight="true" spans="1:8">
      <c r="A26" s="67"/>
      <c r="B26" s="67"/>
      <c r="C26" s="69" t="s">
        <v>42</v>
      </c>
      <c r="D26" s="67">
        <v>200</v>
      </c>
      <c r="E26" s="67">
        <v>50502</v>
      </c>
      <c r="F26" s="67">
        <v>30299</v>
      </c>
      <c r="G26" s="67">
        <v>2130308</v>
      </c>
      <c r="H26" s="67"/>
    </row>
    <row r="27" s="53" customFormat="true" ht="45.75" customHeight="true" spans="1:8">
      <c r="A27" s="67"/>
      <c r="B27" s="67"/>
      <c r="C27" s="69" t="s">
        <v>43</v>
      </c>
      <c r="D27" s="67">
        <v>20</v>
      </c>
      <c r="E27" s="67">
        <v>50502</v>
      </c>
      <c r="F27" s="67">
        <v>30299</v>
      </c>
      <c r="G27" s="67">
        <v>2130308</v>
      </c>
      <c r="H27" s="67"/>
    </row>
    <row r="28" s="53" customFormat="true" ht="45.75" customHeight="true" spans="1:8">
      <c r="A28" s="67"/>
      <c r="B28" s="67"/>
      <c r="C28" s="69" t="s">
        <v>44</v>
      </c>
      <c r="D28" s="67">
        <v>25</v>
      </c>
      <c r="E28" s="67">
        <v>50502</v>
      </c>
      <c r="F28" s="67">
        <v>30299</v>
      </c>
      <c r="G28" s="67">
        <v>2130308</v>
      </c>
      <c r="H28" s="67"/>
    </row>
    <row r="29" s="53" customFormat="true" ht="45.75" customHeight="true" spans="1:8">
      <c r="A29" s="67"/>
      <c r="B29" s="67"/>
      <c r="C29" s="69" t="s">
        <v>45</v>
      </c>
      <c r="D29" s="67">
        <v>25</v>
      </c>
      <c r="E29" s="67">
        <v>50502</v>
      </c>
      <c r="F29" s="67">
        <v>30299</v>
      </c>
      <c r="G29" s="67">
        <v>2130308</v>
      </c>
      <c r="H29" s="67"/>
    </row>
    <row r="30" s="53" customFormat="true" ht="45.75" customHeight="true" spans="1:8">
      <c r="A30" s="67"/>
      <c r="B30" s="67"/>
      <c r="C30" s="69" t="s">
        <v>46</v>
      </c>
      <c r="D30" s="67">
        <v>28</v>
      </c>
      <c r="E30" s="67">
        <v>50502</v>
      </c>
      <c r="F30" s="67">
        <v>30299</v>
      </c>
      <c r="G30" s="67">
        <v>2130308</v>
      </c>
      <c r="H30" s="67"/>
    </row>
    <row r="31" s="53" customFormat="true" ht="45.75" customHeight="true" spans="1:8">
      <c r="A31" s="67"/>
      <c r="B31" s="67"/>
      <c r="C31" s="69" t="s">
        <v>47</v>
      </c>
      <c r="D31" s="67">
        <v>28</v>
      </c>
      <c r="E31" s="67">
        <v>50502</v>
      </c>
      <c r="F31" s="67">
        <v>30299</v>
      </c>
      <c r="G31" s="67">
        <v>2130308</v>
      </c>
      <c r="H31" s="67"/>
    </row>
    <row r="32" s="53" customFormat="true" ht="45.75" customHeight="true" spans="1:8">
      <c r="A32" s="67"/>
      <c r="B32" s="67"/>
      <c r="C32" s="69" t="s">
        <v>48</v>
      </c>
      <c r="D32" s="67">
        <v>20</v>
      </c>
      <c r="E32" s="67">
        <v>50502</v>
      </c>
      <c r="F32" s="67">
        <v>30299</v>
      </c>
      <c r="G32" s="67">
        <v>2130308</v>
      </c>
      <c r="H32" s="67"/>
    </row>
    <row r="33" s="53" customFormat="true" ht="45.75" customHeight="true" spans="1:8">
      <c r="A33" s="67"/>
      <c r="B33" s="67"/>
      <c r="C33" s="69" t="s">
        <v>49</v>
      </c>
      <c r="D33" s="67">
        <v>25</v>
      </c>
      <c r="E33" s="67">
        <v>50502</v>
      </c>
      <c r="F33" s="67">
        <v>30299</v>
      </c>
      <c r="G33" s="67">
        <v>2130308</v>
      </c>
      <c r="H33" s="67"/>
    </row>
    <row r="34" s="54" customFormat="true" ht="35.25" customHeight="true" spans="1:8">
      <c r="A34" s="64" t="s">
        <v>50</v>
      </c>
      <c r="B34" s="64" t="s">
        <v>51</v>
      </c>
      <c r="C34" s="65"/>
      <c r="D34" s="64">
        <f>SUM(D35+D36+D37+D38+D39+D46+D52+D55+D56+D59)</f>
        <v>368</v>
      </c>
      <c r="E34" s="64"/>
      <c r="F34" s="64"/>
      <c r="G34" s="64"/>
      <c r="H34" s="64"/>
    </row>
    <row r="35" s="55" customFormat="true" ht="40.5" customHeight="true" spans="1:8">
      <c r="A35" s="67"/>
      <c r="B35" s="67" t="s">
        <v>52</v>
      </c>
      <c r="C35" s="69" t="s">
        <v>53</v>
      </c>
      <c r="D35" s="67">
        <v>10</v>
      </c>
      <c r="E35" s="67">
        <v>50502</v>
      </c>
      <c r="F35" s="67">
        <v>30299</v>
      </c>
      <c r="G35" s="67">
        <v>2130308</v>
      </c>
      <c r="H35" s="67"/>
    </row>
    <row r="36" s="55" customFormat="true" ht="40.5" customHeight="true" spans="1:8">
      <c r="A36" s="67"/>
      <c r="B36" s="67" t="s">
        <v>54</v>
      </c>
      <c r="C36" s="69" t="s">
        <v>55</v>
      </c>
      <c r="D36" s="67">
        <v>10</v>
      </c>
      <c r="E36" s="67">
        <v>50502</v>
      </c>
      <c r="F36" s="67">
        <v>30299</v>
      </c>
      <c r="G36" s="67">
        <v>2130308</v>
      </c>
      <c r="H36" s="67"/>
    </row>
    <row r="37" s="53" customFormat="true" ht="40.5" customHeight="true" spans="1:8">
      <c r="A37" s="67"/>
      <c r="B37" s="67" t="s">
        <v>56</v>
      </c>
      <c r="C37" s="69" t="s">
        <v>57</v>
      </c>
      <c r="D37" s="67">
        <v>30</v>
      </c>
      <c r="E37" s="67">
        <v>50502</v>
      </c>
      <c r="F37" s="67">
        <v>30299</v>
      </c>
      <c r="G37" s="67">
        <v>2130308</v>
      </c>
      <c r="H37" s="67"/>
    </row>
    <row r="38" s="55" customFormat="true" ht="40.5" customHeight="true" spans="1:8">
      <c r="A38" s="67"/>
      <c r="B38" s="67" t="s">
        <v>58</v>
      </c>
      <c r="C38" s="69" t="s">
        <v>59</v>
      </c>
      <c r="D38" s="67">
        <v>10</v>
      </c>
      <c r="E38" s="67">
        <v>50502</v>
      </c>
      <c r="F38" s="67">
        <v>30299</v>
      </c>
      <c r="G38" s="67">
        <v>2130308</v>
      </c>
      <c r="H38" s="67"/>
    </row>
    <row r="39" s="53" customFormat="true" ht="40.5" customHeight="true" spans="1:8">
      <c r="A39" s="67"/>
      <c r="B39" s="67" t="s">
        <v>60</v>
      </c>
      <c r="C39" s="69" t="s">
        <v>23</v>
      </c>
      <c r="D39" s="67">
        <f>SUM(D40:D45)</f>
        <v>60</v>
      </c>
      <c r="E39" s="67"/>
      <c r="F39" s="67"/>
      <c r="G39" s="67"/>
      <c r="H39" s="67"/>
    </row>
    <row r="40" s="53" customFormat="true" ht="40.5" customHeight="true" spans="1:8">
      <c r="A40" s="67"/>
      <c r="B40" s="67"/>
      <c r="C40" s="69" t="s">
        <v>61</v>
      </c>
      <c r="D40" s="67">
        <v>10</v>
      </c>
      <c r="E40" s="67">
        <v>50502</v>
      </c>
      <c r="F40" s="67">
        <v>30299</v>
      </c>
      <c r="G40" s="67">
        <v>2130308</v>
      </c>
      <c r="H40" s="67"/>
    </row>
    <row r="41" s="53" customFormat="true" ht="40.5" customHeight="true" spans="1:8">
      <c r="A41" s="67"/>
      <c r="B41" s="67"/>
      <c r="C41" s="69" t="s">
        <v>62</v>
      </c>
      <c r="D41" s="67">
        <v>10</v>
      </c>
      <c r="E41" s="67">
        <v>50502</v>
      </c>
      <c r="F41" s="67">
        <v>30299</v>
      </c>
      <c r="G41" s="67">
        <v>2130308</v>
      </c>
      <c r="H41" s="67"/>
    </row>
    <row r="42" s="53" customFormat="true" ht="40.5" customHeight="true" spans="1:8">
      <c r="A42" s="67"/>
      <c r="B42" s="67"/>
      <c r="C42" s="69" t="s">
        <v>63</v>
      </c>
      <c r="D42" s="67">
        <v>10</v>
      </c>
      <c r="E42" s="67">
        <v>50502</v>
      </c>
      <c r="F42" s="67">
        <v>30299</v>
      </c>
      <c r="G42" s="67">
        <v>2130308</v>
      </c>
      <c r="H42" s="67"/>
    </row>
    <row r="43" s="53" customFormat="true" ht="40.5" customHeight="true" spans="1:8">
      <c r="A43" s="67"/>
      <c r="B43" s="67"/>
      <c r="C43" s="69" t="s">
        <v>64</v>
      </c>
      <c r="D43" s="67">
        <v>10</v>
      </c>
      <c r="E43" s="67">
        <v>50502</v>
      </c>
      <c r="F43" s="67">
        <v>30299</v>
      </c>
      <c r="G43" s="67">
        <v>2130308</v>
      </c>
      <c r="H43" s="67"/>
    </row>
    <row r="44" s="53" customFormat="true" ht="40.5" customHeight="true" spans="1:8">
      <c r="A44" s="67"/>
      <c r="B44" s="67"/>
      <c r="C44" s="69" t="s">
        <v>65</v>
      </c>
      <c r="D44" s="67">
        <v>10</v>
      </c>
      <c r="E44" s="67">
        <v>50502</v>
      </c>
      <c r="F44" s="67">
        <v>30299</v>
      </c>
      <c r="G44" s="67">
        <v>2130308</v>
      </c>
      <c r="H44" s="67"/>
    </row>
    <row r="45" s="53" customFormat="true" ht="40.5" customHeight="true" spans="1:8">
      <c r="A45" s="67"/>
      <c r="B45" s="67"/>
      <c r="C45" s="69" t="s">
        <v>66</v>
      </c>
      <c r="D45" s="67">
        <v>10</v>
      </c>
      <c r="E45" s="67">
        <v>50502</v>
      </c>
      <c r="F45" s="67">
        <v>30299</v>
      </c>
      <c r="G45" s="67">
        <v>2130308</v>
      </c>
      <c r="H45" s="67"/>
    </row>
    <row r="46" s="53" customFormat="true" ht="40.5" customHeight="true" spans="1:8">
      <c r="A46" s="67"/>
      <c r="B46" s="67" t="s">
        <v>67</v>
      </c>
      <c r="C46" s="69" t="s">
        <v>23</v>
      </c>
      <c r="D46" s="67">
        <f>SUM(D47:D51)</f>
        <v>70</v>
      </c>
      <c r="E46" s="67"/>
      <c r="F46" s="67"/>
      <c r="G46" s="67"/>
      <c r="H46" s="67"/>
    </row>
    <row r="47" s="53" customFormat="true" ht="40.5" customHeight="true" spans="1:8">
      <c r="A47" s="67"/>
      <c r="B47" s="67"/>
      <c r="C47" s="69" t="s">
        <v>68</v>
      </c>
      <c r="D47" s="67">
        <v>30</v>
      </c>
      <c r="E47" s="67">
        <v>50502</v>
      </c>
      <c r="F47" s="67">
        <v>30299</v>
      </c>
      <c r="G47" s="67">
        <v>2130308</v>
      </c>
      <c r="H47" s="67"/>
    </row>
    <row r="48" s="53" customFormat="true" ht="40.5" customHeight="true" spans="1:8">
      <c r="A48" s="67"/>
      <c r="B48" s="67"/>
      <c r="C48" s="69" t="s">
        <v>69</v>
      </c>
      <c r="D48" s="67">
        <v>10</v>
      </c>
      <c r="E48" s="67">
        <v>50502</v>
      </c>
      <c r="F48" s="67">
        <v>30299</v>
      </c>
      <c r="G48" s="67">
        <v>2130308</v>
      </c>
      <c r="H48" s="67"/>
    </row>
    <row r="49" s="53" customFormat="true" ht="40.5" customHeight="true" spans="1:8">
      <c r="A49" s="67"/>
      <c r="B49" s="67"/>
      <c r="C49" s="69" t="s">
        <v>70</v>
      </c>
      <c r="D49" s="67">
        <v>10</v>
      </c>
      <c r="E49" s="67">
        <v>50502</v>
      </c>
      <c r="F49" s="67">
        <v>30299</v>
      </c>
      <c r="G49" s="67">
        <v>2130308</v>
      </c>
      <c r="H49" s="67"/>
    </row>
    <row r="50" s="53" customFormat="true" ht="40.5" customHeight="true" spans="1:8">
      <c r="A50" s="67"/>
      <c r="B50" s="67"/>
      <c r="C50" s="69" t="s">
        <v>71</v>
      </c>
      <c r="D50" s="67">
        <v>10</v>
      </c>
      <c r="E50" s="67">
        <v>50502</v>
      </c>
      <c r="F50" s="67">
        <v>30299</v>
      </c>
      <c r="G50" s="67">
        <v>2130308</v>
      </c>
      <c r="H50" s="67"/>
    </row>
    <row r="51" s="53" customFormat="true" ht="40.5" customHeight="true" spans="1:8">
      <c r="A51" s="67"/>
      <c r="B51" s="67"/>
      <c r="C51" s="69" t="s">
        <v>72</v>
      </c>
      <c r="D51" s="67">
        <v>10</v>
      </c>
      <c r="E51" s="67">
        <v>50502</v>
      </c>
      <c r="F51" s="67">
        <v>30299</v>
      </c>
      <c r="G51" s="67">
        <v>2130308</v>
      </c>
      <c r="H51" s="67"/>
    </row>
    <row r="52" s="53" customFormat="true" ht="40.5" customHeight="true" spans="1:8">
      <c r="A52" s="67"/>
      <c r="B52" s="67" t="s">
        <v>73</v>
      </c>
      <c r="C52" s="69" t="s">
        <v>23</v>
      </c>
      <c r="D52" s="67">
        <f>SUM(D53:D54)</f>
        <v>40</v>
      </c>
      <c r="E52" s="67"/>
      <c r="F52" s="67"/>
      <c r="G52" s="67"/>
      <c r="H52" s="67"/>
    </row>
    <row r="53" s="53" customFormat="true" ht="40.5" customHeight="true" spans="1:8">
      <c r="A53" s="67"/>
      <c r="B53" s="67"/>
      <c r="C53" s="69" t="s">
        <v>74</v>
      </c>
      <c r="D53" s="67">
        <v>30</v>
      </c>
      <c r="E53" s="67">
        <v>50502</v>
      </c>
      <c r="F53" s="67">
        <v>30299</v>
      </c>
      <c r="G53" s="67">
        <v>2130308</v>
      </c>
      <c r="H53" s="67"/>
    </row>
    <row r="54" s="55" customFormat="true" ht="40.5" customHeight="true" spans="1:8">
      <c r="A54" s="67"/>
      <c r="B54" s="67"/>
      <c r="C54" s="69" t="s">
        <v>75</v>
      </c>
      <c r="D54" s="67">
        <v>10</v>
      </c>
      <c r="E54" s="67">
        <v>50502</v>
      </c>
      <c r="F54" s="67">
        <v>30299</v>
      </c>
      <c r="G54" s="67">
        <v>2130308</v>
      </c>
      <c r="H54" s="67"/>
    </row>
    <row r="55" s="55" customFormat="true" ht="40.5" customHeight="true" spans="1:8">
      <c r="A55" s="67"/>
      <c r="B55" s="67" t="s">
        <v>76</v>
      </c>
      <c r="C55" s="69" t="s">
        <v>77</v>
      </c>
      <c r="D55" s="67">
        <v>10</v>
      </c>
      <c r="E55" s="67">
        <v>50502</v>
      </c>
      <c r="F55" s="67">
        <v>30299</v>
      </c>
      <c r="G55" s="67">
        <v>2130308</v>
      </c>
      <c r="H55" s="67"/>
    </row>
    <row r="56" s="53" customFormat="true" ht="40.5" customHeight="true" spans="1:8">
      <c r="A56" s="67"/>
      <c r="B56" s="67" t="s">
        <v>78</v>
      </c>
      <c r="C56" s="69" t="s">
        <v>23</v>
      </c>
      <c r="D56" s="67">
        <f>SUM(D57:D58)</f>
        <v>20</v>
      </c>
      <c r="E56" s="67"/>
      <c r="F56" s="67"/>
      <c r="G56" s="67"/>
      <c r="H56" s="67"/>
    </row>
    <row r="57" s="53" customFormat="true" ht="40.5" customHeight="true" spans="1:8">
      <c r="A57" s="67"/>
      <c r="B57" s="67"/>
      <c r="C57" s="69" t="s">
        <v>79</v>
      </c>
      <c r="D57" s="67">
        <v>10</v>
      </c>
      <c r="E57" s="67">
        <v>50502</v>
      </c>
      <c r="F57" s="67">
        <v>30299</v>
      </c>
      <c r="G57" s="67">
        <v>2130308</v>
      </c>
      <c r="H57" s="67"/>
    </row>
    <row r="58" s="53" customFormat="true" ht="40.5" customHeight="true" spans="1:8">
      <c r="A58" s="67"/>
      <c r="B58" s="67"/>
      <c r="C58" s="69" t="s">
        <v>80</v>
      </c>
      <c r="D58" s="67">
        <v>10</v>
      </c>
      <c r="E58" s="67">
        <v>50502</v>
      </c>
      <c r="F58" s="67">
        <v>30299</v>
      </c>
      <c r="G58" s="67">
        <v>2130308</v>
      </c>
      <c r="H58" s="67"/>
    </row>
    <row r="59" s="53" customFormat="true" ht="40.5" customHeight="true" spans="1:8">
      <c r="A59" s="67"/>
      <c r="B59" s="67" t="s">
        <v>81</v>
      </c>
      <c r="C59" s="69" t="s">
        <v>23</v>
      </c>
      <c r="D59" s="67">
        <f>SUM(D60:D67)</f>
        <v>108</v>
      </c>
      <c r="E59" s="67"/>
      <c r="F59" s="67"/>
      <c r="G59" s="67"/>
      <c r="H59" s="67"/>
    </row>
    <row r="60" s="53" customFormat="true" ht="40.5" customHeight="true" spans="1:8">
      <c r="A60" s="67"/>
      <c r="B60" s="67"/>
      <c r="C60" s="69" t="s">
        <v>82</v>
      </c>
      <c r="D60" s="67">
        <v>30</v>
      </c>
      <c r="E60" s="67">
        <v>50502</v>
      </c>
      <c r="F60" s="67">
        <v>30299</v>
      </c>
      <c r="G60" s="67">
        <v>2130308</v>
      </c>
      <c r="H60" s="67"/>
    </row>
    <row r="61" s="53" customFormat="true" ht="40.5" customHeight="true" spans="1:8">
      <c r="A61" s="67"/>
      <c r="B61" s="67"/>
      <c r="C61" s="69" t="s">
        <v>83</v>
      </c>
      <c r="D61" s="67">
        <v>18</v>
      </c>
      <c r="E61" s="67">
        <v>50502</v>
      </c>
      <c r="F61" s="67">
        <v>30299</v>
      </c>
      <c r="G61" s="67">
        <v>2130308</v>
      </c>
      <c r="H61" s="67"/>
    </row>
    <row r="62" s="53" customFormat="true" ht="40.5" customHeight="true" spans="1:8">
      <c r="A62" s="67"/>
      <c r="B62" s="67"/>
      <c r="C62" s="69" t="s">
        <v>84</v>
      </c>
      <c r="D62" s="67">
        <v>10</v>
      </c>
      <c r="E62" s="67">
        <v>50502</v>
      </c>
      <c r="F62" s="67">
        <v>30299</v>
      </c>
      <c r="G62" s="67">
        <v>2130308</v>
      </c>
      <c r="H62" s="67"/>
    </row>
    <row r="63" s="53" customFormat="true" ht="40.5" customHeight="true" spans="1:8">
      <c r="A63" s="67"/>
      <c r="B63" s="67"/>
      <c r="C63" s="69" t="s">
        <v>85</v>
      </c>
      <c r="D63" s="67">
        <v>10</v>
      </c>
      <c r="E63" s="67">
        <v>50502</v>
      </c>
      <c r="F63" s="67">
        <v>30299</v>
      </c>
      <c r="G63" s="67">
        <v>2130308</v>
      </c>
      <c r="H63" s="67"/>
    </row>
    <row r="64" s="53" customFormat="true" ht="40.5" customHeight="true" spans="1:8">
      <c r="A64" s="67"/>
      <c r="B64" s="67"/>
      <c r="C64" s="69" t="s">
        <v>86</v>
      </c>
      <c r="D64" s="67">
        <v>10</v>
      </c>
      <c r="E64" s="67">
        <v>50502</v>
      </c>
      <c r="F64" s="67">
        <v>30299</v>
      </c>
      <c r="G64" s="67">
        <v>2130308</v>
      </c>
      <c r="H64" s="67"/>
    </row>
    <row r="65" s="53" customFormat="true" ht="40.5" customHeight="true" spans="1:8">
      <c r="A65" s="67"/>
      <c r="B65" s="67"/>
      <c r="C65" s="69" t="s">
        <v>87</v>
      </c>
      <c r="D65" s="67">
        <v>10</v>
      </c>
      <c r="E65" s="67">
        <v>50502</v>
      </c>
      <c r="F65" s="67">
        <v>30299</v>
      </c>
      <c r="G65" s="67">
        <v>2130308</v>
      </c>
      <c r="H65" s="67"/>
    </row>
    <row r="66" s="53" customFormat="true" ht="40.5" customHeight="true" spans="1:8">
      <c r="A66" s="67"/>
      <c r="B66" s="67"/>
      <c r="C66" s="69" t="s">
        <v>88</v>
      </c>
      <c r="D66" s="67">
        <v>10</v>
      </c>
      <c r="E66" s="67">
        <v>50502</v>
      </c>
      <c r="F66" s="67">
        <v>30299</v>
      </c>
      <c r="G66" s="67">
        <v>2130308</v>
      </c>
      <c r="H66" s="67"/>
    </row>
    <row r="67" s="53" customFormat="true" ht="40.5" customHeight="true" spans="1:8">
      <c r="A67" s="67"/>
      <c r="B67" s="67"/>
      <c r="C67" s="69" t="s">
        <v>89</v>
      </c>
      <c r="D67" s="67">
        <v>10</v>
      </c>
      <c r="E67" s="67">
        <v>50502</v>
      </c>
      <c r="F67" s="67">
        <v>30299</v>
      </c>
      <c r="G67" s="67">
        <v>2130308</v>
      </c>
      <c r="H67" s="67"/>
    </row>
    <row r="68" s="56" customFormat="true" ht="40.5" customHeight="true" spans="1:8">
      <c r="A68" s="64" t="s">
        <v>90</v>
      </c>
      <c r="B68" s="73" t="s">
        <v>91</v>
      </c>
      <c r="C68" s="69" t="s">
        <v>92</v>
      </c>
      <c r="D68" s="67">
        <v>10</v>
      </c>
      <c r="E68" s="67">
        <v>50502</v>
      </c>
      <c r="F68" s="67">
        <v>30299</v>
      </c>
      <c r="G68" s="67">
        <v>2130308</v>
      </c>
      <c r="H68" s="64" t="s">
        <v>93</v>
      </c>
    </row>
    <row r="69" s="56" customFormat="true" ht="40.5" customHeight="true" spans="1:8">
      <c r="A69" s="64" t="s">
        <v>94</v>
      </c>
      <c r="B69" s="64" t="s">
        <v>95</v>
      </c>
      <c r="C69" s="69" t="s">
        <v>96</v>
      </c>
      <c r="D69" s="67">
        <v>10</v>
      </c>
      <c r="E69" s="67">
        <v>50502</v>
      </c>
      <c r="F69" s="67">
        <v>30299</v>
      </c>
      <c r="G69" s="67">
        <v>2130308</v>
      </c>
      <c r="H69" s="64"/>
    </row>
    <row r="70" s="54" customFormat="true" ht="40.5" customHeight="true" spans="1:8">
      <c r="A70" s="64" t="s">
        <v>97</v>
      </c>
      <c r="B70" s="64" t="s">
        <v>98</v>
      </c>
      <c r="C70" s="74" t="s">
        <v>99</v>
      </c>
      <c r="D70" s="67">
        <v>20</v>
      </c>
      <c r="E70" s="67">
        <v>50299</v>
      </c>
      <c r="F70" s="67">
        <v>30299</v>
      </c>
      <c r="G70" s="67">
        <v>2130308</v>
      </c>
      <c r="H70" s="64"/>
    </row>
    <row r="71" s="54" customFormat="true" ht="40.5" customHeight="true" spans="1:8">
      <c r="A71" s="64" t="s">
        <v>100</v>
      </c>
      <c r="B71" s="73" t="s">
        <v>101</v>
      </c>
      <c r="C71" s="65"/>
      <c r="D71" s="64">
        <f>D72</f>
        <v>449</v>
      </c>
      <c r="E71" s="64"/>
      <c r="F71" s="64"/>
      <c r="G71" s="64"/>
      <c r="H71" s="64"/>
    </row>
    <row r="72" s="53" customFormat="true" ht="49.5" customHeight="true" spans="1:8">
      <c r="A72" s="67"/>
      <c r="B72" s="67" t="s">
        <v>102</v>
      </c>
      <c r="C72" s="69" t="s">
        <v>23</v>
      </c>
      <c r="D72" s="67">
        <f>SUM(D73:D81)</f>
        <v>449</v>
      </c>
      <c r="E72" s="67"/>
      <c r="F72" s="67"/>
      <c r="G72" s="67"/>
      <c r="H72" s="67"/>
    </row>
    <row r="73" s="53" customFormat="true" ht="40.5" customHeight="true" spans="1:8">
      <c r="A73" s="67"/>
      <c r="B73" s="67"/>
      <c r="C73" s="69" t="s">
        <v>103</v>
      </c>
      <c r="D73" s="67">
        <v>100</v>
      </c>
      <c r="E73" s="67">
        <v>50599</v>
      </c>
      <c r="F73" s="67">
        <v>31099</v>
      </c>
      <c r="G73" s="67">
        <v>2130308</v>
      </c>
      <c r="H73" s="67"/>
    </row>
    <row r="74" s="53" customFormat="true" ht="40.5" customHeight="true" spans="1:8">
      <c r="A74" s="67"/>
      <c r="B74" s="67"/>
      <c r="C74" s="69" t="s">
        <v>104</v>
      </c>
      <c r="D74" s="67">
        <v>20</v>
      </c>
      <c r="E74" s="67">
        <v>50599</v>
      </c>
      <c r="F74" s="67">
        <v>31099</v>
      </c>
      <c r="G74" s="67">
        <v>2130308</v>
      </c>
      <c r="H74" s="67"/>
    </row>
    <row r="75" s="53" customFormat="true" ht="40.5" customHeight="true" spans="1:8">
      <c r="A75" s="67"/>
      <c r="B75" s="67"/>
      <c r="C75" s="69" t="s">
        <v>105</v>
      </c>
      <c r="D75" s="67">
        <v>50</v>
      </c>
      <c r="E75" s="67">
        <v>50599</v>
      </c>
      <c r="F75" s="67">
        <v>31099</v>
      </c>
      <c r="G75" s="67">
        <v>2130308</v>
      </c>
      <c r="H75" s="67"/>
    </row>
    <row r="76" s="53" customFormat="true" ht="40.5" customHeight="true" spans="1:8">
      <c r="A76" s="67"/>
      <c r="B76" s="67"/>
      <c r="C76" s="69" t="s">
        <v>106</v>
      </c>
      <c r="D76" s="67">
        <v>14</v>
      </c>
      <c r="E76" s="67">
        <v>50599</v>
      </c>
      <c r="F76" s="67">
        <v>31099</v>
      </c>
      <c r="G76" s="67">
        <v>2130308</v>
      </c>
      <c r="H76" s="67"/>
    </row>
    <row r="77" s="53" customFormat="true" ht="40.5" customHeight="true" spans="1:8">
      <c r="A77" s="67"/>
      <c r="B77" s="67"/>
      <c r="C77" s="69" t="s">
        <v>107</v>
      </c>
      <c r="D77" s="67">
        <v>20</v>
      </c>
      <c r="E77" s="67">
        <v>50599</v>
      </c>
      <c r="F77" s="67">
        <v>31099</v>
      </c>
      <c r="G77" s="67">
        <v>2130308</v>
      </c>
      <c r="H77" s="67"/>
    </row>
    <row r="78" s="53" customFormat="true" ht="40.5" customHeight="true" spans="1:8">
      <c r="A78" s="67"/>
      <c r="B78" s="67"/>
      <c r="C78" s="69" t="s">
        <v>108</v>
      </c>
      <c r="D78" s="67">
        <v>200</v>
      </c>
      <c r="E78" s="67">
        <v>50599</v>
      </c>
      <c r="F78" s="67">
        <v>31099</v>
      </c>
      <c r="G78" s="67">
        <v>2130308</v>
      </c>
      <c r="H78" s="67"/>
    </row>
    <row r="79" s="53" customFormat="true" ht="40.5" customHeight="true" spans="1:8">
      <c r="A79" s="67"/>
      <c r="B79" s="67"/>
      <c r="C79" s="69" t="s">
        <v>109</v>
      </c>
      <c r="D79" s="67">
        <v>15</v>
      </c>
      <c r="E79" s="67">
        <v>50599</v>
      </c>
      <c r="F79" s="67">
        <v>31099</v>
      </c>
      <c r="G79" s="67">
        <v>2130308</v>
      </c>
      <c r="H79" s="67"/>
    </row>
    <row r="80" s="53" customFormat="true" ht="40.5" customHeight="true" spans="1:8">
      <c r="A80" s="67"/>
      <c r="B80" s="67"/>
      <c r="C80" s="69" t="s">
        <v>110</v>
      </c>
      <c r="D80" s="67">
        <v>15</v>
      </c>
      <c r="E80" s="67">
        <v>50599</v>
      </c>
      <c r="F80" s="67">
        <v>31099</v>
      </c>
      <c r="G80" s="67">
        <v>2130308</v>
      </c>
      <c r="H80" s="67"/>
    </row>
    <row r="81" s="53" customFormat="true" ht="28.5" customHeight="true" spans="1:8">
      <c r="A81" s="67"/>
      <c r="B81" s="67"/>
      <c r="C81" s="69" t="s">
        <v>111</v>
      </c>
      <c r="D81" s="67">
        <v>15</v>
      </c>
      <c r="E81" s="67">
        <v>50599</v>
      </c>
      <c r="F81" s="67">
        <v>31099</v>
      </c>
      <c r="G81" s="67">
        <v>2130308</v>
      </c>
      <c r="H81" s="67"/>
    </row>
    <row r="82" s="54" customFormat="true" ht="63.75" customHeight="true" spans="1:8">
      <c r="A82" s="64" t="s">
        <v>112</v>
      </c>
      <c r="B82" s="73" t="s">
        <v>113</v>
      </c>
      <c r="C82" s="65" t="s">
        <v>114</v>
      </c>
      <c r="D82" s="64">
        <f>SUM(D83:D85)</f>
        <v>50</v>
      </c>
      <c r="E82" s="64"/>
      <c r="F82" s="64"/>
      <c r="G82" s="64"/>
      <c r="H82" s="64"/>
    </row>
    <row r="83" s="53" customFormat="true" ht="40.5" customHeight="true" spans="1:8">
      <c r="A83" s="67"/>
      <c r="B83" s="67"/>
      <c r="C83" s="69" t="s">
        <v>115</v>
      </c>
      <c r="D83" s="67">
        <v>20</v>
      </c>
      <c r="E83" s="67">
        <v>50599</v>
      </c>
      <c r="F83" s="67">
        <v>31099</v>
      </c>
      <c r="G83" s="67">
        <v>2130308</v>
      </c>
      <c r="H83" s="67"/>
    </row>
    <row r="84" s="53" customFormat="true" ht="40.5" customHeight="true" spans="1:8">
      <c r="A84" s="67"/>
      <c r="B84" s="67"/>
      <c r="C84" s="69" t="s">
        <v>116</v>
      </c>
      <c r="D84" s="67">
        <v>15</v>
      </c>
      <c r="E84" s="67">
        <v>50599</v>
      </c>
      <c r="F84" s="67">
        <v>31099</v>
      </c>
      <c r="G84" s="67">
        <v>2130308</v>
      </c>
      <c r="H84" s="67"/>
    </row>
    <row r="85" s="53" customFormat="true" ht="40.5" customHeight="true" spans="1:8">
      <c r="A85" s="67"/>
      <c r="B85" s="67"/>
      <c r="C85" s="69" t="s">
        <v>117</v>
      </c>
      <c r="D85" s="67">
        <v>15</v>
      </c>
      <c r="E85" s="67">
        <v>50599</v>
      </c>
      <c r="F85" s="67">
        <v>31099</v>
      </c>
      <c r="G85" s="67">
        <v>2130308</v>
      </c>
      <c r="H85" s="67"/>
    </row>
    <row r="86" s="54" customFormat="true" ht="57.75" customHeight="true" spans="1:8">
      <c r="A86" s="64" t="s">
        <v>118</v>
      </c>
      <c r="B86" s="73" t="s">
        <v>119</v>
      </c>
      <c r="C86" s="70" t="s">
        <v>120</v>
      </c>
      <c r="D86" s="67">
        <v>15</v>
      </c>
      <c r="E86" s="67">
        <v>50799</v>
      </c>
      <c r="F86" s="67">
        <v>31299</v>
      </c>
      <c r="G86" s="67">
        <v>2130308</v>
      </c>
      <c r="H86" s="67"/>
    </row>
    <row r="87" s="54" customFormat="true" ht="32.25" customHeight="true" spans="1:8">
      <c r="A87" s="66" t="s">
        <v>121</v>
      </c>
      <c r="B87" s="64" t="s">
        <v>122</v>
      </c>
      <c r="C87" s="65"/>
      <c r="D87" s="64">
        <f>D88+D91+D94+D97+D100+D103+D106+D111</f>
        <v>145</v>
      </c>
      <c r="E87" s="64"/>
      <c r="F87" s="64"/>
      <c r="G87" s="64"/>
      <c r="H87" s="64"/>
    </row>
    <row r="88" s="56" customFormat="true" ht="32.25" customHeight="true" spans="1:8">
      <c r="A88" s="75" t="s">
        <v>123</v>
      </c>
      <c r="B88" s="75" t="s">
        <v>124</v>
      </c>
      <c r="C88" s="65"/>
      <c r="D88" s="64">
        <f t="shared" ref="D88:D92" si="0">D89</f>
        <v>15</v>
      </c>
      <c r="E88" s="64"/>
      <c r="F88" s="64"/>
      <c r="G88" s="64"/>
      <c r="H88" s="64"/>
    </row>
    <row r="89" s="55" customFormat="true" ht="32.25" customHeight="true" spans="1:8">
      <c r="A89" s="67"/>
      <c r="B89" s="67" t="s">
        <v>125</v>
      </c>
      <c r="C89" s="69"/>
      <c r="D89" s="67">
        <f t="shared" si="0"/>
        <v>15</v>
      </c>
      <c r="E89" s="67"/>
      <c r="F89" s="67"/>
      <c r="G89" s="67"/>
      <c r="H89" s="67"/>
    </row>
    <row r="90" s="55" customFormat="true" ht="32.25" customHeight="true" spans="1:8">
      <c r="A90" s="67"/>
      <c r="B90" s="67" t="s">
        <v>126</v>
      </c>
      <c r="C90" s="69" t="s">
        <v>127</v>
      </c>
      <c r="D90" s="67">
        <v>15</v>
      </c>
      <c r="E90" s="67">
        <v>513</v>
      </c>
      <c r="F90" s="67"/>
      <c r="G90" s="67">
        <v>2130308</v>
      </c>
      <c r="H90" s="67"/>
    </row>
    <row r="91" s="56" customFormat="true" ht="32.25" customHeight="true" spans="1:8">
      <c r="A91" s="64" t="s">
        <v>128</v>
      </c>
      <c r="B91" s="64" t="s">
        <v>129</v>
      </c>
      <c r="C91" s="65"/>
      <c r="D91" s="64">
        <f t="shared" si="0"/>
        <v>15</v>
      </c>
      <c r="E91" s="64"/>
      <c r="F91" s="64"/>
      <c r="G91" s="64"/>
      <c r="H91" s="64"/>
    </row>
    <row r="92" s="55" customFormat="true" ht="32.25" customHeight="true" spans="1:8">
      <c r="A92" s="67"/>
      <c r="B92" s="67" t="s">
        <v>125</v>
      </c>
      <c r="C92" s="69"/>
      <c r="D92" s="67">
        <f t="shared" si="0"/>
        <v>15</v>
      </c>
      <c r="E92" s="67"/>
      <c r="F92" s="67"/>
      <c r="G92" s="67"/>
      <c r="H92" s="67"/>
    </row>
    <row r="93" s="55" customFormat="true" ht="32.25" customHeight="true" spans="1:8">
      <c r="A93" s="67"/>
      <c r="B93" s="67" t="s">
        <v>130</v>
      </c>
      <c r="C93" s="69" t="s">
        <v>131</v>
      </c>
      <c r="D93" s="67">
        <v>15</v>
      </c>
      <c r="E93" s="67">
        <v>513</v>
      </c>
      <c r="F93" s="67"/>
      <c r="G93" s="67">
        <v>2130308</v>
      </c>
      <c r="H93" s="67"/>
    </row>
    <row r="94" s="56" customFormat="true" ht="32.25" customHeight="true" spans="1:8">
      <c r="A94" s="64" t="s">
        <v>132</v>
      </c>
      <c r="B94" s="64" t="s">
        <v>133</v>
      </c>
      <c r="C94" s="65"/>
      <c r="D94" s="64">
        <f t="shared" ref="D94:D98" si="1">D95</f>
        <v>15</v>
      </c>
      <c r="E94" s="64"/>
      <c r="F94" s="64"/>
      <c r="G94" s="64"/>
      <c r="H94" s="64"/>
    </row>
    <row r="95" s="55" customFormat="true" ht="32.25" customHeight="true" spans="1:8">
      <c r="A95" s="67"/>
      <c r="B95" s="67" t="s">
        <v>125</v>
      </c>
      <c r="C95" s="69"/>
      <c r="D95" s="67">
        <f t="shared" si="1"/>
        <v>15</v>
      </c>
      <c r="E95" s="67"/>
      <c r="F95" s="67"/>
      <c r="G95" s="67"/>
      <c r="H95" s="67"/>
    </row>
    <row r="96" s="55" customFormat="true" ht="32.25" customHeight="true" spans="1:8">
      <c r="A96" s="67"/>
      <c r="B96" s="67" t="s">
        <v>126</v>
      </c>
      <c r="C96" s="69" t="s">
        <v>134</v>
      </c>
      <c r="D96" s="67">
        <v>15</v>
      </c>
      <c r="E96" s="67">
        <v>513</v>
      </c>
      <c r="F96" s="67"/>
      <c r="G96" s="67">
        <v>2130308</v>
      </c>
      <c r="H96" s="67"/>
    </row>
    <row r="97" s="56" customFormat="true" ht="32.25" customHeight="true" spans="1:8">
      <c r="A97" s="64" t="s">
        <v>135</v>
      </c>
      <c r="B97" s="64" t="s">
        <v>136</v>
      </c>
      <c r="C97" s="65"/>
      <c r="D97" s="64">
        <f t="shared" si="1"/>
        <v>15</v>
      </c>
      <c r="E97" s="64"/>
      <c r="F97" s="64"/>
      <c r="G97" s="64"/>
      <c r="H97" s="64"/>
    </row>
    <row r="98" s="55" customFormat="true" ht="32.25" customHeight="true" spans="1:8">
      <c r="A98" s="67"/>
      <c r="B98" s="67" t="s">
        <v>137</v>
      </c>
      <c r="C98" s="69"/>
      <c r="D98" s="67">
        <f t="shared" si="1"/>
        <v>15</v>
      </c>
      <c r="E98" s="67"/>
      <c r="F98" s="67"/>
      <c r="G98" s="67"/>
      <c r="H98" s="67"/>
    </row>
    <row r="99" s="55" customFormat="true" ht="32.25" customHeight="true" spans="1:8">
      <c r="A99" s="67"/>
      <c r="B99" s="67" t="s">
        <v>138</v>
      </c>
      <c r="C99" s="69" t="s">
        <v>139</v>
      </c>
      <c r="D99" s="67">
        <v>15</v>
      </c>
      <c r="E99" s="67">
        <v>513</v>
      </c>
      <c r="F99" s="67"/>
      <c r="G99" s="67">
        <v>2130317</v>
      </c>
      <c r="H99" s="67"/>
    </row>
    <row r="100" s="56" customFormat="true" ht="32.25" customHeight="true" spans="1:8">
      <c r="A100" s="64" t="s">
        <v>140</v>
      </c>
      <c r="B100" s="64" t="s">
        <v>141</v>
      </c>
      <c r="C100" s="65"/>
      <c r="D100" s="64">
        <f t="shared" ref="D100:D104" si="2">D101</f>
        <v>15</v>
      </c>
      <c r="E100" s="64"/>
      <c r="F100" s="64"/>
      <c r="G100" s="64"/>
      <c r="H100" s="64"/>
    </row>
    <row r="101" s="55" customFormat="true" ht="32.25" customHeight="true" spans="1:8">
      <c r="A101" s="67"/>
      <c r="B101" s="76" t="s">
        <v>125</v>
      </c>
      <c r="C101" s="69"/>
      <c r="D101" s="67">
        <f t="shared" si="2"/>
        <v>15</v>
      </c>
      <c r="E101" s="67"/>
      <c r="F101" s="67"/>
      <c r="G101" s="67"/>
      <c r="H101" s="67"/>
    </row>
    <row r="102" s="55" customFormat="true" ht="32.25" customHeight="true" spans="1:8">
      <c r="A102" s="67"/>
      <c r="B102" s="67" t="s">
        <v>126</v>
      </c>
      <c r="C102" s="69" t="s">
        <v>142</v>
      </c>
      <c r="D102" s="67">
        <v>15</v>
      </c>
      <c r="E102" s="67">
        <v>513</v>
      </c>
      <c r="F102" s="67"/>
      <c r="G102" s="67">
        <v>2130308</v>
      </c>
      <c r="H102" s="67"/>
    </row>
    <row r="103" s="56" customFormat="true" ht="32.25" customHeight="true" spans="1:8">
      <c r="A103" s="64" t="s">
        <v>143</v>
      </c>
      <c r="B103" s="64" t="s">
        <v>144</v>
      </c>
      <c r="C103" s="65"/>
      <c r="D103" s="64">
        <f t="shared" si="2"/>
        <v>15</v>
      </c>
      <c r="E103" s="64"/>
      <c r="F103" s="64"/>
      <c r="G103" s="64"/>
      <c r="H103" s="64"/>
    </row>
    <row r="104" s="55" customFormat="true" ht="32.25" customHeight="true" spans="1:8">
      <c r="A104" s="67"/>
      <c r="B104" s="76" t="s">
        <v>125</v>
      </c>
      <c r="C104" s="69"/>
      <c r="D104" s="67">
        <f t="shared" si="2"/>
        <v>15</v>
      </c>
      <c r="E104" s="67"/>
      <c r="F104" s="67"/>
      <c r="G104" s="67"/>
      <c r="H104" s="67"/>
    </row>
    <row r="105" s="55" customFormat="true" ht="32.25" customHeight="true" spans="1:8">
      <c r="A105" s="67"/>
      <c r="B105" s="67" t="s">
        <v>126</v>
      </c>
      <c r="C105" s="70" t="s">
        <v>145</v>
      </c>
      <c r="D105" s="67">
        <v>15</v>
      </c>
      <c r="E105" s="67">
        <v>513</v>
      </c>
      <c r="F105" s="67"/>
      <c r="G105" s="67">
        <v>2130308</v>
      </c>
      <c r="H105" s="67"/>
    </row>
    <row r="106" s="56" customFormat="true" ht="32.25" customHeight="true" spans="1:8">
      <c r="A106" s="64" t="s">
        <v>146</v>
      </c>
      <c r="B106" s="64" t="s">
        <v>147</v>
      </c>
      <c r="C106" s="65"/>
      <c r="D106" s="64">
        <f>D107+D109</f>
        <v>40</v>
      </c>
      <c r="E106" s="64"/>
      <c r="F106" s="64"/>
      <c r="G106" s="64"/>
      <c r="H106" s="64"/>
    </row>
    <row r="107" s="55" customFormat="true" ht="32.25" customHeight="true" spans="1:8">
      <c r="A107" s="67"/>
      <c r="B107" s="76" t="s">
        <v>125</v>
      </c>
      <c r="C107" s="69"/>
      <c r="D107" s="67">
        <f t="shared" ref="D107:D112" si="3">D108</f>
        <v>15</v>
      </c>
      <c r="E107" s="67"/>
      <c r="F107" s="67"/>
      <c r="G107" s="67"/>
      <c r="H107" s="67"/>
    </row>
    <row r="108" s="55" customFormat="true" ht="32.25" customHeight="true" spans="1:8">
      <c r="A108" s="67"/>
      <c r="B108" s="67" t="s">
        <v>126</v>
      </c>
      <c r="C108" s="69" t="s">
        <v>148</v>
      </c>
      <c r="D108" s="67">
        <v>15</v>
      </c>
      <c r="E108" s="67">
        <v>513</v>
      </c>
      <c r="F108" s="67"/>
      <c r="G108" s="67">
        <v>2130308</v>
      </c>
      <c r="H108" s="67"/>
    </row>
    <row r="109" s="55" customFormat="true" ht="32.25" customHeight="true" spans="1:8">
      <c r="A109" s="67"/>
      <c r="B109" s="76" t="s">
        <v>137</v>
      </c>
      <c r="C109" s="69"/>
      <c r="D109" s="67">
        <f t="shared" si="3"/>
        <v>25</v>
      </c>
      <c r="E109" s="67"/>
      <c r="F109" s="67"/>
      <c r="G109" s="67"/>
      <c r="H109" s="67"/>
    </row>
    <row r="110" s="55" customFormat="true" ht="32.25" customHeight="true" spans="1:8">
      <c r="A110" s="67"/>
      <c r="B110" s="67" t="s">
        <v>149</v>
      </c>
      <c r="C110" s="70" t="s">
        <v>150</v>
      </c>
      <c r="D110" s="67">
        <v>25</v>
      </c>
      <c r="E110" s="67">
        <v>502</v>
      </c>
      <c r="F110" s="67"/>
      <c r="G110" s="67">
        <v>2130304</v>
      </c>
      <c r="H110" s="67"/>
    </row>
    <row r="111" s="56" customFormat="true" ht="32.25" customHeight="true" spans="1:8">
      <c r="A111" s="64" t="s">
        <v>151</v>
      </c>
      <c r="B111" s="64" t="s">
        <v>152</v>
      </c>
      <c r="C111" s="65"/>
      <c r="D111" s="64">
        <f t="shared" si="3"/>
        <v>15</v>
      </c>
      <c r="E111" s="64"/>
      <c r="F111" s="64"/>
      <c r="G111" s="64"/>
      <c r="H111" s="64"/>
    </row>
    <row r="112" s="55" customFormat="true" ht="32.25" customHeight="true" spans="1:8">
      <c r="A112" s="67"/>
      <c r="B112" s="76" t="s">
        <v>125</v>
      </c>
      <c r="C112" s="69"/>
      <c r="D112" s="67">
        <f t="shared" si="3"/>
        <v>15</v>
      </c>
      <c r="E112" s="67"/>
      <c r="F112" s="67"/>
      <c r="G112" s="67"/>
      <c r="H112" s="67"/>
    </row>
    <row r="113" s="55" customFormat="true" ht="32.25" customHeight="true" spans="1:8">
      <c r="A113" s="67"/>
      <c r="B113" s="67" t="s">
        <v>126</v>
      </c>
      <c r="C113" s="69" t="s">
        <v>153</v>
      </c>
      <c r="D113" s="67">
        <v>15</v>
      </c>
      <c r="E113" s="67">
        <v>513</v>
      </c>
      <c r="F113" s="67"/>
      <c r="G113" s="67">
        <v>2130308</v>
      </c>
      <c r="H113" s="67"/>
    </row>
  </sheetData>
  <mergeCells count="7">
    <mergeCell ref="A1:B1"/>
    <mergeCell ref="C1:D1"/>
    <mergeCell ref="E1:F1"/>
    <mergeCell ref="G1:H1"/>
    <mergeCell ref="A2:H2"/>
    <mergeCell ref="A3:H3"/>
    <mergeCell ref="A5:B5"/>
  </mergeCells>
  <printOptions horizontalCentered="true"/>
  <pageMargins left="0.748031496062992" right="0.71" top="0.984251968503937" bottom="0.984251968503937" header="0.511811023622047" footer="0.78740157480315"/>
  <pageSetup paperSize="9" scale="80" firstPageNumber="30" orientation="portrait" useFirstPageNumber="true"/>
  <headerFooter>
    <oddFooter>&amp;C&amp;"Times New Roman,常规"&amp;12—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workbookViewId="0">
      <selection activeCell="R16" sqref="R16"/>
    </sheetView>
  </sheetViews>
  <sheetFormatPr defaultColWidth="9" defaultRowHeight="13.5"/>
  <cols>
    <col min="1" max="1" width="6.375" style="4" customWidth="true"/>
    <col min="2" max="2" width="26.125" style="5" customWidth="true"/>
    <col min="3" max="5" width="8.125" style="4" customWidth="true"/>
    <col min="6" max="6" width="11.125" style="4" customWidth="true"/>
    <col min="7" max="7" width="10.25" style="4" customWidth="true"/>
    <col min="8" max="8" width="7.5" style="4" customWidth="true"/>
    <col min="9" max="9" width="9" style="6" customWidth="true"/>
    <col min="10" max="12" width="9" style="4" hidden="true" customWidth="true"/>
    <col min="13" max="16384" width="9" style="4"/>
  </cols>
  <sheetData>
    <row r="1" ht="47.45" customHeight="true" spans="1:9">
      <c r="A1" s="7" t="s">
        <v>154</v>
      </c>
      <c r="B1" s="8"/>
      <c r="C1" s="7"/>
      <c r="D1" s="7"/>
      <c r="E1" s="7"/>
      <c r="F1" s="7"/>
      <c r="G1" s="7"/>
      <c r="H1" s="7"/>
      <c r="I1" s="7"/>
    </row>
    <row r="2" spans="2:9">
      <c r="B2" s="9"/>
      <c r="C2" s="10"/>
      <c r="D2" s="10"/>
      <c r="E2" s="10"/>
      <c r="F2" s="10"/>
      <c r="G2" s="38" t="s">
        <v>2</v>
      </c>
      <c r="H2" s="38"/>
      <c r="I2" s="38"/>
    </row>
    <row r="3" s="1" customFormat="true" ht="24" customHeight="true" spans="1:9">
      <c r="A3" s="11" t="s">
        <v>155</v>
      </c>
      <c r="B3" s="11" t="s">
        <v>156</v>
      </c>
      <c r="C3" s="12" t="s">
        <v>157</v>
      </c>
      <c r="D3" s="12" t="s">
        <v>158</v>
      </c>
      <c r="E3" s="12" t="s">
        <v>159</v>
      </c>
      <c r="F3" s="12" t="s">
        <v>160</v>
      </c>
      <c r="G3" s="12"/>
      <c r="H3" s="39" t="s">
        <v>161</v>
      </c>
      <c r="I3" s="14" t="s">
        <v>162</v>
      </c>
    </row>
    <row r="4" s="1" customFormat="true" ht="30.95" customHeight="true" spans="1:9">
      <c r="A4" s="13"/>
      <c r="B4" s="13"/>
      <c r="C4" s="12"/>
      <c r="D4" s="12"/>
      <c r="E4" s="12"/>
      <c r="F4" s="12" t="s">
        <v>163</v>
      </c>
      <c r="G4" s="12" t="s">
        <v>164</v>
      </c>
      <c r="H4" s="39"/>
      <c r="I4" s="14"/>
    </row>
    <row r="5" s="2" customFormat="true" ht="24.95" customHeight="true" spans="1:12">
      <c r="A5" s="14" t="s">
        <v>165</v>
      </c>
      <c r="B5" s="14"/>
      <c r="C5" s="15">
        <f t="shared" ref="C5:I5" si="0">SUM(C6,C18,C28,C32)</f>
        <v>1573166</v>
      </c>
      <c r="D5" s="15">
        <f t="shared" si="0"/>
        <v>671225</v>
      </c>
      <c r="E5" s="15">
        <f t="shared" si="0"/>
        <v>901941</v>
      </c>
      <c r="F5" s="15"/>
      <c r="G5" s="15"/>
      <c r="H5" s="15">
        <f t="shared" si="0"/>
        <v>505586</v>
      </c>
      <c r="I5" s="15">
        <f t="shared" si="0"/>
        <v>348000</v>
      </c>
      <c r="K5" s="2">
        <v>348000</v>
      </c>
      <c r="L5" s="2">
        <f>K5-I5</f>
        <v>0</v>
      </c>
    </row>
    <row r="6" s="2" customFormat="true" ht="24.95" customHeight="true" spans="1:9">
      <c r="A6" s="1" t="s">
        <v>166</v>
      </c>
      <c r="B6" s="16" t="s">
        <v>167</v>
      </c>
      <c r="C6" s="17">
        <f t="shared" ref="C6:I6" si="1">SUM(C7:C17)</f>
        <v>314081</v>
      </c>
      <c r="D6" s="17">
        <f t="shared" si="1"/>
        <v>54621</v>
      </c>
      <c r="E6" s="17">
        <f t="shared" si="1"/>
        <v>259460</v>
      </c>
      <c r="F6" s="17"/>
      <c r="G6" s="17"/>
      <c r="H6" s="17">
        <f t="shared" si="1"/>
        <v>196342</v>
      </c>
      <c r="I6" s="17">
        <f t="shared" si="1"/>
        <v>132897</v>
      </c>
    </row>
    <row r="7" ht="38.1" customHeight="true" spans="1:10">
      <c r="A7" s="18">
        <v>1</v>
      </c>
      <c r="B7" s="19" t="s">
        <v>168</v>
      </c>
      <c r="C7" s="20">
        <f t="shared" ref="C7:C17" si="2">D7+E7</f>
        <v>68594</v>
      </c>
      <c r="D7" s="20">
        <v>20400</v>
      </c>
      <c r="E7" s="20">
        <v>48194</v>
      </c>
      <c r="F7" s="40">
        <v>1</v>
      </c>
      <c r="G7" s="40">
        <v>1</v>
      </c>
      <c r="H7" s="41">
        <v>48194</v>
      </c>
      <c r="I7" s="31">
        <v>30000</v>
      </c>
      <c r="J7" s="4">
        <v>10194</v>
      </c>
    </row>
    <row r="8" ht="41.1" customHeight="true" spans="1:10">
      <c r="A8" s="18">
        <v>2</v>
      </c>
      <c r="B8" s="21" t="s">
        <v>169</v>
      </c>
      <c r="C8" s="20">
        <f t="shared" si="2"/>
        <v>7936</v>
      </c>
      <c r="D8" s="20">
        <v>1254</v>
      </c>
      <c r="E8" s="20">
        <v>6682</v>
      </c>
      <c r="F8" s="40">
        <v>1</v>
      </c>
      <c r="G8" s="40">
        <v>1</v>
      </c>
      <c r="H8" s="41">
        <v>6682</v>
      </c>
      <c r="I8" s="31">
        <v>6682</v>
      </c>
      <c r="J8" s="4">
        <v>2682</v>
      </c>
    </row>
    <row r="9" ht="24.95" customHeight="true" spans="1:9">
      <c r="A9" s="18">
        <v>3</v>
      </c>
      <c r="B9" s="19" t="s">
        <v>170</v>
      </c>
      <c r="C9" s="20">
        <f t="shared" si="2"/>
        <v>1234</v>
      </c>
      <c r="D9" s="18">
        <v>987</v>
      </c>
      <c r="E9" s="18">
        <v>247</v>
      </c>
      <c r="F9" s="40">
        <v>0.5</v>
      </c>
      <c r="G9" s="40">
        <v>0.5</v>
      </c>
      <c r="H9" s="31">
        <v>124</v>
      </c>
      <c r="I9" s="31">
        <v>120</v>
      </c>
    </row>
    <row r="10" ht="24.95" customHeight="true" spans="1:9">
      <c r="A10" s="18">
        <v>4</v>
      </c>
      <c r="B10" s="21" t="s">
        <v>171</v>
      </c>
      <c r="C10" s="20">
        <f t="shared" si="2"/>
        <v>31370</v>
      </c>
      <c r="D10" s="20">
        <v>1980</v>
      </c>
      <c r="E10" s="20">
        <v>29390</v>
      </c>
      <c r="F10" s="40">
        <v>0.5</v>
      </c>
      <c r="G10" s="42" t="s">
        <v>172</v>
      </c>
      <c r="H10" s="43">
        <v>6395</v>
      </c>
      <c r="I10" s="35">
        <v>6395</v>
      </c>
    </row>
    <row r="11" ht="24.95" customHeight="true" spans="1:9">
      <c r="A11" s="18">
        <v>5</v>
      </c>
      <c r="B11" s="22" t="s">
        <v>173</v>
      </c>
      <c r="C11" s="20">
        <f t="shared" si="2"/>
        <v>50000</v>
      </c>
      <c r="D11" s="23">
        <v>30000</v>
      </c>
      <c r="E11" s="23">
        <v>20000</v>
      </c>
      <c r="F11" s="40">
        <v>0.5</v>
      </c>
      <c r="G11" s="40">
        <v>0.5</v>
      </c>
      <c r="H11" s="44">
        <v>10000</v>
      </c>
      <c r="I11" s="31">
        <v>10000</v>
      </c>
    </row>
    <row r="12" ht="24.95" customHeight="true" spans="1:9">
      <c r="A12" s="18">
        <v>6</v>
      </c>
      <c r="B12" s="21" t="s">
        <v>174</v>
      </c>
      <c r="C12" s="20">
        <f t="shared" si="2"/>
        <v>14707</v>
      </c>
      <c r="D12" s="23"/>
      <c r="E12" s="23">
        <v>14707</v>
      </c>
      <c r="F12" s="40">
        <v>1</v>
      </c>
      <c r="G12" s="40" t="s">
        <v>175</v>
      </c>
      <c r="H12" s="44">
        <v>14707</v>
      </c>
      <c r="I12" s="31">
        <v>10000</v>
      </c>
    </row>
    <row r="13" s="3" customFormat="true" ht="24.95" customHeight="true" spans="1:9">
      <c r="A13" s="24">
        <v>7</v>
      </c>
      <c r="B13" s="25" t="s">
        <v>176</v>
      </c>
      <c r="C13" s="26">
        <f t="shared" si="2"/>
        <v>65540</v>
      </c>
      <c r="D13" s="27"/>
      <c r="E13" s="27">
        <v>65540</v>
      </c>
      <c r="F13" s="45" t="s">
        <v>177</v>
      </c>
      <c r="G13" s="45">
        <v>0.5</v>
      </c>
      <c r="H13" s="46">
        <v>65540</v>
      </c>
      <c r="I13" s="35">
        <v>50000</v>
      </c>
    </row>
    <row r="14" ht="24.95" customHeight="true" spans="1:9">
      <c r="A14" s="18">
        <v>8</v>
      </c>
      <c r="B14" s="22" t="s">
        <v>178</v>
      </c>
      <c r="C14" s="20">
        <f t="shared" si="2"/>
        <v>40000</v>
      </c>
      <c r="D14" s="23"/>
      <c r="E14" s="23">
        <v>40000</v>
      </c>
      <c r="F14" s="40">
        <v>0.4</v>
      </c>
      <c r="G14" s="40" t="s">
        <v>172</v>
      </c>
      <c r="H14" s="44">
        <v>20000</v>
      </c>
      <c r="I14" s="31">
        <v>10000</v>
      </c>
    </row>
    <row r="15" ht="24.95" customHeight="true" spans="1:9">
      <c r="A15" s="18">
        <v>9</v>
      </c>
      <c r="B15" s="22" t="s">
        <v>179</v>
      </c>
      <c r="C15" s="20">
        <f t="shared" si="2"/>
        <v>20000</v>
      </c>
      <c r="D15" s="23"/>
      <c r="E15" s="23">
        <v>20000</v>
      </c>
      <c r="F15" s="40">
        <v>1</v>
      </c>
      <c r="G15" s="40">
        <v>0.5</v>
      </c>
      <c r="H15" s="44">
        <f>E15*G15</f>
        <v>10000</v>
      </c>
      <c r="I15" s="31"/>
    </row>
    <row r="16" ht="24.95" customHeight="true" spans="1:9">
      <c r="A16" s="18">
        <v>10</v>
      </c>
      <c r="B16" s="22" t="s">
        <v>180</v>
      </c>
      <c r="C16" s="20">
        <f t="shared" si="2"/>
        <v>10000</v>
      </c>
      <c r="D16" s="23"/>
      <c r="E16" s="23">
        <f>H16</f>
        <v>10000</v>
      </c>
      <c r="F16" s="40">
        <v>1</v>
      </c>
      <c r="G16" s="40">
        <v>1</v>
      </c>
      <c r="H16" s="44">
        <v>10000</v>
      </c>
      <c r="I16" s="31">
        <v>5000</v>
      </c>
    </row>
    <row r="17" ht="24.95" customHeight="true" spans="1:9">
      <c r="A17" s="18">
        <v>11</v>
      </c>
      <c r="B17" s="22" t="s">
        <v>181</v>
      </c>
      <c r="C17" s="20">
        <f t="shared" si="2"/>
        <v>4700</v>
      </c>
      <c r="D17" s="23"/>
      <c r="E17" s="23">
        <f>H17</f>
        <v>4700</v>
      </c>
      <c r="F17" s="47"/>
      <c r="G17" s="40"/>
      <c r="H17" s="48">
        <v>4700</v>
      </c>
      <c r="I17" s="31">
        <v>4700</v>
      </c>
    </row>
    <row r="18" s="2" customFormat="true" ht="24.95" customHeight="true" spans="1:9">
      <c r="A18" s="14" t="s">
        <v>182</v>
      </c>
      <c r="B18" s="28" t="s">
        <v>183</v>
      </c>
      <c r="C18" s="17">
        <f t="shared" ref="C18:I18" si="3">SUM(C19:C27)</f>
        <v>1165945</v>
      </c>
      <c r="D18" s="17">
        <f t="shared" si="3"/>
        <v>616604</v>
      </c>
      <c r="E18" s="17">
        <f t="shared" si="3"/>
        <v>549341</v>
      </c>
      <c r="F18" s="17"/>
      <c r="G18" s="17"/>
      <c r="H18" s="17">
        <f t="shared" si="3"/>
        <v>200104</v>
      </c>
      <c r="I18" s="17">
        <f t="shared" si="3"/>
        <v>136250</v>
      </c>
    </row>
    <row r="19" ht="24.95" customHeight="true" spans="1:9">
      <c r="A19" s="18">
        <v>12</v>
      </c>
      <c r="B19" s="29" t="s">
        <v>184</v>
      </c>
      <c r="C19" s="26">
        <f t="shared" ref="C19:C27" si="4">D19+E19</f>
        <v>224758</v>
      </c>
      <c r="D19" s="27">
        <v>123618</v>
      </c>
      <c r="E19" s="27">
        <v>101140</v>
      </c>
      <c r="F19" s="49" t="s">
        <v>185</v>
      </c>
      <c r="G19" s="45">
        <v>0.3</v>
      </c>
      <c r="H19" s="50">
        <v>30340</v>
      </c>
      <c r="I19" s="35"/>
    </row>
    <row r="20" ht="24.95" customHeight="true" spans="1:9">
      <c r="A20" s="18">
        <v>13</v>
      </c>
      <c r="B20" s="25" t="s">
        <v>186</v>
      </c>
      <c r="C20" s="26">
        <f t="shared" si="4"/>
        <v>72364</v>
      </c>
      <c r="D20" s="27">
        <v>39804</v>
      </c>
      <c r="E20" s="27">
        <v>32560</v>
      </c>
      <c r="F20" s="49" t="s">
        <v>185</v>
      </c>
      <c r="G20" s="45">
        <v>0.2</v>
      </c>
      <c r="H20" s="50">
        <v>6510</v>
      </c>
      <c r="I20" s="35"/>
    </row>
    <row r="21" ht="24.95" customHeight="true" spans="1:9">
      <c r="A21" s="18">
        <v>14</v>
      </c>
      <c r="B21" s="25" t="s">
        <v>187</v>
      </c>
      <c r="C21" s="26">
        <f t="shared" si="4"/>
        <v>95205</v>
      </c>
      <c r="D21" s="27">
        <v>63470</v>
      </c>
      <c r="E21" s="27">
        <v>31735</v>
      </c>
      <c r="F21" s="49" t="s">
        <v>185</v>
      </c>
      <c r="G21" s="45"/>
      <c r="H21" s="50"/>
      <c r="I21" s="35"/>
    </row>
    <row r="22" ht="24.95" customHeight="true" spans="1:9">
      <c r="A22" s="18">
        <v>15</v>
      </c>
      <c r="B22" s="30" t="s">
        <v>188</v>
      </c>
      <c r="C22" s="20">
        <f t="shared" si="4"/>
        <v>67500</v>
      </c>
      <c r="D22" s="23">
        <v>22500</v>
      </c>
      <c r="E22" s="51">
        <v>45000</v>
      </c>
      <c r="F22" s="47" t="s">
        <v>185</v>
      </c>
      <c r="G22" s="40">
        <v>0.33</v>
      </c>
      <c r="H22" s="48">
        <v>15000</v>
      </c>
      <c r="I22" s="31">
        <v>15000</v>
      </c>
    </row>
    <row r="23" ht="24.95" customHeight="true" spans="1:9">
      <c r="A23" s="18">
        <v>16</v>
      </c>
      <c r="B23" s="30" t="s">
        <v>189</v>
      </c>
      <c r="C23" s="20">
        <f t="shared" si="4"/>
        <v>78490</v>
      </c>
      <c r="D23" s="23">
        <v>44970</v>
      </c>
      <c r="E23" s="23">
        <v>33520</v>
      </c>
      <c r="F23" s="47" t="s">
        <v>185</v>
      </c>
      <c r="G23" s="40"/>
      <c r="H23" s="48">
        <v>10000</v>
      </c>
      <c r="I23" s="31">
        <v>5000</v>
      </c>
    </row>
    <row r="24" ht="24.95" customHeight="true" spans="1:9">
      <c r="A24" s="18">
        <v>17</v>
      </c>
      <c r="B24" s="19" t="s">
        <v>190</v>
      </c>
      <c r="C24" s="20">
        <f t="shared" si="4"/>
        <v>188048</v>
      </c>
      <c r="D24" s="23">
        <v>94024</v>
      </c>
      <c r="E24" s="23">
        <v>94024</v>
      </c>
      <c r="F24" s="40" t="s">
        <v>191</v>
      </c>
      <c r="G24" s="40" t="s">
        <v>191</v>
      </c>
      <c r="H24" s="48">
        <v>47000</v>
      </c>
      <c r="I24" s="31">
        <v>25000</v>
      </c>
    </row>
    <row r="25" ht="24.95" customHeight="true" spans="1:9">
      <c r="A25" s="18">
        <v>18</v>
      </c>
      <c r="B25" s="19" t="s">
        <v>192</v>
      </c>
      <c r="C25" s="20">
        <f t="shared" si="4"/>
        <v>240000</v>
      </c>
      <c r="D25" s="23">
        <v>96000</v>
      </c>
      <c r="E25" s="23">
        <v>144000</v>
      </c>
      <c r="F25" s="40">
        <v>0.5</v>
      </c>
      <c r="G25" s="40">
        <v>0.5</v>
      </c>
      <c r="H25" s="48">
        <v>72000</v>
      </c>
      <c r="I25" s="31">
        <v>72000</v>
      </c>
    </row>
    <row r="26" ht="24.95" customHeight="true" spans="1:9">
      <c r="A26" s="18">
        <v>19</v>
      </c>
      <c r="B26" s="30" t="s">
        <v>193</v>
      </c>
      <c r="C26" s="20">
        <f t="shared" si="4"/>
        <v>57280</v>
      </c>
      <c r="D26" s="23">
        <v>38018</v>
      </c>
      <c r="E26" s="23">
        <v>19262</v>
      </c>
      <c r="F26" s="40">
        <v>0.5</v>
      </c>
      <c r="G26" s="40">
        <v>0.5</v>
      </c>
      <c r="H26" s="48">
        <v>10054</v>
      </c>
      <c r="I26" s="31">
        <v>10050</v>
      </c>
    </row>
    <row r="27" ht="24.95" customHeight="true" spans="1:9">
      <c r="A27" s="18">
        <v>21</v>
      </c>
      <c r="B27" s="22" t="s">
        <v>194</v>
      </c>
      <c r="C27" s="20">
        <f t="shared" si="4"/>
        <v>142300</v>
      </c>
      <c r="D27" s="23">
        <v>94200</v>
      </c>
      <c r="E27" s="23">
        <v>48100</v>
      </c>
      <c r="F27" s="40" t="s">
        <v>195</v>
      </c>
      <c r="G27" s="40" t="s">
        <v>195</v>
      </c>
      <c r="H27" s="48">
        <v>9200</v>
      </c>
      <c r="I27" s="31">
        <v>9200</v>
      </c>
    </row>
    <row r="28" s="2" customFormat="true" ht="24.95" customHeight="true" spans="1:9">
      <c r="A28" s="14" t="s">
        <v>196</v>
      </c>
      <c r="B28" s="16" t="s">
        <v>197</v>
      </c>
      <c r="C28" s="17">
        <f t="shared" ref="C28:I28" si="5">SUM(C29:C31)</f>
        <v>48140</v>
      </c>
      <c r="D28" s="17"/>
      <c r="E28" s="17">
        <f t="shared" si="5"/>
        <v>48140</v>
      </c>
      <c r="F28" s="17"/>
      <c r="G28" s="17"/>
      <c r="H28" s="17">
        <f t="shared" si="5"/>
        <v>48140</v>
      </c>
      <c r="I28" s="17">
        <f t="shared" si="5"/>
        <v>18353</v>
      </c>
    </row>
    <row r="29" ht="24.95" customHeight="true" spans="1:9">
      <c r="A29" s="18">
        <v>21</v>
      </c>
      <c r="B29" s="22" t="s">
        <v>198</v>
      </c>
      <c r="C29" s="20">
        <f t="shared" ref="C29:C31" si="6">D29+E29</f>
        <v>1000</v>
      </c>
      <c r="D29" s="23"/>
      <c r="E29" s="23">
        <f t="shared" ref="E29:E31" si="7">H29</f>
        <v>1000</v>
      </c>
      <c r="F29" s="47"/>
      <c r="G29" s="40"/>
      <c r="H29" s="48">
        <v>1000</v>
      </c>
      <c r="I29" s="31">
        <v>1000</v>
      </c>
    </row>
    <row r="30" ht="24.95" customHeight="true" spans="1:9">
      <c r="A30" s="18">
        <v>22</v>
      </c>
      <c r="B30" s="22" t="s">
        <v>199</v>
      </c>
      <c r="C30" s="20">
        <f t="shared" si="6"/>
        <v>40000</v>
      </c>
      <c r="D30" s="23"/>
      <c r="E30" s="23">
        <f t="shared" si="7"/>
        <v>40000</v>
      </c>
      <c r="F30" s="47"/>
      <c r="G30" s="40"/>
      <c r="H30" s="48">
        <v>40000</v>
      </c>
      <c r="I30" s="31">
        <v>10213</v>
      </c>
    </row>
    <row r="31" ht="24.95" customHeight="true" spans="1:9">
      <c r="A31" s="18">
        <v>23</v>
      </c>
      <c r="B31" s="22" t="s">
        <v>200</v>
      </c>
      <c r="C31" s="20">
        <f t="shared" si="6"/>
        <v>7140</v>
      </c>
      <c r="D31" s="23"/>
      <c r="E31" s="23">
        <f t="shared" si="7"/>
        <v>7140</v>
      </c>
      <c r="F31" s="47"/>
      <c r="G31" s="40"/>
      <c r="H31" s="48">
        <v>7140</v>
      </c>
      <c r="I31" s="31">
        <v>7140</v>
      </c>
    </row>
    <row r="32" s="2" customFormat="true" ht="24.95" customHeight="true" spans="1:9">
      <c r="A32" s="14" t="s">
        <v>201</v>
      </c>
      <c r="B32" s="16" t="s">
        <v>202</v>
      </c>
      <c r="C32" s="17">
        <f t="shared" ref="C32:I32" si="8">SUM(C33:C40)</f>
        <v>45000</v>
      </c>
      <c r="D32" s="17"/>
      <c r="E32" s="17">
        <f t="shared" si="8"/>
        <v>45000</v>
      </c>
      <c r="F32" s="17"/>
      <c r="G32" s="17"/>
      <c r="H32" s="17">
        <f t="shared" si="8"/>
        <v>61000</v>
      </c>
      <c r="I32" s="17">
        <f t="shared" si="8"/>
        <v>60500</v>
      </c>
    </row>
    <row r="33" ht="24.95" customHeight="true" spans="1:9">
      <c r="A33" s="31">
        <v>24</v>
      </c>
      <c r="B33" s="32" t="s">
        <v>203</v>
      </c>
      <c r="C33" s="31">
        <v>6000</v>
      </c>
      <c r="D33" s="33"/>
      <c r="E33" s="31">
        <v>6000</v>
      </c>
      <c r="F33" s="33"/>
      <c r="G33" s="33"/>
      <c r="H33" s="31">
        <v>6000</v>
      </c>
      <c r="I33" s="31">
        <v>6000</v>
      </c>
    </row>
    <row r="34" ht="24.95" customHeight="true" spans="1:9">
      <c r="A34" s="31">
        <v>25</v>
      </c>
      <c r="B34" s="34" t="s">
        <v>204</v>
      </c>
      <c r="C34" s="31"/>
      <c r="D34" s="33"/>
      <c r="E34" s="31"/>
      <c r="F34" s="33"/>
      <c r="G34" s="33"/>
      <c r="H34" s="31">
        <v>4500</v>
      </c>
      <c r="I34" s="31">
        <v>4500</v>
      </c>
    </row>
    <row r="35" ht="24.95" customHeight="true" spans="1:9">
      <c r="A35" s="31">
        <v>26</v>
      </c>
      <c r="B35" s="32" t="s">
        <v>205</v>
      </c>
      <c r="C35" s="31">
        <v>5000</v>
      </c>
      <c r="D35" s="33"/>
      <c r="E35" s="31">
        <v>5000</v>
      </c>
      <c r="F35" s="33"/>
      <c r="G35" s="33"/>
      <c r="H35" s="31">
        <v>5000</v>
      </c>
      <c r="I35" s="31">
        <v>5000</v>
      </c>
    </row>
    <row r="36" s="3" customFormat="true" ht="24.95" customHeight="true" spans="1:9">
      <c r="A36" s="35">
        <v>27</v>
      </c>
      <c r="B36" s="36" t="s">
        <v>206</v>
      </c>
      <c r="C36" s="35">
        <v>4500</v>
      </c>
      <c r="D36" s="37"/>
      <c r="E36" s="35">
        <v>4500</v>
      </c>
      <c r="F36" s="37"/>
      <c r="G36" s="37"/>
      <c r="H36" s="35">
        <v>20000</v>
      </c>
      <c r="I36" s="35">
        <v>20000</v>
      </c>
    </row>
    <row r="37" ht="24.95" customHeight="true" spans="1:9">
      <c r="A37" s="31">
        <v>28</v>
      </c>
      <c r="B37" s="32" t="s">
        <v>207</v>
      </c>
      <c r="C37" s="31">
        <v>17000</v>
      </c>
      <c r="D37" s="33"/>
      <c r="E37" s="31">
        <v>17000</v>
      </c>
      <c r="F37" s="33"/>
      <c r="G37" s="33"/>
      <c r="H37" s="31">
        <v>13000</v>
      </c>
      <c r="I37" s="31">
        <v>12500</v>
      </c>
    </row>
    <row r="38" ht="24.95" customHeight="true" spans="1:9">
      <c r="A38" s="31">
        <v>29</v>
      </c>
      <c r="B38" s="32" t="s">
        <v>208</v>
      </c>
      <c r="C38" s="31">
        <v>4500</v>
      </c>
      <c r="D38" s="33"/>
      <c r="E38" s="31">
        <v>4500</v>
      </c>
      <c r="F38" s="33"/>
      <c r="G38" s="33"/>
      <c r="H38" s="31">
        <v>4500</v>
      </c>
      <c r="I38" s="31">
        <v>4500</v>
      </c>
    </row>
    <row r="39" ht="24.95" customHeight="true" spans="1:9">
      <c r="A39" s="31">
        <v>30</v>
      </c>
      <c r="B39" s="32" t="s">
        <v>209</v>
      </c>
      <c r="C39" s="31">
        <v>5000</v>
      </c>
      <c r="D39" s="33"/>
      <c r="E39" s="31">
        <v>5000</v>
      </c>
      <c r="F39" s="33"/>
      <c r="G39" s="33"/>
      <c r="H39" s="31">
        <v>5000</v>
      </c>
      <c r="I39" s="31">
        <v>5000</v>
      </c>
    </row>
    <row r="40" ht="24.95" customHeight="true" spans="1:9">
      <c r="A40" s="31">
        <v>31</v>
      </c>
      <c r="B40" s="22" t="s">
        <v>210</v>
      </c>
      <c r="C40" s="31">
        <v>3000</v>
      </c>
      <c r="D40" s="33"/>
      <c r="E40" s="31">
        <v>3000</v>
      </c>
      <c r="F40" s="33"/>
      <c r="G40" s="33"/>
      <c r="H40" s="31">
        <v>3000</v>
      </c>
      <c r="I40" s="31">
        <v>3000</v>
      </c>
    </row>
  </sheetData>
  <mergeCells count="11">
    <mergeCell ref="A1:I1"/>
    <mergeCell ref="G2:I2"/>
    <mergeCell ref="F3:G3"/>
    <mergeCell ref="A5:B5"/>
    <mergeCell ref="A3:A4"/>
    <mergeCell ref="B3:B4"/>
    <mergeCell ref="C3:C4"/>
    <mergeCell ref="D3:D4"/>
    <mergeCell ref="E3:E4"/>
    <mergeCell ref="H3:H4"/>
    <mergeCell ref="I3:I4"/>
  </mergeCell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附件5</vt:lpstr>
      <vt:lpstr>需求测算（不考虑增加资金）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zhouxinzhang</dc:creator>
  <cp:lastModifiedBy>greatwall</cp:lastModifiedBy>
  <dcterms:created xsi:type="dcterms:W3CDTF">2006-12-04T03:21:00Z</dcterms:created>
  <cp:lastPrinted>2023-08-20T11:39:00Z</cp:lastPrinted>
  <dcterms:modified xsi:type="dcterms:W3CDTF">2023-08-23T17:32:00Z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20030ADB13714D2BAFA9E4F6551CA16E_12</vt:lpwstr>
  </property>
</Properties>
</file>