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5" r:id="rId1"/>
    <sheet name="需求测算（不考虑增加资金）" sheetId="3" state="hidden" r:id="rId2"/>
  </sheets>
  <externalReferences>
    <externalReference r:id="rId3"/>
    <externalReference r:id="rId4"/>
  </externalReferences>
  <definedNames>
    <definedName name="_xlnm._FilterDatabase" localSheetId="0" hidden="1">附件1!$A$1:$H$299</definedName>
    <definedName name="_xlnm.Print_Area" localSheetId="0">附件1!$A$1:$H$116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<sst xmlns="http://schemas.openxmlformats.org/spreadsheetml/2006/main" count="237" uniqueCount="199">
  <si>
    <t>附件1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</si>
  <si>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 xml:space="preserve">年洞庭湖区重点地区排涝能力建设省级补助资金安排表
</t>
    </r>
  </si>
  <si>
    <r>
      <rPr>
        <sz val="11"/>
        <rFont val="方正书宋_GBK"/>
        <charset val="134"/>
      </rPr>
      <t>单位：万元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</si>
  <si>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</si>
  <si>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县市区</t>
    </r>
  </si>
  <si>
    <r>
      <rPr>
        <b/>
        <sz val="11"/>
        <rFont val="黑体"/>
        <charset val="134"/>
      </rPr>
      <t>项目</t>
    </r>
  </si>
  <si>
    <t>金额</t>
  </si>
  <si>
    <t>政府预算支出经济分类科目</t>
  </si>
  <si>
    <r>
      <rPr>
        <b/>
        <sz val="11"/>
        <rFont val="黑体"/>
        <charset val="134"/>
      </rPr>
      <t>部门预算支出经济分类科目</t>
    </r>
  </si>
  <si>
    <r>
      <rPr>
        <b/>
        <sz val="11"/>
        <rFont val="黑体"/>
        <charset val="134"/>
      </rPr>
      <t>公共预算支出功能分类科目</t>
    </r>
  </si>
  <si>
    <r>
      <rPr>
        <b/>
        <sz val="11"/>
        <rFont val="黑体"/>
        <charset val="134"/>
      </rPr>
      <t>备注</t>
    </r>
  </si>
  <si>
    <r>
      <rPr>
        <b/>
        <sz val="11"/>
        <rFont val="宋体"/>
        <charset val="134"/>
      </rPr>
      <t>全省合计</t>
    </r>
  </si>
  <si>
    <r>
      <rPr>
        <b/>
        <sz val="11"/>
        <rFont val="宋体"/>
        <charset val="134"/>
      </rPr>
      <t>一、市州</t>
    </r>
  </si>
  <si>
    <r>
      <rPr>
        <b/>
        <sz val="11"/>
        <rFont val="宋体"/>
        <charset val="134"/>
      </rPr>
      <t>市州合计</t>
    </r>
  </si>
  <si>
    <r>
      <rPr>
        <b/>
        <sz val="11"/>
        <rFont val="宋体"/>
        <charset val="134"/>
      </rPr>
      <t>长沙市</t>
    </r>
  </si>
  <si>
    <r>
      <rPr>
        <b/>
        <sz val="11"/>
        <rFont val="宋体"/>
        <charset val="134"/>
      </rPr>
      <t>长沙市合计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</si>
  <si>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</si>
  <si>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rFont val="宋体"/>
        <charset val="134"/>
      </rPr>
      <t>望城区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</si>
  <si>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</si>
  <si>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望城区苏蓼垸西闸口泵站新建工程</t>
    </r>
  </si>
  <si>
    <t>长沙市望城区洞庭湖区重点区域排涝能力建设项目</t>
  </si>
  <si>
    <r>
      <rPr>
        <sz val="11"/>
        <rFont val="宋体"/>
        <charset val="134"/>
      </rPr>
      <t>天心区</t>
    </r>
  </si>
  <si>
    <t>长沙市天心区周公塘排渍泵站工程</t>
  </si>
  <si>
    <r>
      <rPr>
        <sz val="11"/>
        <rFont val="宋体"/>
        <charset val="134"/>
      </rPr>
      <t>长沙县</t>
    </r>
  </si>
  <si>
    <r>
      <rPr>
        <sz val="11"/>
        <rFont val="宋体"/>
        <charset val="134"/>
      </rPr>
      <t>长沙县洞庭湖区重点排涝能力建设项目治理工程</t>
    </r>
  </si>
  <si>
    <r>
      <rPr>
        <sz val="11"/>
        <rFont val="宋体"/>
        <charset val="134"/>
      </rPr>
      <t>湘江新区</t>
    </r>
  </si>
  <si>
    <r>
      <rPr>
        <sz val="11"/>
        <rFont val="宋体"/>
        <charset val="134"/>
      </rPr>
      <t>湘江新区九江垸石鸭子泵站、粘木港泵站更新改造工程</t>
    </r>
  </si>
  <si>
    <r>
      <rPr>
        <b/>
        <sz val="11"/>
        <rFont val="宋体"/>
        <charset val="134"/>
      </rPr>
      <t>省直管县市小计</t>
    </r>
  </si>
  <si>
    <r>
      <rPr>
        <sz val="11"/>
        <rFont val="宋体"/>
        <charset val="134"/>
      </rPr>
      <t>宁乡市</t>
    </r>
  </si>
  <si>
    <r>
      <rPr>
        <sz val="11"/>
        <rFont val="宋体"/>
        <charset val="134"/>
      </rPr>
      <t>宁乡市洞庭湖区重点排涝能力建设项目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宁乡市撇洪河建设工程</t>
    </r>
  </si>
  <si>
    <r>
      <rPr>
        <b/>
        <sz val="11"/>
        <rFont val="宋体"/>
        <charset val="134"/>
      </rPr>
      <t>株洲市</t>
    </r>
  </si>
  <si>
    <r>
      <rPr>
        <b/>
        <sz val="11"/>
        <rFont val="宋体"/>
        <charset val="134"/>
      </rPr>
      <t>株洲市合计</t>
    </r>
  </si>
  <si>
    <r>
      <rPr>
        <sz val="11"/>
        <rFont val="宋体"/>
        <charset val="134"/>
      </rPr>
      <t>市本级</t>
    </r>
  </si>
  <si>
    <t>枫溪港排渍站新建工程</t>
  </si>
  <si>
    <r>
      <rPr>
        <b/>
        <sz val="11"/>
        <rFont val="宋体"/>
        <charset val="134"/>
      </rPr>
      <t>湘潭市</t>
    </r>
  </si>
  <si>
    <r>
      <rPr>
        <b/>
        <sz val="11"/>
        <rFont val="宋体"/>
        <charset val="134"/>
      </rPr>
      <t>湘潭市合计</t>
    </r>
  </si>
  <si>
    <r>
      <rPr>
        <sz val="11"/>
        <rFont val="宋体"/>
        <charset val="134"/>
      </rPr>
      <t>雨湖区</t>
    </r>
  </si>
  <si>
    <r>
      <rPr>
        <sz val="11"/>
        <rFont val="宋体"/>
        <charset val="134"/>
      </rPr>
      <t>湘潭市雨湖区洞庭湖区重点区域排涝能力提升工程</t>
    </r>
  </si>
  <si>
    <r>
      <rPr>
        <sz val="11"/>
        <rFont val="宋体"/>
        <charset val="134"/>
      </rPr>
      <t>湘潭县</t>
    </r>
  </si>
  <si>
    <r>
      <rPr>
        <sz val="11"/>
        <rFont val="宋体"/>
        <charset val="134"/>
      </rPr>
      <t>湘潭县朝阳渠排涝能力提升工程</t>
    </r>
  </si>
  <si>
    <r>
      <rPr>
        <b/>
        <sz val="11"/>
        <rFont val="宋体"/>
        <charset val="134"/>
      </rPr>
      <t>岳阳市</t>
    </r>
  </si>
  <si>
    <r>
      <rPr>
        <b/>
        <sz val="11"/>
        <rFont val="宋体"/>
        <charset val="134"/>
      </rPr>
      <t>岳阳市合计</t>
    </r>
  </si>
  <si>
    <r>
      <rPr>
        <sz val="11"/>
        <rFont val="宋体"/>
        <charset val="134"/>
      </rPr>
      <t>君山区</t>
    </r>
  </si>
  <si>
    <r>
      <rPr>
        <sz val="11"/>
        <rFont val="宋体"/>
        <charset val="134"/>
      </rPr>
      <t>君山区十四五排涝能力建设一期工程</t>
    </r>
  </si>
  <si>
    <r>
      <rPr>
        <sz val="11"/>
        <rFont val="宋体"/>
        <charset val="134"/>
      </rPr>
      <t>君山区十四五排涝能力建设二期工程</t>
    </r>
  </si>
  <si>
    <r>
      <rPr>
        <sz val="11"/>
        <rFont val="宋体"/>
        <charset val="134"/>
      </rPr>
      <t>岳阳楼区</t>
    </r>
  </si>
  <si>
    <r>
      <rPr>
        <sz val="11"/>
        <rFont val="宋体"/>
        <charset val="134"/>
      </rPr>
      <t>岳阳市南湖涝区岳阳楼区白鹤垅港治理工程</t>
    </r>
  </si>
  <si>
    <r>
      <rPr>
        <sz val="11"/>
        <rFont val="宋体"/>
        <charset val="134"/>
      </rPr>
      <t>岳阳市南湖涝区吉家湖泵站更新改造及配套工程</t>
    </r>
  </si>
  <si>
    <r>
      <rPr>
        <sz val="11"/>
        <rFont val="宋体"/>
        <charset val="134"/>
      </rPr>
      <t>云溪区</t>
    </r>
  </si>
  <si>
    <r>
      <rPr>
        <sz val="11"/>
        <rFont val="宋体"/>
        <charset val="134"/>
      </rPr>
      <t>云溪区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年度长江段涝区配套工程</t>
    </r>
  </si>
  <si>
    <r>
      <rPr>
        <sz val="11"/>
        <rFont val="宋体"/>
        <charset val="134"/>
      </rPr>
      <t>云溪区长江段涝区排涝泵站建设项目陆城垸排涝泵站改扩建工程</t>
    </r>
  </si>
  <si>
    <r>
      <rPr>
        <sz val="11"/>
        <rFont val="宋体"/>
        <charset val="134"/>
      </rPr>
      <t>屈原管理区</t>
    </r>
  </si>
  <si>
    <t>岳阳市屈原涝区排涝能力建设工程（营田泵站）</t>
  </si>
  <si>
    <r>
      <rPr>
        <sz val="11"/>
        <rFont val="宋体"/>
        <charset val="134"/>
      </rPr>
      <t>屈原涝区排涝能力建设工程（涵闸泵站更新改造及排渠整治）</t>
    </r>
  </si>
  <si>
    <r>
      <rPr>
        <sz val="11"/>
        <rFont val="宋体"/>
        <charset val="134"/>
      </rPr>
      <t>岳阳经开区</t>
    </r>
  </si>
  <si>
    <r>
      <rPr>
        <sz val="11"/>
        <rFont val="宋体"/>
        <charset val="134"/>
      </rPr>
      <t>岳阳经济技术开发区重点区域排涝能力建设工程</t>
    </r>
  </si>
  <si>
    <r>
      <rPr>
        <sz val="11"/>
        <rFont val="宋体"/>
        <charset val="134"/>
      </rPr>
      <t>南湖新区</t>
    </r>
  </si>
  <si>
    <t>湖南省洞庭湖区南湖新区排涝能力建设项目</t>
  </si>
  <si>
    <r>
      <rPr>
        <sz val="11"/>
        <rFont val="宋体"/>
        <charset val="134"/>
      </rPr>
      <t>城陵矶新港区</t>
    </r>
  </si>
  <si>
    <r>
      <rPr>
        <sz val="11"/>
        <rFont val="宋体"/>
        <charset val="134"/>
      </rPr>
      <t>岳阳市新港区象骨港电排配套渠系治理工程</t>
    </r>
  </si>
  <si>
    <r>
      <rPr>
        <sz val="11"/>
        <rFont val="宋体"/>
        <charset val="134"/>
      </rPr>
      <t>湘阴县</t>
    </r>
  </si>
  <si>
    <r>
      <rPr>
        <sz val="11"/>
        <rFont val="宋体"/>
        <charset val="134"/>
      </rPr>
      <t>湘阴县烂泥湖涝区岭北永成排渠整治项目</t>
    </r>
  </si>
  <si>
    <r>
      <rPr>
        <sz val="11"/>
        <rFont val="宋体"/>
        <charset val="134"/>
      </rPr>
      <t>湘阴县南湖洲中型泵站新建工程</t>
    </r>
  </si>
  <si>
    <r>
      <rPr>
        <sz val="11"/>
        <rFont val="宋体"/>
        <charset val="134"/>
      </rPr>
      <t>洞庭湖区重点区域排涝能力建设湘阴湘滨南湖涝区、烂泥湖涝区工程</t>
    </r>
  </si>
  <si>
    <r>
      <rPr>
        <sz val="11"/>
        <rFont val="宋体"/>
        <charset val="134"/>
      </rPr>
      <t>华容县</t>
    </r>
  </si>
  <si>
    <t>华容县东湖排涝泵站工程</t>
  </si>
  <si>
    <r>
      <rPr>
        <sz val="11"/>
        <rFont val="宋体"/>
        <charset val="134"/>
      </rPr>
      <t>华容县重点区域排涝能力建设二期工程</t>
    </r>
  </si>
  <si>
    <r>
      <rPr>
        <sz val="11"/>
        <rFont val="宋体"/>
        <charset val="134"/>
      </rPr>
      <t>六门闸排涝工程</t>
    </r>
  </si>
  <si>
    <r>
      <rPr>
        <sz val="11"/>
        <rFont val="宋体"/>
        <charset val="134"/>
      </rPr>
      <t>临湘市</t>
    </r>
  </si>
  <si>
    <t>临湘市长江涝区新洲脑电排拆除重建及配套工程</t>
  </si>
  <si>
    <r>
      <rPr>
        <sz val="11"/>
        <rFont val="宋体"/>
        <charset val="134"/>
      </rPr>
      <t>岳阳市长江段涝区临湘冶湖电排站新建工程</t>
    </r>
  </si>
  <si>
    <r>
      <rPr>
        <sz val="11"/>
        <rFont val="宋体"/>
        <charset val="134"/>
      </rPr>
      <t>湖南省临湘市江南陆城垸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涝区配套工程</t>
    </r>
  </si>
  <si>
    <r>
      <rPr>
        <sz val="11"/>
        <rFont val="宋体"/>
        <charset val="134"/>
      </rPr>
      <t>岳阳县</t>
    </r>
  </si>
  <si>
    <r>
      <rPr>
        <sz val="11"/>
        <rFont val="宋体"/>
        <charset val="134"/>
      </rPr>
      <t>岳阳县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排涝能力建设项目</t>
    </r>
  </si>
  <si>
    <r>
      <rPr>
        <sz val="11"/>
        <rFont val="宋体"/>
        <charset val="134"/>
      </rPr>
      <t>汨罗市</t>
    </r>
  </si>
  <si>
    <r>
      <rPr>
        <sz val="11"/>
        <rFont val="宋体"/>
        <charset val="134"/>
      </rPr>
      <t>汨罗市汨罗江尾闾涝区白塘涝片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双河坝垸、松柏垸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排涝能力建设项目</t>
    </r>
  </si>
  <si>
    <r>
      <rPr>
        <sz val="11"/>
        <rFont val="宋体"/>
        <charset val="134"/>
      </rPr>
      <t>汨罗市汨罗江尾闾涝区二期排涝能力建设项目</t>
    </r>
  </si>
  <si>
    <r>
      <rPr>
        <b/>
        <sz val="11"/>
        <rFont val="宋体"/>
        <charset val="134"/>
      </rPr>
      <t>常德市</t>
    </r>
  </si>
  <si>
    <r>
      <rPr>
        <b/>
        <sz val="11"/>
        <rFont val="宋体"/>
        <charset val="134"/>
      </rPr>
      <t>常德市合计</t>
    </r>
  </si>
  <si>
    <t>南碈泵站改扩建工程一期改建工程</t>
  </si>
  <si>
    <r>
      <rPr>
        <sz val="11"/>
        <rFont val="宋体"/>
        <charset val="134"/>
      </rPr>
      <t>常德市河洑泵站工程</t>
    </r>
  </si>
  <si>
    <r>
      <rPr>
        <sz val="11"/>
        <rFont val="宋体"/>
        <charset val="134"/>
      </rPr>
      <t>含智慧泵站建设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万元</t>
    </r>
  </si>
  <si>
    <r>
      <rPr>
        <sz val="11"/>
        <rFont val="宋体"/>
        <charset val="134"/>
      </rPr>
      <t>鼎城区</t>
    </r>
  </si>
  <si>
    <r>
      <rPr>
        <sz val="11"/>
        <rFont val="宋体"/>
        <charset val="134"/>
      </rPr>
      <t>鼎城区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重点区域排涝能力建设项目</t>
    </r>
  </si>
  <si>
    <r>
      <rPr>
        <sz val="11"/>
        <rFont val="宋体"/>
        <charset val="134"/>
      </rPr>
      <t>苏家吉泵站扩建工程</t>
    </r>
  </si>
  <si>
    <r>
      <rPr>
        <sz val="11"/>
        <rFont val="宋体"/>
        <charset val="134"/>
      </rPr>
      <t>武陵区</t>
    </r>
  </si>
  <si>
    <r>
      <rPr>
        <sz val="11"/>
        <rFont val="宋体"/>
        <charset val="134"/>
      </rPr>
      <t>武陵区观音寺新泵站工程项目</t>
    </r>
  </si>
  <si>
    <r>
      <rPr>
        <sz val="11"/>
        <rFont val="宋体"/>
        <charset val="134"/>
      </rPr>
      <t>武陵区重点区域排涝能力建设项目</t>
    </r>
  </si>
  <si>
    <r>
      <rPr>
        <sz val="11"/>
        <rFont val="宋体"/>
        <charset val="134"/>
      </rPr>
      <t>西洞庭管理区</t>
    </r>
  </si>
  <si>
    <r>
      <rPr>
        <sz val="11"/>
        <rFont val="宋体"/>
        <charset val="134"/>
      </rPr>
      <t>西洞庭管理区</t>
    </r>
    <r>
      <rPr>
        <sz val="11"/>
        <rFont val="Times New Roman"/>
        <charset val="134"/>
      </rPr>
      <t>"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"</t>
    </r>
    <r>
      <rPr>
        <sz val="11"/>
        <rFont val="宋体"/>
        <charset val="134"/>
      </rPr>
      <t>排涝能力建设工程</t>
    </r>
  </si>
  <si>
    <r>
      <rPr>
        <sz val="11"/>
        <rFont val="宋体"/>
        <charset val="134"/>
      </rPr>
      <t>西湖管理区</t>
    </r>
  </si>
  <si>
    <r>
      <rPr>
        <sz val="11"/>
        <rFont val="宋体"/>
        <charset val="134"/>
      </rPr>
      <t>西湖管理区三角堤电排及渠堤工程</t>
    </r>
  </si>
  <si>
    <t>南坪干渠护坡工程</t>
  </si>
  <si>
    <r>
      <rPr>
        <sz val="11"/>
        <rFont val="宋体"/>
        <charset val="134"/>
      </rPr>
      <t>桃源县</t>
    </r>
  </si>
  <si>
    <r>
      <rPr>
        <sz val="11"/>
        <rFont val="宋体"/>
        <charset val="134"/>
      </rPr>
      <t>桃源县长堰（楚旺）泵站工程</t>
    </r>
  </si>
  <si>
    <r>
      <rPr>
        <sz val="11"/>
        <rFont val="宋体"/>
        <charset val="134"/>
      </rPr>
      <t>桃源县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排涝能力建设工程</t>
    </r>
  </si>
  <si>
    <r>
      <rPr>
        <sz val="11"/>
        <rFont val="宋体"/>
        <charset val="134"/>
      </rPr>
      <t>安乡县</t>
    </r>
  </si>
  <si>
    <r>
      <rPr>
        <sz val="11"/>
        <rFont val="宋体"/>
        <charset val="134"/>
      </rPr>
      <t>安乡县重点易涝区排涝能力建设项目</t>
    </r>
  </si>
  <si>
    <r>
      <rPr>
        <sz val="11"/>
        <rFont val="宋体"/>
        <charset val="134"/>
      </rPr>
      <t>汉寿县</t>
    </r>
  </si>
  <si>
    <r>
      <rPr>
        <sz val="11"/>
        <rFont val="宋体"/>
        <charset val="134"/>
      </rPr>
      <t>汉寿县沅澧涝区（西湖片）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洞庭湖区重点区域排涝能力建设项目</t>
    </r>
  </si>
  <si>
    <r>
      <rPr>
        <sz val="11"/>
        <rFont val="宋体"/>
        <charset val="134"/>
      </rPr>
      <t>汉寿县沅南涝区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洞庭湖区重点区域排涝能力建设项目</t>
    </r>
  </si>
  <si>
    <r>
      <rPr>
        <sz val="11"/>
        <rFont val="宋体"/>
        <charset val="134"/>
      </rPr>
      <t>津市市</t>
    </r>
  </si>
  <si>
    <r>
      <rPr>
        <sz val="11"/>
        <rFont val="宋体"/>
        <charset val="134"/>
      </rPr>
      <t>津市市洞庭湖重点区域排涝能力建设项目</t>
    </r>
  </si>
  <si>
    <r>
      <rPr>
        <sz val="11"/>
        <rFont val="宋体"/>
        <charset val="134"/>
      </rPr>
      <t>津市窑坡泵站更新改造工程</t>
    </r>
  </si>
  <si>
    <r>
      <rPr>
        <sz val="11"/>
        <rFont val="宋体"/>
        <charset val="134"/>
      </rPr>
      <t>津市市嘉山泵站更新改造工程</t>
    </r>
  </si>
  <si>
    <r>
      <rPr>
        <sz val="11"/>
        <rFont val="宋体"/>
        <charset val="134"/>
      </rPr>
      <t>津市市六汊口泵站更新改造工程</t>
    </r>
  </si>
  <si>
    <r>
      <rPr>
        <sz val="11"/>
        <rFont val="宋体"/>
        <charset val="134"/>
      </rPr>
      <t>津市市关桥坪排区建设工程</t>
    </r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</si>
  <si>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</si>
  <si>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澧县羊湖口泵站改造工程</t>
    </r>
  </si>
  <si>
    <r>
      <rPr>
        <sz val="11"/>
        <rFont val="宋体"/>
        <charset val="134"/>
      </rPr>
      <t>澧县洞庭湖区重点区域排涝能力建设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项目</t>
    </r>
  </si>
  <si>
    <r>
      <rPr>
        <sz val="11"/>
        <rFont val="宋体"/>
        <charset val="134"/>
      </rPr>
      <t>石门县</t>
    </r>
  </si>
  <si>
    <t>洞庭湖区石门县排涝能力建设</t>
  </si>
  <si>
    <r>
      <rPr>
        <sz val="11"/>
        <rFont val="宋体"/>
        <charset val="134"/>
      </rPr>
      <t>临澧县</t>
    </r>
  </si>
  <si>
    <t>临澧县龙澹排区治涝工程</t>
  </si>
  <si>
    <r>
      <rPr>
        <sz val="11"/>
        <rFont val="宋体"/>
        <charset val="134"/>
      </rPr>
      <t>湖南省临澧县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重点区域排涝能力建设项目</t>
    </r>
  </si>
  <si>
    <r>
      <rPr>
        <b/>
        <sz val="11"/>
        <rFont val="宋体"/>
        <charset val="134"/>
      </rPr>
      <t>益阳市</t>
    </r>
  </si>
  <si>
    <r>
      <rPr>
        <b/>
        <sz val="11"/>
        <rFont val="宋体"/>
        <charset val="134"/>
      </rPr>
      <t>益阳市合计</t>
    </r>
  </si>
  <si>
    <r>
      <rPr>
        <sz val="11"/>
        <rFont val="宋体"/>
        <charset val="134"/>
      </rPr>
      <t>资阳区</t>
    </r>
  </si>
  <si>
    <r>
      <rPr>
        <sz val="11"/>
        <rFont val="宋体"/>
        <charset val="134"/>
      </rPr>
      <t>长春涝区（资阳区部分）排涝能力建设项目（二期）</t>
    </r>
  </si>
  <si>
    <r>
      <rPr>
        <sz val="11"/>
        <rFont val="宋体"/>
        <charset val="134"/>
      </rPr>
      <t>赫山区</t>
    </r>
  </si>
  <si>
    <t>益阳市烂泥湖涝区（赫山片）近期重点工程（二期）</t>
  </si>
  <si>
    <r>
      <rPr>
        <sz val="11"/>
        <rFont val="宋体"/>
        <charset val="134"/>
      </rPr>
      <t>大通湖区</t>
    </r>
  </si>
  <si>
    <t>益阳市大通湖涝区（大通湖片）二期治理工程</t>
  </si>
  <si>
    <t>湖南省益阳市大通湖涝区（大通湖片）二期治理工程（第二批）</t>
  </si>
  <si>
    <r>
      <rPr>
        <sz val="11"/>
        <rFont val="宋体"/>
        <charset val="134"/>
      </rPr>
      <t>南县</t>
    </r>
  </si>
  <si>
    <t>湖南省益阳市南县育乐垸涝区治理工程（二期）</t>
  </si>
  <si>
    <r>
      <rPr>
        <sz val="11"/>
        <rFont val="宋体"/>
        <charset val="134"/>
      </rPr>
      <t>南县大通湖东涝区治理工程（二期）</t>
    </r>
  </si>
  <si>
    <t>湖南省益阳市南县大通湖涝区治理工程（二期）</t>
  </si>
  <si>
    <r>
      <rPr>
        <sz val="11"/>
        <rFont val="宋体"/>
        <charset val="134"/>
      </rPr>
      <t>沅江市</t>
    </r>
  </si>
  <si>
    <t>沅江市大通湖涝区（沅江部分）排涝能力建设项目（二期）</t>
  </si>
  <si>
    <t>湖南省益阳市长春涝区（沅江部分）排涝能力建设项目（二期）</t>
  </si>
  <si>
    <t>湖南省沅江市共双茶涝区排涝能力建设项目（二期）</t>
  </si>
  <si>
    <r>
      <rPr>
        <sz val="11"/>
        <rFont val="宋体"/>
        <charset val="134"/>
      </rPr>
      <t>桃江县</t>
    </r>
  </si>
  <si>
    <t>湖南省益阳市资水尾闾南岸涝区桃江县二期治理项目</t>
  </si>
  <si>
    <r>
      <rPr>
        <sz val="11"/>
        <rFont val="宋体"/>
        <charset val="134"/>
      </rPr>
      <t>资水尾闾南岸涝区桃江县治理项目花桥泵站新建工程</t>
    </r>
  </si>
  <si>
    <r>
      <rPr>
        <b/>
        <sz val="11"/>
        <rFont val="宋体"/>
        <charset val="134"/>
      </rPr>
      <t>二、省直</t>
    </r>
  </si>
  <si>
    <r>
      <rPr>
        <b/>
        <sz val="11"/>
        <rFont val="宋体"/>
        <charset val="134"/>
      </rPr>
      <t>省直合计</t>
    </r>
  </si>
  <si>
    <r>
      <rPr>
        <sz val="11"/>
        <rFont val="宋体"/>
        <charset val="134"/>
      </rPr>
      <t>岳阳监狱</t>
    </r>
  </si>
  <si>
    <r>
      <rPr>
        <sz val="11"/>
        <rFont val="宋体"/>
        <charset val="134"/>
      </rPr>
      <t>岳阳监狱重点区域排涝能力建设工程</t>
    </r>
  </si>
  <si>
    <r>
      <rPr>
        <sz val="11"/>
        <rFont val="宋体"/>
        <charset val="134"/>
      </rPr>
      <t>津市监狱</t>
    </r>
  </si>
  <si>
    <r>
      <rPr>
        <sz val="11"/>
        <rFont val="宋体"/>
        <charset val="134"/>
      </rPr>
      <t>白羊堤泵站更新改造工程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</si>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</sst>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_ꠀ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b/>
      <sz val="14"/>
      <name val="Times New Roman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1"/>
      <name val="方正书宋_GBK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6" fillId="1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29" fillId="19" borderId="11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6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26" fillId="0" borderId="0"/>
    <xf numFmtId="0" fontId="2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32" fillId="27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0" fontId="19" fillId="11" borderId="5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5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5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7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7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7" applyFont="true" applyFill="true" applyBorder="true" applyAlignment="true">
      <alignment horizontal="left" vertical="center" wrapText="true"/>
    </xf>
    <xf numFmtId="0" fontId="10" fillId="0" borderId="2" xfId="7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6" fontId="1" fillId="0" borderId="2" xfId="5" applyNumberFormat="true" applyFont="true" applyFill="true" applyBorder="true" applyAlignment="true">
      <alignment horizontal="center" vertical="center" wrapText="true"/>
    </xf>
    <xf numFmtId="9" fontId="6" fillId="0" borderId="2" xfId="5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5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5" applyNumberFormat="true" applyFont="true" applyFill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5" applyNumberFormat="true" applyFont="true" applyFill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5" applyNumberFormat="true" applyFont="true" applyFill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4" fillId="3" borderId="0" xfId="0" applyFont="true" applyFill="true" applyBorder="true" applyAlignment="true">
      <alignment wrapText="true"/>
    </xf>
    <xf numFmtId="0" fontId="4" fillId="3" borderId="0" xfId="0" applyFont="true" applyFill="true" applyBorder="true" applyAlignment="true">
      <alignment horizontal="center" wrapText="true"/>
    </xf>
    <xf numFmtId="0" fontId="4" fillId="3" borderId="0" xfId="0" applyFont="true" applyFill="true" applyBorder="true" applyAlignment="true">
      <alignment vertical="center"/>
    </xf>
    <xf numFmtId="0" fontId="11" fillId="3" borderId="0" xfId="0" applyFont="true" applyFill="true" applyBorder="true" applyAlignment="true">
      <alignment vertical="center"/>
    </xf>
    <xf numFmtId="0" fontId="11" fillId="3" borderId="0" xfId="0" applyFont="true" applyFill="true" applyBorder="true" applyAlignment="true">
      <alignment horizontal="center" vertical="center"/>
    </xf>
    <xf numFmtId="0" fontId="11" fillId="3" borderId="0" xfId="0" applyFont="true" applyFill="true" applyBorder="true" applyAlignment="true">
      <alignment horizontal="left" vertical="center"/>
    </xf>
    <xf numFmtId="0" fontId="12" fillId="3" borderId="0" xfId="0" applyFont="true" applyFill="true" applyBorder="true" applyAlignment="true">
      <alignment vertical="center"/>
    </xf>
    <xf numFmtId="0" fontId="5" fillId="3" borderId="0" xfId="0" applyFont="true" applyFill="true" applyBorder="true" applyAlignment="true">
      <alignment horizontal="center" vertical="center" wrapText="true"/>
    </xf>
    <xf numFmtId="0" fontId="13" fillId="3" borderId="0" xfId="0" applyFont="true" applyFill="true" applyBorder="true" applyAlignment="true">
      <alignment horizontal="center" vertical="center" wrapText="true"/>
    </xf>
    <xf numFmtId="0" fontId="13" fillId="3" borderId="0" xfId="0" applyFont="true" applyFill="true" applyBorder="true" applyAlignment="true">
      <alignment horizontal="left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14" fillId="3" borderId="2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left" vertical="center" wrapText="true"/>
    </xf>
    <xf numFmtId="1" fontId="2" fillId="3" borderId="2" xfId="0" applyNumberFormat="true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1" fontId="4" fillId="3" borderId="2" xfId="0" applyNumberFormat="true" applyFont="true" applyFill="true" applyBorder="true" applyAlignment="true">
      <alignment horizontal="center" vertical="center" wrapText="true"/>
    </xf>
    <xf numFmtId="0" fontId="4" fillId="3" borderId="2" xfId="30" applyNumberFormat="true" applyFont="true" applyFill="true" applyBorder="true" applyAlignment="true">
      <alignment horizontal="left" vertical="center" wrapText="true"/>
    </xf>
    <xf numFmtId="1" fontId="4" fillId="3" borderId="2" xfId="50" applyNumberFormat="true" applyFont="true" applyFill="true" applyBorder="true" applyAlignment="true">
      <alignment horizontal="center" vertical="center" wrapText="true"/>
    </xf>
    <xf numFmtId="0" fontId="15" fillId="3" borderId="2" xfId="30" applyNumberFormat="true" applyFont="true" applyFill="true" applyBorder="true" applyAlignment="true">
      <alignment horizontal="left" vertical="center" wrapText="true"/>
    </xf>
    <xf numFmtId="0" fontId="4" fillId="3" borderId="3" xfId="0" applyFont="true" applyFill="true" applyBorder="true" applyAlignment="true">
      <alignment horizontal="center" vertical="center" wrapText="true"/>
    </xf>
    <xf numFmtId="1" fontId="2" fillId="3" borderId="2" xfId="50" applyNumberFormat="true" applyFont="true" applyFill="true" applyBorder="true" applyAlignment="true">
      <alignment horizontal="center" vertical="center" wrapText="true"/>
    </xf>
    <xf numFmtId="1" fontId="4" fillId="0" borderId="2" xfId="50" applyNumberFormat="true" applyFont="true" applyFill="true" applyBorder="true" applyAlignment="true">
      <alignment horizontal="center" vertical="center" wrapText="true"/>
    </xf>
    <xf numFmtId="0" fontId="4" fillId="3" borderId="0" xfId="0" applyFont="true" applyFill="true" applyBorder="true" applyAlignment="true">
      <alignment horizontal="center" vertical="center" wrapText="true"/>
    </xf>
    <xf numFmtId="0" fontId="4" fillId="3" borderId="2" xfId="30" applyNumberFormat="true" applyFont="true" applyFill="true" applyBorder="true" applyAlignment="true">
      <alignment horizontal="center" vertical="center" wrapText="true"/>
    </xf>
    <xf numFmtId="0" fontId="15" fillId="3" borderId="2" xfId="0" applyFont="true" applyFill="true" applyBorder="true" applyAlignment="true">
      <alignment horizontal="left"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1" fontId="4" fillId="3" borderId="2" xfId="50" applyNumberFormat="true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wrapText="true"/>
    </xf>
    <xf numFmtId="0" fontId="4" fillId="3" borderId="4" xfId="0" applyFont="true" applyFill="true" applyBorder="true" applyAlignment="true">
      <alignment horizontal="center" vertical="center" wrapText="true"/>
    </xf>
    <xf numFmtId="0" fontId="4" fillId="3" borderId="0" xfId="0" applyFont="true" applyFill="true" applyBorder="true" applyAlignment="true">
      <alignment horizontal="center" vertical="center"/>
    </xf>
    <xf numFmtId="0" fontId="4" fillId="3" borderId="0" xfId="0" applyFont="true" applyFill="true" applyBorder="true" applyAlignment="true">
      <alignment horizontal="left" vertical="center"/>
    </xf>
    <xf numFmtId="0" fontId="4" fillId="0" borderId="2" xfId="30" applyNumberFormat="true" applyFont="true" applyFill="true" applyBorder="true" applyAlignment="true">
      <alignment horizontal="center" vertical="center" wrapText="true"/>
    </xf>
  </cellXfs>
  <cellStyles count="62">
    <cellStyle name="常规" xfId="0" builtinId="0"/>
    <cellStyle name="常规 101" xfId="1"/>
    <cellStyle name="常规 19" xfId="2"/>
    <cellStyle name="常规 24" xfId="3"/>
    <cellStyle name="常规 2" xfId="4"/>
    <cellStyle name="常规 30_20161130-湖南省2016年水利投资计划台账" xfId="5"/>
    <cellStyle name="常规 5" xfId="6"/>
    <cellStyle name="常规_2-（附表）2014年中央水利项目完成投资按项目类型分等（4.8）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/&#35268;&#35745;&#22788;/2023&#24180;/3-&#36164;&#37329;&#23433;&#25490;/&#20851;&#20110;&#30003;&#25253;2023&#24180;&#30465;&#32423;&#27700;&#21033;&#21457;&#23637;&#19987;&#39033;&#36164;&#37329;&#38656;&#27714;&#30340;&#20989;/0/2023&#31532;&#20108;&#25209;&#30465;&#32423;&#27700;&#21033;&#21457;&#23637;&#36164;&#37329;/&#21381;&#20826;&#32452;&#20250;/data/E/&#35268;&#35745;&#22788;/2023&#24180;/3-&#36164;&#37329;&#23433;&#25490;/&#20851;&#20110;&#30003;&#25253;2023&#24180;&#30465;&#32423;&#27700;&#21033;&#21457;&#23637;&#19987;&#39033;&#36164;&#37329;&#38656;&#27714;&#30340;&#20989;/0/2023&#31532;&#20108;&#25209;&#30465;&#32423;&#27700;&#21033;&#21457;&#23637;&#36164;&#37329;/&#25910;&#38598;/&#27934;&#24237;&#28246;&#20013;&#24515;/0725-2023&#28061;&#21306;&#30465;&#32423;&#36164;&#37329;&#20998;&#35299;&#24314;&#35758;+(&#34917;&#40784;2022&#24180;&#25237;&#3616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/&#35268;&#35745;&#22788;/2023&#24180;/3-&#36164;&#37329;&#23433;&#25490;/&#20851;&#20110;&#30003;&#25253;2023&#24180;&#30465;&#32423;&#27700;&#21033;&#21457;&#23637;&#19987;&#39033;&#36164;&#37329;&#38656;&#27714;&#30340;&#20989;/0/2023&#31532;&#19977;&#25209;&#30465;&#32423;&#27700;&#21033;&#21457;&#23637;&#36164;&#37329;/&#25910;&#38598;/&#27934;&#24237;&#28246;&#20013;&#24515;/0808-2023&#28061;&#21306;&#30465;&#32423;&#36164;&#37329;&#20998;&#35299;&#24314;&#35758;+(&#34917;&#40784;2022&#24180;&#25237;&#3616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过程表"/>
      <sheetName val="汇报表"/>
      <sheetName val="十三五项目汇报表"/>
      <sheetName val="十四五项目 (2)"/>
      <sheetName val="项目汇报表"/>
      <sheetName val="资金建议表"/>
    </sheetNames>
    <sheetDataSet>
      <sheetData sheetId="0"/>
      <sheetData sheetId="1"/>
      <sheetData sheetId="2"/>
      <sheetData sheetId="3"/>
      <sheetData sheetId="4">
        <row r="10">
          <cell r="AP10">
            <v>201</v>
          </cell>
        </row>
        <row r="12">
          <cell r="AP12">
            <v>414</v>
          </cell>
        </row>
        <row r="15">
          <cell r="AP15">
            <v>479</v>
          </cell>
        </row>
        <row r="17">
          <cell r="AP17">
            <v>511</v>
          </cell>
        </row>
        <row r="24">
          <cell r="AP24">
            <v>145</v>
          </cell>
        </row>
        <row r="26">
          <cell r="AP26">
            <v>282</v>
          </cell>
        </row>
        <row r="28">
          <cell r="AP28">
            <v>800</v>
          </cell>
        </row>
        <row r="32">
          <cell r="AP32">
            <v>238</v>
          </cell>
        </row>
        <row r="37">
          <cell r="AP37">
            <v>729</v>
          </cell>
        </row>
        <row r="38">
          <cell r="AP38">
            <v>2168</v>
          </cell>
        </row>
        <row r="43">
          <cell r="AP43">
            <v>2135</v>
          </cell>
        </row>
        <row r="47">
          <cell r="AP47">
            <v>817</v>
          </cell>
        </row>
        <row r="48">
          <cell r="AP48">
            <v>928</v>
          </cell>
        </row>
        <row r="49">
          <cell r="AP49">
            <v>228</v>
          </cell>
        </row>
        <row r="50">
          <cell r="AP50">
            <v>1710</v>
          </cell>
        </row>
        <row r="53">
          <cell r="AP53">
            <v>546</v>
          </cell>
        </row>
        <row r="54">
          <cell r="AP54">
            <v>612</v>
          </cell>
        </row>
        <row r="55">
          <cell r="AP55">
            <v>73</v>
          </cell>
        </row>
        <row r="57">
          <cell r="AP57">
            <v>405</v>
          </cell>
        </row>
        <row r="58">
          <cell r="AP58">
            <v>1185</v>
          </cell>
        </row>
        <row r="59">
          <cell r="AP59">
            <v>2515</v>
          </cell>
        </row>
        <row r="63">
          <cell r="AP63">
            <v>37</v>
          </cell>
        </row>
        <row r="64">
          <cell r="AP64">
            <v>65</v>
          </cell>
        </row>
        <row r="65">
          <cell r="AP65">
            <v>319</v>
          </cell>
        </row>
        <row r="66">
          <cell r="AP66">
            <v>236</v>
          </cell>
        </row>
        <row r="67">
          <cell r="AP67">
            <v>228</v>
          </cell>
        </row>
        <row r="68">
          <cell r="AP68">
            <v>3078</v>
          </cell>
        </row>
        <row r="69">
          <cell r="AP69">
            <v>2426</v>
          </cell>
        </row>
        <row r="70">
          <cell r="AP70">
            <v>493</v>
          </cell>
        </row>
        <row r="73">
          <cell r="AP73">
            <v>2576</v>
          </cell>
        </row>
        <row r="74">
          <cell r="AP74">
            <v>2826</v>
          </cell>
        </row>
        <row r="76">
          <cell r="AP76">
            <v>1283</v>
          </cell>
        </row>
        <row r="78">
          <cell r="AP78">
            <v>116</v>
          </cell>
        </row>
        <row r="80">
          <cell r="AP80">
            <v>2119</v>
          </cell>
        </row>
        <row r="83">
          <cell r="AP83">
            <v>1507</v>
          </cell>
        </row>
        <row r="84">
          <cell r="AP84">
            <v>531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过程表"/>
      <sheetName val="汇报表"/>
      <sheetName val="十三五项目汇报表"/>
      <sheetName val="十四五项目 (2)"/>
      <sheetName val="项目汇报表"/>
      <sheetName val="资金建议表"/>
    </sheetNames>
    <sheetDataSet>
      <sheetData sheetId="0"/>
      <sheetData sheetId="1"/>
      <sheetData sheetId="2"/>
      <sheetData sheetId="3"/>
      <sheetData sheetId="4">
        <row r="34">
          <cell r="AP34">
            <v>165</v>
          </cell>
        </row>
        <row r="35">
          <cell r="AP35">
            <v>525</v>
          </cell>
        </row>
        <row r="36">
          <cell r="AP36">
            <v>2442</v>
          </cell>
        </row>
        <row r="40">
          <cell r="AP40">
            <v>513</v>
          </cell>
        </row>
        <row r="41">
          <cell r="AP41">
            <v>1485</v>
          </cell>
        </row>
        <row r="42">
          <cell r="AP42">
            <v>427</v>
          </cell>
        </row>
        <row r="44">
          <cell r="AP44">
            <v>308</v>
          </cell>
        </row>
        <row r="45">
          <cell r="AP45">
            <v>2791</v>
          </cell>
        </row>
        <row r="51">
          <cell r="AP51">
            <v>588</v>
          </cell>
        </row>
        <row r="52">
          <cell r="AP52">
            <v>764</v>
          </cell>
        </row>
        <row r="60">
          <cell r="AP60">
            <v>545</v>
          </cell>
        </row>
        <row r="61">
          <cell r="AP61">
            <v>1260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"/>
  <sheetViews>
    <sheetView tabSelected="1" view="pageBreakPreview" zoomScale="130" zoomScaleNormal="85" zoomScaleSheetLayoutView="130" topLeftCell="A103" workbookViewId="0">
      <selection activeCell="E116" sqref="E116"/>
    </sheetView>
  </sheetViews>
  <sheetFormatPr defaultColWidth="9" defaultRowHeight="14.25"/>
  <cols>
    <col min="1" max="1" width="10.375" style="55" customWidth="true"/>
    <col min="2" max="2" width="12.625" style="56" customWidth="true"/>
    <col min="3" max="3" width="28.75" style="57" customWidth="true"/>
    <col min="4" max="4" width="6.875" style="55" customWidth="true"/>
    <col min="5" max="7" width="9" style="55"/>
    <col min="8" max="8" width="11.125" style="55" customWidth="true"/>
    <col min="9" max="16384" width="9" style="55"/>
  </cols>
  <sheetData>
    <row r="1" ht="38.25" customHeight="true" spans="1:1">
      <c r="A1" s="58" t="s">
        <v>0</v>
      </c>
    </row>
    <row r="2" s="52" customFormat="true" ht="65.25" customHeight="true" spans="1:8">
      <c r="A2" s="59" t="s">
        <v>1</v>
      </c>
      <c r="B2" s="59"/>
      <c r="C2" s="59"/>
      <c r="D2" s="59"/>
      <c r="E2" s="59"/>
      <c r="F2" s="59"/>
      <c r="G2" s="59"/>
      <c r="H2" s="59"/>
    </row>
    <row r="3" s="52" customFormat="true" ht="15" customHeight="true" spans="1:8">
      <c r="A3" s="60"/>
      <c r="B3" s="60"/>
      <c r="C3" s="61"/>
      <c r="D3" s="60"/>
      <c r="E3" s="60"/>
      <c r="F3" s="60"/>
      <c r="G3" s="60"/>
      <c r="H3" s="74" t="s">
        <v>2</v>
      </c>
    </row>
    <row r="4" s="53" customFormat="true" ht="47.1" customHeight="true" spans="1:8">
      <c r="A4" s="62" t="s">
        <v>3</v>
      </c>
      <c r="B4" s="62" t="s">
        <v>4</v>
      </c>
      <c r="C4" s="62" t="s">
        <v>5</v>
      </c>
      <c r="D4" s="63" t="s">
        <v>6</v>
      </c>
      <c r="E4" s="63" t="s">
        <v>7</v>
      </c>
      <c r="F4" s="62" t="s">
        <v>8</v>
      </c>
      <c r="G4" s="62" t="s">
        <v>9</v>
      </c>
      <c r="H4" s="62" t="s">
        <v>10</v>
      </c>
    </row>
    <row r="5" s="52" customFormat="true" ht="30" customHeight="true" spans="1:8">
      <c r="A5" s="62" t="s">
        <v>11</v>
      </c>
      <c r="B5" s="62"/>
      <c r="C5" s="64"/>
      <c r="D5" s="65">
        <f>D6+D114</f>
        <v>59055</v>
      </c>
      <c r="E5" s="65"/>
      <c r="F5" s="65"/>
      <c r="G5" s="65"/>
      <c r="H5" s="66"/>
    </row>
    <row r="6" s="52" customFormat="true" ht="30" customHeight="true" spans="1:8">
      <c r="A6" s="62" t="s">
        <v>12</v>
      </c>
      <c r="B6" s="62" t="s">
        <v>13</v>
      </c>
      <c r="C6" s="64"/>
      <c r="D6" s="65">
        <f>D7+D17+D20+D25+D59+D95</f>
        <v>58423</v>
      </c>
      <c r="E6" s="65"/>
      <c r="F6" s="65"/>
      <c r="G6" s="65"/>
      <c r="H6" s="66"/>
    </row>
    <row r="7" s="52" customFormat="true" ht="30" customHeight="true" spans="1:8">
      <c r="A7" s="62" t="s">
        <v>14</v>
      </c>
      <c r="B7" s="62" t="s">
        <v>15</v>
      </c>
      <c r="C7" s="64"/>
      <c r="D7" s="65">
        <f>D8+D15</f>
        <v>2388</v>
      </c>
      <c r="E7" s="65"/>
      <c r="F7" s="65"/>
      <c r="G7" s="65"/>
      <c r="H7" s="66"/>
    </row>
    <row r="8" s="52" customFormat="true" ht="30" customHeight="true" spans="1:8">
      <c r="A8" s="62"/>
      <c r="B8" s="62" t="s">
        <v>16</v>
      </c>
      <c r="C8" s="64"/>
      <c r="D8" s="65">
        <f>D9+D12+D14+D13</f>
        <v>1909</v>
      </c>
      <c r="E8" s="65"/>
      <c r="F8" s="65"/>
      <c r="G8" s="65"/>
      <c r="H8" s="66"/>
    </row>
    <row r="9" s="52" customFormat="true" ht="30" customHeight="true" spans="1:8">
      <c r="A9" s="62"/>
      <c r="B9" s="66" t="s">
        <v>17</v>
      </c>
      <c r="C9" s="64" t="s">
        <v>18</v>
      </c>
      <c r="D9" s="67">
        <f>D10+D11</f>
        <v>383</v>
      </c>
      <c r="E9" s="65"/>
      <c r="F9" s="65"/>
      <c r="G9" s="65"/>
      <c r="H9" s="66"/>
    </row>
    <row r="10" s="52" customFormat="true" ht="30" customHeight="true" spans="1:8">
      <c r="A10" s="62"/>
      <c r="B10" s="66"/>
      <c r="C10" s="68" t="s">
        <v>19</v>
      </c>
      <c r="D10" s="69">
        <f>[1]项目汇报表!AP10</f>
        <v>201</v>
      </c>
      <c r="E10" s="69">
        <v>503</v>
      </c>
      <c r="F10" s="69"/>
      <c r="G10" s="69">
        <v>2130305</v>
      </c>
      <c r="H10" s="66"/>
    </row>
    <row r="11" s="52" customFormat="true" ht="30" customHeight="true" spans="1:8">
      <c r="A11" s="62"/>
      <c r="B11" s="66"/>
      <c r="C11" s="70" t="s">
        <v>20</v>
      </c>
      <c r="D11" s="69">
        <v>182</v>
      </c>
      <c r="E11" s="69">
        <v>503</v>
      </c>
      <c r="F11" s="69"/>
      <c r="G11" s="69">
        <v>2130305</v>
      </c>
      <c r="H11" s="66"/>
    </row>
    <row r="12" s="52" customFormat="true" ht="30" customHeight="true" spans="1:8">
      <c r="A12" s="62"/>
      <c r="B12" s="71" t="s">
        <v>21</v>
      </c>
      <c r="C12" s="70" t="s">
        <v>22</v>
      </c>
      <c r="D12" s="69">
        <f>[1]项目汇报表!AP12</f>
        <v>414</v>
      </c>
      <c r="E12" s="69">
        <v>503</v>
      </c>
      <c r="F12" s="69"/>
      <c r="G12" s="69">
        <v>2130305</v>
      </c>
      <c r="H12" s="66"/>
    </row>
    <row r="13" s="52" customFormat="true" ht="30" customHeight="true" spans="1:8">
      <c r="A13" s="62"/>
      <c r="B13" s="66" t="s">
        <v>23</v>
      </c>
      <c r="C13" s="68" t="s">
        <v>24</v>
      </c>
      <c r="D13" s="69">
        <v>1006</v>
      </c>
      <c r="E13" s="69">
        <v>503</v>
      </c>
      <c r="F13" s="69"/>
      <c r="G13" s="69">
        <v>2130305</v>
      </c>
      <c r="H13" s="66"/>
    </row>
    <row r="14" s="52" customFormat="true" ht="30" customHeight="true" spans="1:8">
      <c r="A14" s="62"/>
      <c r="B14" s="71" t="s">
        <v>25</v>
      </c>
      <c r="C14" s="68" t="s">
        <v>26</v>
      </c>
      <c r="D14" s="69">
        <v>106</v>
      </c>
      <c r="E14" s="69">
        <v>503</v>
      </c>
      <c r="F14" s="69"/>
      <c r="G14" s="69">
        <v>2130305</v>
      </c>
      <c r="H14" s="66"/>
    </row>
    <row r="15" s="52" customFormat="true" ht="30" customHeight="true" spans="1:8">
      <c r="A15" s="62"/>
      <c r="B15" s="62" t="s">
        <v>27</v>
      </c>
      <c r="C15" s="68"/>
      <c r="D15" s="65">
        <f>D16</f>
        <v>479</v>
      </c>
      <c r="E15" s="65"/>
      <c r="F15" s="65"/>
      <c r="G15" s="65"/>
      <c r="H15" s="66"/>
    </row>
    <row r="16" s="52" customFormat="true" ht="30" customHeight="true" spans="1:8">
      <c r="A16" s="62"/>
      <c r="B16" s="66" t="s">
        <v>28</v>
      </c>
      <c r="C16" s="68" t="s">
        <v>29</v>
      </c>
      <c r="D16" s="69">
        <f>[1]项目汇报表!AP15</f>
        <v>479</v>
      </c>
      <c r="E16" s="69">
        <v>503</v>
      </c>
      <c r="F16" s="69"/>
      <c r="G16" s="69">
        <v>2130305</v>
      </c>
      <c r="H16" s="66"/>
    </row>
    <row r="17" s="52" customFormat="true" ht="30" customHeight="true" spans="1:8">
      <c r="A17" s="62" t="s">
        <v>30</v>
      </c>
      <c r="B17" s="62" t="s">
        <v>31</v>
      </c>
      <c r="C17" s="68"/>
      <c r="D17" s="72">
        <f t="shared" ref="D17:D21" si="0">D18</f>
        <v>511</v>
      </c>
      <c r="E17" s="69"/>
      <c r="F17" s="69"/>
      <c r="G17" s="69"/>
      <c r="H17" s="66"/>
    </row>
    <row r="18" s="52" customFormat="true" ht="30" customHeight="true" spans="1:8">
      <c r="A18" s="62"/>
      <c r="B18" s="62" t="s">
        <v>16</v>
      </c>
      <c r="C18" s="68"/>
      <c r="D18" s="72">
        <f t="shared" si="0"/>
        <v>511</v>
      </c>
      <c r="E18" s="69"/>
      <c r="F18" s="69"/>
      <c r="G18" s="69"/>
      <c r="H18" s="66"/>
    </row>
    <row r="19" s="52" customFormat="true" ht="30" customHeight="true" spans="1:8">
      <c r="A19" s="62"/>
      <c r="B19" s="66" t="s">
        <v>32</v>
      </c>
      <c r="C19" s="70" t="s">
        <v>33</v>
      </c>
      <c r="D19" s="69">
        <f>[1]项目汇报表!AP17</f>
        <v>511</v>
      </c>
      <c r="E19" s="69">
        <v>503</v>
      </c>
      <c r="F19" s="69"/>
      <c r="G19" s="69">
        <v>2130305</v>
      </c>
      <c r="H19" s="66"/>
    </row>
    <row r="20" s="52" customFormat="true" ht="30" customHeight="true" spans="1:8">
      <c r="A20" s="62" t="s">
        <v>34</v>
      </c>
      <c r="B20" s="62" t="s">
        <v>35</v>
      </c>
      <c r="C20" s="68"/>
      <c r="D20" s="72">
        <f>D21+D23</f>
        <v>693</v>
      </c>
      <c r="E20" s="69"/>
      <c r="F20" s="69"/>
      <c r="G20" s="69"/>
      <c r="H20" s="66"/>
    </row>
    <row r="21" s="52" customFormat="true" ht="30" customHeight="true" spans="1:8">
      <c r="A21" s="62"/>
      <c r="B21" s="62" t="s">
        <v>16</v>
      </c>
      <c r="C21" s="68"/>
      <c r="D21" s="72">
        <f t="shared" si="0"/>
        <v>485</v>
      </c>
      <c r="E21" s="69"/>
      <c r="F21" s="69"/>
      <c r="G21" s="69"/>
      <c r="H21" s="66"/>
    </row>
    <row r="22" s="52" customFormat="true" ht="30" customHeight="true" spans="1:8">
      <c r="A22" s="62"/>
      <c r="B22" s="66" t="s">
        <v>36</v>
      </c>
      <c r="C22" s="68" t="s">
        <v>37</v>
      </c>
      <c r="D22" s="69">
        <v>485</v>
      </c>
      <c r="E22" s="69">
        <v>503</v>
      </c>
      <c r="F22" s="69"/>
      <c r="G22" s="69">
        <v>2130305</v>
      </c>
      <c r="H22" s="66"/>
    </row>
    <row r="23" s="52" customFormat="true" ht="30" customHeight="true" spans="1:8">
      <c r="A23" s="62"/>
      <c r="B23" s="62" t="s">
        <v>27</v>
      </c>
      <c r="C23" s="68"/>
      <c r="D23" s="72">
        <f>D24</f>
        <v>208</v>
      </c>
      <c r="E23" s="69"/>
      <c r="F23" s="69"/>
      <c r="G23" s="69"/>
      <c r="H23" s="66"/>
    </row>
    <row r="24" s="52" customFormat="true" ht="30" customHeight="true" spans="1:9">
      <c r="A24" s="62"/>
      <c r="B24" s="66" t="s">
        <v>38</v>
      </c>
      <c r="C24" s="68" t="s">
        <v>39</v>
      </c>
      <c r="D24" s="69">
        <v>208</v>
      </c>
      <c r="E24" s="69">
        <v>503</v>
      </c>
      <c r="F24" s="69"/>
      <c r="G24" s="69">
        <v>2130305</v>
      </c>
      <c r="H24" s="66"/>
      <c r="I24" s="74"/>
    </row>
    <row r="25" s="52" customFormat="true" ht="30" customHeight="true" spans="1:8">
      <c r="A25" s="62" t="s">
        <v>40</v>
      </c>
      <c r="B25" s="62" t="s">
        <v>41</v>
      </c>
      <c r="C25" s="68"/>
      <c r="D25" s="65">
        <f>D26+D42</f>
        <v>19844</v>
      </c>
      <c r="E25" s="65"/>
      <c r="F25" s="65"/>
      <c r="G25" s="65"/>
      <c r="H25" s="66"/>
    </row>
    <row r="26" s="52" customFormat="true" ht="30" customHeight="true" spans="1:8">
      <c r="A26" s="62"/>
      <c r="B26" s="62" t="s">
        <v>16</v>
      </c>
      <c r="C26" s="68"/>
      <c r="D26" s="65">
        <f>D27+D30+D33+D36+D39+D40+D41</f>
        <v>5656</v>
      </c>
      <c r="E26" s="65"/>
      <c r="F26" s="65"/>
      <c r="G26" s="65"/>
      <c r="H26" s="66"/>
    </row>
    <row r="27" s="52" customFormat="true" ht="30" customHeight="true" spans="1:8">
      <c r="A27" s="62"/>
      <c r="B27" s="66" t="s">
        <v>42</v>
      </c>
      <c r="C27" s="68" t="s">
        <v>18</v>
      </c>
      <c r="D27" s="65">
        <f>D28+D29</f>
        <v>1402</v>
      </c>
      <c r="E27" s="65"/>
      <c r="F27" s="65"/>
      <c r="G27" s="65"/>
      <c r="H27" s="66"/>
    </row>
    <row r="28" s="52" customFormat="true" ht="30" customHeight="true" spans="1:8">
      <c r="A28" s="62"/>
      <c r="B28" s="66"/>
      <c r="C28" s="68" t="s">
        <v>43</v>
      </c>
      <c r="D28" s="67">
        <v>186</v>
      </c>
      <c r="E28" s="69">
        <v>503</v>
      </c>
      <c r="F28" s="69"/>
      <c r="G28" s="69">
        <v>2130305</v>
      </c>
      <c r="H28" s="66"/>
    </row>
    <row r="29" s="52" customFormat="true" ht="30" customHeight="true" spans="1:8">
      <c r="A29" s="62"/>
      <c r="B29" s="66"/>
      <c r="C29" s="68" t="s">
        <v>44</v>
      </c>
      <c r="D29" s="69">
        <v>1216</v>
      </c>
      <c r="E29" s="69">
        <v>503</v>
      </c>
      <c r="F29" s="69"/>
      <c r="G29" s="69">
        <v>2130305</v>
      </c>
      <c r="H29" s="66"/>
    </row>
    <row r="30" s="52" customFormat="true" ht="30" customHeight="true" spans="1:8">
      <c r="A30" s="62"/>
      <c r="B30" s="66" t="s">
        <v>45</v>
      </c>
      <c r="C30" s="68" t="s">
        <v>18</v>
      </c>
      <c r="D30" s="69">
        <f>D31+D32</f>
        <v>431</v>
      </c>
      <c r="E30" s="69"/>
      <c r="F30" s="69"/>
      <c r="G30" s="69"/>
      <c r="H30" s="66"/>
    </row>
    <row r="31" s="52" customFormat="true" ht="30" customHeight="true" spans="1:8">
      <c r="A31" s="62"/>
      <c r="B31" s="66"/>
      <c r="C31" s="68" t="s">
        <v>46</v>
      </c>
      <c r="D31" s="69">
        <f>[1]项目汇报表!AP24</f>
        <v>145</v>
      </c>
      <c r="E31" s="69">
        <v>503</v>
      </c>
      <c r="F31" s="69"/>
      <c r="G31" s="69">
        <v>2130305</v>
      </c>
      <c r="H31" s="66"/>
    </row>
    <row r="32" s="52" customFormat="true" ht="30" customHeight="true" spans="1:8">
      <c r="A32" s="62"/>
      <c r="B32" s="66"/>
      <c r="C32" s="68" t="s">
        <v>47</v>
      </c>
      <c r="D32" s="69">
        <v>286</v>
      </c>
      <c r="E32" s="69">
        <v>503</v>
      </c>
      <c r="F32" s="69"/>
      <c r="G32" s="69">
        <v>2130305</v>
      </c>
      <c r="H32" s="66"/>
    </row>
    <row r="33" s="52" customFormat="true" ht="30" customHeight="true" spans="1:8">
      <c r="A33" s="62"/>
      <c r="B33" s="66" t="s">
        <v>48</v>
      </c>
      <c r="C33" s="68" t="s">
        <v>18</v>
      </c>
      <c r="D33" s="69">
        <f>D34+D35</f>
        <v>1778</v>
      </c>
      <c r="E33" s="69"/>
      <c r="F33" s="69"/>
      <c r="G33" s="69"/>
      <c r="H33" s="66"/>
    </row>
    <row r="34" s="52" customFormat="true" ht="30" customHeight="true" spans="1:8">
      <c r="A34" s="62"/>
      <c r="B34" s="66"/>
      <c r="C34" s="68" t="s">
        <v>49</v>
      </c>
      <c r="D34" s="69">
        <f>[1]项目汇报表!AP26</f>
        <v>282</v>
      </c>
      <c r="E34" s="69">
        <v>503</v>
      </c>
      <c r="F34" s="69"/>
      <c r="G34" s="69">
        <v>2130305</v>
      </c>
      <c r="H34" s="66"/>
    </row>
    <row r="35" s="52" customFormat="true" ht="30" customHeight="true" spans="1:8">
      <c r="A35" s="62"/>
      <c r="B35" s="66"/>
      <c r="C35" s="68" t="s">
        <v>50</v>
      </c>
      <c r="D35" s="69">
        <v>1496</v>
      </c>
      <c r="E35" s="69">
        <v>503</v>
      </c>
      <c r="F35" s="69"/>
      <c r="G35" s="69">
        <v>2130305</v>
      </c>
      <c r="H35" s="66"/>
    </row>
    <row r="36" s="52" customFormat="true" ht="30" customHeight="true" spans="1:8">
      <c r="A36" s="62"/>
      <c r="B36" s="66" t="s">
        <v>51</v>
      </c>
      <c r="C36" s="68" t="s">
        <v>18</v>
      </c>
      <c r="D36" s="69">
        <f>D37+D38</f>
        <v>1505</v>
      </c>
      <c r="E36" s="69"/>
      <c r="F36" s="69"/>
      <c r="G36" s="69"/>
      <c r="H36" s="66"/>
    </row>
    <row r="37" s="52" customFormat="true" ht="30" customHeight="true" spans="1:8">
      <c r="A37" s="62"/>
      <c r="B37" s="66"/>
      <c r="C37" s="68" t="s">
        <v>52</v>
      </c>
      <c r="D37" s="69">
        <f>[1]项目汇报表!AP28</f>
        <v>800</v>
      </c>
      <c r="E37" s="69">
        <v>503</v>
      </c>
      <c r="F37" s="69"/>
      <c r="G37" s="69">
        <v>2130305</v>
      </c>
      <c r="H37" s="66"/>
    </row>
    <row r="38" s="52" customFormat="true" ht="38.25" customHeight="true" spans="1:8">
      <c r="A38" s="62"/>
      <c r="B38" s="66"/>
      <c r="C38" s="68" t="s">
        <v>53</v>
      </c>
      <c r="D38" s="69">
        <v>705</v>
      </c>
      <c r="E38" s="69">
        <v>503</v>
      </c>
      <c r="F38" s="69"/>
      <c r="G38" s="69">
        <v>2130305</v>
      </c>
      <c r="H38" s="66"/>
    </row>
    <row r="39" s="52" customFormat="true" ht="38.25" customHeight="true" spans="1:8">
      <c r="A39" s="62"/>
      <c r="B39" s="71" t="s">
        <v>54</v>
      </c>
      <c r="C39" s="68" t="s">
        <v>55</v>
      </c>
      <c r="D39" s="69">
        <v>154</v>
      </c>
      <c r="E39" s="69">
        <v>503</v>
      </c>
      <c r="F39" s="69"/>
      <c r="G39" s="69">
        <v>2130305</v>
      </c>
      <c r="H39" s="66"/>
    </row>
    <row r="40" s="52" customFormat="true" ht="30" customHeight="true" spans="1:8">
      <c r="A40" s="62"/>
      <c r="B40" s="71" t="s">
        <v>56</v>
      </c>
      <c r="C40" s="70" t="s">
        <v>57</v>
      </c>
      <c r="D40" s="69">
        <v>148</v>
      </c>
      <c r="E40" s="69">
        <v>503</v>
      </c>
      <c r="F40" s="69"/>
      <c r="G40" s="69">
        <v>2130305</v>
      </c>
      <c r="H40" s="66"/>
    </row>
    <row r="41" s="52" customFormat="true" ht="30" customHeight="true" spans="1:8">
      <c r="A41" s="62"/>
      <c r="B41" s="66" t="s">
        <v>58</v>
      </c>
      <c r="C41" s="68" t="s">
        <v>59</v>
      </c>
      <c r="D41" s="69">
        <f>[1]项目汇报表!AP32</f>
        <v>238</v>
      </c>
      <c r="E41" s="69">
        <v>503</v>
      </c>
      <c r="F41" s="69"/>
      <c r="G41" s="69">
        <v>2130305</v>
      </c>
      <c r="H41" s="66"/>
    </row>
    <row r="42" s="52" customFormat="true" ht="30" customHeight="true" spans="1:8">
      <c r="A42" s="62"/>
      <c r="B42" s="62" t="s">
        <v>27</v>
      </c>
      <c r="C42" s="68"/>
      <c r="D42" s="65">
        <f>D43+D47+D51+D55+D56</f>
        <v>14188</v>
      </c>
      <c r="E42" s="65"/>
      <c r="F42" s="65"/>
      <c r="G42" s="65"/>
      <c r="H42" s="66"/>
    </row>
    <row r="43" s="52" customFormat="true" ht="30" customHeight="true" spans="1:8">
      <c r="A43" s="62"/>
      <c r="B43" s="66" t="s">
        <v>60</v>
      </c>
      <c r="C43" s="68" t="s">
        <v>18</v>
      </c>
      <c r="D43" s="67">
        <f>D44+D45+D46</f>
        <v>3132</v>
      </c>
      <c r="E43" s="65"/>
      <c r="F43" s="65"/>
      <c r="G43" s="65"/>
      <c r="H43" s="66"/>
    </row>
    <row r="44" s="52" customFormat="true" ht="30" customHeight="true" spans="1:8">
      <c r="A44" s="62"/>
      <c r="B44" s="66"/>
      <c r="C44" s="68" t="s">
        <v>61</v>
      </c>
      <c r="D44" s="73">
        <f>[2]项目汇报表!AP34</f>
        <v>165</v>
      </c>
      <c r="E44" s="69">
        <v>503</v>
      </c>
      <c r="F44" s="69"/>
      <c r="G44" s="69">
        <v>2130305</v>
      </c>
      <c r="H44" s="66"/>
    </row>
    <row r="45" s="52" customFormat="true" ht="30" customHeight="true" spans="1:8">
      <c r="A45" s="62"/>
      <c r="B45" s="66"/>
      <c r="C45" s="68" t="s">
        <v>62</v>
      </c>
      <c r="D45" s="73">
        <f>[2]项目汇报表!AP35</f>
        <v>525</v>
      </c>
      <c r="E45" s="69">
        <v>503</v>
      </c>
      <c r="F45" s="69"/>
      <c r="G45" s="69">
        <v>2130305</v>
      </c>
      <c r="H45" s="66"/>
    </row>
    <row r="46" s="52" customFormat="true" ht="41.25" customHeight="true" spans="1:8">
      <c r="A46" s="62"/>
      <c r="B46" s="66"/>
      <c r="C46" s="68" t="s">
        <v>63</v>
      </c>
      <c r="D46" s="73">
        <f>[2]项目汇报表!AP36</f>
        <v>2442</v>
      </c>
      <c r="E46" s="69">
        <v>503</v>
      </c>
      <c r="F46" s="69"/>
      <c r="G46" s="69">
        <v>2130305</v>
      </c>
      <c r="H46" s="66"/>
    </row>
    <row r="47" s="52" customFormat="true" ht="30" customHeight="true" spans="1:8">
      <c r="A47" s="62"/>
      <c r="B47" s="66" t="s">
        <v>64</v>
      </c>
      <c r="C47" s="68" t="s">
        <v>18</v>
      </c>
      <c r="D47" s="69">
        <f>D48+D49+D50</f>
        <v>3397</v>
      </c>
      <c r="E47" s="69"/>
      <c r="F47" s="69"/>
      <c r="G47" s="69"/>
      <c r="H47" s="66"/>
    </row>
    <row r="48" s="52" customFormat="true" ht="30" customHeight="true" spans="1:8">
      <c r="A48" s="62"/>
      <c r="B48" s="66"/>
      <c r="C48" s="70" t="s">
        <v>65</v>
      </c>
      <c r="D48" s="69">
        <f>[1]项目汇报表!AP37</f>
        <v>729</v>
      </c>
      <c r="E48" s="69">
        <v>503</v>
      </c>
      <c r="F48" s="69"/>
      <c r="G48" s="69">
        <v>2130305</v>
      </c>
      <c r="H48" s="66"/>
    </row>
    <row r="49" s="52" customFormat="true" ht="30" customHeight="true" spans="1:8">
      <c r="A49" s="62"/>
      <c r="B49" s="66"/>
      <c r="C49" s="68" t="s">
        <v>66</v>
      </c>
      <c r="D49" s="69">
        <f>[1]项目汇报表!AP38</f>
        <v>2168</v>
      </c>
      <c r="E49" s="69">
        <v>503</v>
      </c>
      <c r="F49" s="69"/>
      <c r="G49" s="69">
        <v>2130305</v>
      </c>
      <c r="H49" s="66"/>
    </row>
    <row r="50" s="52" customFormat="true" ht="30" customHeight="true" spans="1:8">
      <c r="A50" s="62"/>
      <c r="B50" s="66"/>
      <c r="C50" s="68" t="s">
        <v>67</v>
      </c>
      <c r="D50" s="67">
        <v>500</v>
      </c>
      <c r="E50" s="69">
        <v>503</v>
      </c>
      <c r="F50" s="69"/>
      <c r="G50" s="69">
        <v>2130305</v>
      </c>
      <c r="H50" s="66"/>
    </row>
    <row r="51" s="52" customFormat="true" ht="30" customHeight="true" spans="1:8">
      <c r="A51" s="62"/>
      <c r="B51" s="66" t="s">
        <v>68</v>
      </c>
      <c r="C51" s="68" t="s">
        <v>18</v>
      </c>
      <c r="D51" s="67">
        <f>D52+D53+D54</f>
        <v>2425</v>
      </c>
      <c r="E51" s="65"/>
      <c r="F51" s="65"/>
      <c r="G51" s="65"/>
      <c r="H51" s="66"/>
    </row>
    <row r="52" s="52" customFormat="true" ht="38.25" customHeight="true" spans="1:8">
      <c r="A52" s="62"/>
      <c r="B52" s="66"/>
      <c r="C52" s="70" t="s">
        <v>69</v>
      </c>
      <c r="D52" s="73">
        <f>[2]项目汇报表!AP40</f>
        <v>513</v>
      </c>
      <c r="E52" s="69">
        <v>503</v>
      </c>
      <c r="F52" s="69"/>
      <c r="G52" s="69">
        <v>2130305</v>
      </c>
      <c r="H52" s="66"/>
    </row>
    <row r="53" s="52" customFormat="true" ht="38.25" customHeight="true" spans="1:8">
      <c r="A53" s="62"/>
      <c r="B53" s="66"/>
      <c r="C53" s="68" t="s">
        <v>70</v>
      </c>
      <c r="D53" s="73">
        <f>[2]项目汇报表!AP41</f>
        <v>1485</v>
      </c>
      <c r="E53" s="69">
        <v>503</v>
      </c>
      <c r="F53" s="69"/>
      <c r="G53" s="69">
        <v>2130305</v>
      </c>
      <c r="H53" s="66"/>
    </row>
    <row r="54" s="52" customFormat="true" ht="38.25" customHeight="true" spans="1:8">
      <c r="A54" s="62"/>
      <c r="B54" s="66"/>
      <c r="C54" s="68" t="s">
        <v>71</v>
      </c>
      <c r="D54" s="73">
        <f>[2]项目汇报表!AP42</f>
        <v>427</v>
      </c>
      <c r="E54" s="69">
        <v>503</v>
      </c>
      <c r="F54" s="69"/>
      <c r="G54" s="69">
        <v>2130305</v>
      </c>
      <c r="H54" s="66"/>
    </row>
    <row r="55" s="52" customFormat="true" ht="30" customHeight="true" spans="1:8">
      <c r="A55" s="62"/>
      <c r="B55" s="66" t="s">
        <v>72</v>
      </c>
      <c r="C55" s="68" t="s">
        <v>73</v>
      </c>
      <c r="D55" s="69">
        <f>[1]项目汇报表!AP43</f>
        <v>2135</v>
      </c>
      <c r="E55" s="69">
        <v>503</v>
      </c>
      <c r="F55" s="69"/>
      <c r="G55" s="69">
        <v>2130305</v>
      </c>
      <c r="H55" s="66"/>
    </row>
    <row r="56" s="52" customFormat="true" ht="30" customHeight="true" spans="1:8">
      <c r="A56" s="62"/>
      <c r="B56" s="66" t="s">
        <v>74</v>
      </c>
      <c r="C56" s="68" t="s">
        <v>18</v>
      </c>
      <c r="D56" s="69">
        <f>D57+D58</f>
        <v>3099</v>
      </c>
      <c r="E56" s="69"/>
      <c r="F56" s="69"/>
      <c r="G56" s="69"/>
      <c r="H56" s="66"/>
    </row>
    <row r="57" s="52" customFormat="true" ht="42.75" customHeight="true" spans="1:8">
      <c r="A57" s="62"/>
      <c r="B57" s="66"/>
      <c r="C57" s="68" t="s">
        <v>75</v>
      </c>
      <c r="D57" s="73">
        <f>[2]项目汇报表!AP44</f>
        <v>308</v>
      </c>
      <c r="E57" s="69">
        <v>503</v>
      </c>
      <c r="F57" s="69"/>
      <c r="G57" s="69">
        <v>2130305</v>
      </c>
      <c r="H57" s="66"/>
    </row>
    <row r="58" s="52" customFormat="true" ht="42.75" customHeight="true" spans="1:8">
      <c r="A58" s="62"/>
      <c r="B58" s="66"/>
      <c r="C58" s="68" t="s">
        <v>76</v>
      </c>
      <c r="D58" s="73">
        <f>[2]项目汇报表!AP45</f>
        <v>2791</v>
      </c>
      <c r="E58" s="69">
        <v>503</v>
      </c>
      <c r="F58" s="69"/>
      <c r="G58" s="69">
        <v>2130305</v>
      </c>
      <c r="H58" s="66"/>
    </row>
    <row r="59" s="52" customFormat="true" ht="30" customHeight="true" spans="1:8">
      <c r="A59" s="62" t="s">
        <v>77</v>
      </c>
      <c r="B59" s="62" t="s">
        <v>78</v>
      </c>
      <c r="C59" s="68"/>
      <c r="D59" s="72">
        <f>D60+D74</f>
        <v>20495</v>
      </c>
      <c r="E59" s="65"/>
      <c r="F59" s="65"/>
      <c r="G59" s="65"/>
      <c r="H59" s="66"/>
    </row>
    <row r="60" s="52" customFormat="true" ht="30" customHeight="true" spans="1:8">
      <c r="A60" s="62"/>
      <c r="B60" s="62" t="s">
        <v>16</v>
      </c>
      <c r="C60" s="68"/>
      <c r="D60" s="65">
        <f>D61+D64+D67+D71+D70</f>
        <v>6266</v>
      </c>
      <c r="E60" s="65"/>
      <c r="F60" s="65"/>
      <c r="G60" s="65"/>
      <c r="H60" s="66"/>
    </row>
    <row r="61" s="52" customFormat="true" ht="30" customHeight="true" spans="1:8">
      <c r="A61" s="62"/>
      <c r="B61" s="66" t="s">
        <v>32</v>
      </c>
      <c r="C61" s="68" t="s">
        <v>18</v>
      </c>
      <c r="D61" s="67">
        <f>D62+D63</f>
        <v>1745</v>
      </c>
      <c r="E61" s="65"/>
      <c r="F61" s="65"/>
      <c r="G61" s="65"/>
      <c r="H61" s="66"/>
    </row>
    <row r="62" s="52" customFormat="true" ht="30" customHeight="true" spans="1:8">
      <c r="A62" s="62"/>
      <c r="B62" s="66"/>
      <c r="C62" s="70" t="s">
        <v>79</v>
      </c>
      <c r="D62" s="67">
        <f>[1]项目汇报表!AP47</f>
        <v>817</v>
      </c>
      <c r="E62" s="69">
        <v>503</v>
      </c>
      <c r="F62" s="69"/>
      <c r="G62" s="69">
        <v>2130305</v>
      </c>
      <c r="H62" s="75"/>
    </row>
    <row r="63" s="52" customFormat="true" ht="42.75" customHeight="true" spans="1:8">
      <c r="A63" s="62"/>
      <c r="B63" s="66"/>
      <c r="C63" s="64" t="s">
        <v>80</v>
      </c>
      <c r="D63" s="69">
        <f>[1]项目汇报表!AP48</f>
        <v>928</v>
      </c>
      <c r="E63" s="69">
        <v>503</v>
      </c>
      <c r="F63" s="69"/>
      <c r="G63" s="69">
        <v>2130305</v>
      </c>
      <c r="H63" s="75" t="s">
        <v>81</v>
      </c>
    </row>
    <row r="64" s="52" customFormat="true" ht="24.75" customHeight="true" spans="1:8">
      <c r="A64" s="62"/>
      <c r="B64" s="66" t="s">
        <v>82</v>
      </c>
      <c r="C64" s="64" t="s">
        <v>18</v>
      </c>
      <c r="D64" s="69">
        <f>D65+D66</f>
        <v>1938</v>
      </c>
      <c r="E64" s="69"/>
      <c r="F64" s="69"/>
      <c r="G64" s="69"/>
      <c r="H64" s="75"/>
    </row>
    <row r="65" s="52" customFormat="true" ht="30" customHeight="true" spans="1:8">
      <c r="A65" s="62"/>
      <c r="B65" s="66"/>
      <c r="C65" s="68" t="s">
        <v>83</v>
      </c>
      <c r="D65" s="69">
        <f>[1]项目汇报表!AP49</f>
        <v>228</v>
      </c>
      <c r="E65" s="69">
        <v>503</v>
      </c>
      <c r="F65" s="69"/>
      <c r="G65" s="69">
        <v>2130305</v>
      </c>
      <c r="H65" s="66"/>
    </row>
    <row r="66" s="52" customFormat="true" ht="30" customHeight="true" spans="1:8">
      <c r="A66" s="62"/>
      <c r="B66" s="66"/>
      <c r="C66" s="68" t="s">
        <v>84</v>
      </c>
      <c r="D66" s="69">
        <f>[1]项目汇报表!AP50</f>
        <v>1710</v>
      </c>
      <c r="E66" s="69">
        <v>503</v>
      </c>
      <c r="F66" s="69"/>
      <c r="G66" s="69">
        <v>2130305</v>
      </c>
      <c r="H66" s="66"/>
    </row>
    <row r="67" s="52" customFormat="true" ht="24" customHeight="true" spans="1:8">
      <c r="A67" s="62"/>
      <c r="B67" s="66" t="s">
        <v>85</v>
      </c>
      <c r="C67" s="68" t="s">
        <v>18</v>
      </c>
      <c r="D67" s="69">
        <f>D68+D69</f>
        <v>1352</v>
      </c>
      <c r="E67" s="69"/>
      <c r="F67" s="69"/>
      <c r="G67" s="69"/>
      <c r="H67" s="66"/>
    </row>
    <row r="68" s="52" customFormat="true" ht="30" customHeight="true" spans="1:8">
      <c r="A68" s="62"/>
      <c r="B68" s="66"/>
      <c r="C68" s="68" t="s">
        <v>86</v>
      </c>
      <c r="D68" s="73">
        <f>[2]项目汇报表!AP51</f>
        <v>588</v>
      </c>
      <c r="E68" s="69">
        <v>503</v>
      </c>
      <c r="F68" s="69"/>
      <c r="G68" s="69">
        <v>2130305</v>
      </c>
      <c r="H68" s="66"/>
    </row>
    <row r="69" s="52" customFormat="true" ht="30" customHeight="true" spans="1:8">
      <c r="A69" s="62"/>
      <c r="B69" s="66"/>
      <c r="C69" s="68" t="s">
        <v>87</v>
      </c>
      <c r="D69" s="73">
        <f>[2]项目汇报表!AP52</f>
        <v>764</v>
      </c>
      <c r="E69" s="69">
        <v>503</v>
      </c>
      <c r="F69" s="69"/>
      <c r="G69" s="69">
        <v>2130305</v>
      </c>
      <c r="H69" s="66"/>
    </row>
    <row r="70" s="52" customFormat="true" ht="30" customHeight="true" spans="1:8">
      <c r="A70" s="62"/>
      <c r="B70" s="66" t="s">
        <v>88</v>
      </c>
      <c r="C70" s="68" t="s">
        <v>89</v>
      </c>
      <c r="D70" s="69">
        <f>[1]项目汇报表!AP53</f>
        <v>546</v>
      </c>
      <c r="E70" s="69">
        <v>503</v>
      </c>
      <c r="F70" s="69"/>
      <c r="G70" s="69">
        <v>2130305</v>
      </c>
      <c r="H70" s="66"/>
    </row>
    <row r="71" s="52" customFormat="true" ht="30" customHeight="true" spans="1:8">
      <c r="A71" s="62"/>
      <c r="B71" s="66" t="s">
        <v>90</v>
      </c>
      <c r="C71" s="68" t="s">
        <v>18</v>
      </c>
      <c r="D71" s="67">
        <f>D72+D73</f>
        <v>685</v>
      </c>
      <c r="E71" s="65"/>
      <c r="F71" s="65"/>
      <c r="G71" s="65"/>
      <c r="H71" s="66"/>
    </row>
    <row r="72" s="52" customFormat="true" ht="30" customHeight="true" spans="1:8">
      <c r="A72" s="62"/>
      <c r="B72" s="66"/>
      <c r="C72" s="68" t="s">
        <v>91</v>
      </c>
      <c r="D72" s="69">
        <f>[1]项目汇报表!AP54</f>
        <v>612</v>
      </c>
      <c r="E72" s="69">
        <v>503</v>
      </c>
      <c r="F72" s="69"/>
      <c r="G72" s="69">
        <v>2130305</v>
      </c>
      <c r="H72" s="66"/>
    </row>
    <row r="73" s="52" customFormat="true" ht="30" customHeight="true" spans="1:8">
      <c r="A73" s="62"/>
      <c r="B73" s="66"/>
      <c r="C73" s="70" t="s">
        <v>92</v>
      </c>
      <c r="D73" s="69">
        <f>[1]项目汇报表!AP55</f>
        <v>73</v>
      </c>
      <c r="E73" s="69">
        <v>503</v>
      </c>
      <c r="F73" s="69"/>
      <c r="G73" s="69">
        <v>2130305</v>
      </c>
      <c r="H73" s="79"/>
    </row>
    <row r="74" s="52" customFormat="true" ht="30" customHeight="true" spans="1:8">
      <c r="A74" s="62"/>
      <c r="B74" s="62" t="s">
        <v>27</v>
      </c>
      <c r="C74" s="64"/>
      <c r="D74" s="65">
        <f>D75+D79+D82+D88+D91+D92+D78</f>
        <v>14229</v>
      </c>
      <c r="E74" s="65"/>
      <c r="F74" s="65"/>
      <c r="G74" s="65"/>
      <c r="H74" s="66"/>
    </row>
    <row r="75" s="52" customFormat="true" ht="30" customHeight="true" spans="1:8">
      <c r="A75" s="62"/>
      <c r="B75" s="66" t="s">
        <v>93</v>
      </c>
      <c r="C75" s="64" t="s">
        <v>18</v>
      </c>
      <c r="D75" s="65">
        <f>D76+D77</f>
        <v>1590</v>
      </c>
      <c r="E75" s="65"/>
      <c r="F75" s="65"/>
      <c r="G75" s="65"/>
      <c r="H75" s="66"/>
    </row>
    <row r="76" s="52" customFormat="true" ht="30" customHeight="true" spans="1:8">
      <c r="A76" s="62"/>
      <c r="B76" s="66"/>
      <c r="C76" s="64" t="s">
        <v>94</v>
      </c>
      <c r="D76" s="67">
        <f>[1]项目汇报表!AP57</f>
        <v>405</v>
      </c>
      <c r="E76" s="69">
        <v>503</v>
      </c>
      <c r="F76" s="69"/>
      <c r="G76" s="69">
        <v>2130305</v>
      </c>
      <c r="H76" s="66"/>
    </row>
    <row r="77" s="52" customFormat="true" ht="30" customHeight="true" spans="1:8">
      <c r="A77" s="62"/>
      <c r="B77" s="66"/>
      <c r="C77" s="64" t="s">
        <v>95</v>
      </c>
      <c r="D77" s="69">
        <f>[1]项目汇报表!AP58</f>
        <v>1185</v>
      </c>
      <c r="E77" s="69">
        <v>503</v>
      </c>
      <c r="F77" s="69"/>
      <c r="G77" s="69">
        <v>2130305</v>
      </c>
      <c r="H77" s="66"/>
    </row>
    <row r="78" s="52" customFormat="true" ht="30" customHeight="true" spans="1:8">
      <c r="A78" s="62"/>
      <c r="B78" s="66" t="s">
        <v>96</v>
      </c>
      <c r="C78" s="64" t="s">
        <v>97</v>
      </c>
      <c r="D78" s="69">
        <f>[1]项目汇报表!AP59</f>
        <v>2515</v>
      </c>
      <c r="E78" s="69">
        <v>503</v>
      </c>
      <c r="F78" s="69"/>
      <c r="G78" s="69">
        <v>2130305</v>
      </c>
      <c r="H78" s="66"/>
    </row>
    <row r="79" s="52" customFormat="true" ht="30" customHeight="true" spans="1:8">
      <c r="A79" s="62"/>
      <c r="B79" s="66" t="s">
        <v>98</v>
      </c>
      <c r="C79" s="64" t="s">
        <v>18</v>
      </c>
      <c r="D79" s="67">
        <f>D80+D81</f>
        <v>1805</v>
      </c>
      <c r="E79" s="65"/>
      <c r="F79" s="65"/>
      <c r="G79" s="65"/>
      <c r="H79" s="66"/>
    </row>
    <row r="80" s="52" customFormat="true" ht="53.25" customHeight="true" spans="1:8">
      <c r="A80" s="62"/>
      <c r="B80" s="66"/>
      <c r="C80" s="64" t="s">
        <v>99</v>
      </c>
      <c r="D80" s="73">
        <f>[2]项目汇报表!AP60</f>
        <v>545</v>
      </c>
      <c r="E80" s="69">
        <v>503</v>
      </c>
      <c r="F80" s="69"/>
      <c r="G80" s="69">
        <v>2130305</v>
      </c>
      <c r="H80" s="66"/>
    </row>
    <row r="81" s="52" customFormat="true" ht="36.75" customHeight="true" spans="1:8">
      <c r="A81" s="62"/>
      <c r="B81" s="66"/>
      <c r="C81" s="64" t="s">
        <v>100</v>
      </c>
      <c r="D81" s="73">
        <f>[2]项目汇报表!AP61</f>
        <v>1260</v>
      </c>
      <c r="E81" s="69">
        <v>503</v>
      </c>
      <c r="F81" s="69"/>
      <c r="G81" s="69">
        <v>2130305</v>
      </c>
      <c r="H81" s="66"/>
    </row>
    <row r="82" s="52" customFormat="true" ht="30" customHeight="true" spans="1:8">
      <c r="A82" s="62"/>
      <c r="B82" s="66" t="s">
        <v>101</v>
      </c>
      <c r="C82" s="64" t="s">
        <v>18</v>
      </c>
      <c r="D82" s="67">
        <f>D83+D84+D85+D86+D87</f>
        <v>1324</v>
      </c>
      <c r="E82" s="65"/>
      <c r="F82" s="65"/>
      <c r="G82" s="65"/>
      <c r="H82" s="66"/>
    </row>
    <row r="83" s="52" customFormat="true" ht="30" customHeight="true" spans="1:8">
      <c r="A83" s="62"/>
      <c r="B83" s="66"/>
      <c r="C83" s="64" t="s">
        <v>102</v>
      </c>
      <c r="D83" s="69">
        <v>667</v>
      </c>
      <c r="E83" s="69">
        <v>503</v>
      </c>
      <c r="F83" s="69"/>
      <c r="G83" s="69">
        <v>2130305</v>
      </c>
      <c r="H83" s="66"/>
    </row>
    <row r="84" s="52" customFormat="true" ht="30" customHeight="true" spans="1:8">
      <c r="A84" s="62"/>
      <c r="B84" s="66"/>
      <c r="C84" s="64" t="s">
        <v>103</v>
      </c>
      <c r="D84" s="69">
        <f>[1]项目汇报表!AP63</f>
        <v>37</v>
      </c>
      <c r="E84" s="69">
        <v>503</v>
      </c>
      <c r="F84" s="69"/>
      <c r="G84" s="69">
        <v>2130305</v>
      </c>
      <c r="H84" s="66"/>
    </row>
    <row r="85" s="52" customFormat="true" ht="30" customHeight="true" spans="1:8">
      <c r="A85" s="62"/>
      <c r="B85" s="66"/>
      <c r="C85" s="64" t="s">
        <v>104</v>
      </c>
      <c r="D85" s="69">
        <f>[1]项目汇报表!AP64</f>
        <v>65</v>
      </c>
      <c r="E85" s="69">
        <v>503</v>
      </c>
      <c r="F85" s="69"/>
      <c r="G85" s="69">
        <v>2130305</v>
      </c>
      <c r="H85" s="66"/>
    </row>
    <row r="86" s="52" customFormat="true" ht="30" customHeight="true" spans="1:8">
      <c r="A86" s="62"/>
      <c r="B86" s="66"/>
      <c r="C86" s="64" t="s">
        <v>105</v>
      </c>
      <c r="D86" s="69">
        <f>[1]项目汇报表!AP65</f>
        <v>319</v>
      </c>
      <c r="E86" s="69">
        <v>503</v>
      </c>
      <c r="F86" s="69"/>
      <c r="G86" s="69">
        <v>2130305</v>
      </c>
      <c r="H86" s="66"/>
    </row>
    <row r="87" s="52" customFormat="true" ht="30" customHeight="true" spans="1:8">
      <c r="A87" s="62"/>
      <c r="B87" s="66"/>
      <c r="C87" s="64" t="s">
        <v>106</v>
      </c>
      <c r="D87" s="69">
        <f>[1]项目汇报表!AP66</f>
        <v>236</v>
      </c>
      <c r="E87" s="69">
        <v>503</v>
      </c>
      <c r="F87" s="69"/>
      <c r="G87" s="69">
        <v>2130305</v>
      </c>
      <c r="H87" s="66"/>
    </row>
    <row r="88" s="52" customFormat="true" ht="30" customHeight="true" spans="1:8">
      <c r="A88" s="62"/>
      <c r="B88" s="66" t="s">
        <v>107</v>
      </c>
      <c r="C88" s="64" t="s">
        <v>18</v>
      </c>
      <c r="D88" s="67">
        <f>D89+D90</f>
        <v>3306</v>
      </c>
      <c r="E88" s="69"/>
      <c r="F88" s="69"/>
      <c r="G88" s="69"/>
      <c r="H88" s="66"/>
    </row>
    <row r="89" s="52" customFormat="true" ht="30" customHeight="true" spans="1:8">
      <c r="A89" s="62"/>
      <c r="B89" s="66"/>
      <c r="C89" s="64" t="s">
        <v>108</v>
      </c>
      <c r="D89" s="67">
        <f>[1]项目汇报表!AP67</f>
        <v>228</v>
      </c>
      <c r="E89" s="69">
        <v>503</v>
      </c>
      <c r="F89" s="69"/>
      <c r="G89" s="69">
        <v>2130305</v>
      </c>
      <c r="H89" s="66"/>
    </row>
    <row r="90" s="52" customFormat="true" ht="30" customHeight="true" spans="1:8">
      <c r="A90" s="62"/>
      <c r="B90" s="66"/>
      <c r="C90" s="64" t="s">
        <v>109</v>
      </c>
      <c r="D90" s="67">
        <f>[1]项目汇报表!AP68</f>
        <v>3078</v>
      </c>
      <c r="E90" s="69">
        <v>503</v>
      </c>
      <c r="F90" s="69"/>
      <c r="G90" s="69">
        <v>2130305</v>
      </c>
      <c r="H90" s="66"/>
    </row>
    <row r="91" s="52" customFormat="true" ht="30" customHeight="true" spans="1:8">
      <c r="A91" s="62"/>
      <c r="B91" s="66" t="s">
        <v>110</v>
      </c>
      <c r="C91" s="76" t="s">
        <v>111</v>
      </c>
      <c r="D91" s="67">
        <f>[1]项目汇报表!AP69</f>
        <v>2426</v>
      </c>
      <c r="E91" s="69">
        <v>503</v>
      </c>
      <c r="F91" s="69"/>
      <c r="G91" s="69">
        <v>2130305</v>
      </c>
      <c r="H91" s="66"/>
    </row>
    <row r="92" s="52" customFormat="true" ht="30" customHeight="true" spans="1:8">
      <c r="A92" s="77"/>
      <c r="B92" s="75" t="s">
        <v>112</v>
      </c>
      <c r="C92" s="68" t="s">
        <v>18</v>
      </c>
      <c r="D92" s="78">
        <f>D93+D94</f>
        <v>1263</v>
      </c>
      <c r="E92" s="69">
        <v>503</v>
      </c>
      <c r="F92" s="69"/>
      <c r="G92" s="69">
        <v>2130305</v>
      </c>
      <c r="H92" s="66"/>
    </row>
    <row r="93" s="52" customFormat="true" ht="30" customHeight="true" spans="1:8">
      <c r="A93" s="77"/>
      <c r="B93" s="75"/>
      <c r="C93" s="70" t="s">
        <v>113</v>
      </c>
      <c r="D93" s="78">
        <f>[1]项目汇报表!AP70</f>
        <v>493</v>
      </c>
      <c r="E93" s="69">
        <v>503</v>
      </c>
      <c r="F93" s="69"/>
      <c r="G93" s="69">
        <v>2130305</v>
      </c>
      <c r="H93" s="66"/>
    </row>
    <row r="94" s="52" customFormat="true" ht="30" customHeight="true" spans="1:8">
      <c r="A94" s="77"/>
      <c r="B94" s="75"/>
      <c r="C94" s="76" t="s">
        <v>114</v>
      </c>
      <c r="D94" s="78">
        <v>770</v>
      </c>
      <c r="E94" s="69">
        <v>503</v>
      </c>
      <c r="F94" s="69"/>
      <c r="G94" s="69">
        <v>2130305</v>
      </c>
      <c r="H94" s="66"/>
    </row>
    <row r="95" s="52" customFormat="true" ht="30" customHeight="true" spans="1:8">
      <c r="A95" s="62" t="s">
        <v>115</v>
      </c>
      <c r="B95" s="62" t="s">
        <v>116</v>
      </c>
      <c r="C95" s="68"/>
      <c r="D95" s="65">
        <f>D96+D102</f>
        <v>14492</v>
      </c>
      <c r="E95" s="65"/>
      <c r="F95" s="65"/>
      <c r="G95" s="65"/>
      <c r="H95" s="66"/>
    </row>
    <row r="96" s="52" customFormat="true" ht="30" customHeight="true" spans="1:8">
      <c r="A96" s="62"/>
      <c r="B96" s="62" t="s">
        <v>16</v>
      </c>
      <c r="C96" s="68"/>
      <c r="D96" s="65">
        <f>D97+D98+D99</f>
        <v>7361</v>
      </c>
      <c r="E96" s="65"/>
      <c r="F96" s="65"/>
      <c r="G96" s="65"/>
      <c r="H96" s="66"/>
    </row>
    <row r="97" s="52" customFormat="true" ht="30" customHeight="true" spans="1:8">
      <c r="A97" s="62"/>
      <c r="B97" s="75" t="s">
        <v>117</v>
      </c>
      <c r="C97" s="68" t="s">
        <v>118</v>
      </c>
      <c r="D97" s="78">
        <f>[1]项目汇报表!AP73</f>
        <v>2576</v>
      </c>
      <c r="E97" s="69">
        <v>503</v>
      </c>
      <c r="F97" s="69"/>
      <c r="G97" s="69">
        <v>2130305</v>
      </c>
      <c r="H97" s="66"/>
    </row>
    <row r="98" s="52" customFormat="true" ht="30" customHeight="true" spans="1:8">
      <c r="A98" s="62"/>
      <c r="B98" s="75" t="s">
        <v>119</v>
      </c>
      <c r="C98" s="70" t="s">
        <v>120</v>
      </c>
      <c r="D98" s="78">
        <f>[1]项目汇报表!AP74</f>
        <v>2826</v>
      </c>
      <c r="E98" s="69">
        <v>503</v>
      </c>
      <c r="F98" s="69"/>
      <c r="G98" s="69">
        <v>2130305</v>
      </c>
      <c r="H98" s="66"/>
    </row>
    <row r="99" s="52" customFormat="true" ht="30" customHeight="true" spans="1:8">
      <c r="A99" s="62"/>
      <c r="B99" s="75" t="s">
        <v>121</v>
      </c>
      <c r="C99" s="68" t="s">
        <v>18</v>
      </c>
      <c r="D99" s="78">
        <f>D100+D101</f>
        <v>1959</v>
      </c>
      <c r="E99" s="69"/>
      <c r="F99" s="69"/>
      <c r="G99" s="69"/>
      <c r="H99" s="66"/>
    </row>
    <row r="100" s="52" customFormat="true" ht="30" customHeight="true" spans="1:8">
      <c r="A100" s="62"/>
      <c r="B100" s="75"/>
      <c r="C100" s="70" t="s">
        <v>122</v>
      </c>
      <c r="D100" s="78">
        <v>676</v>
      </c>
      <c r="E100" s="69">
        <v>503</v>
      </c>
      <c r="F100" s="69"/>
      <c r="G100" s="69">
        <v>2130305</v>
      </c>
      <c r="H100" s="66"/>
    </row>
    <row r="101" s="52" customFormat="true" ht="30" customHeight="true" spans="1:8">
      <c r="A101" s="62"/>
      <c r="B101" s="75"/>
      <c r="C101" s="70" t="s">
        <v>123</v>
      </c>
      <c r="D101" s="78">
        <f>[1]项目汇报表!AP76</f>
        <v>1283</v>
      </c>
      <c r="E101" s="69">
        <v>503</v>
      </c>
      <c r="F101" s="69"/>
      <c r="G101" s="69">
        <v>2130305</v>
      </c>
      <c r="H101" s="66"/>
    </row>
    <row r="102" s="52" customFormat="true" ht="30" customHeight="true" spans="1:8">
      <c r="A102" s="62"/>
      <c r="B102" s="62" t="s">
        <v>27</v>
      </c>
      <c r="C102" s="68"/>
      <c r="D102" s="65">
        <f>D103+D107+D111</f>
        <v>7131</v>
      </c>
      <c r="E102" s="65"/>
      <c r="F102" s="65"/>
      <c r="G102" s="65"/>
      <c r="H102" s="66"/>
    </row>
    <row r="103" s="52" customFormat="true" ht="26.25" customHeight="true" spans="1:8">
      <c r="A103" s="62"/>
      <c r="B103" s="66" t="s">
        <v>124</v>
      </c>
      <c r="C103" s="68" t="s">
        <v>18</v>
      </c>
      <c r="D103" s="65">
        <f>D104+D105+D106</f>
        <v>2043</v>
      </c>
      <c r="E103" s="65"/>
      <c r="F103" s="65"/>
      <c r="G103" s="65"/>
      <c r="H103" s="66"/>
    </row>
    <row r="104" s="52" customFormat="true" ht="32" customHeight="true" spans="1:8">
      <c r="A104" s="62"/>
      <c r="B104" s="66"/>
      <c r="C104" s="70" t="s">
        <v>125</v>
      </c>
      <c r="D104" s="78">
        <v>1574</v>
      </c>
      <c r="E104" s="69">
        <v>503</v>
      </c>
      <c r="F104" s="69"/>
      <c r="G104" s="69">
        <v>2130305</v>
      </c>
      <c r="H104" s="66"/>
    </row>
    <row r="105" s="52" customFormat="true" ht="30" customHeight="true" spans="1:8">
      <c r="A105" s="62"/>
      <c r="B105" s="66"/>
      <c r="C105" s="68" t="s">
        <v>126</v>
      </c>
      <c r="D105" s="78">
        <f>[1]项目汇报表!AP78</f>
        <v>116</v>
      </c>
      <c r="E105" s="69">
        <v>503</v>
      </c>
      <c r="F105" s="69"/>
      <c r="G105" s="69">
        <v>2130305</v>
      </c>
      <c r="H105" s="66"/>
    </row>
    <row r="106" s="52" customFormat="true" ht="31" customHeight="true" spans="1:8">
      <c r="A106" s="62"/>
      <c r="B106" s="66"/>
      <c r="C106" s="70" t="s">
        <v>127</v>
      </c>
      <c r="D106" s="78">
        <v>353</v>
      </c>
      <c r="E106" s="69">
        <v>503</v>
      </c>
      <c r="F106" s="69"/>
      <c r="G106" s="69">
        <v>2130305</v>
      </c>
      <c r="H106" s="66"/>
    </row>
    <row r="107" s="52" customFormat="true" ht="25.5" customHeight="true" spans="1:8">
      <c r="A107" s="62"/>
      <c r="B107" s="66" t="s">
        <v>128</v>
      </c>
      <c r="C107" s="68" t="s">
        <v>18</v>
      </c>
      <c r="D107" s="78">
        <f>D108+D109+D110</f>
        <v>3050</v>
      </c>
      <c r="E107" s="69"/>
      <c r="F107" s="69"/>
      <c r="G107" s="69"/>
      <c r="H107" s="66"/>
    </row>
    <row r="108" s="52" customFormat="true" ht="34.5" customHeight="true" spans="1:8">
      <c r="A108" s="62"/>
      <c r="B108" s="66"/>
      <c r="C108" s="70" t="s">
        <v>129</v>
      </c>
      <c r="D108" s="78">
        <f>[1]项目汇报表!AP80</f>
        <v>2119</v>
      </c>
      <c r="E108" s="69">
        <v>503</v>
      </c>
      <c r="F108" s="69"/>
      <c r="G108" s="69">
        <v>2130305</v>
      </c>
      <c r="H108" s="66"/>
    </row>
    <row r="109" s="52" customFormat="true" ht="43" customHeight="true" spans="1:8">
      <c r="A109" s="62"/>
      <c r="B109" s="66"/>
      <c r="C109" s="70" t="s">
        <v>130</v>
      </c>
      <c r="D109" s="78">
        <v>392</v>
      </c>
      <c r="E109" s="69">
        <v>503</v>
      </c>
      <c r="F109" s="69"/>
      <c r="G109" s="69">
        <v>2130305</v>
      </c>
      <c r="H109" s="66"/>
    </row>
    <row r="110" s="54" customFormat="true" ht="34.5" customHeight="true" spans="1:8">
      <c r="A110" s="79"/>
      <c r="B110" s="66"/>
      <c r="C110" s="70" t="s">
        <v>131</v>
      </c>
      <c r="D110" s="78">
        <v>539</v>
      </c>
      <c r="E110" s="69">
        <v>503</v>
      </c>
      <c r="F110" s="69"/>
      <c r="G110" s="69">
        <v>2130305</v>
      </c>
      <c r="H110" s="79"/>
    </row>
    <row r="111" s="54" customFormat="true" ht="25.5" customHeight="true" spans="1:8">
      <c r="A111" s="79"/>
      <c r="B111" s="66" t="s">
        <v>132</v>
      </c>
      <c r="C111" s="68" t="s">
        <v>18</v>
      </c>
      <c r="D111" s="78">
        <f>D112+D113</f>
        <v>2038</v>
      </c>
      <c r="E111" s="69"/>
      <c r="F111" s="69"/>
      <c r="G111" s="69"/>
      <c r="H111" s="79"/>
    </row>
    <row r="112" s="54" customFormat="true" ht="30" customHeight="true" spans="1:8">
      <c r="A112" s="79"/>
      <c r="B112" s="66"/>
      <c r="C112" s="70" t="s">
        <v>133</v>
      </c>
      <c r="D112" s="78">
        <f>[1]项目汇报表!AP83</f>
        <v>1507</v>
      </c>
      <c r="E112" s="69">
        <v>503</v>
      </c>
      <c r="F112" s="69"/>
      <c r="G112" s="69">
        <v>2130305</v>
      </c>
      <c r="H112" s="79"/>
    </row>
    <row r="113" s="54" customFormat="true" ht="30" customHeight="true" spans="1:8">
      <c r="A113" s="79"/>
      <c r="B113" s="66"/>
      <c r="C113" s="68" t="s">
        <v>134</v>
      </c>
      <c r="D113" s="78">
        <f>[1]项目汇报表!AP84</f>
        <v>531</v>
      </c>
      <c r="E113" s="69">
        <v>503</v>
      </c>
      <c r="F113" s="69"/>
      <c r="G113" s="69">
        <v>2130305</v>
      </c>
      <c r="H113" s="79"/>
    </row>
    <row r="114" s="52" customFormat="true" ht="30" customHeight="true" spans="1:8">
      <c r="A114" s="62" t="s">
        <v>135</v>
      </c>
      <c r="B114" s="62" t="s">
        <v>136</v>
      </c>
      <c r="C114" s="64"/>
      <c r="D114" s="65">
        <f>D115+D116</f>
        <v>632</v>
      </c>
      <c r="E114" s="65"/>
      <c r="F114" s="65"/>
      <c r="G114" s="65"/>
      <c r="H114" s="66"/>
    </row>
    <row r="115" s="52" customFormat="true" ht="30" customHeight="true" spans="1:8">
      <c r="A115" s="80"/>
      <c r="B115" s="66" t="s">
        <v>137</v>
      </c>
      <c r="C115" s="68" t="s">
        <v>138</v>
      </c>
      <c r="D115" s="73">
        <v>399</v>
      </c>
      <c r="E115" s="69">
        <v>50302</v>
      </c>
      <c r="F115" s="73">
        <v>31005</v>
      </c>
      <c r="G115" s="73">
        <v>2130305</v>
      </c>
      <c r="H115" s="83"/>
    </row>
    <row r="116" s="52" customFormat="true" ht="30" customHeight="true" spans="1:8">
      <c r="A116" s="80"/>
      <c r="B116" s="71" t="s">
        <v>139</v>
      </c>
      <c r="C116" s="68" t="s">
        <v>140</v>
      </c>
      <c r="D116" s="73">
        <v>233</v>
      </c>
      <c r="E116" s="69">
        <v>50302</v>
      </c>
      <c r="F116" s="73">
        <v>31005</v>
      </c>
      <c r="G116" s="73">
        <v>2130305</v>
      </c>
      <c r="H116" s="83"/>
    </row>
    <row r="117" s="54" customFormat="true" ht="13.5" spans="2:3">
      <c r="B117" s="81"/>
      <c r="C117" s="82"/>
    </row>
    <row r="118" s="54" customFormat="true" ht="13.5" spans="2:3">
      <c r="B118" s="81"/>
      <c r="C118" s="82"/>
    </row>
    <row r="119" s="54" customFormat="true" ht="13.5" spans="2:3">
      <c r="B119" s="81"/>
      <c r="C119" s="82"/>
    </row>
    <row r="120" s="54" customFormat="true" ht="13.5" spans="2:3">
      <c r="B120" s="81"/>
      <c r="C120" s="82"/>
    </row>
    <row r="121" s="54" customFormat="true" ht="13.5" spans="2:3">
      <c r="B121" s="81"/>
      <c r="C121" s="82"/>
    </row>
    <row r="122" s="54" customFormat="true" ht="13.5" spans="2:3">
      <c r="B122" s="81"/>
      <c r="C122" s="82"/>
    </row>
    <row r="123" s="54" customFormat="true" ht="13.5" spans="2:3">
      <c r="B123" s="81"/>
      <c r="C123" s="82"/>
    </row>
    <row r="124" s="54" customFormat="true" ht="13.5" spans="2:3">
      <c r="B124" s="81"/>
      <c r="C124" s="82"/>
    </row>
    <row r="125" s="54" customFormat="true" ht="13.5" spans="2:3">
      <c r="B125" s="81"/>
      <c r="C125" s="82"/>
    </row>
    <row r="126" s="54" customFormat="true" ht="13.5" spans="2:3">
      <c r="B126" s="81"/>
      <c r="C126" s="82"/>
    </row>
    <row r="127" s="54" customFormat="true" ht="13.5" spans="2:3">
      <c r="B127" s="81"/>
      <c r="C127" s="82"/>
    </row>
    <row r="128" s="54" customFormat="true" ht="13.5" spans="2:3">
      <c r="B128" s="81"/>
      <c r="C128" s="82"/>
    </row>
    <row r="129" s="54" customFormat="true" ht="13.5" spans="2:3">
      <c r="B129" s="81"/>
      <c r="C129" s="82"/>
    </row>
    <row r="130" s="54" customFormat="true" ht="13.5" spans="2:3">
      <c r="B130" s="81"/>
      <c r="C130" s="82"/>
    </row>
    <row r="131" s="54" customFormat="true" ht="13.5" spans="2:3">
      <c r="B131" s="81"/>
      <c r="C131" s="82"/>
    </row>
    <row r="132" s="54" customFormat="true" ht="13.5" spans="2:3">
      <c r="B132" s="81"/>
      <c r="C132" s="82"/>
    </row>
    <row r="133" s="54" customFormat="true" ht="13.5" spans="2:3">
      <c r="B133" s="81"/>
      <c r="C133" s="82"/>
    </row>
    <row r="134" s="54" customFormat="true" ht="13.5" spans="2:3">
      <c r="B134" s="81"/>
      <c r="C134" s="82"/>
    </row>
    <row r="135" s="54" customFormat="true" ht="13.5" spans="2:3">
      <c r="B135" s="81"/>
      <c r="C135" s="82"/>
    </row>
    <row r="136" s="54" customFormat="true" ht="13.5" spans="2:3">
      <c r="B136" s="81"/>
      <c r="C136" s="82"/>
    </row>
    <row r="137" s="54" customFormat="true" ht="13.5" spans="2:3">
      <c r="B137" s="81"/>
      <c r="C137" s="82"/>
    </row>
    <row r="138" s="54" customFormat="true" ht="13.5" spans="2:3">
      <c r="B138" s="81"/>
      <c r="C138" s="82"/>
    </row>
    <row r="139" s="54" customFormat="true" ht="13.5" spans="2:3">
      <c r="B139" s="81"/>
      <c r="C139" s="82"/>
    </row>
    <row r="140" s="54" customFormat="true" ht="13.5" spans="2:3">
      <c r="B140" s="81"/>
      <c r="C140" s="82"/>
    </row>
    <row r="141" s="54" customFormat="true" ht="13.5" spans="2:3">
      <c r="B141" s="81"/>
      <c r="C141" s="82"/>
    </row>
    <row r="142" s="54" customFormat="true" ht="13.5" spans="2:3">
      <c r="B142" s="81"/>
      <c r="C142" s="82"/>
    </row>
    <row r="143" s="54" customFormat="true" ht="13.5" spans="2:3">
      <c r="B143" s="81"/>
      <c r="C143" s="82"/>
    </row>
    <row r="144" s="54" customFormat="true" ht="13.5" spans="2:3">
      <c r="B144" s="81"/>
      <c r="C144" s="82"/>
    </row>
    <row r="145" s="54" customFormat="true" ht="13.5" spans="2:3">
      <c r="B145" s="81"/>
      <c r="C145" s="82"/>
    </row>
    <row r="146" s="54" customFormat="true" ht="13.5" spans="2:3">
      <c r="B146" s="81"/>
      <c r="C146" s="82"/>
    </row>
    <row r="147" s="54" customFormat="true" ht="13.5" spans="2:3">
      <c r="B147" s="81"/>
      <c r="C147" s="82"/>
    </row>
    <row r="148" s="54" customFormat="true" ht="13.5" spans="2:3">
      <c r="B148" s="81"/>
      <c r="C148" s="82"/>
    </row>
    <row r="149" s="54" customFormat="true" ht="13.5" spans="2:3">
      <c r="B149" s="81"/>
      <c r="C149" s="82"/>
    </row>
    <row r="150" s="54" customFormat="true" ht="13.5" spans="2:3">
      <c r="B150" s="81"/>
      <c r="C150" s="82"/>
    </row>
    <row r="151" s="54" customFormat="true" ht="13.5" spans="2:3">
      <c r="B151" s="81"/>
      <c r="C151" s="82"/>
    </row>
    <row r="152" s="54" customFormat="true" ht="13.5" spans="2:3">
      <c r="B152" s="81"/>
      <c r="C152" s="82"/>
    </row>
    <row r="153" s="54" customFormat="true" ht="13.5" spans="2:3">
      <c r="B153" s="81"/>
      <c r="C153" s="82"/>
    </row>
    <row r="154" s="54" customFormat="true" ht="13.5" spans="2:3">
      <c r="B154" s="81"/>
      <c r="C154" s="82"/>
    </row>
    <row r="155" s="54" customFormat="true" ht="13.5" spans="2:3">
      <c r="B155" s="81"/>
      <c r="C155" s="82"/>
    </row>
    <row r="156" s="54" customFormat="true" ht="13.5" spans="2:3">
      <c r="B156" s="81"/>
      <c r="C156" s="82"/>
    </row>
    <row r="157" s="54" customFormat="true" ht="13.5" spans="2:3">
      <c r="B157" s="81"/>
      <c r="C157" s="82"/>
    </row>
    <row r="158" s="54" customFormat="true" ht="13.5" spans="2:3">
      <c r="B158" s="81"/>
      <c r="C158" s="82"/>
    </row>
    <row r="159" s="54" customFormat="true" ht="13.5" spans="2:3">
      <c r="B159" s="81"/>
      <c r="C159" s="82"/>
    </row>
    <row r="160" s="54" customFormat="true" ht="13.5" spans="2:3">
      <c r="B160" s="81"/>
      <c r="C160" s="82"/>
    </row>
    <row r="161" s="54" customFormat="true" ht="13.5" spans="2:3">
      <c r="B161" s="81"/>
      <c r="C161" s="82"/>
    </row>
    <row r="162" s="54" customFormat="true" ht="13.5" spans="2:3">
      <c r="B162" s="81"/>
      <c r="C162" s="82"/>
    </row>
    <row r="163" s="54" customFormat="true" ht="13.5" spans="2:3">
      <c r="B163" s="81"/>
      <c r="C163" s="82"/>
    </row>
    <row r="164" s="54" customFormat="true" ht="13.5" spans="2:3">
      <c r="B164" s="81"/>
      <c r="C164" s="82"/>
    </row>
    <row r="165" s="54" customFormat="true" ht="13.5" spans="2:3">
      <c r="B165" s="81"/>
      <c r="C165" s="82"/>
    </row>
    <row r="166" s="54" customFormat="true" ht="13.5" spans="2:3">
      <c r="B166" s="81"/>
      <c r="C166" s="82"/>
    </row>
    <row r="167" s="54" customFormat="true" ht="13.5" spans="2:3">
      <c r="B167" s="81"/>
      <c r="C167" s="82"/>
    </row>
    <row r="168" s="54" customFormat="true" ht="13.5" spans="2:3">
      <c r="B168" s="81"/>
      <c r="C168" s="82"/>
    </row>
    <row r="169" s="54" customFormat="true" ht="13.5" spans="2:3">
      <c r="B169" s="81"/>
      <c r="C169" s="82"/>
    </row>
    <row r="170" s="54" customFormat="true" ht="13.5" spans="2:3">
      <c r="B170" s="81"/>
      <c r="C170" s="82"/>
    </row>
    <row r="171" s="54" customFormat="true" ht="13.5" spans="2:3">
      <c r="B171" s="81"/>
      <c r="C171" s="82"/>
    </row>
    <row r="172" s="54" customFormat="true" ht="13.5" spans="2:3">
      <c r="B172" s="81"/>
      <c r="C172" s="82"/>
    </row>
    <row r="173" s="54" customFormat="true" ht="13.5" spans="2:3">
      <c r="B173" s="81"/>
      <c r="C173" s="82"/>
    </row>
    <row r="174" s="54" customFormat="true" ht="13.5" spans="2:3">
      <c r="B174" s="81"/>
      <c r="C174" s="82"/>
    </row>
    <row r="175" s="54" customFormat="true" ht="13.5" spans="2:3">
      <c r="B175" s="81"/>
      <c r="C175" s="82"/>
    </row>
    <row r="176" s="54" customFormat="true" ht="13.5" spans="2:3">
      <c r="B176" s="81"/>
      <c r="C176" s="82"/>
    </row>
    <row r="177" s="54" customFormat="true" ht="13.5" spans="2:3">
      <c r="B177" s="81"/>
      <c r="C177" s="82"/>
    </row>
    <row r="178" s="54" customFormat="true" ht="13.5" spans="2:3">
      <c r="B178" s="81"/>
      <c r="C178" s="82"/>
    </row>
    <row r="179" s="54" customFormat="true" ht="13.5" spans="2:3">
      <c r="B179" s="81"/>
      <c r="C179" s="82"/>
    </row>
    <row r="180" s="54" customFormat="true" ht="13.5" spans="2:3">
      <c r="B180" s="81"/>
      <c r="C180" s="82"/>
    </row>
    <row r="181" s="54" customFormat="true" ht="13.5" spans="2:3">
      <c r="B181" s="81"/>
      <c r="C181" s="82"/>
    </row>
    <row r="182" s="54" customFormat="true" ht="13.5" spans="2:3">
      <c r="B182" s="81"/>
      <c r="C182" s="82"/>
    </row>
    <row r="183" s="54" customFormat="true" ht="13.5" spans="2:3">
      <c r="B183" s="81"/>
      <c r="C183" s="82"/>
    </row>
    <row r="184" s="54" customFormat="true" ht="13.5" spans="2:3">
      <c r="B184" s="81"/>
      <c r="C184" s="82"/>
    </row>
    <row r="185" s="54" customFormat="true" ht="13.5" spans="2:3">
      <c r="B185" s="81"/>
      <c r="C185" s="82"/>
    </row>
    <row r="186" s="54" customFormat="true" ht="13.5" spans="2:3">
      <c r="B186" s="81"/>
      <c r="C186" s="82"/>
    </row>
    <row r="187" s="54" customFormat="true" ht="13.5" spans="2:3">
      <c r="B187" s="81"/>
      <c r="C187" s="82"/>
    </row>
    <row r="188" s="54" customFormat="true" ht="13.5" spans="2:3">
      <c r="B188" s="81"/>
      <c r="C188" s="82"/>
    </row>
    <row r="189" s="54" customFormat="true" ht="13.5" spans="2:3">
      <c r="B189" s="81"/>
      <c r="C189" s="82"/>
    </row>
    <row r="190" s="54" customFormat="true" ht="13.5" spans="2:3">
      <c r="B190" s="81"/>
      <c r="C190" s="82"/>
    </row>
    <row r="191" s="54" customFormat="true" ht="13.5" spans="2:3">
      <c r="B191" s="81"/>
      <c r="C191" s="82"/>
    </row>
    <row r="192" s="54" customFormat="true" ht="13.5" spans="2:3">
      <c r="B192" s="81"/>
      <c r="C192" s="82"/>
    </row>
    <row r="193" s="54" customFormat="true" ht="13.5" spans="2:3">
      <c r="B193" s="81"/>
      <c r="C193" s="82"/>
    </row>
    <row r="194" s="54" customFormat="true" ht="13.5" spans="2:3">
      <c r="B194" s="81"/>
      <c r="C194" s="82"/>
    </row>
    <row r="195" s="54" customFormat="true" ht="13.5" spans="2:3">
      <c r="B195" s="81"/>
      <c r="C195" s="82"/>
    </row>
    <row r="196" s="54" customFormat="true" ht="13.5" spans="2:3">
      <c r="B196" s="81"/>
      <c r="C196" s="82"/>
    </row>
    <row r="197" s="54" customFormat="true" ht="13.5" spans="2:3">
      <c r="B197" s="81"/>
      <c r="C197" s="82"/>
    </row>
    <row r="198" s="54" customFormat="true" ht="13.5" spans="2:3">
      <c r="B198" s="81"/>
      <c r="C198" s="82"/>
    </row>
    <row r="199" s="54" customFormat="true" ht="13.5" spans="2:3">
      <c r="B199" s="81"/>
      <c r="C199" s="82"/>
    </row>
    <row r="200" s="54" customFormat="true" ht="13.5" spans="2:3">
      <c r="B200" s="81"/>
      <c r="C200" s="82"/>
    </row>
    <row r="201" s="54" customFormat="true" ht="13.5" spans="2:3">
      <c r="B201" s="81"/>
      <c r="C201" s="82"/>
    </row>
    <row r="202" s="54" customFormat="true" ht="13.5" spans="2:3">
      <c r="B202" s="81"/>
      <c r="C202" s="82"/>
    </row>
    <row r="203" s="54" customFormat="true" ht="13.5" spans="2:3">
      <c r="B203" s="81"/>
      <c r="C203" s="82"/>
    </row>
    <row r="204" s="54" customFormat="true" ht="13.5" spans="2:3">
      <c r="B204" s="81"/>
      <c r="C204" s="82"/>
    </row>
    <row r="205" s="54" customFormat="true" ht="13.5" spans="2:3">
      <c r="B205" s="81"/>
      <c r="C205" s="82"/>
    </row>
    <row r="206" s="54" customFormat="true" ht="13.5" spans="2:3">
      <c r="B206" s="81"/>
      <c r="C206" s="82"/>
    </row>
    <row r="207" s="54" customFormat="true" ht="13.5" spans="2:3">
      <c r="B207" s="81"/>
      <c r="C207" s="82"/>
    </row>
    <row r="208" s="54" customFormat="true" ht="13.5" spans="2:3">
      <c r="B208" s="81"/>
      <c r="C208" s="82"/>
    </row>
    <row r="209" s="54" customFormat="true" ht="13.5" spans="2:3">
      <c r="B209" s="81"/>
      <c r="C209" s="82"/>
    </row>
    <row r="210" s="54" customFormat="true" ht="13.5" spans="2:3">
      <c r="B210" s="81"/>
      <c r="C210" s="82"/>
    </row>
    <row r="211" s="54" customFormat="true" ht="13.5" spans="2:3">
      <c r="B211" s="81"/>
      <c r="C211" s="82"/>
    </row>
    <row r="212" s="54" customFormat="true" ht="13.5" spans="2:3">
      <c r="B212" s="81"/>
      <c r="C212" s="82"/>
    </row>
    <row r="213" s="54" customFormat="true" ht="13.5" spans="2:3">
      <c r="B213" s="81"/>
      <c r="C213" s="82"/>
    </row>
    <row r="214" s="54" customFormat="true" ht="13.5" spans="2:3">
      <c r="B214" s="81"/>
      <c r="C214" s="82"/>
    </row>
    <row r="215" s="54" customFormat="true" ht="13.5" spans="2:3">
      <c r="B215" s="81"/>
      <c r="C215" s="82"/>
    </row>
    <row r="216" s="54" customFormat="true" ht="13.5" spans="2:3">
      <c r="B216" s="81"/>
      <c r="C216" s="82"/>
    </row>
    <row r="217" s="54" customFormat="true" ht="13.5" spans="2:3">
      <c r="B217" s="81"/>
      <c r="C217" s="82"/>
    </row>
    <row r="218" s="54" customFormat="true" ht="13.5" spans="2:3">
      <c r="B218" s="81"/>
      <c r="C218" s="82"/>
    </row>
    <row r="219" s="54" customFormat="true" ht="13.5" spans="2:3">
      <c r="B219" s="81"/>
      <c r="C219" s="82"/>
    </row>
    <row r="220" s="54" customFormat="true" ht="13.5" spans="2:3">
      <c r="B220" s="81"/>
      <c r="C220" s="82"/>
    </row>
    <row r="221" s="54" customFormat="true" ht="13.5" spans="2:3">
      <c r="B221" s="81"/>
      <c r="C221" s="82"/>
    </row>
    <row r="222" s="54" customFormat="true" ht="13.5" spans="2:3">
      <c r="B222" s="81"/>
      <c r="C222" s="82"/>
    </row>
    <row r="223" s="54" customFormat="true" ht="13.5" spans="2:3">
      <c r="B223" s="81"/>
      <c r="C223" s="82"/>
    </row>
    <row r="224" s="54" customFormat="true" ht="13.5" spans="2:3">
      <c r="B224" s="81"/>
      <c r="C224" s="82"/>
    </row>
    <row r="225" s="54" customFormat="true" ht="13.5" spans="2:3">
      <c r="B225" s="81"/>
      <c r="C225" s="82"/>
    </row>
    <row r="226" s="54" customFormat="true" ht="13.5" spans="2:3">
      <c r="B226" s="81"/>
      <c r="C226" s="82"/>
    </row>
    <row r="227" s="54" customFormat="true" ht="13.5" spans="2:3">
      <c r="B227" s="81"/>
      <c r="C227" s="82"/>
    </row>
    <row r="228" s="54" customFormat="true" ht="13.5" spans="2:3">
      <c r="B228" s="81"/>
      <c r="C228" s="82"/>
    </row>
    <row r="229" s="54" customFormat="true" ht="13.5" spans="2:3">
      <c r="B229" s="81"/>
      <c r="C229" s="82"/>
    </row>
    <row r="230" s="54" customFormat="true" ht="13.5" spans="2:3">
      <c r="B230" s="81"/>
      <c r="C230" s="82"/>
    </row>
    <row r="231" s="54" customFormat="true" ht="13.5" spans="2:3">
      <c r="B231" s="81"/>
      <c r="C231" s="82"/>
    </row>
    <row r="232" s="54" customFormat="true" ht="13.5" spans="2:3">
      <c r="B232" s="81"/>
      <c r="C232" s="82"/>
    </row>
    <row r="233" s="54" customFormat="true" ht="13.5" spans="2:3">
      <c r="B233" s="81"/>
      <c r="C233" s="82"/>
    </row>
    <row r="234" s="54" customFormat="true" ht="13.5" spans="2:3">
      <c r="B234" s="81"/>
      <c r="C234" s="82"/>
    </row>
    <row r="235" s="54" customFormat="true" ht="13.5" spans="2:3">
      <c r="B235" s="81"/>
      <c r="C235" s="82"/>
    </row>
    <row r="236" s="54" customFormat="true" ht="13.5" spans="2:3">
      <c r="B236" s="81"/>
      <c r="C236" s="82"/>
    </row>
    <row r="237" s="54" customFormat="true" ht="13.5" spans="2:3">
      <c r="B237" s="81"/>
      <c r="C237" s="82"/>
    </row>
    <row r="238" s="54" customFormat="true" ht="13.5" spans="2:3">
      <c r="B238" s="81"/>
      <c r="C238" s="82"/>
    </row>
    <row r="239" s="54" customFormat="true" ht="13.5" spans="2:3">
      <c r="B239" s="81"/>
      <c r="C239" s="82"/>
    </row>
    <row r="240" s="54" customFormat="true" ht="13.5" spans="2:3">
      <c r="B240" s="81"/>
      <c r="C240" s="82"/>
    </row>
    <row r="241" s="54" customFormat="true" ht="13.5" spans="2:3">
      <c r="B241" s="81"/>
      <c r="C241" s="82"/>
    </row>
    <row r="242" s="54" customFormat="true" ht="13.5" spans="2:3">
      <c r="B242" s="81"/>
      <c r="C242" s="82"/>
    </row>
    <row r="243" s="54" customFormat="true" ht="13.5" spans="2:3">
      <c r="B243" s="81"/>
      <c r="C243" s="82"/>
    </row>
    <row r="244" s="54" customFormat="true" ht="13.5" spans="2:3">
      <c r="B244" s="81"/>
      <c r="C244" s="82"/>
    </row>
    <row r="245" s="54" customFormat="true" ht="13.5" spans="2:3">
      <c r="B245" s="81"/>
      <c r="C245" s="82"/>
    </row>
    <row r="246" s="54" customFormat="true" ht="13.5" spans="2:3">
      <c r="B246" s="81"/>
      <c r="C246" s="82"/>
    </row>
    <row r="247" s="54" customFormat="true" ht="13.5" spans="2:3">
      <c r="B247" s="81"/>
      <c r="C247" s="82"/>
    </row>
    <row r="248" s="54" customFormat="true" ht="13.5" spans="2:3">
      <c r="B248" s="81"/>
      <c r="C248" s="82"/>
    </row>
    <row r="249" s="54" customFormat="true" ht="13.5" spans="2:3">
      <c r="B249" s="81"/>
      <c r="C249" s="82"/>
    </row>
    <row r="250" s="54" customFormat="true" ht="13.5" spans="2:3">
      <c r="B250" s="81"/>
      <c r="C250" s="82"/>
    </row>
    <row r="251" s="54" customFormat="true" ht="13.5" spans="2:3">
      <c r="B251" s="81"/>
      <c r="C251" s="82"/>
    </row>
    <row r="252" s="54" customFormat="true" ht="13.5" spans="2:3">
      <c r="B252" s="81"/>
      <c r="C252" s="82"/>
    </row>
    <row r="253" s="54" customFormat="true" ht="13.5" spans="2:3">
      <c r="B253" s="81"/>
      <c r="C253" s="82"/>
    </row>
    <row r="254" s="54" customFormat="true" ht="13.5" spans="2:3">
      <c r="B254" s="81"/>
      <c r="C254" s="82"/>
    </row>
    <row r="255" s="54" customFormat="true" ht="13.5" spans="2:3">
      <c r="B255" s="81"/>
      <c r="C255" s="82"/>
    </row>
    <row r="256" s="54" customFormat="true" ht="13.5" spans="2:3">
      <c r="B256" s="81"/>
      <c r="C256" s="82"/>
    </row>
    <row r="257" s="54" customFormat="true" ht="13.5" spans="2:3">
      <c r="B257" s="81"/>
      <c r="C257" s="82"/>
    </row>
    <row r="258" s="54" customFormat="true" ht="13.5" spans="2:3">
      <c r="B258" s="81"/>
      <c r="C258" s="82"/>
    </row>
    <row r="259" s="54" customFormat="true" ht="13.5" spans="2:3">
      <c r="B259" s="81"/>
      <c r="C259" s="82"/>
    </row>
    <row r="260" s="54" customFormat="true" ht="13.5" spans="2:3">
      <c r="B260" s="81"/>
      <c r="C260" s="82"/>
    </row>
    <row r="261" s="54" customFormat="true" ht="13.5" spans="2:3">
      <c r="B261" s="81"/>
      <c r="C261" s="82"/>
    </row>
    <row r="262" s="54" customFormat="true" ht="13.5" spans="2:3">
      <c r="B262" s="81"/>
      <c r="C262" s="82"/>
    </row>
    <row r="263" s="54" customFormat="true" ht="13.5" spans="2:3">
      <c r="B263" s="81"/>
      <c r="C263" s="82"/>
    </row>
    <row r="264" s="54" customFormat="true" ht="13.5" spans="2:3">
      <c r="B264" s="81"/>
      <c r="C264" s="82"/>
    </row>
    <row r="265" s="54" customFormat="true" ht="13.5" spans="2:3">
      <c r="B265" s="81"/>
      <c r="C265" s="82"/>
    </row>
    <row r="266" s="54" customFormat="true" ht="13.5" spans="2:3">
      <c r="B266" s="81"/>
      <c r="C266" s="82"/>
    </row>
    <row r="267" s="54" customFormat="true" ht="13.5" spans="2:3">
      <c r="B267" s="81"/>
      <c r="C267" s="82"/>
    </row>
    <row r="268" s="54" customFormat="true" ht="13.5" spans="2:3">
      <c r="B268" s="81"/>
      <c r="C268" s="82"/>
    </row>
    <row r="269" s="54" customFormat="true" ht="13.5" spans="2:3">
      <c r="B269" s="81"/>
      <c r="C269" s="82"/>
    </row>
    <row r="270" s="54" customFormat="true" ht="13.5" spans="2:3">
      <c r="B270" s="81"/>
      <c r="C270" s="82"/>
    </row>
    <row r="271" s="54" customFormat="true" ht="13.5" spans="2:3">
      <c r="B271" s="81"/>
      <c r="C271" s="82"/>
    </row>
    <row r="272" s="54" customFormat="true" ht="13.5" spans="2:3">
      <c r="B272" s="81"/>
      <c r="C272" s="82"/>
    </row>
    <row r="273" s="54" customFormat="true" ht="13.5" spans="2:3">
      <c r="B273" s="81"/>
      <c r="C273" s="82"/>
    </row>
    <row r="274" s="54" customFormat="true" ht="13.5" spans="2:3">
      <c r="B274" s="81"/>
      <c r="C274" s="82"/>
    </row>
    <row r="275" s="54" customFormat="true" ht="13.5" spans="2:3">
      <c r="B275" s="81"/>
      <c r="C275" s="82"/>
    </row>
    <row r="276" s="54" customFormat="true" ht="13.5" spans="2:3">
      <c r="B276" s="81"/>
      <c r="C276" s="82"/>
    </row>
    <row r="277" s="54" customFormat="true" ht="13.5" spans="2:3">
      <c r="B277" s="81"/>
      <c r="C277" s="82"/>
    </row>
    <row r="278" s="54" customFormat="true" ht="13.5" spans="2:3">
      <c r="B278" s="81"/>
      <c r="C278" s="82"/>
    </row>
    <row r="279" s="54" customFormat="true" ht="13.5" spans="2:3">
      <c r="B279" s="81"/>
      <c r="C279" s="82"/>
    </row>
    <row r="280" s="54" customFormat="true" ht="13.5" spans="2:3">
      <c r="B280" s="81"/>
      <c r="C280" s="82"/>
    </row>
    <row r="281" s="54" customFormat="true" ht="13.5" spans="2:3">
      <c r="B281" s="81"/>
      <c r="C281" s="82"/>
    </row>
    <row r="282" s="54" customFormat="true" ht="13.5" spans="2:3">
      <c r="B282" s="81"/>
      <c r="C282" s="82"/>
    </row>
    <row r="283" s="54" customFormat="true" ht="13.5" spans="2:3">
      <c r="B283" s="81"/>
      <c r="C283" s="82"/>
    </row>
    <row r="284" s="54" customFormat="true" ht="13.5" spans="2:3">
      <c r="B284" s="81"/>
      <c r="C284" s="82"/>
    </row>
    <row r="285" s="54" customFormat="true" ht="13.5" spans="2:3">
      <c r="B285" s="81"/>
      <c r="C285" s="82"/>
    </row>
    <row r="286" s="54" customFormat="true" ht="13.5" spans="2:3">
      <c r="B286" s="81"/>
      <c r="C286" s="82"/>
    </row>
    <row r="287" s="54" customFormat="true" ht="13.5" spans="2:3">
      <c r="B287" s="81"/>
      <c r="C287" s="82"/>
    </row>
    <row r="288" s="54" customFormat="true" ht="13.5" spans="2:3">
      <c r="B288" s="81"/>
      <c r="C288" s="82"/>
    </row>
    <row r="289" s="54" customFormat="true" ht="13.5" spans="2:3">
      <c r="B289" s="81"/>
      <c r="C289" s="82"/>
    </row>
    <row r="290" s="54" customFormat="true" ht="13.5" spans="2:3">
      <c r="B290" s="81"/>
      <c r="C290" s="82"/>
    </row>
    <row r="291" s="54" customFormat="true" ht="13.5" spans="2:3">
      <c r="B291" s="81"/>
      <c r="C291" s="82"/>
    </row>
    <row r="292" s="54" customFormat="true" ht="13.5" spans="2:3">
      <c r="B292" s="81"/>
      <c r="C292" s="82"/>
    </row>
    <row r="293" s="54" customFormat="true" ht="13.5" spans="2:3">
      <c r="B293" s="81"/>
      <c r="C293" s="82"/>
    </row>
    <row r="294" s="54" customFormat="true" ht="13.5" spans="2:3">
      <c r="B294" s="81"/>
      <c r="C294" s="82"/>
    </row>
    <row r="295" s="54" customFormat="true" ht="13.5" spans="2:3">
      <c r="B295" s="81"/>
      <c r="C295" s="82"/>
    </row>
    <row r="296" s="54" customFormat="true" ht="13.5" spans="2:3">
      <c r="B296" s="81"/>
      <c r="C296" s="82"/>
    </row>
    <row r="297" s="54" customFormat="true" ht="13.5" spans="2:3">
      <c r="B297" s="81"/>
      <c r="C297" s="82"/>
    </row>
    <row r="298" s="54" customFormat="true" ht="13.5" spans="2:3">
      <c r="B298" s="81"/>
      <c r="C298" s="82"/>
    </row>
    <row r="299" s="54" customFormat="true" ht="13.5" spans="2:3">
      <c r="B299" s="81"/>
      <c r="C299" s="82"/>
    </row>
  </sheetData>
  <mergeCells count="2">
    <mergeCell ref="A2:H2"/>
    <mergeCell ref="A5:B5"/>
  </mergeCells>
  <printOptions horizontalCentered="true"/>
  <pageMargins left="0.748031496062992" right="0.748031496062992" top="0.984251968503937" bottom="0.984251968503937" header="0.511811023622047" footer="0.78740157480315"/>
  <pageSetup paperSize="9" scale="90" firstPageNumber="19" orientation="portrait" useFirstPageNumber="true"/>
  <headerFooter scaleWithDoc="0"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141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142</v>
      </c>
      <c r="H2" s="38"/>
      <c r="I2" s="38"/>
    </row>
    <row r="3" s="1" customFormat="true" ht="24" customHeight="true" spans="1:9">
      <c r="A3" s="11" t="s">
        <v>143</v>
      </c>
      <c r="B3" s="11" t="s">
        <v>144</v>
      </c>
      <c r="C3" s="12" t="s">
        <v>145</v>
      </c>
      <c r="D3" s="12" t="s">
        <v>146</v>
      </c>
      <c r="E3" s="12" t="s">
        <v>147</v>
      </c>
      <c r="F3" s="12" t="s">
        <v>148</v>
      </c>
      <c r="G3" s="12"/>
      <c r="H3" s="39" t="s">
        <v>149</v>
      </c>
      <c r="I3" s="14" t="s">
        <v>150</v>
      </c>
    </row>
    <row r="4" s="1" customFormat="true" ht="30.95" customHeight="true" spans="1:9">
      <c r="A4" s="13"/>
      <c r="B4" s="13"/>
      <c r="C4" s="12"/>
      <c r="D4" s="12"/>
      <c r="E4" s="12"/>
      <c r="F4" s="12" t="s">
        <v>151</v>
      </c>
      <c r="G4" s="12" t="s">
        <v>152</v>
      </c>
      <c r="H4" s="39"/>
      <c r="I4" s="14"/>
    </row>
    <row r="5" s="2" customFormat="true" ht="24.95" customHeight="true" spans="1:12">
      <c r="A5" s="14" t="s">
        <v>153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154</v>
      </c>
      <c r="B6" s="16" t="s">
        <v>155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156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157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158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159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160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161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162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163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164</v>
      </c>
      <c r="C13" s="26">
        <f t="shared" si="2"/>
        <v>65540</v>
      </c>
      <c r="D13" s="27"/>
      <c r="E13" s="27">
        <v>65540</v>
      </c>
      <c r="F13" s="45" t="s">
        <v>165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166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160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167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168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169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170</v>
      </c>
      <c r="B18" s="28" t="s">
        <v>171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172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173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174</v>
      </c>
      <c r="C20" s="26">
        <f t="shared" si="4"/>
        <v>72364</v>
      </c>
      <c r="D20" s="27">
        <v>39804</v>
      </c>
      <c r="E20" s="27">
        <v>32560</v>
      </c>
      <c r="F20" s="49" t="s">
        <v>173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175</v>
      </c>
      <c r="C21" s="26">
        <f t="shared" si="4"/>
        <v>95205</v>
      </c>
      <c r="D21" s="27">
        <v>63470</v>
      </c>
      <c r="E21" s="27">
        <v>31735</v>
      </c>
      <c r="F21" s="49" t="s">
        <v>173</v>
      </c>
      <c r="G21" s="45"/>
      <c r="H21" s="50"/>
      <c r="I21" s="35"/>
    </row>
    <row r="22" ht="24.95" customHeight="true" spans="1:9">
      <c r="A22" s="18">
        <v>15</v>
      </c>
      <c r="B22" s="30" t="s">
        <v>176</v>
      </c>
      <c r="C22" s="20">
        <f t="shared" si="4"/>
        <v>67500</v>
      </c>
      <c r="D22" s="23">
        <v>22500</v>
      </c>
      <c r="E22" s="51">
        <v>45000</v>
      </c>
      <c r="F22" s="47" t="s">
        <v>173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177</v>
      </c>
      <c r="C23" s="20">
        <f t="shared" si="4"/>
        <v>78490</v>
      </c>
      <c r="D23" s="23">
        <v>44970</v>
      </c>
      <c r="E23" s="23">
        <v>33520</v>
      </c>
      <c r="F23" s="47" t="s">
        <v>173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178</v>
      </c>
      <c r="C24" s="20">
        <f t="shared" si="4"/>
        <v>188048</v>
      </c>
      <c r="D24" s="23">
        <v>94024</v>
      </c>
      <c r="E24" s="23">
        <v>94024</v>
      </c>
      <c r="F24" s="40" t="s">
        <v>179</v>
      </c>
      <c r="G24" s="40" t="s">
        <v>179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180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181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182</v>
      </c>
      <c r="C27" s="20">
        <f t="shared" si="4"/>
        <v>142300</v>
      </c>
      <c r="D27" s="23">
        <v>94200</v>
      </c>
      <c r="E27" s="23">
        <v>48100</v>
      </c>
      <c r="F27" s="40" t="s">
        <v>183</v>
      </c>
      <c r="G27" s="40" t="s">
        <v>183</v>
      </c>
      <c r="H27" s="48">
        <v>9200</v>
      </c>
      <c r="I27" s="31">
        <v>9200</v>
      </c>
    </row>
    <row r="28" s="2" customFormat="true" ht="24.95" customHeight="true" spans="1:9">
      <c r="A28" s="14" t="s">
        <v>184</v>
      </c>
      <c r="B28" s="16" t="s">
        <v>185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186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187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188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189</v>
      </c>
      <c r="B32" s="16" t="s">
        <v>190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191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192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193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194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195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196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197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198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2006-12-04T03:21:00Z</dcterms:created>
  <cp:lastPrinted>2023-08-20T11:39:00Z</cp:lastPrinted>
  <dcterms:modified xsi:type="dcterms:W3CDTF">2023-08-28T15:12:27Z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