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" sheetId="32" r:id="rId1"/>
    <sheet name="需求测算（不考虑增加资金）" sheetId="3" state="hidden" r:id="rId2"/>
  </sheets>
  <calcPr calcId="144525"/>
</workbook>
</file>

<file path=xl/sharedStrings.xml><?xml version="1.0" encoding="utf-8"?>
<sst xmlns="http://schemas.openxmlformats.org/spreadsheetml/2006/main" count="81" uniqueCount="74">
  <si>
    <t>附件2</t>
  </si>
  <si>
    <r>
      <t>2023</t>
    </r>
    <r>
      <rPr>
        <b/>
        <sz val="20"/>
        <color theme="1"/>
        <rFont val="宋体"/>
        <charset val="134"/>
      </rPr>
      <t>年第一批省级水利发展资金调整表</t>
    </r>
  </si>
  <si>
    <r>
      <rPr>
        <sz val="11"/>
        <color theme="1"/>
        <rFont val="方正书宋_GBK"/>
        <charset val="134"/>
      </rPr>
      <t>单位：万元</t>
    </r>
  </si>
  <si>
    <t>县市区</t>
  </si>
  <si>
    <t>项目</t>
  </si>
  <si>
    <r>
      <rPr>
        <b/>
        <sz val="11"/>
        <color theme="1"/>
        <rFont val="宋体"/>
        <charset val="134"/>
      </rPr>
      <t>调整湘财农指〔</t>
    </r>
    <r>
      <rPr>
        <b/>
        <sz val="11"/>
        <color theme="1"/>
        <rFont val="Times New Roman"/>
        <charset val="134"/>
      </rPr>
      <t>2023</t>
    </r>
    <r>
      <rPr>
        <b/>
        <sz val="11"/>
        <color theme="1"/>
        <rFont val="宋体"/>
        <charset val="134"/>
      </rPr>
      <t>〕</t>
    </r>
    <r>
      <rPr>
        <b/>
        <sz val="11"/>
        <color theme="1"/>
        <rFont val="Times New Roman"/>
        <charset val="134"/>
      </rPr>
      <t>19</t>
    </r>
    <r>
      <rPr>
        <b/>
        <sz val="11"/>
        <color theme="1"/>
        <rFont val="宋体"/>
        <charset val="134"/>
      </rPr>
      <t>号有关补助资金</t>
    </r>
  </si>
  <si>
    <t>政府经济预算支出经济分类科目</t>
  </si>
  <si>
    <t>公共预算支出功能分类科目</t>
  </si>
  <si>
    <t>备注</t>
  </si>
  <si>
    <t>调整前金额</t>
  </si>
  <si>
    <t>调增（减）金额</t>
  </si>
  <si>
    <t>调整后金额</t>
  </si>
  <si>
    <t>邵阳市洞口县</t>
  </si>
  <si>
    <r>
      <rPr>
        <sz val="11"/>
        <color theme="1"/>
        <rFont val="宋体"/>
        <charset val="134"/>
      </rPr>
      <t>超美水库除险加固</t>
    </r>
  </si>
  <si>
    <t>湘西州凤凰县</t>
  </si>
  <si>
    <r>
      <rPr>
        <sz val="11"/>
        <color theme="1"/>
        <rFont val="宋体"/>
        <charset val="134"/>
      </rPr>
      <t>长潭岗水库除险加固</t>
    </r>
  </si>
  <si>
    <r>
      <rPr>
        <b/>
        <sz val="20"/>
        <rFont val="Times New Roman"/>
        <charset val="134"/>
      </rPr>
      <t>2020</t>
    </r>
    <r>
      <rPr>
        <b/>
        <sz val="20"/>
        <rFont val="宋体"/>
        <charset val="134"/>
      </rPr>
      <t>年省级水利财政投入需求测算</t>
    </r>
  </si>
  <si>
    <t>单位：万元</t>
  </si>
  <si>
    <t>序号</t>
  </si>
  <si>
    <t>项目名称</t>
  </si>
  <si>
    <t>小计</t>
  </si>
  <si>
    <r>
      <rPr>
        <b/>
        <sz val="10"/>
        <rFont val="Times New Roman"/>
        <charset val="134"/>
      </rPr>
      <t>中央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</si>
  <si>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r>
      <rPr>
        <b/>
        <sz val="10"/>
        <rFont val="Times New Roman"/>
        <charset val="134"/>
      </rPr>
      <t>地方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</si>
  <si>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t>省级配套比例</t>
  </si>
  <si>
    <t>省级资金需求</t>
  </si>
  <si>
    <t>年初预算安排建议</t>
  </si>
  <si>
    <t>事权改革比例</t>
  </si>
  <si>
    <t>建议比例</t>
  </si>
  <si>
    <t>合计</t>
  </si>
  <si>
    <t>一</t>
  </si>
  <si>
    <t>中央重大水利工程</t>
  </si>
  <si>
    <t>钱粮湖、共双茶、大通湖东垸三垸蓄洪安全建设一期工程</t>
  </si>
  <si>
    <t>洞庭湖区钱粮湖、共双茶、大通湖东垸三垸蓄洪工程分洪闸工程</t>
  </si>
  <si>
    <t>大型灌区续建配套与节水改造</t>
  </si>
  <si>
    <t>莽山水库工程</t>
  </si>
  <si>
    <t>定额</t>
  </si>
  <si>
    <t>毛俊水库工程</t>
  </si>
  <si>
    <t>长江河势控制和河道治理工程</t>
  </si>
  <si>
    <t>定额（分年到位）</t>
  </si>
  <si>
    <t>犬木塘水库工程</t>
  </si>
  <si>
    <r>
      <rPr>
        <sz val="10"/>
        <color rgb="FFFF0000"/>
        <rFont val="Times New Roman"/>
        <charset val="134"/>
      </rPr>
      <t>50%</t>
    </r>
    <r>
      <rPr>
        <sz val="10"/>
        <color rgb="FFFF0000"/>
        <rFont val="宋体"/>
        <charset val="134"/>
      </rPr>
      <t>、</t>
    </r>
    <r>
      <rPr>
        <sz val="10"/>
        <color rgb="FFFF0000"/>
        <rFont val="Times New Roman"/>
        <charset val="134"/>
      </rPr>
      <t>100%</t>
    </r>
  </si>
  <si>
    <t>椒花水库工程</t>
  </si>
  <si>
    <t>大兴寨水库工程</t>
  </si>
  <si>
    <r>
      <rPr>
        <sz val="10"/>
        <rFont val="Times New Roman"/>
        <charset val="134"/>
      </rPr>
      <t>2014</t>
    </r>
    <r>
      <rPr>
        <sz val="10"/>
        <rFont val="宋体"/>
        <charset val="134"/>
      </rPr>
      <t>年前洞庭湖治理省配套欠账</t>
    </r>
  </si>
  <si>
    <r>
      <rPr>
        <sz val="10"/>
        <rFont val="Times New Roman"/>
        <charset val="134"/>
      </rPr>
      <t>2013</t>
    </r>
    <r>
      <rPr>
        <sz val="10"/>
        <rFont val="宋体"/>
        <charset val="134"/>
      </rPr>
      <t>年前大型灌区节水改造省配套欠账（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个子项）</t>
    </r>
  </si>
  <si>
    <t>二</t>
  </si>
  <si>
    <t>中央面上水利工程</t>
  </si>
  <si>
    <t>中小河流治理和中小河流治理重点县</t>
  </si>
  <si>
    <t>适当</t>
  </si>
  <si>
    <t>小型病险水库除险加固</t>
  </si>
  <si>
    <t>重点中型灌区</t>
  </si>
  <si>
    <r>
      <rPr>
        <sz val="10"/>
        <rFont val="宋体"/>
        <charset val="134"/>
      </rPr>
      <t>农村水系综合整治（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个试点）</t>
    </r>
  </si>
  <si>
    <t>小型水库建设、坡耕地、山洪灾害防治等其他面上项目</t>
  </si>
  <si>
    <t>湖南主要支流治理</t>
  </si>
  <si>
    <r>
      <rPr>
        <sz val="10"/>
        <rFont val="Times New Roman"/>
        <charset val="134"/>
      </rPr>
      <t>100%</t>
    </r>
    <r>
      <rPr>
        <sz val="10"/>
        <rFont val="宋体"/>
        <charset val="134"/>
      </rPr>
      <t>、适当</t>
    </r>
  </si>
  <si>
    <t>湖南重点地区排涝能力建设</t>
  </si>
  <si>
    <t>大中型病险水库（水闸）除险加固</t>
  </si>
  <si>
    <t>湖南农村饮水安全工程</t>
  </si>
  <si>
    <t>定额补助</t>
  </si>
  <si>
    <t>三</t>
  </si>
  <si>
    <t>省级水利建设项目</t>
  </si>
  <si>
    <t>水利救灾资金</t>
  </si>
  <si>
    <t>重点险工险段治理、城市防洪等省级补助</t>
  </si>
  <si>
    <t>洞庭湖北部地区分片补水应急实施工程</t>
  </si>
  <si>
    <t>四</t>
  </si>
  <si>
    <t>省级水利管理投入</t>
  </si>
  <si>
    <t>全面推进河长制湖长制</t>
  </si>
  <si>
    <t>河道管理</t>
  </si>
  <si>
    <t>水资源管理项目</t>
  </si>
  <si>
    <t>规划及项目前期费</t>
  </si>
  <si>
    <t>水利设施维修养护</t>
  </si>
  <si>
    <t>厅直属单位能力建设</t>
  </si>
  <si>
    <t>援疆援藏、地方申报事项等</t>
  </si>
  <si>
    <t>水利科技、深化改革、教育培训、技术审查等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</si>
</sst>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;_ꠀ"/>
    <numFmt numFmtId="43" formatCode="_ * #,##0.00_ ;_ * \-#,##0.00_ ;_ * &quot;-&quot;??_ ;_ @_ "/>
    <numFmt numFmtId="42" formatCode="_ &quot;￥&quot;* #,##0_ ;_ &quot;￥&quot;* \-#,##0_ ;_ &quot;￥&quot;* &quot;-&quot;_ ;_ @_ "/>
  </numFmts>
  <fonts count="45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b/>
      <sz val="20"/>
      <name val="Times New Roman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name val="宋体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宋体"/>
      <charset val="134"/>
      <scheme val="major"/>
    </font>
    <font>
      <b/>
      <sz val="20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20"/>
      <color theme="1"/>
      <name val="宋体"/>
      <charset val="134"/>
    </font>
    <font>
      <sz val="11"/>
      <color theme="1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1" fillId="23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32" fillId="19" borderId="12" applyNumberFormat="false" applyAlignment="false" applyProtection="false">
      <alignment vertical="center"/>
    </xf>
    <xf numFmtId="0" fontId="35" fillId="24" borderId="14" applyNumberFormat="false" applyAlignment="false" applyProtection="false">
      <alignment vertical="center"/>
    </xf>
    <xf numFmtId="0" fontId="38" fillId="29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8" fillId="0" borderId="0"/>
    <xf numFmtId="0" fontId="34" fillId="0" borderId="13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0" fillId="17" borderId="11" applyNumberFormat="false" applyFont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40" fillId="19" borderId="7" applyNumberFormat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1" fillId="34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22" fillId="6" borderId="7" applyNumberFormat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5" fillId="0" borderId="0" xfId="0" applyFont="true" applyAlignment="true">
      <alignment horizontal="left" vertical="center"/>
    </xf>
    <xf numFmtId="0" fontId="6" fillId="0" borderId="0" xfId="0" applyFont="true" applyAlignment="true">
      <alignment horizontal="left" vertical="center"/>
    </xf>
    <xf numFmtId="0" fontId="6" fillId="0" borderId="0" xfId="0" applyFont="true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3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left" vertical="center" wrapText="true"/>
    </xf>
    <xf numFmtId="0" fontId="1" fillId="0" borderId="2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0" fontId="8" fillId="0" borderId="2" xfId="1" applyFont="true" applyBorder="true" applyAlignment="true">
      <alignment horizontal="left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0" borderId="2" xfId="1" applyFont="true" applyBorder="true" applyAlignment="true">
      <alignment horizontal="left" vertical="center" wrapText="true"/>
    </xf>
    <xf numFmtId="0" fontId="6" fillId="0" borderId="2" xfId="0" applyFont="true" applyBorder="true" applyAlignment="true">
      <alignment horizontal="left" vertical="center" wrapText="true"/>
    </xf>
    <xf numFmtId="177" fontId="6" fillId="2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left" vertical="center" wrapText="true"/>
    </xf>
    <xf numFmtId="0" fontId="9" fillId="2" borderId="2" xfId="0" applyFont="true" applyFill="true" applyBorder="true" applyAlignment="true">
      <alignment horizontal="center" vertical="center" wrapText="true"/>
    </xf>
    <xf numFmtId="177" fontId="9" fillId="2" borderId="2" xfId="0" applyNumberFormat="true" applyFont="true" applyFill="true" applyBorder="true" applyAlignment="true">
      <alignment horizontal="center" vertical="center" wrapText="true"/>
    </xf>
    <xf numFmtId="0" fontId="1" fillId="0" borderId="2" xfId="1" applyFont="true" applyBorder="true" applyAlignment="true">
      <alignment horizontal="left" vertical="center" wrapText="true"/>
    </xf>
    <xf numFmtId="0" fontId="10" fillId="0" borderId="2" xfId="1" applyFont="true" applyBorder="true" applyAlignment="true">
      <alignment horizontal="left" vertical="center" wrapText="true"/>
    </xf>
    <xf numFmtId="0" fontId="8" fillId="0" borderId="2" xfId="0" applyFont="true" applyBorder="true" applyAlignment="true">
      <alignment horizontal="left" vertical="center" wrapText="true"/>
    </xf>
    <xf numFmtId="0" fontId="6" fillId="0" borderId="2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left" vertical="center"/>
    </xf>
    <xf numFmtId="0" fontId="6" fillId="0" borderId="2" xfId="0" applyFont="true" applyBorder="true">
      <alignment vertical="center"/>
    </xf>
    <xf numFmtId="0" fontId="8" fillId="0" borderId="2" xfId="0" applyFont="true" applyBorder="true" applyAlignment="true">
      <alignment horizontal="left" vertical="center"/>
    </xf>
    <xf numFmtId="0" fontId="9" fillId="0" borderId="2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left" vertical="center"/>
    </xf>
    <xf numFmtId="0" fontId="9" fillId="0" borderId="2" xfId="0" applyFont="true" applyBorder="true">
      <alignment vertical="center"/>
    </xf>
    <xf numFmtId="0" fontId="6" fillId="0" borderId="0" xfId="0" applyFont="true" applyAlignment="true">
      <alignment horizontal="right" vertical="center"/>
    </xf>
    <xf numFmtId="176" fontId="1" fillId="0" borderId="2" xfId="3" applyNumberFormat="true" applyFont="true" applyBorder="true" applyAlignment="true">
      <alignment horizontal="center" vertical="center" wrapText="true"/>
    </xf>
    <xf numFmtId="9" fontId="6" fillId="0" borderId="2" xfId="3" applyNumberFormat="true" applyFont="true" applyBorder="true" applyAlignment="true">
      <alignment horizontal="center" vertical="center" wrapText="true"/>
    </xf>
    <xf numFmtId="0" fontId="6" fillId="3" borderId="2" xfId="0" applyFont="true" applyFill="true" applyBorder="true" applyAlignment="true">
      <alignment horizontal="center" vertical="center" wrapText="true"/>
    </xf>
    <xf numFmtId="9" fontId="8" fillId="0" borderId="2" xfId="3" applyNumberFormat="true" applyFont="true" applyBorder="true" applyAlignment="true">
      <alignment horizontal="center" vertical="center" wrapText="true"/>
    </xf>
    <xf numFmtId="0" fontId="9" fillId="3" borderId="2" xfId="0" applyFont="true" applyFill="true" applyBorder="true" applyAlignment="true">
      <alignment horizontal="center" vertical="center" wrapText="true"/>
    </xf>
    <xf numFmtId="177" fontId="6" fillId="3" borderId="2" xfId="0" applyNumberFormat="true" applyFont="true" applyFill="true" applyBorder="true" applyAlignment="true">
      <alignment horizontal="center" vertical="center" wrapText="true"/>
    </xf>
    <xf numFmtId="9" fontId="9" fillId="0" borderId="2" xfId="3" applyNumberFormat="true" applyFont="true" applyBorder="true" applyAlignment="true">
      <alignment horizontal="center" vertical="center" wrapText="true"/>
    </xf>
    <xf numFmtId="177" fontId="9" fillId="3" borderId="2" xfId="0" applyNumberFormat="true" applyFont="true" applyFill="true" applyBorder="true" applyAlignment="true">
      <alignment horizontal="center" vertical="center" wrapText="true"/>
    </xf>
    <xf numFmtId="9" fontId="6" fillId="0" borderId="3" xfId="3" applyNumberFormat="true" applyFont="true" applyBorder="true" applyAlignment="true">
      <alignment horizontal="center" vertical="center" wrapText="true"/>
    </xf>
    <xf numFmtId="177" fontId="6" fillId="3" borderId="3" xfId="0" applyNumberFormat="true" applyFont="true" applyFill="true" applyBorder="true" applyAlignment="true">
      <alignment horizontal="center" vertical="center" wrapText="true"/>
    </xf>
    <xf numFmtId="9" fontId="10" fillId="0" borderId="3" xfId="3" applyNumberFormat="true" applyFont="true" applyBorder="true" applyAlignment="true">
      <alignment horizontal="center" vertical="center" wrapText="true"/>
    </xf>
    <xf numFmtId="177" fontId="9" fillId="3" borderId="3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Alignment="true">
      <alignment horizontal="center" vertical="center"/>
    </xf>
    <xf numFmtId="0" fontId="11" fillId="0" borderId="0" xfId="0" applyFont="true" applyAlignment="true">
      <alignment horizontal="center" vertical="center" wrapText="true"/>
    </xf>
    <xf numFmtId="0" fontId="12" fillId="0" borderId="0" xfId="0" applyFont="true" applyAlignment="true">
      <alignment horizontal="center" vertical="center" wrapText="true"/>
    </xf>
    <xf numFmtId="0" fontId="12" fillId="0" borderId="0" xfId="0" applyFont="true" applyAlignment="true">
      <alignment vertical="center" wrapText="true"/>
    </xf>
    <xf numFmtId="0" fontId="13" fillId="0" borderId="0" xfId="0" applyFont="true" applyAlignment="true">
      <alignment horizontal="left" vertical="center" wrapText="true"/>
    </xf>
    <xf numFmtId="0" fontId="14" fillId="0" borderId="0" xfId="0" applyFont="true" applyAlignment="true">
      <alignment horizontal="center" vertical="center" wrapText="true"/>
    </xf>
    <xf numFmtId="0" fontId="11" fillId="0" borderId="2" xfId="0" applyFont="true" applyBorder="true" applyAlignment="true">
      <alignment horizontal="center" vertical="center" wrapText="true"/>
    </xf>
    <xf numFmtId="0" fontId="15" fillId="0" borderId="4" xfId="0" applyFont="true" applyBorder="true" applyAlignment="true">
      <alignment horizontal="center" vertical="center" wrapText="true"/>
    </xf>
    <xf numFmtId="0" fontId="15" fillId="0" borderId="5" xfId="0" applyFont="true" applyBorder="true" applyAlignment="true">
      <alignment horizontal="center" vertical="center" wrapText="true"/>
    </xf>
    <xf numFmtId="0" fontId="15" fillId="0" borderId="2" xfId="0" applyFont="true" applyBorder="true" applyAlignment="true">
      <alignment horizontal="center" vertical="center" wrapText="true"/>
    </xf>
    <xf numFmtId="0" fontId="16" fillId="0" borderId="2" xfId="0" applyFont="true" applyBorder="true" applyAlignment="true">
      <alignment horizontal="center" vertical="center" wrapText="true"/>
    </xf>
    <xf numFmtId="0" fontId="12" fillId="0" borderId="2" xfId="0" applyFont="true" applyBorder="true" applyAlignment="true">
      <alignment vertical="center" wrapText="true"/>
    </xf>
    <xf numFmtId="0" fontId="12" fillId="0" borderId="2" xfId="0" applyFont="true" applyBorder="true" applyAlignment="true">
      <alignment horizontal="center" vertical="center" wrapText="true"/>
    </xf>
    <xf numFmtId="0" fontId="12" fillId="0" borderId="0" xfId="0" applyFont="true" applyBorder="true" applyAlignment="true">
      <alignment horizontal="right" vertical="center" wrapText="true"/>
    </xf>
    <xf numFmtId="0" fontId="11" fillId="0" borderId="6" xfId="0" applyFont="true" applyBorder="true" applyAlignment="true">
      <alignment horizontal="center" vertical="center" wrapText="true"/>
    </xf>
    <xf numFmtId="0" fontId="17" fillId="0" borderId="2" xfId="0" applyFont="true" applyFill="true" applyBorder="true" applyAlignment="true">
      <alignment horizontal="center" vertical="center" wrapText="true"/>
    </xf>
    <xf numFmtId="0" fontId="18" fillId="0" borderId="2" xfId="0" applyFont="true" applyFill="true" applyBorder="true" applyAlignment="true">
      <alignment horizontal="center" vertical="center" wrapText="true"/>
    </xf>
    <xf numFmtId="0" fontId="19" fillId="0" borderId="2" xfId="0" applyFont="true" applyFill="true" applyBorder="true" applyAlignment="true">
      <alignment horizontal="center" vertical="center" wrapText="true"/>
    </xf>
  </cellXfs>
  <cellStyles count="55">
    <cellStyle name="常规" xfId="0" builtinId="0"/>
    <cellStyle name="常规_2-（附表）2014年中央水利项目完成投资按项目类型分等（4.8）" xfId="1"/>
    <cellStyle name="常规 5" xfId="2"/>
    <cellStyle name="常规 30_20161130-湖南省2016年水利投资计划台账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常规 10 2" xfId="32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I12" sqref="I12"/>
    </sheetView>
  </sheetViews>
  <sheetFormatPr defaultColWidth="9" defaultRowHeight="30" customHeight="true" outlineLevelRow="6" outlineLevelCol="7"/>
  <cols>
    <col min="1" max="1" width="19.375" style="53" customWidth="true"/>
    <col min="2" max="2" width="13" style="54" customWidth="true"/>
    <col min="3" max="4" width="12.5" style="53" customWidth="true"/>
    <col min="5" max="5" width="14.625" style="53" customWidth="true"/>
    <col min="6" max="7" width="11.125" style="53" customWidth="true"/>
    <col min="8" max="8" width="13.625" style="54" customWidth="true"/>
    <col min="9" max="16384" width="9" style="54"/>
  </cols>
  <sheetData>
    <row r="1" customHeight="true" spans="1:1">
      <c r="A1" s="55" t="s">
        <v>0</v>
      </c>
    </row>
    <row r="2" ht="56.25" customHeight="true" spans="1:8">
      <c r="A2" s="56" t="s">
        <v>1</v>
      </c>
      <c r="B2" s="56"/>
      <c r="C2" s="56"/>
      <c r="D2" s="56"/>
      <c r="E2" s="56"/>
      <c r="F2" s="56"/>
      <c r="G2" s="56"/>
      <c r="H2" s="56"/>
    </row>
    <row r="3" customHeight="true" spans="7:8">
      <c r="G3" s="64" t="s">
        <v>2</v>
      </c>
      <c r="H3" s="64"/>
    </row>
    <row r="4" customFormat="true" ht="45" customHeight="true" spans="1:8">
      <c r="A4" s="57" t="s">
        <v>3</v>
      </c>
      <c r="B4" s="57" t="s">
        <v>4</v>
      </c>
      <c r="C4" s="58" t="s">
        <v>5</v>
      </c>
      <c r="D4" s="59"/>
      <c r="E4" s="65"/>
      <c r="F4" s="66" t="s">
        <v>6</v>
      </c>
      <c r="G4" s="67" t="s">
        <v>7</v>
      </c>
      <c r="H4" s="57" t="s">
        <v>8</v>
      </c>
    </row>
    <row r="5" s="52" customFormat="true" ht="51" customHeight="true" spans="1:8">
      <c r="A5" s="57"/>
      <c r="B5" s="57"/>
      <c r="C5" s="57" t="s">
        <v>9</v>
      </c>
      <c r="D5" s="60" t="s">
        <v>10</v>
      </c>
      <c r="E5" s="57" t="s">
        <v>11</v>
      </c>
      <c r="F5" s="66"/>
      <c r="G5" s="67"/>
      <c r="H5" s="57"/>
    </row>
    <row r="6" ht="32.25" customHeight="true" spans="1:8">
      <c r="A6" s="61" t="s">
        <v>12</v>
      </c>
      <c r="B6" s="62" t="s">
        <v>13</v>
      </c>
      <c r="C6" s="63">
        <v>2030</v>
      </c>
      <c r="D6" s="63">
        <v>490</v>
      </c>
      <c r="E6" s="63">
        <v>2520</v>
      </c>
      <c r="F6" s="68">
        <v>503</v>
      </c>
      <c r="G6" s="68">
        <v>2130305</v>
      </c>
      <c r="H6" s="62"/>
    </row>
    <row r="7" ht="32.25" customHeight="true" spans="1:8">
      <c r="A7" s="61" t="s">
        <v>14</v>
      </c>
      <c r="B7" s="62" t="s">
        <v>15</v>
      </c>
      <c r="C7" s="63">
        <v>2520</v>
      </c>
      <c r="D7" s="63">
        <v>-490</v>
      </c>
      <c r="E7" s="63">
        <v>2030</v>
      </c>
      <c r="F7" s="68">
        <v>503</v>
      </c>
      <c r="G7" s="68">
        <v>2130305</v>
      </c>
      <c r="H7" s="62"/>
    </row>
  </sheetData>
  <mergeCells count="8">
    <mergeCell ref="A2:H2"/>
    <mergeCell ref="G3:H3"/>
    <mergeCell ref="C4:E4"/>
    <mergeCell ref="A4:A5"/>
    <mergeCell ref="B4:B5"/>
    <mergeCell ref="F4:F5"/>
    <mergeCell ref="G4:G5"/>
    <mergeCell ref="H4:H5"/>
  </mergeCells>
  <printOptions horizontalCentered="true"/>
  <pageMargins left="0.708661417322835" right="0.708661417322835" top="0.984251968503937" bottom="0.984251968503937" header="0.511811023622047" footer="0.78740157480315"/>
  <pageSetup paperSize="9" scale="95" firstPageNumber="47" orientation="portrait" useFirstPageNumber="true"/>
  <headerFooter>
    <oddFooter>&amp;C&amp;"Times New Roman,常规"—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R16" sqref="R16"/>
    </sheetView>
  </sheetViews>
  <sheetFormatPr defaultColWidth="9" defaultRowHeight="13.5"/>
  <cols>
    <col min="1" max="1" width="6.375" style="4" customWidth="true"/>
    <col min="2" max="2" width="26.125" style="5" customWidth="true"/>
    <col min="3" max="5" width="8.125" style="4" customWidth="true"/>
    <col min="6" max="6" width="11.125" style="4" customWidth="true"/>
    <col min="7" max="7" width="10.25" style="4" customWidth="true"/>
    <col min="8" max="8" width="7.5" style="4" customWidth="true"/>
    <col min="9" max="9" width="9" style="6" customWidth="true"/>
    <col min="10" max="12" width="9" style="4" hidden="true" customWidth="true"/>
    <col min="13" max="16384" width="9" style="4"/>
  </cols>
  <sheetData>
    <row r="1" ht="47.45" customHeight="true" spans="1:9">
      <c r="A1" s="7" t="s">
        <v>16</v>
      </c>
      <c r="B1" s="8"/>
      <c r="C1" s="7"/>
      <c r="D1" s="7"/>
      <c r="E1" s="7"/>
      <c r="F1" s="7"/>
      <c r="G1" s="7"/>
      <c r="H1" s="7"/>
      <c r="I1" s="7"/>
    </row>
    <row r="2" spans="2:9">
      <c r="B2" s="9"/>
      <c r="C2" s="10"/>
      <c r="D2" s="10"/>
      <c r="E2" s="10"/>
      <c r="F2" s="10"/>
      <c r="G2" s="38" t="s">
        <v>17</v>
      </c>
      <c r="H2" s="38"/>
      <c r="I2" s="38"/>
    </row>
    <row r="3" s="1" customFormat="true" ht="24" customHeight="true" spans="1:9">
      <c r="A3" s="11" t="s">
        <v>18</v>
      </c>
      <c r="B3" s="11" t="s">
        <v>19</v>
      </c>
      <c r="C3" s="12" t="s">
        <v>20</v>
      </c>
      <c r="D3" s="12" t="s">
        <v>21</v>
      </c>
      <c r="E3" s="12" t="s">
        <v>22</v>
      </c>
      <c r="F3" s="12" t="s">
        <v>23</v>
      </c>
      <c r="G3" s="12"/>
      <c r="H3" s="39" t="s">
        <v>24</v>
      </c>
      <c r="I3" s="14" t="s">
        <v>25</v>
      </c>
    </row>
    <row r="4" s="1" customFormat="true" ht="30.95" customHeight="true" spans="1:9">
      <c r="A4" s="13"/>
      <c r="B4" s="13"/>
      <c r="C4" s="12"/>
      <c r="D4" s="12"/>
      <c r="E4" s="12"/>
      <c r="F4" s="12" t="s">
        <v>26</v>
      </c>
      <c r="G4" s="12" t="s">
        <v>27</v>
      </c>
      <c r="H4" s="39"/>
      <c r="I4" s="14"/>
    </row>
    <row r="5" s="2" customFormat="true" ht="24.95" customHeight="true" spans="1:12">
      <c r="A5" s="14" t="s">
        <v>28</v>
      </c>
      <c r="B5" s="14"/>
      <c r="C5" s="15">
        <f t="shared" ref="C5:I5" si="0">SUM(C6,C18,C28,C32)</f>
        <v>1573166</v>
      </c>
      <c r="D5" s="15">
        <f t="shared" si="0"/>
        <v>671225</v>
      </c>
      <c r="E5" s="15">
        <f t="shared" si="0"/>
        <v>901941</v>
      </c>
      <c r="F5" s="15"/>
      <c r="G5" s="15"/>
      <c r="H5" s="15">
        <f t="shared" si="0"/>
        <v>505586</v>
      </c>
      <c r="I5" s="15">
        <f t="shared" si="0"/>
        <v>348000</v>
      </c>
      <c r="K5" s="2">
        <v>348000</v>
      </c>
      <c r="L5" s="2">
        <f>K5-I5</f>
        <v>0</v>
      </c>
    </row>
    <row r="6" s="2" customFormat="true" ht="24.95" customHeight="true" spans="1:9">
      <c r="A6" s="1" t="s">
        <v>29</v>
      </c>
      <c r="B6" s="16" t="s">
        <v>30</v>
      </c>
      <c r="C6" s="17">
        <f t="shared" ref="C6:I6" si="1">SUM(C7:C17)</f>
        <v>314081</v>
      </c>
      <c r="D6" s="17">
        <f t="shared" si="1"/>
        <v>54621</v>
      </c>
      <c r="E6" s="17">
        <f t="shared" si="1"/>
        <v>259460</v>
      </c>
      <c r="F6" s="17"/>
      <c r="G6" s="17"/>
      <c r="H6" s="17">
        <f t="shared" si="1"/>
        <v>196342</v>
      </c>
      <c r="I6" s="17">
        <f t="shared" si="1"/>
        <v>132897</v>
      </c>
    </row>
    <row r="7" ht="38.1" customHeight="true" spans="1:10">
      <c r="A7" s="18">
        <v>1</v>
      </c>
      <c r="B7" s="19" t="s">
        <v>31</v>
      </c>
      <c r="C7" s="20">
        <f t="shared" ref="C7:C17" si="2">D7+E7</f>
        <v>68594</v>
      </c>
      <c r="D7" s="20">
        <v>20400</v>
      </c>
      <c r="E7" s="20">
        <v>48194</v>
      </c>
      <c r="F7" s="40">
        <v>1</v>
      </c>
      <c r="G7" s="40">
        <v>1</v>
      </c>
      <c r="H7" s="41">
        <v>48194</v>
      </c>
      <c r="I7" s="31">
        <v>30000</v>
      </c>
      <c r="J7" s="4">
        <v>10194</v>
      </c>
    </row>
    <row r="8" ht="41.1" customHeight="true" spans="1:10">
      <c r="A8" s="18">
        <v>2</v>
      </c>
      <c r="B8" s="21" t="s">
        <v>32</v>
      </c>
      <c r="C8" s="20">
        <f t="shared" si="2"/>
        <v>7936</v>
      </c>
      <c r="D8" s="20">
        <v>1254</v>
      </c>
      <c r="E8" s="20">
        <v>6682</v>
      </c>
      <c r="F8" s="40">
        <v>1</v>
      </c>
      <c r="G8" s="40">
        <v>1</v>
      </c>
      <c r="H8" s="41">
        <v>6682</v>
      </c>
      <c r="I8" s="31">
        <v>6682</v>
      </c>
      <c r="J8" s="4">
        <v>2682</v>
      </c>
    </row>
    <row r="9" ht="24.95" customHeight="true" spans="1:9">
      <c r="A9" s="18">
        <v>3</v>
      </c>
      <c r="B9" s="19" t="s">
        <v>33</v>
      </c>
      <c r="C9" s="20">
        <f t="shared" si="2"/>
        <v>1234</v>
      </c>
      <c r="D9" s="18">
        <v>987</v>
      </c>
      <c r="E9" s="18">
        <v>247</v>
      </c>
      <c r="F9" s="40">
        <v>0.5</v>
      </c>
      <c r="G9" s="40">
        <v>0.5</v>
      </c>
      <c r="H9" s="31">
        <v>124</v>
      </c>
      <c r="I9" s="31">
        <v>120</v>
      </c>
    </row>
    <row r="10" ht="24.95" customHeight="true" spans="1:9">
      <c r="A10" s="18">
        <v>4</v>
      </c>
      <c r="B10" s="21" t="s">
        <v>34</v>
      </c>
      <c r="C10" s="20">
        <f t="shared" si="2"/>
        <v>31370</v>
      </c>
      <c r="D10" s="20">
        <v>1980</v>
      </c>
      <c r="E10" s="20">
        <v>29390</v>
      </c>
      <c r="F10" s="40">
        <v>0.5</v>
      </c>
      <c r="G10" s="42" t="s">
        <v>35</v>
      </c>
      <c r="H10" s="43">
        <v>6395</v>
      </c>
      <c r="I10" s="35">
        <v>6395</v>
      </c>
    </row>
    <row r="11" ht="24.95" customHeight="true" spans="1:9">
      <c r="A11" s="18">
        <v>5</v>
      </c>
      <c r="B11" s="22" t="s">
        <v>36</v>
      </c>
      <c r="C11" s="20">
        <f t="shared" si="2"/>
        <v>50000</v>
      </c>
      <c r="D11" s="23">
        <v>30000</v>
      </c>
      <c r="E11" s="23">
        <v>20000</v>
      </c>
      <c r="F11" s="40">
        <v>0.5</v>
      </c>
      <c r="G11" s="40">
        <v>0.5</v>
      </c>
      <c r="H11" s="44">
        <v>10000</v>
      </c>
      <c r="I11" s="31">
        <v>10000</v>
      </c>
    </row>
    <row r="12" ht="24.95" customHeight="true" spans="1:9">
      <c r="A12" s="18">
        <v>6</v>
      </c>
      <c r="B12" s="21" t="s">
        <v>37</v>
      </c>
      <c r="C12" s="20">
        <f t="shared" si="2"/>
        <v>14707</v>
      </c>
      <c r="D12" s="23"/>
      <c r="E12" s="23">
        <v>14707</v>
      </c>
      <c r="F12" s="40">
        <v>1</v>
      </c>
      <c r="G12" s="40" t="s">
        <v>38</v>
      </c>
      <c r="H12" s="44">
        <v>14707</v>
      </c>
      <c r="I12" s="31">
        <v>10000</v>
      </c>
    </row>
    <row r="13" s="3" customFormat="true" ht="24.95" customHeight="true" spans="1:9">
      <c r="A13" s="24">
        <v>7</v>
      </c>
      <c r="B13" s="25" t="s">
        <v>39</v>
      </c>
      <c r="C13" s="26">
        <f t="shared" si="2"/>
        <v>65540</v>
      </c>
      <c r="D13" s="27"/>
      <c r="E13" s="27">
        <v>65540</v>
      </c>
      <c r="F13" s="45" t="s">
        <v>40</v>
      </c>
      <c r="G13" s="45">
        <v>0.5</v>
      </c>
      <c r="H13" s="46">
        <v>65540</v>
      </c>
      <c r="I13" s="35">
        <v>50000</v>
      </c>
    </row>
    <row r="14" ht="24.95" customHeight="true" spans="1:9">
      <c r="A14" s="18">
        <v>8</v>
      </c>
      <c r="B14" s="22" t="s">
        <v>41</v>
      </c>
      <c r="C14" s="20">
        <f t="shared" si="2"/>
        <v>40000</v>
      </c>
      <c r="D14" s="23"/>
      <c r="E14" s="23">
        <v>40000</v>
      </c>
      <c r="F14" s="40">
        <v>0.4</v>
      </c>
      <c r="G14" s="40" t="s">
        <v>35</v>
      </c>
      <c r="H14" s="44">
        <v>20000</v>
      </c>
      <c r="I14" s="31">
        <v>10000</v>
      </c>
    </row>
    <row r="15" ht="24.95" customHeight="true" spans="1:9">
      <c r="A15" s="18">
        <v>9</v>
      </c>
      <c r="B15" s="22" t="s">
        <v>42</v>
      </c>
      <c r="C15" s="20">
        <f t="shared" si="2"/>
        <v>20000</v>
      </c>
      <c r="D15" s="23"/>
      <c r="E15" s="23">
        <v>20000</v>
      </c>
      <c r="F15" s="40">
        <v>1</v>
      </c>
      <c r="G15" s="40">
        <v>0.5</v>
      </c>
      <c r="H15" s="44">
        <f>E15*G15</f>
        <v>10000</v>
      </c>
      <c r="I15" s="31"/>
    </row>
    <row r="16" ht="24.95" customHeight="true" spans="1:9">
      <c r="A16" s="18">
        <v>10</v>
      </c>
      <c r="B16" s="22" t="s">
        <v>43</v>
      </c>
      <c r="C16" s="20">
        <f t="shared" si="2"/>
        <v>10000</v>
      </c>
      <c r="D16" s="23"/>
      <c r="E16" s="23">
        <f>H16</f>
        <v>10000</v>
      </c>
      <c r="F16" s="40">
        <v>1</v>
      </c>
      <c r="G16" s="40">
        <v>1</v>
      </c>
      <c r="H16" s="44">
        <v>10000</v>
      </c>
      <c r="I16" s="31">
        <v>5000</v>
      </c>
    </row>
    <row r="17" ht="24.95" customHeight="true" spans="1:9">
      <c r="A17" s="18">
        <v>11</v>
      </c>
      <c r="B17" s="22" t="s">
        <v>44</v>
      </c>
      <c r="C17" s="20">
        <f t="shared" si="2"/>
        <v>4700</v>
      </c>
      <c r="D17" s="23"/>
      <c r="E17" s="23">
        <f>H17</f>
        <v>4700</v>
      </c>
      <c r="F17" s="47"/>
      <c r="G17" s="40"/>
      <c r="H17" s="48">
        <v>4700</v>
      </c>
      <c r="I17" s="31">
        <v>4700</v>
      </c>
    </row>
    <row r="18" s="2" customFormat="true" ht="24.95" customHeight="true" spans="1:9">
      <c r="A18" s="14" t="s">
        <v>45</v>
      </c>
      <c r="B18" s="28" t="s">
        <v>46</v>
      </c>
      <c r="C18" s="17">
        <f t="shared" ref="C18:I18" si="3">SUM(C19:C27)</f>
        <v>1165945</v>
      </c>
      <c r="D18" s="17">
        <f t="shared" si="3"/>
        <v>616604</v>
      </c>
      <c r="E18" s="17">
        <f t="shared" si="3"/>
        <v>549341</v>
      </c>
      <c r="F18" s="17"/>
      <c r="G18" s="17"/>
      <c r="H18" s="17">
        <f t="shared" si="3"/>
        <v>200104</v>
      </c>
      <c r="I18" s="17">
        <f t="shared" si="3"/>
        <v>136250</v>
      </c>
    </row>
    <row r="19" ht="24.95" customHeight="true" spans="1:9">
      <c r="A19" s="18">
        <v>12</v>
      </c>
      <c r="B19" s="29" t="s">
        <v>47</v>
      </c>
      <c r="C19" s="26">
        <f t="shared" ref="C19:C27" si="4">D19+E19</f>
        <v>224758</v>
      </c>
      <c r="D19" s="27">
        <v>123618</v>
      </c>
      <c r="E19" s="27">
        <v>101140</v>
      </c>
      <c r="F19" s="49" t="s">
        <v>48</v>
      </c>
      <c r="G19" s="45">
        <v>0.3</v>
      </c>
      <c r="H19" s="50">
        <v>30340</v>
      </c>
      <c r="I19" s="35"/>
    </row>
    <row r="20" ht="24.95" customHeight="true" spans="1:9">
      <c r="A20" s="18">
        <v>13</v>
      </c>
      <c r="B20" s="25" t="s">
        <v>49</v>
      </c>
      <c r="C20" s="26">
        <f t="shared" si="4"/>
        <v>72364</v>
      </c>
      <c r="D20" s="27">
        <v>39804</v>
      </c>
      <c r="E20" s="27">
        <v>32560</v>
      </c>
      <c r="F20" s="49" t="s">
        <v>48</v>
      </c>
      <c r="G20" s="45">
        <v>0.2</v>
      </c>
      <c r="H20" s="50">
        <v>6510</v>
      </c>
      <c r="I20" s="35"/>
    </row>
    <row r="21" ht="24.95" customHeight="true" spans="1:9">
      <c r="A21" s="18">
        <v>14</v>
      </c>
      <c r="B21" s="25" t="s">
        <v>50</v>
      </c>
      <c r="C21" s="26">
        <f t="shared" si="4"/>
        <v>95205</v>
      </c>
      <c r="D21" s="27">
        <v>63470</v>
      </c>
      <c r="E21" s="27">
        <v>31735</v>
      </c>
      <c r="F21" s="49" t="s">
        <v>48</v>
      </c>
      <c r="G21" s="45"/>
      <c r="H21" s="50"/>
      <c r="I21" s="35"/>
    </row>
    <row r="22" ht="24.95" customHeight="true" spans="1:9">
      <c r="A22" s="18">
        <v>15</v>
      </c>
      <c r="B22" s="30" t="s">
        <v>51</v>
      </c>
      <c r="C22" s="20">
        <f t="shared" si="4"/>
        <v>67500</v>
      </c>
      <c r="D22" s="23">
        <v>22500</v>
      </c>
      <c r="E22" s="51">
        <v>45000</v>
      </c>
      <c r="F22" s="47" t="s">
        <v>48</v>
      </c>
      <c r="G22" s="40">
        <v>0.33</v>
      </c>
      <c r="H22" s="48">
        <v>15000</v>
      </c>
      <c r="I22" s="31">
        <v>15000</v>
      </c>
    </row>
    <row r="23" ht="24.95" customHeight="true" spans="1:9">
      <c r="A23" s="18">
        <v>16</v>
      </c>
      <c r="B23" s="30" t="s">
        <v>52</v>
      </c>
      <c r="C23" s="20">
        <f t="shared" si="4"/>
        <v>78490</v>
      </c>
      <c r="D23" s="23">
        <v>44970</v>
      </c>
      <c r="E23" s="23">
        <v>33520</v>
      </c>
      <c r="F23" s="47" t="s">
        <v>48</v>
      </c>
      <c r="G23" s="40"/>
      <c r="H23" s="48">
        <v>10000</v>
      </c>
      <c r="I23" s="31">
        <v>5000</v>
      </c>
    </row>
    <row r="24" ht="24.95" customHeight="true" spans="1:9">
      <c r="A24" s="18">
        <v>17</v>
      </c>
      <c r="B24" s="19" t="s">
        <v>53</v>
      </c>
      <c r="C24" s="20">
        <f t="shared" si="4"/>
        <v>188048</v>
      </c>
      <c r="D24" s="23">
        <v>94024</v>
      </c>
      <c r="E24" s="23">
        <v>94024</v>
      </c>
      <c r="F24" s="40" t="s">
        <v>54</v>
      </c>
      <c r="G24" s="40" t="s">
        <v>54</v>
      </c>
      <c r="H24" s="48">
        <v>47000</v>
      </c>
      <c r="I24" s="31">
        <v>25000</v>
      </c>
    </row>
    <row r="25" ht="24.95" customHeight="true" spans="1:9">
      <c r="A25" s="18">
        <v>18</v>
      </c>
      <c r="B25" s="19" t="s">
        <v>55</v>
      </c>
      <c r="C25" s="20">
        <f t="shared" si="4"/>
        <v>240000</v>
      </c>
      <c r="D25" s="23">
        <v>96000</v>
      </c>
      <c r="E25" s="23">
        <v>144000</v>
      </c>
      <c r="F25" s="40">
        <v>0.5</v>
      </c>
      <c r="G25" s="40">
        <v>0.5</v>
      </c>
      <c r="H25" s="48">
        <v>72000</v>
      </c>
      <c r="I25" s="31">
        <v>72000</v>
      </c>
    </row>
    <row r="26" ht="24.95" customHeight="true" spans="1:9">
      <c r="A26" s="18">
        <v>19</v>
      </c>
      <c r="B26" s="30" t="s">
        <v>56</v>
      </c>
      <c r="C26" s="20">
        <f t="shared" si="4"/>
        <v>57280</v>
      </c>
      <c r="D26" s="23">
        <v>38018</v>
      </c>
      <c r="E26" s="23">
        <v>19262</v>
      </c>
      <c r="F26" s="40">
        <v>0.5</v>
      </c>
      <c r="G26" s="40">
        <v>0.5</v>
      </c>
      <c r="H26" s="48">
        <v>10054</v>
      </c>
      <c r="I26" s="31">
        <v>10050</v>
      </c>
    </row>
    <row r="27" ht="24.95" customHeight="true" spans="1:9">
      <c r="A27" s="18">
        <v>21</v>
      </c>
      <c r="B27" s="22" t="s">
        <v>57</v>
      </c>
      <c r="C27" s="20">
        <f t="shared" si="4"/>
        <v>142300</v>
      </c>
      <c r="D27" s="23">
        <v>94200</v>
      </c>
      <c r="E27" s="23">
        <v>48100</v>
      </c>
      <c r="F27" s="40" t="s">
        <v>58</v>
      </c>
      <c r="G27" s="40" t="s">
        <v>58</v>
      </c>
      <c r="H27" s="48">
        <v>9200</v>
      </c>
      <c r="I27" s="31">
        <v>9200</v>
      </c>
    </row>
    <row r="28" s="2" customFormat="true" ht="24.95" customHeight="true" spans="1:9">
      <c r="A28" s="14" t="s">
        <v>59</v>
      </c>
      <c r="B28" s="16" t="s">
        <v>60</v>
      </c>
      <c r="C28" s="17">
        <f t="shared" ref="C28:I28" si="5">SUM(C29:C31)</f>
        <v>48140</v>
      </c>
      <c r="D28" s="17"/>
      <c r="E28" s="17">
        <f t="shared" si="5"/>
        <v>48140</v>
      </c>
      <c r="F28" s="17"/>
      <c r="G28" s="17"/>
      <c r="H28" s="17">
        <f t="shared" si="5"/>
        <v>48140</v>
      </c>
      <c r="I28" s="17">
        <f t="shared" si="5"/>
        <v>18353</v>
      </c>
    </row>
    <row r="29" ht="24.95" customHeight="true" spans="1:9">
      <c r="A29" s="18">
        <v>21</v>
      </c>
      <c r="B29" s="22" t="s">
        <v>61</v>
      </c>
      <c r="C29" s="20">
        <f t="shared" ref="C29:C31" si="6">D29+E29</f>
        <v>1000</v>
      </c>
      <c r="D29" s="23"/>
      <c r="E29" s="23">
        <f t="shared" ref="E29:E31" si="7">H29</f>
        <v>1000</v>
      </c>
      <c r="F29" s="47"/>
      <c r="G29" s="40"/>
      <c r="H29" s="48">
        <v>1000</v>
      </c>
      <c r="I29" s="31">
        <v>1000</v>
      </c>
    </row>
    <row r="30" ht="24.95" customHeight="true" spans="1:9">
      <c r="A30" s="18">
        <v>22</v>
      </c>
      <c r="B30" s="22" t="s">
        <v>62</v>
      </c>
      <c r="C30" s="20">
        <f t="shared" si="6"/>
        <v>40000</v>
      </c>
      <c r="D30" s="23"/>
      <c r="E30" s="23">
        <f t="shared" si="7"/>
        <v>40000</v>
      </c>
      <c r="F30" s="47"/>
      <c r="G30" s="40"/>
      <c r="H30" s="48">
        <v>40000</v>
      </c>
      <c r="I30" s="31">
        <v>10213</v>
      </c>
    </row>
    <row r="31" ht="24.95" customHeight="true" spans="1:9">
      <c r="A31" s="18">
        <v>23</v>
      </c>
      <c r="B31" s="22" t="s">
        <v>63</v>
      </c>
      <c r="C31" s="20">
        <f t="shared" si="6"/>
        <v>7140</v>
      </c>
      <c r="D31" s="23"/>
      <c r="E31" s="23">
        <f t="shared" si="7"/>
        <v>7140</v>
      </c>
      <c r="F31" s="47"/>
      <c r="G31" s="40"/>
      <c r="H31" s="48">
        <v>7140</v>
      </c>
      <c r="I31" s="31">
        <v>7140</v>
      </c>
    </row>
    <row r="32" s="2" customFormat="true" ht="24.95" customHeight="true" spans="1:9">
      <c r="A32" s="14" t="s">
        <v>64</v>
      </c>
      <c r="B32" s="16" t="s">
        <v>65</v>
      </c>
      <c r="C32" s="17">
        <f t="shared" ref="C32:I32" si="8">SUM(C33:C40)</f>
        <v>45000</v>
      </c>
      <c r="D32" s="17"/>
      <c r="E32" s="17">
        <f t="shared" si="8"/>
        <v>45000</v>
      </c>
      <c r="F32" s="17"/>
      <c r="G32" s="17"/>
      <c r="H32" s="17">
        <f t="shared" si="8"/>
        <v>61000</v>
      </c>
      <c r="I32" s="17">
        <f t="shared" si="8"/>
        <v>60500</v>
      </c>
    </row>
    <row r="33" ht="24.95" customHeight="true" spans="1:9">
      <c r="A33" s="31">
        <v>24</v>
      </c>
      <c r="B33" s="32" t="s">
        <v>66</v>
      </c>
      <c r="C33" s="31">
        <v>6000</v>
      </c>
      <c r="D33" s="33"/>
      <c r="E33" s="31">
        <v>6000</v>
      </c>
      <c r="F33" s="33"/>
      <c r="G33" s="33"/>
      <c r="H33" s="31">
        <v>6000</v>
      </c>
      <c r="I33" s="31">
        <v>6000</v>
      </c>
    </row>
    <row r="34" ht="24.95" customHeight="true" spans="1:9">
      <c r="A34" s="31">
        <v>25</v>
      </c>
      <c r="B34" s="34" t="s">
        <v>67</v>
      </c>
      <c r="C34" s="31"/>
      <c r="D34" s="33"/>
      <c r="E34" s="31"/>
      <c r="F34" s="33"/>
      <c r="G34" s="33"/>
      <c r="H34" s="31">
        <v>4500</v>
      </c>
      <c r="I34" s="31">
        <v>4500</v>
      </c>
    </row>
    <row r="35" ht="24.95" customHeight="true" spans="1:9">
      <c r="A35" s="31">
        <v>26</v>
      </c>
      <c r="B35" s="32" t="s">
        <v>68</v>
      </c>
      <c r="C35" s="31">
        <v>5000</v>
      </c>
      <c r="D35" s="33"/>
      <c r="E35" s="31">
        <v>5000</v>
      </c>
      <c r="F35" s="33"/>
      <c r="G35" s="33"/>
      <c r="H35" s="31">
        <v>5000</v>
      </c>
      <c r="I35" s="31">
        <v>5000</v>
      </c>
    </row>
    <row r="36" s="3" customFormat="true" ht="24.95" customHeight="true" spans="1:9">
      <c r="A36" s="35">
        <v>27</v>
      </c>
      <c r="B36" s="36" t="s">
        <v>69</v>
      </c>
      <c r="C36" s="35">
        <v>4500</v>
      </c>
      <c r="D36" s="37"/>
      <c r="E36" s="35">
        <v>4500</v>
      </c>
      <c r="F36" s="37"/>
      <c r="G36" s="37"/>
      <c r="H36" s="35">
        <v>20000</v>
      </c>
      <c r="I36" s="35">
        <v>20000</v>
      </c>
    </row>
    <row r="37" ht="24.95" customHeight="true" spans="1:9">
      <c r="A37" s="31">
        <v>28</v>
      </c>
      <c r="B37" s="32" t="s">
        <v>70</v>
      </c>
      <c r="C37" s="31">
        <v>17000</v>
      </c>
      <c r="D37" s="33"/>
      <c r="E37" s="31">
        <v>17000</v>
      </c>
      <c r="F37" s="33"/>
      <c r="G37" s="33"/>
      <c r="H37" s="31">
        <v>13000</v>
      </c>
      <c r="I37" s="31">
        <v>12500</v>
      </c>
    </row>
    <row r="38" ht="24.95" customHeight="true" spans="1:9">
      <c r="A38" s="31">
        <v>29</v>
      </c>
      <c r="B38" s="32" t="s">
        <v>71</v>
      </c>
      <c r="C38" s="31">
        <v>4500</v>
      </c>
      <c r="D38" s="33"/>
      <c r="E38" s="31">
        <v>4500</v>
      </c>
      <c r="F38" s="33"/>
      <c r="G38" s="33"/>
      <c r="H38" s="31">
        <v>4500</v>
      </c>
      <c r="I38" s="31">
        <v>4500</v>
      </c>
    </row>
    <row r="39" ht="24.95" customHeight="true" spans="1:9">
      <c r="A39" s="31">
        <v>30</v>
      </c>
      <c r="B39" s="32" t="s">
        <v>72</v>
      </c>
      <c r="C39" s="31">
        <v>5000</v>
      </c>
      <c r="D39" s="33"/>
      <c r="E39" s="31">
        <v>5000</v>
      </c>
      <c r="F39" s="33"/>
      <c r="G39" s="33"/>
      <c r="H39" s="31">
        <v>5000</v>
      </c>
      <c r="I39" s="31">
        <v>5000</v>
      </c>
    </row>
    <row r="40" ht="24.95" customHeight="true" spans="1:9">
      <c r="A40" s="31">
        <v>31</v>
      </c>
      <c r="B40" s="22" t="s">
        <v>73</v>
      </c>
      <c r="C40" s="31">
        <v>3000</v>
      </c>
      <c r="D40" s="33"/>
      <c r="E40" s="31">
        <v>3000</v>
      </c>
      <c r="F40" s="33"/>
      <c r="G40" s="33"/>
      <c r="H40" s="31">
        <v>3000</v>
      </c>
      <c r="I40" s="31">
        <v>3000</v>
      </c>
    </row>
  </sheetData>
  <mergeCells count="11">
    <mergeCell ref="A1:I1"/>
    <mergeCell ref="G2:I2"/>
    <mergeCell ref="F3:G3"/>
    <mergeCell ref="A5:B5"/>
    <mergeCell ref="A3:A4"/>
    <mergeCell ref="B3:B4"/>
    <mergeCell ref="C3:C4"/>
    <mergeCell ref="D3:D4"/>
    <mergeCell ref="E3:E4"/>
    <mergeCell ref="H3:H4"/>
    <mergeCell ref="I3:I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需求测算（不考虑增加资金）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zhouxinzhang</dc:creator>
  <cp:lastModifiedBy>greatwall</cp:lastModifiedBy>
  <dcterms:created xsi:type="dcterms:W3CDTF">2006-11-23T11:21:00Z</dcterms:created>
  <cp:lastPrinted>2023-06-23T02:46:00Z</cp:lastPrinted>
  <dcterms:modified xsi:type="dcterms:W3CDTF">2023-08-09T09:01:51Z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20030ADB13714D2BAFA9E4F6551CA16E_12</vt:lpwstr>
  </property>
</Properties>
</file>