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汇总表" sheetId="1" r:id="rId1"/>
    <sheet name="农村公路日常养护" sheetId="4" r:id="rId2"/>
    <sheet name="第一批农村公路安保" sheetId="5" r:id="rId3"/>
    <sheet name="第一批普通国省道建设" sheetId="9" r:id="rId4"/>
    <sheet name="第一批省级专项" sheetId="6" r:id="rId5"/>
    <sheet name="国省道养护" sheetId="2" r:id="rId6"/>
    <sheet name="国省道养护增量切块" sheetId="12" r:id="rId7"/>
    <sheet name="站场建设" sheetId="10" r:id="rId8"/>
    <sheet name="铁路专用线" sheetId="11" r:id="rId9"/>
  </sheets>
  <definedNames>
    <definedName name="_xlnm._FilterDatabase" localSheetId="2" hidden="1">第一批农村公路安保!$A$5:$D$111</definedName>
    <definedName name="_xlnm.Print_Area" localSheetId="2">第一批农村公路安保!$A$1:$D$116</definedName>
    <definedName name="_xlnm.Print_Titles" localSheetId="2">第一批农村公路安保!$4:$4</definedName>
    <definedName name="_xlnm.Print_Titles" localSheetId="1">农村公路日常养护!$2:$4</definedName>
  </definedNames>
  <calcPr calcId="144525"/>
</workbook>
</file>

<file path=xl/sharedStrings.xml><?xml version="1.0" encoding="utf-8"?>
<sst xmlns="http://schemas.openxmlformats.org/spreadsheetml/2006/main" count="887" uniqueCount="425">
  <si>
    <r>
      <rPr>
        <sz val="10"/>
        <color theme="1"/>
        <rFont val="仿宋_GB2312"/>
        <charset val="134"/>
      </rPr>
      <t>附件</t>
    </r>
    <r>
      <rPr>
        <sz val="10"/>
        <color theme="1"/>
        <rFont val="Times New Roman"/>
        <charset val="134"/>
      </rPr>
      <t>1</t>
    </r>
  </si>
  <si>
    <r>
      <t>2024</t>
    </r>
    <r>
      <rPr>
        <b/>
        <sz val="20"/>
        <color theme="1"/>
        <rFont val="仿宋_GB2312"/>
        <charset val="134"/>
      </rPr>
      <t>年第一批交通运输事业发展专项资金汇总表</t>
    </r>
  </si>
  <si>
    <r>
      <rPr>
        <sz val="10"/>
        <color theme="1"/>
        <rFont val="仿宋_GB2312"/>
        <charset val="134"/>
      </rPr>
      <t>单位：万元</t>
    </r>
  </si>
  <si>
    <r>
      <rPr>
        <b/>
        <sz val="14"/>
        <color theme="1"/>
        <rFont val="仿宋_GB2312"/>
        <charset val="134"/>
      </rPr>
      <t>项目名称</t>
    </r>
  </si>
  <si>
    <r>
      <rPr>
        <b/>
        <sz val="14"/>
        <color theme="1"/>
        <rFont val="仿宋_GB2312"/>
        <charset val="134"/>
      </rPr>
      <t>金额</t>
    </r>
  </si>
  <si>
    <r>
      <rPr>
        <b/>
        <sz val="14"/>
        <color theme="1"/>
        <rFont val="仿宋_GB2312"/>
        <charset val="134"/>
      </rPr>
      <t>收支分类科目</t>
    </r>
  </si>
  <si>
    <r>
      <rPr>
        <b/>
        <sz val="14"/>
        <color theme="1"/>
        <rFont val="仿宋_GB2312"/>
        <charset val="134"/>
      </rPr>
      <t>备注</t>
    </r>
  </si>
  <si>
    <r>
      <rPr>
        <b/>
        <sz val="12"/>
        <color theme="1"/>
        <rFont val="仿宋_GB2312"/>
        <charset val="134"/>
      </rPr>
      <t>合</t>
    </r>
    <r>
      <rPr>
        <b/>
        <sz val="12"/>
        <color theme="1"/>
        <rFont val="Times New Roman"/>
        <charset val="134"/>
      </rPr>
      <t xml:space="preserve">  </t>
    </r>
    <r>
      <rPr>
        <b/>
        <sz val="12"/>
        <color theme="1"/>
        <rFont val="仿宋_GB2312"/>
        <charset val="134"/>
      </rPr>
      <t>计</t>
    </r>
  </si>
  <si>
    <r>
      <rPr>
        <b/>
        <sz val="12"/>
        <color theme="1"/>
        <rFont val="仿宋_GB2312"/>
        <charset val="134"/>
      </rPr>
      <t>一、</t>
    </r>
    <r>
      <rPr>
        <b/>
        <sz val="12"/>
        <color theme="1"/>
        <rFont val="Times New Roman"/>
        <charset val="134"/>
      </rPr>
      <t>2024</t>
    </r>
    <r>
      <rPr>
        <b/>
        <sz val="12"/>
        <color theme="1"/>
        <rFont val="仿宋_GB2312"/>
        <charset val="134"/>
      </rPr>
      <t>年农村公路日常养护省补资金</t>
    </r>
  </si>
  <si>
    <r>
      <t>2140106.</t>
    </r>
    <r>
      <rPr>
        <sz val="11"/>
        <color theme="1"/>
        <rFont val="仿宋_GB2312"/>
        <charset val="134"/>
      </rPr>
      <t>公路养护，</t>
    </r>
    <r>
      <rPr>
        <sz val="11"/>
        <color theme="1"/>
        <rFont val="Times New Roman"/>
        <charset val="134"/>
      </rPr>
      <t>503.</t>
    </r>
    <r>
      <rPr>
        <sz val="11"/>
        <color theme="1"/>
        <rFont val="仿宋_GB2312"/>
        <charset val="134"/>
      </rPr>
      <t>机关资本性支出（一）</t>
    </r>
  </si>
  <si>
    <r>
      <rPr>
        <sz val="12"/>
        <color theme="1"/>
        <rFont val="仿宋_GB2312"/>
        <charset val="134"/>
      </rPr>
      <t>详见附件</t>
    </r>
    <r>
      <rPr>
        <sz val="12"/>
        <color theme="1"/>
        <rFont val="Times New Roman"/>
        <charset val="134"/>
      </rPr>
      <t>2</t>
    </r>
  </si>
  <si>
    <r>
      <rPr>
        <b/>
        <sz val="12"/>
        <color theme="1"/>
        <rFont val="仿宋_GB2312"/>
        <charset val="134"/>
      </rPr>
      <t>二、</t>
    </r>
    <r>
      <rPr>
        <b/>
        <sz val="12"/>
        <color theme="1"/>
        <rFont val="Times New Roman"/>
        <charset val="134"/>
      </rPr>
      <t>2023</t>
    </r>
    <r>
      <rPr>
        <b/>
        <sz val="12"/>
        <color theme="1"/>
        <rFont val="仿宋_GB2312"/>
        <charset val="134"/>
      </rPr>
      <t>年农村公路安保工程补助资金</t>
    </r>
  </si>
  <si>
    <r>
      <rPr>
        <sz val="12"/>
        <color theme="1"/>
        <rFont val="仿宋_GB2312"/>
        <charset val="134"/>
      </rPr>
      <t>详见附件</t>
    </r>
    <r>
      <rPr>
        <sz val="12"/>
        <color theme="1"/>
        <rFont val="Times New Roman"/>
        <charset val="134"/>
      </rPr>
      <t>3</t>
    </r>
  </si>
  <si>
    <r>
      <rPr>
        <b/>
        <sz val="12"/>
        <color theme="1"/>
        <rFont val="仿宋_GB2312"/>
        <charset val="134"/>
      </rPr>
      <t>三、</t>
    </r>
    <r>
      <rPr>
        <b/>
        <sz val="12"/>
        <color theme="1"/>
        <rFont val="Times New Roman"/>
        <charset val="134"/>
      </rPr>
      <t>2024</t>
    </r>
    <r>
      <rPr>
        <b/>
        <sz val="12"/>
        <color theme="1"/>
        <rFont val="仿宋_GB2312"/>
        <charset val="134"/>
      </rPr>
      <t>年第一批普通国省道建设资金</t>
    </r>
  </si>
  <si>
    <r>
      <t>2140104.</t>
    </r>
    <r>
      <rPr>
        <sz val="11"/>
        <color theme="1"/>
        <rFont val="仿宋_GB2312"/>
        <charset val="134"/>
      </rPr>
      <t>公路建设，</t>
    </r>
    <r>
      <rPr>
        <sz val="11"/>
        <color theme="1"/>
        <rFont val="Times New Roman"/>
        <charset val="134"/>
      </rPr>
      <t>503.</t>
    </r>
    <r>
      <rPr>
        <sz val="11"/>
        <color theme="1"/>
        <rFont val="仿宋_GB2312"/>
        <charset val="134"/>
      </rPr>
      <t>机关资本性支出（一）</t>
    </r>
  </si>
  <si>
    <r>
      <rPr>
        <sz val="12"/>
        <color theme="1"/>
        <rFont val="仿宋_GB2312"/>
        <charset val="134"/>
      </rPr>
      <t>详见附件</t>
    </r>
    <r>
      <rPr>
        <sz val="12"/>
        <color theme="1"/>
        <rFont val="Times New Roman"/>
        <charset val="134"/>
      </rPr>
      <t>4</t>
    </r>
  </si>
  <si>
    <r>
      <rPr>
        <b/>
        <sz val="12"/>
        <color theme="1"/>
        <rFont val="仿宋_GB2312"/>
        <charset val="134"/>
      </rPr>
      <t>四、</t>
    </r>
    <r>
      <rPr>
        <b/>
        <sz val="12"/>
        <color theme="1"/>
        <rFont val="Times New Roman"/>
        <charset val="134"/>
      </rPr>
      <t>2024</t>
    </r>
    <r>
      <rPr>
        <b/>
        <sz val="12"/>
        <color theme="1"/>
        <rFont val="仿宋_GB2312"/>
        <charset val="134"/>
      </rPr>
      <t>年第一批省级专项补助资金</t>
    </r>
  </si>
  <si>
    <r>
      <t>2149999.</t>
    </r>
    <r>
      <rPr>
        <sz val="11"/>
        <color theme="1"/>
        <rFont val="宋体"/>
        <charset val="134"/>
      </rPr>
      <t>其他交通运输支出</t>
    </r>
    <r>
      <rPr>
        <sz val="11"/>
        <color theme="1"/>
        <rFont val="仿宋_GB2312"/>
        <charset val="134"/>
      </rPr>
      <t>，</t>
    </r>
    <r>
      <rPr>
        <sz val="11"/>
        <color theme="1"/>
        <rFont val="Times New Roman"/>
        <charset val="134"/>
      </rPr>
      <t>503.</t>
    </r>
    <r>
      <rPr>
        <sz val="11"/>
        <color theme="1"/>
        <rFont val="仿宋_GB2312"/>
        <charset val="134"/>
      </rPr>
      <t>机关资本性支出（一）</t>
    </r>
  </si>
  <si>
    <r>
      <rPr>
        <sz val="12"/>
        <color theme="1"/>
        <rFont val="仿宋_GB2312"/>
        <charset val="134"/>
      </rPr>
      <t>详见附件</t>
    </r>
    <r>
      <rPr>
        <sz val="12"/>
        <color theme="1"/>
        <rFont val="Times New Roman"/>
        <charset val="134"/>
      </rPr>
      <t>5</t>
    </r>
  </si>
  <si>
    <r>
      <rPr>
        <b/>
        <sz val="12"/>
        <color theme="1"/>
        <rFont val="仿宋_GB2312"/>
        <charset val="134"/>
      </rPr>
      <t>五、</t>
    </r>
    <r>
      <rPr>
        <b/>
        <sz val="12"/>
        <color theme="1"/>
        <rFont val="Times New Roman"/>
        <charset val="134"/>
      </rPr>
      <t>2024</t>
    </r>
    <r>
      <rPr>
        <b/>
        <sz val="12"/>
        <color theme="1"/>
        <rFont val="仿宋_GB2312"/>
        <charset val="134"/>
      </rPr>
      <t>年第一批普通国省道养护补助资金</t>
    </r>
  </si>
  <si>
    <r>
      <rPr>
        <sz val="12"/>
        <color theme="1"/>
        <rFont val="仿宋_GB2312"/>
        <charset val="134"/>
      </rPr>
      <t>详见附件</t>
    </r>
    <r>
      <rPr>
        <sz val="12"/>
        <color theme="1"/>
        <rFont val="Times New Roman"/>
        <charset val="134"/>
      </rPr>
      <t>6</t>
    </r>
  </si>
  <si>
    <r>
      <rPr>
        <b/>
        <sz val="12"/>
        <color theme="1"/>
        <rFont val="仿宋_GB2312"/>
        <charset val="134"/>
      </rPr>
      <t>六、</t>
    </r>
    <r>
      <rPr>
        <b/>
        <sz val="12"/>
        <color theme="1"/>
        <rFont val="Times New Roman"/>
        <charset val="134"/>
      </rPr>
      <t>2024</t>
    </r>
    <r>
      <rPr>
        <b/>
        <sz val="12"/>
        <color theme="1"/>
        <rFont val="仿宋_GB2312"/>
        <charset val="134"/>
      </rPr>
      <t>年第一批普通国省道养护切块资金</t>
    </r>
  </si>
  <si>
    <r>
      <rPr>
        <sz val="12"/>
        <color theme="1"/>
        <rFont val="仿宋_GB2312"/>
        <charset val="134"/>
      </rPr>
      <t>详见附件</t>
    </r>
    <r>
      <rPr>
        <sz val="12"/>
        <color theme="1"/>
        <rFont val="Times New Roman"/>
        <charset val="134"/>
      </rPr>
      <t>7</t>
    </r>
  </si>
  <si>
    <r>
      <rPr>
        <b/>
        <sz val="12"/>
        <color theme="1"/>
        <rFont val="仿宋_GB2312"/>
        <charset val="134"/>
      </rPr>
      <t>七、</t>
    </r>
    <r>
      <rPr>
        <b/>
        <sz val="12"/>
        <color theme="1"/>
        <rFont val="Times New Roman"/>
        <charset val="134"/>
      </rPr>
      <t>2023</t>
    </r>
    <r>
      <rPr>
        <b/>
        <sz val="12"/>
        <color theme="1"/>
        <rFont val="仿宋_GB2312"/>
        <charset val="134"/>
      </rPr>
      <t>年第二批站场补助资金</t>
    </r>
  </si>
  <si>
    <r>
      <t>2140199.</t>
    </r>
    <r>
      <rPr>
        <sz val="11"/>
        <color theme="1"/>
        <rFont val="宋体"/>
        <charset val="134"/>
      </rPr>
      <t>其他公路水路运输支出</t>
    </r>
    <r>
      <rPr>
        <sz val="11"/>
        <color theme="1"/>
        <rFont val="仿宋_GB2312"/>
        <charset val="134"/>
      </rPr>
      <t>，</t>
    </r>
    <r>
      <rPr>
        <sz val="11"/>
        <color theme="1"/>
        <rFont val="Times New Roman"/>
        <charset val="134"/>
      </rPr>
      <t>503.</t>
    </r>
    <r>
      <rPr>
        <sz val="11"/>
        <color theme="1"/>
        <rFont val="仿宋_GB2312"/>
        <charset val="134"/>
      </rPr>
      <t>机关资本性支出（一）</t>
    </r>
  </si>
  <si>
    <r>
      <rPr>
        <sz val="12"/>
        <color theme="1"/>
        <rFont val="仿宋_GB2312"/>
        <charset val="134"/>
      </rPr>
      <t>详见附件</t>
    </r>
    <r>
      <rPr>
        <sz val="12"/>
        <color theme="1"/>
        <rFont val="Times New Roman"/>
        <charset val="134"/>
      </rPr>
      <t>8</t>
    </r>
  </si>
  <si>
    <r>
      <rPr>
        <b/>
        <sz val="12"/>
        <color theme="1"/>
        <rFont val="仿宋_GB2312"/>
        <charset val="134"/>
      </rPr>
      <t>八、</t>
    </r>
    <r>
      <rPr>
        <b/>
        <sz val="12"/>
        <color theme="1"/>
        <rFont val="Times New Roman"/>
        <charset val="134"/>
      </rPr>
      <t>2021-2022</t>
    </r>
    <r>
      <rPr>
        <b/>
        <sz val="12"/>
        <color theme="1"/>
        <rFont val="仿宋_GB2312"/>
        <charset val="134"/>
      </rPr>
      <t>年度铁路专用线社会道口改造</t>
    </r>
    <r>
      <rPr>
        <b/>
        <sz val="12"/>
        <color theme="1"/>
        <rFont val="Times New Roman"/>
        <charset val="134"/>
      </rPr>
      <t xml:space="preserve">
</t>
    </r>
    <r>
      <rPr>
        <b/>
        <sz val="12"/>
        <color theme="1"/>
        <rFont val="仿宋_GB2312"/>
        <charset val="134"/>
      </rPr>
      <t>补助资金</t>
    </r>
  </si>
  <si>
    <r>
      <t>2140299.</t>
    </r>
    <r>
      <rPr>
        <sz val="11"/>
        <color theme="1"/>
        <rFont val="宋体"/>
        <charset val="134"/>
      </rPr>
      <t>其他铁路运输支出</t>
    </r>
    <r>
      <rPr>
        <sz val="11"/>
        <color theme="1"/>
        <rFont val="仿宋_GB2312"/>
        <charset val="134"/>
      </rPr>
      <t>，</t>
    </r>
    <r>
      <rPr>
        <sz val="11"/>
        <color theme="1"/>
        <rFont val="Times New Roman"/>
        <charset val="134"/>
      </rPr>
      <t>503.</t>
    </r>
    <r>
      <rPr>
        <sz val="11"/>
        <color theme="1"/>
        <rFont val="仿宋_GB2312"/>
        <charset val="134"/>
      </rPr>
      <t>机关资本性支出（一）</t>
    </r>
  </si>
  <si>
    <r>
      <rPr>
        <sz val="12"/>
        <color theme="1"/>
        <rFont val="仿宋_GB2312"/>
        <charset val="134"/>
      </rPr>
      <t>详见附件</t>
    </r>
    <r>
      <rPr>
        <sz val="12"/>
        <color theme="1"/>
        <rFont val="Times New Roman"/>
        <charset val="134"/>
      </rPr>
      <t>9</t>
    </r>
  </si>
  <si>
    <t>附件2</t>
  </si>
  <si>
    <t>2024年农村公路日常养护省补资金明细表</t>
  </si>
  <si>
    <t>单位:万元</t>
  </si>
  <si>
    <t>市州</t>
  </si>
  <si>
    <t>县市区</t>
  </si>
  <si>
    <t>金额</t>
  </si>
  <si>
    <t>备注</t>
  </si>
  <si>
    <t>合计</t>
  </si>
  <si>
    <t>长沙市</t>
  </si>
  <si>
    <t>小计</t>
  </si>
  <si>
    <t>市本级</t>
  </si>
  <si>
    <t>其中天心区11元，岳麓区116万元，开福区21万元，雨花区33万元，望城区193万元，长沙县258万元</t>
  </si>
  <si>
    <t>浏阳市</t>
  </si>
  <si>
    <t>宁乡市</t>
  </si>
  <si>
    <t>株洲市</t>
  </si>
  <si>
    <t>其中荷塘区32万元，芦淞区30万元，石峰区22万元，天元区45万元</t>
  </si>
  <si>
    <t>渌口区</t>
  </si>
  <si>
    <t>攸县</t>
  </si>
  <si>
    <t>茶陵县</t>
  </si>
  <si>
    <t>炎陵县</t>
  </si>
  <si>
    <t>醴陵市</t>
  </si>
  <si>
    <t>湘潭市</t>
  </si>
  <si>
    <t>其中雨湖区59万元，岳塘区27万元</t>
  </si>
  <si>
    <t>湘潭县</t>
  </si>
  <si>
    <t>湘乡市</t>
  </si>
  <si>
    <t>韶山市</t>
  </si>
  <si>
    <t>衡阳市</t>
  </si>
  <si>
    <t>其中珠晖区29万元，雁峰区9万元，石鼓区13万元，蒸湘区15万元，南岳区17万元</t>
  </si>
  <si>
    <t>衡阳县</t>
  </si>
  <si>
    <t>衡南县</t>
  </si>
  <si>
    <t>衡山县</t>
  </si>
  <si>
    <t>衡东县</t>
  </si>
  <si>
    <t>祁东县</t>
  </si>
  <si>
    <t>耒阳市</t>
  </si>
  <si>
    <t>常宁市</t>
  </si>
  <si>
    <t>邵阳市</t>
  </si>
  <si>
    <t>其中双清区23万元，大祥区34万元，北塔区17万元</t>
  </si>
  <si>
    <t>邵东市</t>
  </si>
  <si>
    <t>新邵县</t>
  </si>
  <si>
    <t>邵阳县</t>
  </si>
  <si>
    <t>隆回县</t>
  </si>
  <si>
    <t>洞口县</t>
  </si>
  <si>
    <t>绥宁县</t>
  </si>
  <si>
    <t>新宁县</t>
  </si>
  <si>
    <t>城步苗族自治县</t>
  </si>
  <si>
    <t>武冈市</t>
  </si>
  <si>
    <t>岳阳市</t>
  </si>
  <si>
    <t>其中岳阳楼区22万元，云溪区65万元，君山区110万元，经济开发区21万元，屈原区61万元</t>
  </si>
  <si>
    <t>岳阳县</t>
  </si>
  <si>
    <t>华容县</t>
  </si>
  <si>
    <t>湘阴县</t>
  </si>
  <si>
    <t>平江县</t>
  </si>
  <si>
    <t>汨罗市</t>
  </si>
  <si>
    <t>临湘市</t>
  </si>
  <si>
    <t>常德市</t>
  </si>
  <si>
    <t>其中武陵区48万元，鼎城区316万元，西洞庭区26万元，西湖区15万元</t>
  </si>
  <si>
    <t>安乡县</t>
  </si>
  <si>
    <t>汉寿县</t>
  </si>
  <si>
    <t>澧县</t>
  </si>
  <si>
    <t>临澧县</t>
  </si>
  <si>
    <t>桃源县</t>
  </si>
  <si>
    <t>石门县</t>
  </si>
  <si>
    <t>津市市</t>
  </si>
  <si>
    <t>张家界市</t>
  </si>
  <si>
    <t>其中永定区227万元，武陵源区43万元</t>
  </si>
  <si>
    <t>慈利县</t>
  </si>
  <si>
    <t>桑植县</t>
  </si>
  <si>
    <t>益阳市</t>
  </si>
  <si>
    <t>其中资阳区103万元，赫山区203万元，大通湖区56万元</t>
  </si>
  <si>
    <t>南县</t>
  </si>
  <si>
    <t>桃江县</t>
  </si>
  <si>
    <t>安化县</t>
  </si>
  <si>
    <t>沅江市</t>
  </si>
  <si>
    <t>郴州市</t>
  </si>
  <si>
    <t>其中北湖区97万元，苏仙区135万元</t>
  </si>
  <si>
    <t>桂阳县</t>
  </si>
  <si>
    <t>宜章县</t>
  </si>
  <si>
    <t>永兴县</t>
  </si>
  <si>
    <t>嘉禾县</t>
  </si>
  <si>
    <t>临武县</t>
  </si>
  <si>
    <t>汝城县</t>
  </si>
  <si>
    <t>桂东县</t>
  </si>
  <si>
    <t>安仁县</t>
  </si>
  <si>
    <t>资兴市</t>
  </si>
  <si>
    <t>永州市</t>
  </si>
  <si>
    <t>其中零陵区208万元，冷水滩区137万元，回龙圩管理区9万元，金洞管理区50万元</t>
  </si>
  <si>
    <t>祁阳市</t>
  </si>
  <si>
    <t>东安县</t>
  </si>
  <si>
    <t>双牌县</t>
  </si>
  <si>
    <t>道县</t>
  </si>
  <si>
    <t>江永县</t>
  </si>
  <si>
    <t>宁远县</t>
  </si>
  <si>
    <t>蓝山县</t>
  </si>
  <si>
    <t>新田县</t>
  </si>
  <si>
    <t>江华瑶族自治县</t>
  </si>
  <si>
    <t>怀化市</t>
  </si>
  <si>
    <t>其中鹤城区38万元</t>
  </si>
  <si>
    <t>中方县</t>
  </si>
  <si>
    <t>沅陵县</t>
  </si>
  <si>
    <t>辰溪县</t>
  </si>
  <si>
    <t>溆浦县</t>
  </si>
  <si>
    <t>会同县</t>
  </si>
  <si>
    <t>麻阳苗族自治县</t>
  </si>
  <si>
    <t>新晃侗族自治县</t>
  </si>
  <si>
    <t>芷江侗族自治县</t>
  </si>
  <si>
    <t>靖州苗族侗族自治县</t>
  </si>
  <si>
    <t>通道侗族自治县</t>
  </si>
  <si>
    <t>洪江市</t>
  </si>
  <si>
    <t>洪江区</t>
  </si>
  <si>
    <t>娄底市</t>
  </si>
  <si>
    <t>其中娄星区131万元</t>
  </si>
  <si>
    <t>双峰县</t>
  </si>
  <si>
    <t>新化县</t>
  </si>
  <si>
    <t>冷水江市</t>
  </si>
  <si>
    <t>涟源市</t>
  </si>
  <si>
    <t>湘西土家族苗族自治州</t>
  </si>
  <si>
    <t>吉首市</t>
  </si>
  <si>
    <t>泸溪县</t>
  </si>
  <si>
    <t>凤凰县</t>
  </si>
  <si>
    <t>花垣县</t>
  </si>
  <si>
    <t>保靖县</t>
  </si>
  <si>
    <t>古丈县</t>
  </si>
  <si>
    <t>永顺县</t>
  </si>
  <si>
    <t>龙山县</t>
  </si>
  <si>
    <t>附件3</t>
  </si>
  <si>
    <t>2023年农村公路安保工程补助资金明细表</t>
  </si>
  <si>
    <t>单位：万元</t>
  </si>
  <si>
    <t>补助金额</t>
  </si>
  <si>
    <t>望城区</t>
  </si>
  <si>
    <t>芦淞区</t>
  </si>
  <si>
    <t>雨湖区</t>
  </si>
  <si>
    <t>岳塘区</t>
  </si>
  <si>
    <t>珠晖区</t>
  </si>
  <si>
    <t>石鼓区</t>
  </si>
  <si>
    <t>南岳区</t>
  </si>
  <si>
    <t>双清区</t>
  </si>
  <si>
    <t>北塔区</t>
  </si>
  <si>
    <t>云溪区</t>
  </si>
  <si>
    <t>鼎城区</t>
  </si>
  <si>
    <t>永定区</t>
  </si>
  <si>
    <t>武陵源区</t>
  </si>
  <si>
    <t>大通湖区88万元</t>
  </si>
  <si>
    <t>赫山区</t>
  </si>
  <si>
    <t>苏仙区</t>
  </si>
  <si>
    <t>金洞管理区62万元</t>
  </si>
  <si>
    <t>零陵区</t>
  </si>
  <si>
    <t>冷水滩区</t>
  </si>
  <si>
    <t>江华县</t>
  </si>
  <si>
    <t>麻阳县</t>
  </si>
  <si>
    <t>新晃县</t>
  </si>
  <si>
    <t>芷江县</t>
  </si>
  <si>
    <t>靖州县</t>
  </si>
  <si>
    <t>通道县</t>
  </si>
  <si>
    <t>娄星区</t>
  </si>
  <si>
    <t>湘西州</t>
  </si>
  <si>
    <t>附件4</t>
  </si>
  <si>
    <t>2024年第一批普通国省道建设补助资金明细表</t>
  </si>
  <si>
    <t>项目所在地区</t>
  </si>
  <si>
    <t>项目名称</t>
  </si>
  <si>
    <t>路线行政等级</t>
  </si>
  <si>
    <t>建设规模（公里）</t>
  </si>
  <si>
    <t>总投资
（万元）</t>
  </si>
  <si>
    <t>项目国省补助
（万元）</t>
  </si>
  <si>
    <t>累计已下达国省投入
（万元）</t>
  </si>
  <si>
    <t>2024年需求资金</t>
  </si>
  <si>
    <t>本次下达国省投入
（万元）</t>
  </si>
  <si>
    <t>2024年推进目标节点</t>
  </si>
  <si>
    <t>前期工作情况</t>
  </si>
  <si>
    <t>序号</t>
  </si>
  <si>
    <t>市</t>
  </si>
  <si>
    <t>县</t>
  </si>
  <si>
    <t>工可或核准
批复文号</t>
  </si>
  <si>
    <t>初步设计批复文号</t>
  </si>
  <si>
    <t>长沙市汇总</t>
  </si>
  <si>
    <t>S326浏阳澄潭江至宁乡沙田公路工程-暮坪湘江特大桥</t>
  </si>
  <si>
    <t>省道</t>
  </si>
  <si>
    <t>路基施工</t>
  </si>
  <si>
    <t>湘发改基础
〔2017〕1018号</t>
  </si>
  <si>
    <t>长交批
〔2020〕51号</t>
  </si>
  <si>
    <t>株洲市汇总</t>
  </si>
  <si>
    <t>S204攸县杉仙殿至网株贾山路口</t>
  </si>
  <si>
    <t>株发改审
〔2023〕61号</t>
  </si>
  <si>
    <t>株交函
〔2023〕50号</t>
  </si>
  <si>
    <t>S330渌口区淦田至古岳峰</t>
  </si>
  <si>
    <t>株发改审〔2023〕51号</t>
  </si>
  <si>
    <t>株交函〔2023〕34号</t>
  </si>
  <si>
    <t>湘潭市汇总</t>
  </si>
  <si>
    <t>S536下摄司经易俗河至土桥(含下摄司大桥)</t>
  </si>
  <si>
    <t>完成路基</t>
  </si>
  <si>
    <t>潭发改审
〔2017〕109号</t>
  </si>
  <si>
    <t>潭县交基计
〔2019〕5号</t>
  </si>
  <si>
    <t>邵阳市汇总</t>
  </si>
  <si>
    <t>绥宁草寨至洞口安顺</t>
  </si>
  <si>
    <t>湘发改基础〔2017〕383号</t>
  </si>
  <si>
    <t>湘路公建〔2017〕216号</t>
  </si>
  <si>
    <t>城步县</t>
  </si>
  <si>
    <t>城步南山牧场至绥宁古龙岩公路</t>
  </si>
  <si>
    <t>湘发改基础〔2017〕354号</t>
  </si>
  <si>
    <t>湘交批〔2017〕131号</t>
  </si>
  <si>
    <t>岳阳市汇总</t>
  </si>
  <si>
    <t>S310岳阳县毛田（湘鄂界）至公田</t>
  </si>
  <si>
    <t>岳发改审
〔2022〕110号</t>
  </si>
  <si>
    <t>岳交综规
〔2022〕243号</t>
  </si>
  <si>
    <t>S308平江县南江至岳阳县龙湾</t>
  </si>
  <si>
    <t>岳发改
〔2017〕112号</t>
  </si>
  <si>
    <t>岳交规划〔2017〕273号</t>
  </si>
  <si>
    <t>S506湘阴县屈原至湘阴</t>
  </si>
  <si>
    <t>岳发改批复
〔2023〕73号</t>
  </si>
  <si>
    <t>岳交综规
〔2023〕134号</t>
  </si>
  <si>
    <t>S508湘阴县樟树港-羊谷脑及樟树港湘江大桥</t>
  </si>
  <si>
    <t>岳发改审
〔2019〕150号</t>
  </si>
  <si>
    <t>岳交综规
〔2023〕99号</t>
  </si>
  <si>
    <t>常德市汇总</t>
  </si>
  <si>
    <t>西湖管理区</t>
  </si>
  <si>
    <t>S223西湖镇至汉寿酉港</t>
  </si>
  <si>
    <t>常发改基础
〔2022〕507号</t>
  </si>
  <si>
    <t>常交基建
〔2023〕19号</t>
  </si>
  <si>
    <t>益阳市汇总</t>
  </si>
  <si>
    <t>S217南县浪拔湖至茅草街</t>
  </si>
  <si>
    <t>益发改行审
〔2023〕2623号</t>
  </si>
  <si>
    <t>益交函
〔2023〕130</t>
  </si>
  <si>
    <t>永州市汇总</t>
  </si>
  <si>
    <t>东安大庙口-紫花坪</t>
  </si>
  <si>
    <t>湘发改基础〔2017〕186号</t>
  </si>
  <si>
    <t>湘交批
[〔2017〕125号</t>
  </si>
  <si>
    <t>S227祁阳县龚家坪-长虹</t>
  </si>
  <si>
    <t>永发改审
[2018]42号</t>
  </si>
  <si>
    <t>永交批
〔2020〕3号</t>
  </si>
  <si>
    <t>怀化市汇总</t>
  </si>
  <si>
    <t>溆浦县桥江-思蒙</t>
  </si>
  <si>
    <t>湘发改基础〔2017〕748号</t>
  </si>
  <si>
    <t>怀交批
〔2017〕61号</t>
  </si>
  <si>
    <t>辰溪县伍家湾-辰溪</t>
  </si>
  <si>
    <t>怀发改基础〔2017〕14号</t>
  </si>
  <si>
    <t>怀交批
〔2018〕8号</t>
  </si>
  <si>
    <t>湘西州汇总</t>
  </si>
  <si>
    <t>湘鄂川黔革命根据地旧址至张花高速芙蓉镇东互通连接公路</t>
  </si>
  <si>
    <t>重要经济干线</t>
  </si>
  <si>
    <t>永发改
〔2021〕206号</t>
  </si>
  <si>
    <t>永交计基
〔2021〕23号</t>
  </si>
  <si>
    <t>花垣吉卫螺丝懂经董马库-保靖夯沙</t>
  </si>
  <si>
    <t>湘发改基础
〔2016〕847号</t>
  </si>
  <si>
    <t>州交计划
〔2016〕321号</t>
  </si>
  <si>
    <t>附件5</t>
  </si>
  <si>
    <t>2024年第一批省级专项补助资金明细表</t>
  </si>
  <si>
    <t>怀化国际陆港建设</t>
  </si>
  <si>
    <t>附件6</t>
  </si>
  <si>
    <t>2024年第一批普通国省道养护补助资金明细表</t>
  </si>
  <si>
    <t>省统筹分配资金</t>
  </si>
  <si>
    <t>增补2020年已下达普通国省道及农村公路灾毁资金计划未拨付资金</t>
  </si>
  <si>
    <t>2024年省统筹拨资金分配资金方案</t>
  </si>
  <si>
    <t>2022年需调整普通国省道养护专项资金</t>
  </si>
  <si>
    <t>2023年需调整普通国省道养护专项资金</t>
  </si>
  <si>
    <t>调整后2024年省统筹预拨资金分配资金方案</t>
  </si>
  <si>
    <t>6=2+3+4+5</t>
  </si>
  <si>
    <t>总计</t>
  </si>
  <si>
    <t>用于2024年普通国省道大中修、路面改善、示范工程、不停车检测网点等。</t>
  </si>
  <si>
    <t>长沙市2024年本次预拨资金共计9887万元，扣减2021年危旧桥改造补助资金1185万元、2021年预拨2022年养护资金2288万元（未下达计划项目），共计扣减3473万元，扣减资金用于增补2020年已下达普通国省道及农村公路灾毁资金计划未拨付资金3333万元（益阳市1539万元，怀化市1794万元），另剩余140万元用于永州市。</t>
  </si>
  <si>
    <t>附件7</t>
  </si>
  <si>
    <t>2024年市州国省道养护增量切块资金明细表</t>
  </si>
  <si>
    <t>附件8</t>
  </si>
  <si>
    <t>2023年第二批国省投入补助资金明细表（站场建设）</t>
  </si>
  <si>
    <t>项目所在地</t>
  </si>
  <si>
    <t>项目类型</t>
  </si>
  <si>
    <t>建设性质</t>
  </si>
  <si>
    <t>建设年限</t>
  </si>
  <si>
    <t>国省补助资金额度
（万元）</t>
  </si>
  <si>
    <t>累计安排计划（万元）</t>
  </si>
  <si>
    <t>本批次下达国省投入
（万元）</t>
  </si>
  <si>
    <t>开工年</t>
  </si>
  <si>
    <t>完工年</t>
  </si>
  <si>
    <t>国省投入</t>
  </si>
  <si>
    <t>中央投入</t>
  </si>
  <si>
    <t>省投入</t>
  </si>
  <si>
    <t>十三五结转项目</t>
  </si>
  <si>
    <t>岳阳弘昱医药物流园</t>
  </si>
  <si>
    <t>普通物流园</t>
  </si>
  <si>
    <t>通用集散型</t>
  </si>
  <si>
    <t>岳阳大顺物流园</t>
  </si>
  <si>
    <t>岳阳楼区项目</t>
  </si>
  <si>
    <t>道县湘粤桂综合物流园</t>
  </si>
  <si>
    <t>十四五新建项目</t>
  </si>
  <si>
    <t>湖南高星物流园</t>
  </si>
  <si>
    <t>综合货运枢纽</t>
  </si>
  <si>
    <t>长沙铜官港区水运物流园</t>
  </si>
  <si>
    <t>长沙县</t>
  </si>
  <si>
    <t>圆通速递华中管理区总部基地建设项目</t>
  </si>
  <si>
    <t>衡阳华辰综合物流园</t>
  </si>
  <si>
    <t>岳阳市胥家桥综合物流园（一期工程）</t>
  </si>
  <si>
    <t>多式联运型</t>
  </si>
  <si>
    <t>湖南城陵矶新港港口物流园（多式联运）项目</t>
  </si>
  <si>
    <t>平江综合物流园</t>
  </si>
  <si>
    <t>岳阳智慧商贸物流园</t>
  </si>
  <si>
    <t>岳阳县海纳物流园</t>
  </si>
  <si>
    <t>郴州市快递物流产业中心</t>
  </si>
  <si>
    <t>安仁县兴达物流园</t>
  </si>
  <si>
    <t>附件9</t>
  </si>
  <si>
    <t>2021-2022年度铁路专用线社会道口升级达标改造项目及平改立项目补助资金明细表</t>
  </si>
  <si>
    <t>类别</t>
  </si>
  <si>
    <t>铁路专用线
企业名称</t>
  </si>
  <si>
    <t>项目名称
（铁路专用线道口名称）</t>
  </si>
  <si>
    <t>道口详细位置</t>
  </si>
  <si>
    <t>看守方式、等级</t>
  </si>
  <si>
    <t>改造方案</t>
  </si>
  <si>
    <t>建设起止期</t>
  </si>
  <si>
    <t>总投资（万元）</t>
  </si>
  <si>
    <t>实际投资
（万元）</t>
  </si>
  <si>
    <t>项目造价审计单位</t>
  </si>
  <si>
    <t>项目验收情况</t>
  </si>
  <si>
    <t>省补资金
（万元）</t>
  </si>
  <si>
    <t>（铁路专用线道口名称）</t>
  </si>
  <si>
    <t>方案</t>
  </si>
  <si>
    <t>“十四五”规划投资</t>
  </si>
  <si>
    <t>省级达标改造</t>
  </si>
  <si>
    <t>中国石化催化剂有限公司长岭分公司（铁路专用线）</t>
  </si>
  <si>
    <t>催化道口</t>
  </si>
  <si>
    <t>长炼东路催化剂厂生产大院外东头</t>
  </si>
  <si>
    <t>一级有人</t>
  </si>
  <si>
    <t>达标改造</t>
  </si>
  <si>
    <t>湖南恒立工程项目管理有限公司</t>
  </si>
  <si>
    <t>岳阳市交通运输局文件（岳交[2023]24号）</t>
  </si>
  <si>
    <t>按一级有人看守道口限额30万元补助</t>
  </si>
  <si>
    <t>湖南新桃矿工贸有限公司</t>
  </si>
  <si>
    <t>永昌东路道口</t>
  </si>
  <si>
    <t>永昌东路</t>
  </si>
  <si>
    <t>湖南博为工程项目管理有限公司</t>
  </si>
  <si>
    <t>主井道口</t>
  </si>
  <si>
    <t>忠防镇</t>
  </si>
  <si>
    <t>二级有人</t>
  </si>
  <si>
    <t>按二级有人看守道口限额17万元补助</t>
  </si>
  <si>
    <t>尾矿库道口</t>
  </si>
  <si>
    <t>金鑫社区</t>
  </si>
  <si>
    <t>按造价审计金额三分之一补助</t>
  </si>
  <si>
    <t>联络线道口</t>
  </si>
  <si>
    <t>湖南华电长沙发电有限公司</t>
  </si>
  <si>
    <t>湖南华电长沙发电有限公司铁路专用线道口</t>
  </si>
  <si>
    <t>DK10+677</t>
  </si>
  <si>
    <t>三级无人</t>
  </si>
  <si>
    <t>湘能卓信项目管理有限公司</t>
  </si>
  <si>
    <t>《关于长沙市“十四五”规划铁路专用线项目完成情况的报告》（长铁专线办[2022]23号）</t>
  </si>
  <si>
    <t>DK10+880</t>
  </si>
  <si>
    <t>DK15+780</t>
  </si>
  <si>
    <t>DK17+186</t>
  </si>
  <si>
    <t>大唐华银攸县能源有限公司</t>
  </si>
  <si>
    <t>大唐华银攸县能源有限公司专用线2号道口</t>
  </si>
  <si>
    <t>K4+200</t>
  </si>
  <si>
    <t>北京中兴恒工程咨询有限公司湖南株洲分公司</t>
  </si>
  <si>
    <t>株洲市交通运输局文件（株交[2023]22号）</t>
  </si>
  <si>
    <t>按三级无人看守道口限额12万元补助</t>
  </si>
  <si>
    <t>湖南云箭集团有限公司红敏铁路专用线</t>
  </si>
  <si>
    <t>白泥湾道口</t>
  </si>
  <si>
    <t>K1+370</t>
  </si>
  <si>
    <t>二级无人</t>
  </si>
  <si>
    <t>湖南众智工程咨询有限公司</t>
  </si>
  <si>
    <t>怀化市交通运输局文件（怀交[2023]8号）</t>
  </si>
  <si>
    <t>按二级无人看守道口限额13万元补助</t>
  </si>
  <si>
    <t>老院子道口</t>
  </si>
  <si>
    <t>K1+948</t>
  </si>
  <si>
    <t>坨里坪道口</t>
  </si>
  <si>
    <t>K2+380</t>
  </si>
  <si>
    <t>陆米涵道口</t>
  </si>
  <si>
    <t>K6+705</t>
  </si>
  <si>
    <t>田山冲道口</t>
  </si>
  <si>
    <t>K7+485</t>
  </si>
  <si>
    <t>金家道口2</t>
  </si>
  <si>
    <t>K9+615</t>
  </si>
  <si>
    <t>湖南省永耒铁路运输
服务有限公司</t>
  </si>
  <si>
    <t>白南线K4十800m道口</t>
  </si>
  <si>
    <t>耒阳市南阳镇南阳村6组</t>
  </si>
  <si>
    <t>湖南龙兴项目管理有限公司</t>
  </si>
  <si>
    <t>衡阳市交通运输局文件（衡市交运管字〔2022〕476号）</t>
  </si>
  <si>
    <t>耒新线K15十300m道口</t>
  </si>
  <si>
    <t>耒阳小水镇洲里村红卫矿</t>
  </si>
  <si>
    <t>耒新线K10十450m道口</t>
  </si>
  <si>
    <t>耒阳市灶市街道办事处集中村3组</t>
  </si>
  <si>
    <t>60，27</t>
  </si>
  <si>
    <t>耒新线K26十500m道口</t>
  </si>
  <si>
    <t>耒阳市黄市镇石市村3组</t>
  </si>
  <si>
    <t>珠龙线K6十400m道口</t>
  </si>
  <si>
    <t>耒阳市南阳镇星子村 13组</t>
  </si>
  <si>
    <t>白南线K3十400m道口</t>
  </si>
  <si>
    <t>耒阳市南阳镇星子村12组</t>
  </si>
  <si>
    <t>五矿（湖南）铁合金有限责任公司（租赁给湘乡三龙湾物流有限公司）</t>
  </si>
  <si>
    <t>五三公路道口</t>
  </si>
  <si>
    <t>泉塘镇三龙湾村三七五库</t>
  </si>
  <si>
    <t>湘潭市交通建设造价站（潭交造价[2022]5号）</t>
  </si>
  <si>
    <t>湘潭市交通运输局文件《关于我市2处铁路专用线社会道口升级达标改造项目验收情况的报告》（2023年2月14日）</t>
  </si>
  <si>
    <t>华菱湘潭钢铁有限公司</t>
  </si>
  <si>
    <t>湘钢专用线</t>
  </si>
  <si>
    <t>湘潭市霞城乡阳塘村阳塘村村道</t>
  </si>
  <si>
    <t>湘潭市交通建设造价站（潭交造价[2023]1号）</t>
  </si>
  <si>
    <t>平改立</t>
  </si>
  <si>
    <t>木坪道口</t>
  </si>
  <si>
    <t>K4+600</t>
  </si>
  <si>
    <t>辰溪县财政局财政投资评审中心（辰财投结[2023]009号）</t>
  </si>
  <si>
    <t>按“平改立”项目主体工程造价审计金额的三分之一补助</t>
  </si>
</sst>
</file>

<file path=xl/styles.xml><?xml version="1.0" encoding="utf-8"?>
<styleSheet xmlns="http://schemas.openxmlformats.org/spreadsheetml/2006/main">
  <numFmts count="9">
    <numFmt numFmtId="176" formatCode="0_ ;[Red]\-0\ "/>
    <numFmt numFmtId="177" formatCode="0.00_);[Red]\(0.00\)"/>
    <numFmt numFmtId="178" formatCode="0_ "/>
    <numFmt numFmtId="42" formatCode="_ &quot;￥&quot;* #,##0_ ;_ &quot;￥&quot;* \-#,##0_ ;_ &quot;￥&quot;* &quot;-&quot;_ ;_ @_ "/>
    <numFmt numFmtId="179" formatCode="_([$€-2]* #,##0.00_);_([$€-2]* \(#,##0.00\);_([$€-2]* &quot;-&quot;??_)"/>
    <numFmt numFmtId="180" formatCode="0_);[Red]\(0\)"/>
    <numFmt numFmtId="43" formatCode="_ * #,##0.00_ ;_ * \-#,##0.00_ ;_ * &quot;-&quot;??_ ;_ @_ "/>
    <numFmt numFmtId="44" formatCode="_ &quot;￥&quot;* #,##0.00_ ;_ &quot;￥&quot;* \-#,##0.00_ ;_ &quot;￥&quot;* &quot;-&quot;??_ ;_ @_ "/>
    <numFmt numFmtId="41" formatCode="_ * #,##0_ ;_ * \-#,##0_ ;_ * &quot;-&quot;_ ;_ @_ "/>
  </numFmts>
  <fonts count="73">
    <font>
      <sz val="11"/>
      <color theme="1"/>
      <name val="宋体"/>
      <charset val="134"/>
      <scheme val="minor"/>
    </font>
    <font>
      <sz val="16"/>
      <name val="方正小标宋简体"/>
      <charset val="134"/>
    </font>
    <font>
      <sz val="10"/>
      <name val="仿宋"/>
      <charset val="134"/>
    </font>
    <font>
      <b/>
      <sz val="9"/>
      <name val="宋体"/>
      <charset val="134"/>
    </font>
    <font>
      <b/>
      <sz val="8"/>
      <name val="宋体"/>
      <charset val="134"/>
    </font>
    <font>
      <sz val="9"/>
      <name val="仿宋_GB2312"/>
      <charset val="134"/>
    </font>
    <font>
      <b/>
      <sz val="9"/>
      <name val="仿宋_GB2312"/>
      <charset val="134"/>
    </font>
    <font>
      <sz val="9"/>
      <name val="宋体"/>
      <charset val="134"/>
      <scheme val="minor"/>
    </font>
    <font>
      <sz val="9"/>
      <name val="宋体"/>
      <charset val="134"/>
    </font>
    <font>
      <b/>
      <sz val="18"/>
      <color theme="1"/>
      <name val="宋体"/>
      <charset val="134"/>
      <scheme val="minor"/>
    </font>
    <font>
      <sz val="18"/>
      <color theme="1"/>
      <name val="宋体"/>
      <charset val="134"/>
      <scheme val="minor"/>
    </font>
    <font>
      <b/>
      <sz val="11"/>
      <name val="宋体"/>
      <charset val="134"/>
    </font>
    <font>
      <sz val="11"/>
      <name val="宋体"/>
      <charset val="134"/>
    </font>
    <font>
      <b/>
      <sz val="10"/>
      <name val="宋体"/>
      <charset val="134"/>
    </font>
    <font>
      <sz val="10"/>
      <name val="宋体"/>
      <charset val="134"/>
    </font>
    <font>
      <sz val="10"/>
      <color theme="1"/>
      <name val="宋体"/>
      <charset val="134"/>
      <scheme val="minor"/>
    </font>
    <font>
      <b/>
      <sz val="16"/>
      <color theme="1"/>
      <name val="宋体"/>
      <charset val="134"/>
      <scheme val="minor"/>
    </font>
    <font>
      <b/>
      <sz val="11"/>
      <color theme="1"/>
      <name val="宋体"/>
      <charset val="134"/>
      <scheme val="minor"/>
    </font>
    <font>
      <sz val="11"/>
      <name val="宋体"/>
      <charset val="134"/>
      <scheme val="minor"/>
    </font>
    <font>
      <sz val="9"/>
      <color theme="1"/>
      <name val="宋体"/>
      <charset val="134"/>
      <scheme val="minor"/>
    </font>
    <font>
      <b/>
      <sz val="14"/>
      <name val="宋体"/>
      <charset val="134"/>
      <scheme val="minor"/>
    </font>
    <font>
      <b/>
      <sz val="11"/>
      <name val="宋体"/>
      <charset val="134"/>
      <scheme val="minor"/>
    </font>
    <font>
      <b/>
      <sz val="9"/>
      <name val="宋体"/>
      <charset val="134"/>
      <scheme val="minor"/>
    </font>
    <font>
      <b/>
      <sz val="22"/>
      <color theme="1"/>
      <name val="宋体"/>
      <charset val="134"/>
      <scheme val="minor"/>
    </font>
    <font>
      <sz val="14"/>
      <name val="方正小标宋简体"/>
      <charset val="134"/>
    </font>
    <font>
      <sz val="10"/>
      <name val="宋体"/>
      <charset val="134"/>
      <scheme val="minor"/>
    </font>
    <font>
      <b/>
      <sz val="10"/>
      <name val="Arial"/>
      <charset val="134"/>
    </font>
    <font>
      <sz val="10"/>
      <name val="Arial"/>
      <charset val="134"/>
    </font>
    <font>
      <b/>
      <sz val="18"/>
      <color theme="1"/>
      <name val="宋体"/>
      <charset val="134"/>
    </font>
    <font>
      <b/>
      <sz val="12"/>
      <color theme="1"/>
      <name val="宋体"/>
      <charset val="134"/>
    </font>
    <font>
      <b/>
      <sz val="11"/>
      <color theme="1"/>
      <name val="宋体"/>
      <charset val="134"/>
    </font>
    <font>
      <sz val="11"/>
      <color theme="1"/>
      <name val="宋体"/>
      <charset val="134"/>
    </font>
    <font>
      <sz val="12"/>
      <name val="宋体"/>
      <charset val="134"/>
    </font>
    <font>
      <b/>
      <sz val="18"/>
      <name val="宋体"/>
      <charset val="134"/>
    </font>
    <font>
      <b/>
      <sz val="12"/>
      <name val="宋体"/>
      <charset val="134"/>
    </font>
    <font>
      <b/>
      <sz val="12"/>
      <name val="Arial Narrow"/>
      <charset val="134"/>
    </font>
    <font>
      <b/>
      <sz val="11"/>
      <color theme="1"/>
      <name val="Arial Narrow"/>
      <charset val="134"/>
    </font>
    <font>
      <sz val="11"/>
      <color theme="1"/>
      <name val="Arial Narrow"/>
      <charset val="134"/>
    </font>
    <font>
      <sz val="11"/>
      <color theme="1"/>
      <name val="Times New Roman"/>
      <charset val="134"/>
    </font>
    <font>
      <sz val="10"/>
      <color theme="1"/>
      <name val="Times New Roman"/>
      <charset val="134"/>
    </font>
    <font>
      <b/>
      <sz val="20"/>
      <color theme="1"/>
      <name val="Times New Roman"/>
      <charset val="134"/>
    </font>
    <font>
      <b/>
      <sz val="14"/>
      <color theme="1"/>
      <name val="Times New Roman"/>
      <charset val="134"/>
    </font>
    <font>
      <b/>
      <sz val="12"/>
      <color theme="1"/>
      <name val="Times New Roman"/>
      <charset val="134"/>
    </font>
    <font>
      <sz val="12"/>
      <color theme="1"/>
      <name val="Times New Roman"/>
      <charset val="134"/>
    </font>
    <font>
      <sz val="11"/>
      <color theme="0"/>
      <name val="宋体"/>
      <charset val="0"/>
      <scheme val="minor"/>
    </font>
    <font>
      <sz val="11"/>
      <color theme="1"/>
      <name val="宋体"/>
      <charset val="0"/>
      <scheme val="minor"/>
    </font>
    <font>
      <b/>
      <sz val="11"/>
      <color rgb="FFFA7D00"/>
      <name val="宋体"/>
      <charset val="0"/>
      <scheme val="minor"/>
    </font>
    <font>
      <sz val="12"/>
      <name val="Times New Roman"/>
      <charset val="134"/>
    </font>
    <font>
      <sz val="11"/>
      <color rgb="FF006100"/>
      <name val="宋体"/>
      <charset val="0"/>
      <scheme val="minor"/>
    </font>
    <font>
      <sz val="11"/>
      <color rgb="FFFF0000"/>
      <name val="宋体"/>
      <charset val="0"/>
      <scheme val="minor"/>
    </font>
    <font>
      <sz val="12"/>
      <color theme="1"/>
      <name val="宋体"/>
      <charset val="134"/>
    </font>
    <font>
      <sz val="11"/>
      <color rgb="FF3F3F76"/>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sz val="12"/>
      <name val="仿宋_GB2312"/>
      <charset val="134"/>
    </font>
    <font>
      <b/>
      <sz val="15"/>
      <color theme="3"/>
      <name val="宋体"/>
      <charset val="134"/>
      <scheme val="minor"/>
    </font>
    <font>
      <sz val="11"/>
      <color rgb="FF9C6500"/>
      <name val="宋体"/>
      <charset val="0"/>
      <scheme val="minor"/>
    </font>
    <font>
      <sz val="11"/>
      <color indexed="8"/>
      <name val="宋体"/>
      <charset val="134"/>
    </font>
    <font>
      <b/>
      <sz val="11"/>
      <color rgb="FF3F3F3F"/>
      <name val="宋体"/>
      <charset val="0"/>
      <scheme val="minor"/>
    </font>
    <font>
      <i/>
      <sz val="11"/>
      <color rgb="FF7F7F7F"/>
      <name val="宋体"/>
      <charset val="0"/>
      <scheme val="minor"/>
    </font>
    <font>
      <b/>
      <sz val="13"/>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sz val="11"/>
      <color rgb="FFFA7D00"/>
      <name val="宋体"/>
      <charset val="0"/>
      <scheme val="minor"/>
    </font>
    <font>
      <sz val="10"/>
      <color theme="1"/>
      <name val="仿宋_GB2312"/>
      <charset val="134"/>
    </font>
    <font>
      <b/>
      <sz val="20"/>
      <color theme="1"/>
      <name val="仿宋_GB2312"/>
      <charset val="134"/>
    </font>
    <font>
      <b/>
      <sz val="14"/>
      <color theme="1"/>
      <name val="仿宋_GB2312"/>
      <charset val="134"/>
    </font>
    <font>
      <b/>
      <sz val="12"/>
      <color theme="1"/>
      <name val="仿宋_GB2312"/>
      <charset val="134"/>
    </font>
    <font>
      <sz val="11"/>
      <color theme="1"/>
      <name val="仿宋_GB2312"/>
      <charset val="134"/>
    </font>
    <font>
      <sz val="12"/>
      <color theme="1"/>
      <name val="仿宋_GB2312"/>
      <charset val="134"/>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7"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6"/>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4"/>
        <bgColor indexed="64"/>
      </patternFill>
    </fill>
    <fill>
      <patternFill patternType="solid">
        <fgColor theme="8"/>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diagonal/>
    </border>
    <border>
      <left style="thin">
        <color auto="true"/>
      </left>
      <right/>
      <top/>
      <bottom/>
      <diagonal/>
    </border>
    <border>
      <left style="thin">
        <color auto="true"/>
      </left>
      <right/>
      <top/>
      <bottom style="thin">
        <color auto="true"/>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77">
    <xf numFmtId="0" fontId="0" fillId="0" borderId="0">
      <alignment vertical="center"/>
    </xf>
    <xf numFmtId="43" fontId="32" fillId="0" borderId="0" applyFont="false" applyFill="false" applyBorder="false" applyAlignment="false" applyProtection="false"/>
    <xf numFmtId="0" fontId="32" fillId="0" borderId="0"/>
    <xf numFmtId="0" fontId="0" fillId="0" borderId="0"/>
    <xf numFmtId="0" fontId="0" fillId="0" borderId="0"/>
    <xf numFmtId="0" fontId="0" fillId="0" borderId="0">
      <alignment vertical="center"/>
    </xf>
    <xf numFmtId="0" fontId="32" fillId="0" borderId="0"/>
    <xf numFmtId="0" fontId="0" fillId="0" borderId="0">
      <alignment vertical="center"/>
    </xf>
    <xf numFmtId="0" fontId="0" fillId="0" borderId="0"/>
    <xf numFmtId="0" fontId="32" fillId="0" borderId="0">
      <alignment vertical="center"/>
    </xf>
    <xf numFmtId="0" fontId="0" fillId="0" borderId="0"/>
    <xf numFmtId="0" fontId="0" fillId="0" borderId="0">
      <alignment vertical="center"/>
    </xf>
    <xf numFmtId="179" fontId="59" fillId="0" borderId="0">
      <alignment vertical="center"/>
    </xf>
    <xf numFmtId="179" fontId="59" fillId="0" borderId="0">
      <alignment vertical="center"/>
    </xf>
    <xf numFmtId="0" fontId="44" fillId="19" borderId="0" applyNumberFormat="false" applyBorder="false" applyAlignment="false" applyProtection="false">
      <alignment vertical="center"/>
    </xf>
    <xf numFmtId="0" fontId="45" fillId="26" borderId="0" applyNumberFormat="false" applyBorder="false" applyAlignment="false" applyProtection="false">
      <alignment vertical="center"/>
    </xf>
    <xf numFmtId="0" fontId="60" fillId="9" borderId="17" applyNumberFormat="false" applyAlignment="false" applyProtection="false">
      <alignment vertical="center"/>
    </xf>
    <xf numFmtId="0" fontId="55" fillId="16" borderId="14" applyNumberFormat="false" applyAlignment="false" applyProtection="false">
      <alignment vertical="center"/>
    </xf>
    <xf numFmtId="0" fontId="54" fillId="15" borderId="0" applyNumberFormat="false" applyBorder="false" applyAlignment="false" applyProtection="false">
      <alignment vertical="center"/>
    </xf>
    <xf numFmtId="0" fontId="0" fillId="0" borderId="0">
      <alignment vertical="center"/>
    </xf>
    <xf numFmtId="0" fontId="57" fillId="0" borderId="15" applyNumberFormat="false" applyFill="false" applyAlignment="false" applyProtection="false">
      <alignment vertical="center"/>
    </xf>
    <xf numFmtId="179" fontId="32" fillId="0" borderId="0">
      <alignment vertical="center"/>
    </xf>
    <xf numFmtId="0" fontId="61" fillId="0" borderId="0" applyNumberFormat="false" applyFill="false" applyBorder="false" applyAlignment="false" applyProtection="false">
      <alignment vertical="center"/>
    </xf>
    <xf numFmtId="0" fontId="62" fillId="0" borderId="15" applyNumberFormat="false" applyFill="false" applyAlignment="false" applyProtection="false">
      <alignment vertical="center"/>
    </xf>
    <xf numFmtId="0" fontId="27" fillId="0" borderId="0"/>
    <xf numFmtId="0" fontId="45"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0" fillId="0" borderId="0">
      <alignment vertical="center"/>
    </xf>
    <xf numFmtId="0" fontId="45" fillId="29" borderId="0" applyNumberFormat="false" applyBorder="false" applyAlignment="false" applyProtection="false">
      <alignment vertical="center"/>
    </xf>
    <xf numFmtId="0" fontId="64" fillId="0" borderId="0" applyNumberFormat="false" applyFill="false" applyBorder="false" applyAlignment="false" applyProtection="false">
      <alignment vertical="center"/>
    </xf>
    <xf numFmtId="0" fontId="44" fillId="33" borderId="0" applyNumberFormat="false" applyBorder="false" applyAlignment="false" applyProtection="false">
      <alignment vertical="center"/>
    </xf>
    <xf numFmtId="0" fontId="0" fillId="0" borderId="0">
      <alignment vertical="center"/>
    </xf>
    <xf numFmtId="0" fontId="52" fillId="0" borderId="16" applyNumberFormat="false" applyFill="false" applyAlignment="false" applyProtection="false">
      <alignment vertical="center"/>
    </xf>
    <xf numFmtId="0" fontId="32" fillId="0" borderId="0"/>
    <xf numFmtId="0" fontId="65" fillId="0" borderId="18" applyNumberFormat="false" applyFill="false" applyAlignment="false" applyProtection="false">
      <alignment vertical="center"/>
    </xf>
    <xf numFmtId="0" fontId="45" fillId="30" borderId="0" applyNumberFormat="false" applyBorder="false" applyAlignment="false" applyProtection="false">
      <alignment vertical="center"/>
    </xf>
    <xf numFmtId="0" fontId="27" fillId="0" borderId="0"/>
    <xf numFmtId="0" fontId="45" fillId="22" borderId="0" applyNumberFormat="false" applyBorder="false" applyAlignment="false" applyProtection="false">
      <alignment vertical="center"/>
    </xf>
    <xf numFmtId="0" fontId="44" fillId="3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56" fillId="0" borderId="0"/>
    <xf numFmtId="0" fontId="6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32" fillId="0" borderId="0"/>
    <xf numFmtId="0" fontId="45" fillId="24" borderId="0" applyNumberFormat="false" applyBorder="false" applyAlignment="false" applyProtection="false">
      <alignment vertical="center"/>
    </xf>
    <xf numFmtId="0" fontId="0" fillId="0" borderId="0"/>
    <xf numFmtId="0" fontId="66" fillId="0" borderId="19" applyNumberFormat="false" applyFill="false" applyAlignment="false" applyProtection="false">
      <alignment vertical="center"/>
    </xf>
    <xf numFmtId="0" fontId="52" fillId="0" borderId="0" applyNumberFormat="false" applyFill="false" applyBorder="false" applyAlignment="false" applyProtection="false">
      <alignment vertical="center"/>
    </xf>
    <xf numFmtId="0" fontId="45" fillId="14" borderId="0" applyNumberFormat="false" applyBorder="false" applyAlignment="false" applyProtection="false">
      <alignment vertical="center"/>
    </xf>
    <xf numFmtId="0" fontId="0" fillId="0" borderId="0">
      <alignment vertical="center"/>
    </xf>
    <xf numFmtId="42" fontId="0" fillId="0" borderId="0" applyFont="false" applyFill="false" applyBorder="false" applyAlignment="false" applyProtection="false">
      <alignment vertical="center"/>
    </xf>
    <xf numFmtId="0" fontId="50" fillId="0" borderId="0">
      <alignment vertical="center"/>
    </xf>
    <xf numFmtId="0" fontId="49" fillId="0" borderId="0" applyNumberFormat="false" applyFill="false" applyBorder="false" applyAlignment="false" applyProtection="false">
      <alignment vertical="center"/>
    </xf>
    <xf numFmtId="0" fontId="47" fillId="0" borderId="0"/>
    <xf numFmtId="0" fontId="45" fillId="21" borderId="0" applyNumberFormat="false" applyBorder="false" applyAlignment="false" applyProtection="false">
      <alignment vertical="center"/>
    </xf>
    <xf numFmtId="0" fontId="0" fillId="11" borderId="13" applyNumberFormat="false" applyFont="false" applyAlignment="false" applyProtection="false">
      <alignment vertical="center"/>
    </xf>
    <xf numFmtId="0" fontId="44" fillId="25" borderId="0" applyNumberFormat="false" applyBorder="false" applyAlignment="false" applyProtection="false">
      <alignment vertical="center"/>
    </xf>
    <xf numFmtId="0" fontId="48" fillId="10" borderId="0" applyNumberFormat="false" applyBorder="false" applyAlignment="false" applyProtection="false">
      <alignment vertical="center"/>
    </xf>
    <xf numFmtId="0" fontId="45" fillId="27" borderId="0" applyNumberFormat="false" applyBorder="false" applyAlignment="false" applyProtection="false">
      <alignment vertical="center"/>
    </xf>
    <xf numFmtId="0" fontId="47" fillId="0" borderId="0"/>
    <xf numFmtId="0" fontId="58" fillId="23" borderId="0" applyNumberFormat="false" applyBorder="false" applyAlignment="false" applyProtection="false">
      <alignment vertical="center"/>
    </xf>
    <xf numFmtId="0" fontId="46" fillId="9" borderId="12" applyNumberFormat="false" applyAlignment="false" applyProtection="false">
      <alignment vertical="center"/>
    </xf>
    <xf numFmtId="0" fontId="44" fillId="32" borderId="0" applyNumberFormat="false" applyBorder="false" applyAlignment="false" applyProtection="false">
      <alignment vertical="center"/>
    </xf>
    <xf numFmtId="0" fontId="44" fillId="8" borderId="0" applyNumberFormat="false" applyBorder="false" applyAlignment="false" applyProtection="false">
      <alignment vertical="center"/>
    </xf>
    <xf numFmtId="0" fontId="44" fillId="7" borderId="0" applyNumberFormat="false" applyBorder="false" applyAlignment="false" applyProtection="false">
      <alignment vertical="center"/>
    </xf>
    <xf numFmtId="0" fontId="44" fillId="6" borderId="0" applyNumberFormat="false" applyBorder="false" applyAlignment="false" applyProtection="false">
      <alignment vertical="center"/>
    </xf>
    <xf numFmtId="0" fontId="44" fillId="1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44" fillId="5" borderId="0" applyNumberFormat="false" applyBorder="false" applyAlignment="false" applyProtection="false">
      <alignment vertical="center"/>
    </xf>
    <xf numFmtId="0" fontId="32" fillId="0" borderId="0"/>
    <xf numFmtId="44" fontId="0" fillId="0" borderId="0" applyFont="false" applyFill="false" applyBorder="false" applyAlignment="false" applyProtection="false">
      <alignment vertical="center"/>
    </xf>
    <xf numFmtId="0" fontId="44" fillId="17" borderId="0" applyNumberFormat="false" applyBorder="false" applyAlignment="false" applyProtection="false">
      <alignment vertical="center"/>
    </xf>
    <xf numFmtId="0" fontId="45" fillId="4" borderId="0" applyNumberFormat="false" applyBorder="false" applyAlignment="false" applyProtection="false">
      <alignment vertical="center"/>
    </xf>
    <xf numFmtId="0" fontId="51" fillId="13" borderId="12" applyNumberFormat="false" applyAlignment="false" applyProtection="false">
      <alignment vertical="center"/>
    </xf>
    <xf numFmtId="0" fontId="45" fillId="28" borderId="0" applyNumberFormat="false" applyBorder="false" applyAlignment="false" applyProtection="false">
      <alignment vertical="center"/>
    </xf>
    <xf numFmtId="0" fontId="44" fillId="3" borderId="0" applyNumberFormat="false" applyBorder="false" applyAlignment="false" applyProtection="false">
      <alignment vertical="center"/>
    </xf>
    <xf numFmtId="0" fontId="45" fillId="12" borderId="0" applyNumberFormat="false" applyBorder="false" applyAlignment="false" applyProtection="false">
      <alignment vertical="center"/>
    </xf>
  </cellStyleXfs>
  <cellXfs count="186">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Alignment="true">
      <alignment horizontal="center" vertical="center"/>
    </xf>
    <xf numFmtId="0" fontId="2" fillId="0" borderId="0"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1" xfId="0" applyFont="true" applyBorder="true" applyAlignment="true">
      <alignment horizontal="left" vertical="center" wrapText="true"/>
    </xf>
    <xf numFmtId="0" fontId="5" fillId="0" borderId="1" xfId="0" applyFont="true" applyBorder="true" applyAlignment="true">
      <alignment horizontal="left" vertical="center"/>
    </xf>
    <xf numFmtId="0" fontId="5" fillId="0" borderId="1" xfId="0" applyFont="true" applyBorder="true" applyAlignment="true">
      <alignment horizontal="center" vertical="center"/>
    </xf>
    <xf numFmtId="0" fontId="5" fillId="2" borderId="1" xfId="0" applyFont="true" applyFill="true" applyBorder="true" applyAlignment="true">
      <alignment horizontal="left" vertical="center" wrapText="true"/>
    </xf>
    <xf numFmtId="0" fontId="7" fillId="0" borderId="1" xfId="0" applyFont="true" applyBorder="true" applyAlignment="true">
      <alignment horizontal="center" vertical="center"/>
    </xf>
    <xf numFmtId="0" fontId="0" fillId="0" borderId="1" xfId="0"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5" fillId="2" borderId="1" xfId="0" applyFont="true" applyFill="true" applyBorder="true" applyAlignment="true">
      <alignment horizontal="center" vertical="center"/>
    </xf>
    <xf numFmtId="57" fontId="2" fillId="0" borderId="0" xfId="0" applyNumberFormat="true" applyFont="true" applyFill="true" applyAlignment="true">
      <alignment horizontal="center" vertical="center"/>
    </xf>
    <xf numFmtId="0" fontId="8" fillId="0" borderId="1"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5" fillId="0" borderId="1" xfId="0" applyFont="true" applyBorder="true" applyAlignment="true">
      <alignment vertical="center" wrapText="true"/>
    </xf>
    <xf numFmtId="0" fontId="7" fillId="0" borderId="1" xfId="0" applyFont="true" applyBorder="true">
      <alignment vertical="center"/>
    </xf>
    <xf numFmtId="0" fontId="9" fillId="0" borderId="0" xfId="0" applyFont="true" applyAlignment="true">
      <alignment horizontal="center" vertical="center"/>
    </xf>
    <xf numFmtId="0" fontId="10" fillId="0" borderId="0" xfId="0" applyFont="true" applyAlignment="true">
      <alignment horizontal="center" vertical="center"/>
    </xf>
    <xf numFmtId="0" fontId="11" fillId="0" borderId="1" xfId="13" applyNumberFormat="true" applyFont="true" applyBorder="true" applyAlignment="true">
      <alignment horizontal="center" vertical="center"/>
    </xf>
    <xf numFmtId="0" fontId="11" fillId="0" borderId="1" xfId="13" applyNumberFormat="true" applyFont="true" applyBorder="true" applyAlignment="true">
      <alignment horizontal="center" vertical="center" wrapText="true"/>
    </xf>
    <xf numFmtId="0" fontId="11" fillId="0" borderId="1" xfId="13" applyNumberFormat="true" applyFont="true" applyBorder="true" applyAlignment="true">
      <alignment horizontal="centerContinuous" vertical="center" wrapText="true"/>
    </xf>
    <xf numFmtId="0" fontId="12" fillId="0" borderId="1" xfId="13" applyNumberFormat="true" applyFont="true" applyBorder="true" applyAlignment="true">
      <alignment horizontal="center" vertical="center" wrapText="true"/>
    </xf>
    <xf numFmtId="0" fontId="12" fillId="0" borderId="1" xfId="51" applyFont="true" applyFill="true" applyBorder="true" applyAlignment="true">
      <alignment horizontal="center" vertical="center" wrapText="true"/>
    </xf>
    <xf numFmtId="49" fontId="12" fillId="0" borderId="1" xfId="51" applyNumberFormat="true" applyFont="true" applyFill="true" applyBorder="true" applyAlignment="true">
      <alignment horizontal="center" vertical="center" wrapText="true"/>
    </xf>
    <xf numFmtId="0" fontId="11" fillId="0" borderId="1" xfId="51" applyFont="true" applyFill="true" applyBorder="true" applyAlignment="true">
      <alignment horizontal="center" vertical="center" wrapText="true"/>
    </xf>
    <xf numFmtId="49" fontId="11" fillId="0" borderId="1" xfId="51" applyNumberFormat="true" applyFont="true" applyFill="true" applyBorder="true" applyAlignment="true">
      <alignment horizontal="center" vertical="center" wrapText="true"/>
    </xf>
    <xf numFmtId="0" fontId="12" fillId="0" borderId="1" xfId="51" applyFont="true" applyFill="true" applyBorder="true" applyAlignment="true">
      <alignment horizontal="center" vertical="center"/>
    </xf>
    <xf numFmtId="0" fontId="12" fillId="0" borderId="1" xfId="12" applyNumberFormat="true" applyFont="true" applyBorder="true" applyAlignment="true">
      <alignment horizontal="center" vertical="center" wrapText="true"/>
    </xf>
    <xf numFmtId="0" fontId="12" fillId="0" borderId="1" xfId="5" applyFont="true" applyBorder="true" applyAlignment="true">
      <alignment horizontal="center" vertical="center" wrapText="true"/>
    </xf>
    <xf numFmtId="0" fontId="12" fillId="0" borderId="1" xfId="21" applyNumberFormat="true" applyFont="true" applyBorder="true" applyAlignment="true">
      <alignment horizontal="center" vertical="center" wrapText="true"/>
    </xf>
    <xf numFmtId="0" fontId="11" fillId="0" borderId="1" xfId="51" applyFont="true" applyFill="true" applyBorder="true" applyAlignment="true">
      <alignment horizontal="center" vertical="center"/>
    </xf>
    <xf numFmtId="0" fontId="13" fillId="0" borderId="1" xfId="51" applyFont="true" applyFill="true" applyBorder="true" applyAlignment="true">
      <alignment horizontal="center" vertical="center"/>
    </xf>
    <xf numFmtId="0" fontId="14" fillId="0" borderId="1" xfId="51" applyFont="true" applyFill="true" applyBorder="true" applyAlignment="true">
      <alignment horizontal="center" vertical="center" wrapText="true"/>
    </xf>
    <xf numFmtId="0" fontId="0" fillId="0" borderId="1" xfId="0" applyBorder="true">
      <alignment vertical="center"/>
    </xf>
    <xf numFmtId="0" fontId="14" fillId="0" borderId="1" xfId="51" applyFont="true" applyFill="true" applyBorder="true" applyAlignment="true">
      <alignment horizontal="center" vertical="center"/>
    </xf>
    <xf numFmtId="0" fontId="15" fillId="0" borderId="0" xfId="0" applyFont="true" applyFill="true" applyAlignment="true">
      <alignment horizontal="left" vertical="center" wrapText="true"/>
    </xf>
    <xf numFmtId="0" fontId="16" fillId="0" borderId="0" xfId="0" applyFont="true" applyFill="true" applyAlignment="true">
      <alignment horizontal="center" vertical="center" wrapText="true"/>
    </xf>
    <xf numFmtId="0" fontId="16" fillId="0" borderId="0" xfId="0" applyFont="true" applyFill="true" applyBorder="true" applyAlignment="true">
      <alignment horizontal="center" vertical="center" wrapText="true"/>
    </xf>
    <xf numFmtId="0" fontId="15" fillId="0" borderId="0" xfId="0" applyFont="true" applyFill="true" applyBorder="true" applyAlignment="true">
      <alignment horizontal="center" vertical="center" wrapText="true"/>
    </xf>
    <xf numFmtId="0" fontId="17" fillId="0" borderId="1" xfId="0" applyFont="true" applyFill="true" applyBorder="true" applyAlignment="true">
      <alignment horizontal="center" vertical="center" wrapText="true"/>
    </xf>
    <xf numFmtId="180" fontId="17" fillId="0" borderId="1" xfId="0" applyNumberFormat="true"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178" fontId="0" fillId="0" borderId="1" xfId="0" applyNumberFormat="true" applyFill="true" applyBorder="true" applyAlignment="true">
      <alignment horizontal="center" vertical="center" wrapText="true"/>
    </xf>
    <xf numFmtId="0" fontId="19" fillId="0" borderId="0" xfId="0" applyFont="true" applyAlignment="true">
      <alignment vertical="center"/>
    </xf>
    <xf numFmtId="0" fontId="20" fillId="0" borderId="0" xfId="0" applyFont="true" applyFill="true" applyAlignment="true">
      <alignment horizontal="center" vertical="center" wrapText="true"/>
    </xf>
    <xf numFmtId="0" fontId="20" fillId="0" borderId="0" xfId="0" applyFont="true" applyFill="true" applyBorder="true" applyAlignment="true">
      <alignment horizontal="center" vertical="center" wrapText="true"/>
    </xf>
    <xf numFmtId="0" fontId="21" fillId="0" borderId="1" xfId="0" applyFont="true" applyFill="true" applyBorder="true" applyAlignment="true">
      <alignment horizontal="center" vertical="center" wrapText="true"/>
    </xf>
    <xf numFmtId="0" fontId="21" fillId="0" borderId="4" xfId="0" applyFont="true" applyFill="true" applyBorder="true" applyAlignment="true">
      <alignment horizontal="center" vertical="center" wrapText="true"/>
    </xf>
    <xf numFmtId="180" fontId="21" fillId="0" borderId="1" xfId="0" applyNumberFormat="true" applyFont="true" applyFill="true" applyBorder="true" applyAlignment="true">
      <alignment horizontal="center" vertical="center" wrapText="true"/>
    </xf>
    <xf numFmtId="178" fontId="21" fillId="0" borderId="1" xfId="0" applyNumberFormat="true" applyFont="true" applyFill="true" applyBorder="true" applyAlignment="true">
      <alignment horizontal="center" vertical="center" wrapText="true"/>
    </xf>
    <xf numFmtId="178" fontId="18" fillId="0" borderId="1" xfId="0" applyNumberFormat="true" applyFont="true" applyFill="true" applyBorder="true" applyAlignment="true">
      <alignment horizontal="center" vertical="center" wrapText="true"/>
    </xf>
    <xf numFmtId="0" fontId="0" fillId="0" borderId="0" xfId="0" applyAlignment="true">
      <alignment horizontal="center" vertical="center"/>
    </xf>
    <xf numFmtId="0" fontId="0" fillId="0" borderId="0" xfId="0" applyAlignment="true">
      <alignment vertical="center"/>
    </xf>
    <xf numFmtId="0" fontId="22" fillId="0" borderId="5" xfId="0" applyFont="true" applyFill="true" applyBorder="true" applyAlignment="true">
      <alignment horizontal="right" vertical="center" wrapText="true"/>
    </xf>
    <xf numFmtId="0" fontId="21" fillId="0" borderId="6" xfId="0" applyFont="true" applyFill="true" applyBorder="true" applyAlignment="true">
      <alignment horizontal="center" vertical="center" wrapText="true"/>
    </xf>
    <xf numFmtId="0" fontId="17" fillId="0" borderId="6" xfId="0" applyFont="true" applyFill="true" applyBorder="true" applyAlignment="true">
      <alignment horizontal="center" vertical="center" wrapText="true"/>
    </xf>
    <xf numFmtId="0" fontId="17" fillId="0" borderId="1" xfId="0" applyFont="true" applyFill="true" applyBorder="true" applyAlignment="true">
      <alignment horizontal="center" vertical="center"/>
    </xf>
    <xf numFmtId="177" fontId="21" fillId="0" borderId="1" xfId="0" applyNumberFormat="true" applyFont="true" applyFill="true" applyBorder="true" applyAlignment="true">
      <alignment horizontal="center" vertical="center" wrapText="true"/>
    </xf>
    <xf numFmtId="0" fontId="19" fillId="0" borderId="1" xfId="0" applyFont="true" applyFill="true" applyBorder="true" applyAlignment="true">
      <alignment horizontal="left" vertical="center" wrapText="true"/>
    </xf>
    <xf numFmtId="180" fontId="17" fillId="0" borderId="1" xfId="0" applyNumberFormat="true" applyFont="true" applyFill="true" applyBorder="true" applyAlignment="true">
      <alignment horizontal="center" vertical="center"/>
    </xf>
    <xf numFmtId="0" fontId="15" fillId="0" borderId="6" xfId="0" applyFont="true" applyFill="true" applyBorder="true" applyAlignment="true">
      <alignment horizontal="center" vertical="center" wrapText="true"/>
    </xf>
    <xf numFmtId="0" fontId="15" fillId="0" borderId="7" xfId="0" applyFont="true" applyFill="true" applyBorder="true" applyAlignment="true">
      <alignment horizontal="center" vertical="center" wrapText="true"/>
    </xf>
    <xf numFmtId="177" fontId="17" fillId="0" borderId="1" xfId="0" applyNumberFormat="true" applyFont="true" applyFill="true" applyBorder="true" applyAlignment="true">
      <alignment horizontal="center" vertical="center"/>
    </xf>
    <xf numFmtId="0" fontId="15" fillId="0" borderId="8" xfId="0" applyFont="true" applyFill="true" applyBorder="true" applyAlignment="true">
      <alignment horizontal="center" vertical="center" wrapText="true"/>
    </xf>
    <xf numFmtId="0" fontId="23" fillId="0" borderId="0" xfId="0" applyFont="true" applyAlignment="true">
      <alignment horizontal="center" vertical="center"/>
    </xf>
    <xf numFmtId="0" fontId="0" fillId="0" borderId="0" xfId="0" applyAlignment="true">
      <alignment horizontal="right" vertical="center"/>
    </xf>
    <xf numFmtId="0" fontId="17" fillId="0" borderId="1" xfId="0" applyFont="true" applyBorder="true" applyAlignment="true">
      <alignment horizontal="center" vertical="center"/>
    </xf>
    <xf numFmtId="0" fontId="0" fillId="0" borderId="1" xfId="0" applyBorder="true" applyAlignment="true">
      <alignment horizontal="center" vertical="center"/>
    </xf>
    <xf numFmtId="178" fontId="24" fillId="0" borderId="0" xfId="9" applyNumberFormat="true" applyFont="true" applyFill="true" applyAlignment="true">
      <alignment horizontal="center" vertical="center"/>
    </xf>
    <xf numFmtId="178" fontId="13" fillId="0" borderId="1" xfId="9" applyNumberFormat="true" applyFont="true" applyFill="true" applyBorder="true" applyAlignment="true">
      <alignment horizontal="center" vertical="center"/>
    </xf>
    <xf numFmtId="178" fontId="13" fillId="0" borderId="6" xfId="59" applyNumberFormat="true" applyFont="true" applyBorder="true" applyAlignment="true">
      <alignment horizontal="center" vertical="center" wrapText="true"/>
    </xf>
    <xf numFmtId="178" fontId="13" fillId="0" borderId="7" xfId="59" applyNumberFormat="true" applyFont="true" applyBorder="true" applyAlignment="true">
      <alignment horizontal="center" vertical="center" wrapText="true"/>
    </xf>
    <xf numFmtId="178" fontId="13" fillId="0" borderId="8" xfId="59" applyNumberFormat="true" applyFont="true" applyBorder="true" applyAlignment="true">
      <alignment horizontal="center" vertical="center" wrapText="true"/>
    </xf>
    <xf numFmtId="178" fontId="13" fillId="0" borderId="2" xfId="9" applyNumberFormat="true" applyFont="true" applyFill="true" applyBorder="true" applyAlignment="true">
      <alignment horizontal="centerContinuous" vertical="center" wrapText="true"/>
    </xf>
    <xf numFmtId="178" fontId="13" fillId="0" borderId="3" xfId="9" applyNumberFormat="true" applyFont="true" applyFill="true" applyBorder="true" applyAlignment="true">
      <alignment horizontal="centerContinuous" vertical="center" wrapText="true"/>
    </xf>
    <xf numFmtId="178" fontId="13" fillId="0" borderId="4" xfId="9" applyNumberFormat="true" applyFont="true" applyFill="true" applyBorder="true" applyAlignment="true">
      <alignment horizontal="centerContinuous" vertical="center" wrapText="true"/>
    </xf>
    <xf numFmtId="178" fontId="13" fillId="0" borderId="1" xfId="9" applyNumberFormat="true" applyFont="true" applyFill="true" applyBorder="true" applyAlignment="true">
      <alignment horizontal="centerContinuous" vertical="center"/>
    </xf>
    <xf numFmtId="0" fontId="13" fillId="0" borderId="1" xfId="9" applyFont="true" applyFill="true" applyBorder="true" applyAlignment="true">
      <alignment horizontal="centerContinuous" vertical="center"/>
    </xf>
    <xf numFmtId="178" fontId="13" fillId="0" borderId="1" xfId="9" applyNumberFormat="true" applyFont="true" applyFill="true" applyBorder="true" applyAlignment="true">
      <alignment horizontal="centerContinuous" vertical="center" wrapText="true"/>
    </xf>
    <xf numFmtId="178" fontId="13" fillId="0" borderId="1" xfId="69" applyNumberFormat="true" applyFont="true" applyBorder="true" applyAlignment="true">
      <alignment horizontal="center" vertical="center" wrapText="true"/>
    </xf>
    <xf numFmtId="178" fontId="14" fillId="0" borderId="1" xfId="9" applyNumberFormat="true" applyFont="true" applyFill="true" applyBorder="true" applyAlignment="true">
      <alignment horizontal="centerContinuous" vertical="center"/>
    </xf>
    <xf numFmtId="0" fontId="14" fillId="0" borderId="1" xfId="69" applyFont="true" applyBorder="true" applyAlignment="true">
      <alignment horizontal="center" vertical="center" wrapText="true"/>
    </xf>
    <xf numFmtId="0" fontId="14" fillId="0" borderId="1" xfId="9" applyFont="true" applyFill="true" applyBorder="true" applyAlignment="true">
      <alignment horizontal="centerContinuous" vertical="center"/>
    </xf>
    <xf numFmtId="178" fontId="14" fillId="0" borderId="1" xfId="9" applyNumberFormat="true" applyFont="true" applyFill="true" applyBorder="true" applyAlignment="true">
      <alignment horizontal="centerContinuous" vertical="center" wrapText="true"/>
    </xf>
    <xf numFmtId="178" fontId="14" fillId="0" borderId="1" xfId="69" applyNumberFormat="true" applyFont="true" applyBorder="true" applyAlignment="true">
      <alignment horizontal="center" vertical="center" wrapText="true"/>
    </xf>
    <xf numFmtId="178" fontId="14" fillId="0" borderId="1" xfId="9" applyNumberFormat="true" applyFont="true" applyFill="true" applyBorder="true" applyAlignment="true">
      <alignment horizontal="center" vertical="center" wrapText="true"/>
    </xf>
    <xf numFmtId="180" fontId="14" fillId="0" borderId="1" xfId="9" applyNumberFormat="true" applyFont="true" applyFill="true" applyBorder="true" applyAlignment="true">
      <alignment horizontal="center" vertical="center"/>
    </xf>
    <xf numFmtId="180" fontId="14" fillId="0" borderId="1" xfId="0" applyNumberFormat="true" applyFont="true" applyFill="true" applyBorder="true" applyAlignment="true">
      <alignment horizontal="center" vertical="center"/>
    </xf>
    <xf numFmtId="180" fontId="14" fillId="0" borderId="1" xfId="0" applyNumberFormat="true" applyFont="true" applyFill="true" applyBorder="true" applyAlignment="true">
      <alignment horizontal="center" vertical="center" wrapText="true"/>
    </xf>
    <xf numFmtId="49" fontId="14" fillId="0" borderId="1" xfId="0" applyNumberFormat="true" applyFont="true" applyFill="true" applyBorder="true" applyAlignment="true">
      <alignment horizontal="center" vertical="center" wrapText="true"/>
    </xf>
    <xf numFmtId="180" fontId="14" fillId="0" borderId="1" xfId="9" applyNumberFormat="true" applyFont="true" applyFill="true" applyBorder="true" applyAlignment="true">
      <alignment horizontal="center" vertical="center" wrapText="true"/>
    </xf>
    <xf numFmtId="180" fontId="14" fillId="0" borderId="1" xfId="69" applyNumberFormat="true" applyFont="true" applyBorder="true" applyAlignment="true">
      <alignment horizontal="center" vertical="center" wrapText="true"/>
    </xf>
    <xf numFmtId="178" fontId="13" fillId="0" borderId="1" xfId="59" applyNumberFormat="true" applyFont="true" applyBorder="true" applyAlignment="true">
      <alignment horizontal="center" vertical="center" wrapText="true"/>
    </xf>
    <xf numFmtId="0" fontId="13" fillId="0" borderId="9" xfId="59" applyFont="true" applyBorder="true" applyAlignment="true">
      <alignment horizontal="center" vertical="center" wrapText="true"/>
    </xf>
    <xf numFmtId="0" fontId="13" fillId="0" borderId="10" xfId="59" applyFont="true" applyBorder="true" applyAlignment="true">
      <alignment horizontal="center" vertical="center" wrapText="true"/>
    </xf>
    <xf numFmtId="0" fontId="13" fillId="0" borderId="11" xfId="59" applyFont="true" applyBorder="true" applyAlignment="true">
      <alignment horizontal="center" vertical="center" wrapText="true"/>
    </xf>
    <xf numFmtId="0" fontId="13" fillId="0" borderId="1" xfId="9" applyFont="true" applyFill="true" applyBorder="true" applyAlignment="true">
      <alignment horizontal="center" vertical="center" wrapText="true"/>
    </xf>
    <xf numFmtId="178" fontId="13" fillId="0" borderId="1" xfId="6" applyNumberFormat="true" applyFont="true" applyBorder="true" applyAlignment="true">
      <alignment horizontal="center" vertical="center" wrapText="true"/>
    </xf>
    <xf numFmtId="178" fontId="13" fillId="0" borderId="1" xfId="33" applyNumberFormat="true" applyFont="true" applyBorder="true" applyAlignment="true" applyProtection="true">
      <alignment horizontal="center" vertical="center"/>
      <protection locked="false"/>
    </xf>
    <xf numFmtId="0" fontId="14" fillId="0" borderId="11" xfId="69" applyFont="true" applyBorder="true" applyAlignment="true">
      <alignment horizontal="center" vertical="center" wrapText="true"/>
    </xf>
    <xf numFmtId="1" fontId="14" fillId="0" borderId="11" xfId="69" applyNumberFormat="true" applyFont="true" applyBorder="true" applyAlignment="true">
      <alignment horizontal="center" vertical="center" wrapText="true"/>
    </xf>
    <xf numFmtId="178" fontId="14" fillId="0" borderId="1" xfId="33" applyNumberFormat="true" applyFont="true" applyBorder="true" applyAlignment="true" applyProtection="true">
      <alignment horizontal="center" vertical="center"/>
      <protection locked="false"/>
    </xf>
    <xf numFmtId="0" fontId="25" fillId="0" borderId="1" xfId="9" applyFont="true" applyFill="true" applyBorder="true" applyAlignment="true">
      <alignment horizontal="center" vertical="center"/>
    </xf>
    <xf numFmtId="0" fontId="25" fillId="0" borderId="11" xfId="0" applyFont="true" applyFill="true" applyBorder="true" applyAlignment="true">
      <alignment horizontal="center" vertical="center"/>
    </xf>
    <xf numFmtId="178" fontId="14" fillId="0" borderId="11" xfId="33" applyNumberFormat="true" applyFont="true" applyFill="true" applyBorder="true" applyAlignment="true" applyProtection="true">
      <alignment horizontal="center" vertical="center"/>
      <protection locked="false"/>
    </xf>
    <xf numFmtId="178" fontId="13" fillId="0" borderId="11" xfId="9" applyNumberFormat="true" applyFont="true" applyFill="true" applyBorder="true" applyAlignment="true">
      <alignment horizontal="center" vertical="center" wrapText="true"/>
    </xf>
    <xf numFmtId="177" fontId="14" fillId="0" borderId="11" xfId="69" applyNumberFormat="true" applyFont="true" applyFill="true" applyBorder="true" applyAlignment="true">
      <alignment horizontal="center" vertical="center" wrapText="true"/>
    </xf>
    <xf numFmtId="0" fontId="25" fillId="0" borderId="11" xfId="9" applyFont="true" applyFill="true" applyBorder="true" applyAlignment="true">
      <alignment horizontal="center" vertical="center"/>
    </xf>
    <xf numFmtId="178" fontId="14" fillId="0" borderId="11" xfId="33" applyNumberFormat="true" applyFont="true" applyBorder="true" applyAlignment="true" applyProtection="true">
      <alignment horizontal="center" vertical="center"/>
      <protection locked="false"/>
    </xf>
    <xf numFmtId="178" fontId="14" fillId="0" borderId="1" xfId="6" applyNumberFormat="true" applyFont="true" applyBorder="true" applyAlignment="true">
      <alignment horizontal="center" vertical="center" wrapText="true"/>
    </xf>
    <xf numFmtId="178" fontId="14" fillId="0" borderId="11" xfId="9" applyNumberFormat="true" applyFont="true" applyFill="true" applyBorder="true" applyAlignment="true">
      <alignment horizontal="center" vertical="center" wrapText="true"/>
    </xf>
    <xf numFmtId="178" fontId="13" fillId="0" borderId="9" xfId="59" applyNumberFormat="true" applyFont="true" applyBorder="true" applyAlignment="true">
      <alignment horizontal="center" vertical="center" wrapText="true"/>
    </xf>
    <xf numFmtId="178" fontId="13" fillId="0" borderId="10" xfId="59" applyNumberFormat="true" applyFont="true" applyBorder="true" applyAlignment="true">
      <alignment horizontal="center" vertical="center" wrapText="true"/>
    </xf>
    <xf numFmtId="178" fontId="13" fillId="0" borderId="11" xfId="59" applyNumberFormat="true" applyFont="true" applyBorder="true" applyAlignment="true">
      <alignment horizontal="center" vertical="center" wrapText="true"/>
    </xf>
    <xf numFmtId="178" fontId="25" fillId="0" borderId="1" xfId="9" applyNumberFormat="true" applyFont="true" applyFill="true" applyBorder="true" applyAlignment="true">
      <alignment horizontal="center" vertical="center"/>
    </xf>
    <xf numFmtId="0" fontId="14" fillId="0" borderId="11" xfId="0" applyNumberFormat="true" applyFont="true" applyFill="true" applyBorder="true" applyAlignment="true">
      <alignment horizontal="center" vertical="center"/>
    </xf>
    <xf numFmtId="178" fontId="25" fillId="0" borderId="11" xfId="9" applyNumberFormat="true" applyFont="true" applyFill="true" applyBorder="true" applyAlignment="true">
      <alignment horizontal="center" vertical="center"/>
    </xf>
    <xf numFmtId="178" fontId="13" fillId="0" borderId="1" xfId="9" applyNumberFormat="true" applyFont="true" applyFill="true" applyBorder="true" applyAlignment="true">
      <alignment horizontal="center" vertical="center" wrapText="true"/>
    </xf>
    <xf numFmtId="178" fontId="14" fillId="0" borderId="1" xfId="9" applyNumberFormat="true" applyFont="true" applyFill="true" applyBorder="true" applyAlignment="true">
      <alignment horizontal="center" vertical="center"/>
    </xf>
    <xf numFmtId="0" fontId="14" fillId="0" borderId="1" xfId="9"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26" fillId="0" borderId="0" xfId="24" applyFont="true" applyAlignment="true">
      <alignment horizontal="center"/>
    </xf>
    <xf numFmtId="0" fontId="0" fillId="0" borderId="0" xfId="24" applyFont="true" applyFill="true" applyBorder="true" applyAlignment="true" applyProtection="true">
      <protection locked="false"/>
    </xf>
    <xf numFmtId="0" fontId="27" fillId="0" borderId="0" xfId="24" applyProtection="true">
      <protection locked="false"/>
    </xf>
    <xf numFmtId="0" fontId="27" fillId="0" borderId="0" xfId="24"/>
    <xf numFmtId="0" fontId="28" fillId="0" borderId="0" xfId="24" applyFont="true" applyFill="true" applyBorder="true" applyAlignment="true" applyProtection="true">
      <alignment horizontal="center" vertical="center"/>
      <protection locked="false"/>
    </xf>
    <xf numFmtId="0" fontId="28" fillId="0" borderId="5" xfId="24" applyFont="true" applyFill="true" applyBorder="true" applyAlignment="true" applyProtection="true">
      <alignment vertical="center"/>
      <protection locked="false"/>
    </xf>
    <xf numFmtId="0" fontId="29" fillId="0" borderId="5" xfId="24" applyFont="true" applyFill="true" applyBorder="true" applyAlignment="true" applyProtection="true">
      <alignment horizontal="right"/>
      <protection locked="false"/>
    </xf>
    <xf numFmtId="0" fontId="11" fillId="0" borderId="1" xfId="24" applyFont="true" applyFill="true" applyBorder="true" applyAlignment="true" applyProtection="true">
      <alignment horizontal="center" vertical="center" wrapText="true"/>
      <protection locked="false"/>
    </xf>
    <xf numFmtId="177" fontId="11" fillId="0" borderId="1" xfId="24" applyNumberFormat="true" applyFont="true" applyFill="true" applyBorder="true" applyAlignment="true" applyProtection="true">
      <alignment horizontal="center" vertical="center" wrapText="true"/>
      <protection locked="false"/>
    </xf>
    <xf numFmtId="0" fontId="11" fillId="0" borderId="1" xfId="0" applyFont="true" applyFill="true" applyBorder="true" applyAlignment="true">
      <alignment horizontal="center" vertical="center" wrapText="true"/>
    </xf>
    <xf numFmtId="178" fontId="11" fillId="0" borderId="1" xfId="0" applyNumberFormat="true" applyFont="true" applyFill="true" applyBorder="true" applyAlignment="true">
      <alignment horizontal="center" vertical="center" wrapText="true"/>
    </xf>
    <xf numFmtId="0" fontId="30" fillId="0" borderId="1" xfId="0" applyFont="true" applyFill="true" applyBorder="true" applyAlignment="true">
      <alignment horizontal="center" vertical="center"/>
    </xf>
    <xf numFmtId="0" fontId="11" fillId="0" borderId="6" xfId="0" applyFont="true" applyFill="true" applyBorder="true" applyAlignment="true">
      <alignment horizontal="center" vertical="center" wrapText="true"/>
    </xf>
    <xf numFmtId="0" fontId="11" fillId="0" borderId="7" xfId="0" applyFont="true" applyFill="true" applyBorder="true" applyAlignment="true">
      <alignment horizontal="center" vertical="center" wrapText="true"/>
    </xf>
    <xf numFmtId="0" fontId="12" fillId="0" borderId="1" xfId="0" applyFont="true" applyFill="true" applyBorder="true" applyAlignment="true" applyProtection="true">
      <alignment horizontal="center" vertical="center" wrapText="true"/>
    </xf>
    <xf numFmtId="178" fontId="12" fillId="0" borderId="1" xfId="0" applyNumberFormat="true" applyFont="true" applyFill="true" applyBorder="true" applyAlignment="true">
      <alignment horizontal="center" vertical="center" wrapText="true"/>
    </xf>
    <xf numFmtId="0" fontId="31" fillId="0" borderId="1" xfId="0" applyFont="true" applyFill="true" applyBorder="true" applyAlignment="true">
      <alignment horizontal="center" vertical="center"/>
    </xf>
    <xf numFmtId="0" fontId="12" fillId="0" borderId="1" xfId="0" applyFont="true" applyFill="true" applyBorder="true" applyAlignment="true">
      <alignment horizontal="center" vertical="center" wrapText="true"/>
    </xf>
    <xf numFmtId="0" fontId="11" fillId="0" borderId="8" xfId="0" applyFont="true" applyFill="true" applyBorder="true" applyAlignment="true">
      <alignment horizontal="center" vertical="center" wrapText="true"/>
    </xf>
    <xf numFmtId="0" fontId="12" fillId="0" borderId="1" xfId="0" applyFont="true" applyFill="true" applyBorder="true" applyAlignment="true">
      <alignment horizontal="center" vertical="center"/>
    </xf>
    <xf numFmtId="0" fontId="32" fillId="0" borderId="0" xfId="9">
      <alignment vertical="center"/>
    </xf>
    <xf numFmtId="0" fontId="32" fillId="0" borderId="0" xfId="9" applyAlignment="true">
      <alignment horizontal="left" vertical="center"/>
    </xf>
    <xf numFmtId="0" fontId="0" fillId="0" borderId="0" xfId="45"/>
    <xf numFmtId="0" fontId="32" fillId="0" borderId="0" xfId="43"/>
    <xf numFmtId="0" fontId="32" fillId="0" borderId="0" xfId="43" applyAlignment="true">
      <alignment horizontal="left"/>
    </xf>
    <xf numFmtId="0" fontId="33" fillId="0" borderId="0" xfId="45" applyFont="true" applyFill="true" applyBorder="true" applyAlignment="true">
      <alignment horizontal="center" vertical="center" wrapText="true"/>
    </xf>
    <xf numFmtId="0" fontId="33" fillId="0" borderId="0" xfId="45" applyFont="true" applyFill="true" applyBorder="true" applyAlignment="true">
      <alignment horizontal="left" vertical="center" wrapText="true"/>
    </xf>
    <xf numFmtId="0" fontId="14" fillId="0" borderId="0" xfId="45" applyFont="true" applyFill="true" applyBorder="true" applyAlignment="true">
      <alignment horizontal="right" vertical="center" wrapText="true"/>
    </xf>
    <xf numFmtId="0" fontId="13" fillId="0" borderId="1" xfId="45" applyFont="true" applyFill="true" applyBorder="true" applyAlignment="true">
      <alignment horizontal="center" vertical="center" wrapText="true"/>
    </xf>
    <xf numFmtId="0" fontId="13" fillId="0" borderId="1" xfId="45" applyFont="true" applyFill="true" applyBorder="true" applyAlignment="true">
      <alignment horizontal="center" vertical="center"/>
    </xf>
    <xf numFmtId="0" fontId="34" fillId="0" borderId="1" xfId="45" applyFont="true" applyFill="true" applyBorder="true" applyAlignment="true">
      <alignment horizontal="center" vertical="center" wrapText="true"/>
    </xf>
    <xf numFmtId="176" fontId="35" fillId="2" borderId="1" xfId="45" applyNumberFormat="true" applyFont="true" applyFill="true" applyBorder="true" applyAlignment="true">
      <alignment horizontal="center" vertical="center" wrapText="true"/>
    </xf>
    <xf numFmtId="0" fontId="0" fillId="0" borderId="1" xfId="45" applyBorder="true" applyAlignment="true">
      <alignment horizontal="left" wrapText="true"/>
    </xf>
    <xf numFmtId="176" fontId="36" fillId="2" borderId="1" xfId="45" applyNumberFormat="true" applyFont="true" applyFill="true" applyBorder="true" applyAlignment="true">
      <alignment horizontal="center" vertical="center" wrapText="true"/>
    </xf>
    <xf numFmtId="0" fontId="0" fillId="0" borderId="1" xfId="45" applyBorder="true" applyAlignment="true">
      <alignment horizontal="left"/>
    </xf>
    <xf numFmtId="0" fontId="14" fillId="0" borderId="1" xfId="45" applyFont="true" applyBorder="true" applyAlignment="true">
      <alignment horizontal="center" vertical="center"/>
    </xf>
    <xf numFmtId="176" fontId="37" fillId="2" borderId="1" xfId="45" applyNumberFormat="true" applyFont="true" applyFill="true" applyBorder="true" applyAlignment="true">
      <alignment horizontal="center" vertical="center" wrapText="true"/>
    </xf>
    <xf numFmtId="0" fontId="15" fillId="0" borderId="1" xfId="45" applyFont="true" applyBorder="true" applyAlignment="true">
      <alignment horizontal="left" vertical="center" wrapText="true"/>
    </xf>
    <xf numFmtId="0" fontId="13" fillId="0" borderId="6" xfId="45" applyFont="true" applyFill="true" applyBorder="true" applyAlignment="true">
      <alignment horizontal="center" vertical="center" wrapText="true"/>
    </xf>
    <xf numFmtId="0" fontId="13" fillId="0" borderId="7" xfId="45" applyFont="true" applyFill="true" applyBorder="true" applyAlignment="true">
      <alignment horizontal="center" vertical="center" wrapText="true"/>
    </xf>
    <xf numFmtId="0" fontId="13" fillId="0" borderId="8" xfId="45" applyFont="true" applyFill="true" applyBorder="true" applyAlignment="true">
      <alignment horizontal="center" vertical="center" wrapText="true"/>
    </xf>
    <xf numFmtId="0" fontId="38" fillId="0" borderId="0" xfId="0" applyFont="true">
      <alignment vertical="center"/>
    </xf>
    <xf numFmtId="0" fontId="39" fillId="0" borderId="0" xfId="0" applyFont="true">
      <alignment vertical="center"/>
    </xf>
    <xf numFmtId="0" fontId="40" fillId="0" borderId="0" xfId="0" applyFont="true" applyAlignment="true">
      <alignment horizontal="center" vertical="center" wrapText="true"/>
    </xf>
    <xf numFmtId="0" fontId="39" fillId="0" borderId="0" xfId="0" applyFont="true" applyAlignment="true">
      <alignment horizontal="right" vertical="center"/>
    </xf>
    <xf numFmtId="0" fontId="41" fillId="0" borderId="1" xfId="0" applyFont="true" applyBorder="true" applyAlignment="true">
      <alignment horizontal="center" vertical="center" wrapText="true"/>
    </xf>
    <xf numFmtId="0" fontId="42" fillId="0" borderId="1" xfId="0" applyFont="true" applyBorder="true" applyAlignment="true">
      <alignment horizontal="center" vertical="center" wrapText="true"/>
    </xf>
    <xf numFmtId="0" fontId="42" fillId="0" borderId="1" xfId="0" applyFont="true" applyBorder="true" applyAlignment="true">
      <alignment horizontal="left" vertical="center"/>
    </xf>
    <xf numFmtId="0" fontId="42" fillId="0" borderId="1" xfId="0" applyFont="true" applyBorder="true" applyAlignment="true">
      <alignment horizontal="center" vertical="center"/>
    </xf>
    <xf numFmtId="0" fontId="38" fillId="0" borderId="1" xfId="0" applyFont="true" applyBorder="true" applyAlignment="true">
      <alignment horizontal="left" vertical="top" wrapText="true"/>
    </xf>
    <xf numFmtId="0" fontId="43" fillId="0" borderId="1" xfId="0" applyFont="true" applyBorder="true" applyAlignment="true">
      <alignment horizontal="center" vertical="center"/>
    </xf>
    <xf numFmtId="0" fontId="43" fillId="0" borderId="1" xfId="0" applyFont="true" applyBorder="true" applyAlignment="true">
      <alignment horizontal="center" vertical="center" wrapText="true"/>
    </xf>
    <xf numFmtId="0" fontId="42" fillId="0" borderId="1" xfId="0" applyFont="true" applyFill="true" applyBorder="true" applyAlignment="true">
      <alignment horizontal="left" vertical="center"/>
    </xf>
    <xf numFmtId="0" fontId="42" fillId="0" borderId="1" xfId="0" applyFont="true" applyBorder="true" applyAlignment="true">
      <alignment horizontal="left" vertical="center" wrapText="true"/>
    </xf>
  </cellXfs>
  <cellStyles count="77">
    <cellStyle name="常规" xfId="0" builtinId="0"/>
    <cellStyle name="千位分隔_99年最新计划 2 2 2" xfId="1"/>
    <cellStyle name="常规_Sheet1_2014－2015干线投资测算表1105_附件2国省干线 2 3 2" xfId="2"/>
    <cellStyle name="常规 6" xfId="3"/>
    <cellStyle name="常规 5" xfId="4"/>
    <cellStyle name="常规 4 3 2 17" xfId="5"/>
    <cellStyle name="常规 11_2014－2015干线投资测算表1105" xfId="6"/>
    <cellStyle name="常规 4 2 5 2 2" xfId="7"/>
    <cellStyle name="常规 4" xfId="8"/>
    <cellStyle name="常规 2" xfId="9"/>
    <cellStyle name="常规 11" xfId="10"/>
    <cellStyle name="常规 10 2 2" xfId="11"/>
    <cellStyle name="常规 4 3 2 3" xfId="12"/>
    <cellStyle name="常规 4 3 2" xfId="13"/>
    <cellStyle name="60% - 强调文字颜色 6" xfId="14" builtinId="52"/>
    <cellStyle name="20% - 强调文字颜色 6" xfId="15" builtinId="50"/>
    <cellStyle name="输出" xfId="16" builtinId="21"/>
    <cellStyle name="检查单元格" xfId="17" builtinId="23"/>
    <cellStyle name="差" xfId="18" builtinId="27"/>
    <cellStyle name="常规 10 3" xfId="19"/>
    <cellStyle name="标题 1" xfId="20" builtinId="16"/>
    <cellStyle name="常规 2 2 2" xfId="21"/>
    <cellStyle name="解释性文本" xfId="22" builtinId="53"/>
    <cellStyle name="标题 2" xfId="23" builtinId="17"/>
    <cellStyle name="常规 2 3" xfId="24"/>
    <cellStyle name="40% - 强调文字颜色 5" xfId="25" builtinId="47"/>
    <cellStyle name="千位分隔[0]" xfId="26" builtinId="6"/>
    <cellStyle name="常规 2 4" xfId="27"/>
    <cellStyle name="40% - 强调文字颜色 6" xfId="28" builtinId="51"/>
    <cellStyle name="超链接" xfId="29" builtinId="8"/>
    <cellStyle name="强调文字颜色 5" xfId="30" builtinId="45"/>
    <cellStyle name="常规 4 2 5 2 2 2" xfId="31"/>
    <cellStyle name="标题 3" xfId="32" builtinId="18"/>
    <cellStyle name="常规_北京 10 3" xfId="33"/>
    <cellStyle name="汇总" xfId="34" builtinId="25"/>
    <cellStyle name="20% - 强调文字颜色 1" xfId="35" builtinId="30"/>
    <cellStyle name="常规 7" xfId="36"/>
    <cellStyle name="40% - 强调文字颜色 1" xfId="37" builtinId="31"/>
    <cellStyle name="强调文字颜色 6" xfId="38" builtinId="49"/>
    <cellStyle name="千位分隔" xfId="39" builtinId="3"/>
    <cellStyle name="常规 2 6" xfId="40"/>
    <cellStyle name="标题" xfId="41" builtinId="15"/>
    <cellStyle name="已访问的超链接" xfId="42" builtinId="9"/>
    <cellStyle name="常规 2 2" xfId="43"/>
    <cellStyle name="40% - 强调文字颜色 4" xfId="44" builtinId="43"/>
    <cellStyle name="常规 3" xfId="45"/>
    <cellStyle name="链接单元格" xfId="46" builtinId="24"/>
    <cellStyle name="标题 4" xfId="47" builtinId="19"/>
    <cellStyle name="20% - 强调文字颜色 2" xfId="48" builtinId="34"/>
    <cellStyle name="常规 10" xfId="49"/>
    <cellStyle name="货币[0]" xfId="50" builtinId="7"/>
    <cellStyle name="常规 10 2" xfId="51"/>
    <cellStyle name="警告文本" xfId="52" builtinId="11"/>
    <cellStyle name="常规 8" xfId="53"/>
    <cellStyle name="40% - 强调文字颜色 2" xfId="54" builtinId="35"/>
    <cellStyle name="注释" xfId="55" builtinId="10"/>
    <cellStyle name="60% - 强调文字颜色 3" xfId="56" builtinId="40"/>
    <cellStyle name="好" xfId="57" builtinId="26"/>
    <cellStyle name="20% - 强调文字颜色 5" xfId="58" builtinId="46"/>
    <cellStyle name="普通_活用表_亿元表" xfId="59"/>
    <cellStyle name="适中" xfId="60" builtinId="28"/>
    <cellStyle name="计算" xfId="61" builtinId="22"/>
    <cellStyle name="强调文字颜色 1" xfId="62" builtinId="29"/>
    <cellStyle name="60% - 强调文字颜色 4" xfId="63" builtinId="44"/>
    <cellStyle name="60% - 强调文字颜色 1" xfId="64" builtinId="32"/>
    <cellStyle name="强调文字颜色 2" xfId="65" builtinId="33"/>
    <cellStyle name="60% - 强调文字颜色 5" xfId="66" builtinId="48"/>
    <cellStyle name="百分比" xfId="67" builtinId="5"/>
    <cellStyle name="60% - 强调文字颜色 2" xfId="68" builtinId="36"/>
    <cellStyle name="常规_Sheet1_2014－2015干线投资测算表1105_附件2国省干线 2" xfId="69"/>
    <cellStyle name="货币" xfId="70" builtinId="4"/>
    <cellStyle name="强调文字颜色 3" xfId="71" builtinId="37"/>
    <cellStyle name="20% - 强调文字颜色 3" xfId="72" builtinId="38"/>
    <cellStyle name="输入" xfId="73" builtinId="20"/>
    <cellStyle name="40% - 强调文字颜色 3" xfId="74" builtinId="39"/>
    <cellStyle name="强调文字颜色 4" xfId="75" builtinId="41"/>
    <cellStyle name="20% - 强调文字颜色 4" xfId="76"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14"/>
  <sheetViews>
    <sheetView tabSelected="1" view="pageBreakPreview" zoomScaleNormal="115" zoomScaleSheetLayoutView="100" workbookViewId="0">
      <selection activeCell="G8" sqref="G8"/>
    </sheetView>
  </sheetViews>
  <sheetFormatPr defaultColWidth="9" defaultRowHeight="13.5" outlineLevelCol="3"/>
  <cols>
    <col min="1" max="1" width="47.125" style="173" customWidth="true"/>
    <col min="2" max="3" width="20.375" style="173" customWidth="true"/>
    <col min="4" max="4" width="25.2583333333333" style="173" customWidth="true"/>
    <col min="5" max="16384" width="9" style="173"/>
  </cols>
  <sheetData>
    <row r="1" ht="30" customHeight="true" spans="1:1">
      <c r="A1" s="174" t="s">
        <v>0</v>
      </c>
    </row>
    <row r="2" ht="67" customHeight="true" spans="1:4">
      <c r="A2" s="175" t="s">
        <v>1</v>
      </c>
      <c r="B2" s="175"/>
      <c r="C2" s="175"/>
      <c r="D2" s="175"/>
    </row>
    <row r="3" ht="30" customHeight="true" spans="4:4">
      <c r="D3" s="176" t="s">
        <v>2</v>
      </c>
    </row>
    <row r="4" ht="43.5" customHeight="true" spans="1:4">
      <c r="A4" s="177" t="s">
        <v>3</v>
      </c>
      <c r="B4" s="177" t="s">
        <v>4</v>
      </c>
      <c r="C4" s="177" t="s">
        <v>5</v>
      </c>
      <c r="D4" s="177" t="s">
        <v>6</v>
      </c>
    </row>
    <row r="5" ht="43.5" customHeight="true" spans="1:4">
      <c r="A5" s="178" t="s">
        <v>7</v>
      </c>
      <c r="B5" s="178">
        <f>SUM(B6:B13)</f>
        <v>204363</v>
      </c>
      <c r="C5" s="178"/>
      <c r="D5" s="178"/>
    </row>
    <row r="6" ht="43.5" customHeight="true" spans="1:4">
      <c r="A6" s="179" t="s">
        <v>8</v>
      </c>
      <c r="B6" s="180">
        <v>22059</v>
      </c>
      <c r="C6" s="181" t="s">
        <v>9</v>
      </c>
      <c r="D6" s="182" t="s">
        <v>10</v>
      </c>
    </row>
    <row r="7" ht="43.5" customHeight="true" spans="1:4">
      <c r="A7" s="179" t="s">
        <v>11</v>
      </c>
      <c r="B7" s="180">
        <v>20000</v>
      </c>
      <c r="C7" s="181" t="s">
        <v>9</v>
      </c>
      <c r="D7" s="183" t="s">
        <v>12</v>
      </c>
    </row>
    <row r="8" ht="43.5" customHeight="true" spans="1:4">
      <c r="A8" s="179" t="s">
        <v>13</v>
      </c>
      <c r="B8" s="180">
        <v>30000</v>
      </c>
      <c r="C8" s="181" t="s">
        <v>14</v>
      </c>
      <c r="D8" s="182" t="s">
        <v>15</v>
      </c>
    </row>
    <row r="9" ht="43.5" customHeight="true" spans="1:4">
      <c r="A9" s="179" t="s">
        <v>16</v>
      </c>
      <c r="B9" s="180">
        <v>4000</v>
      </c>
      <c r="C9" s="181" t="s">
        <v>17</v>
      </c>
      <c r="D9" s="182" t="s">
        <v>18</v>
      </c>
    </row>
    <row r="10" ht="30" customHeight="true" spans="1:4">
      <c r="A10" s="179" t="s">
        <v>19</v>
      </c>
      <c r="B10" s="178">
        <v>115490.24</v>
      </c>
      <c r="C10" s="181" t="s">
        <v>9</v>
      </c>
      <c r="D10" s="182" t="s">
        <v>20</v>
      </c>
    </row>
    <row r="11" ht="30" customHeight="true" spans="1:4">
      <c r="A11" s="179" t="s">
        <v>21</v>
      </c>
      <c r="B11" s="178">
        <v>10000</v>
      </c>
      <c r="C11" s="181" t="s">
        <v>9</v>
      </c>
      <c r="D11" s="182" t="s">
        <v>22</v>
      </c>
    </row>
    <row r="12" ht="30" customHeight="true" spans="1:4">
      <c r="A12" s="184" t="s">
        <v>23</v>
      </c>
      <c r="B12" s="180">
        <v>2420</v>
      </c>
      <c r="C12" s="181" t="s">
        <v>24</v>
      </c>
      <c r="D12" s="182" t="s">
        <v>25</v>
      </c>
    </row>
    <row r="13" ht="51" customHeight="true" spans="1:4">
      <c r="A13" s="185" t="s">
        <v>26</v>
      </c>
      <c r="B13" s="180">
        <v>393.76</v>
      </c>
      <c r="C13" s="181" t="s">
        <v>27</v>
      </c>
      <c r="D13" s="182" t="s">
        <v>28</v>
      </c>
    </row>
    <row r="14" ht="30" customHeight="true"/>
  </sheetData>
  <mergeCells count="1">
    <mergeCell ref="A2:D2"/>
  </mergeCells>
  <pageMargins left="0.708661417322835" right="0.708661417322835" top="0.748031496062992" bottom="0.748031496062992" header="0.31496062992126" footer="0.31496062992126"/>
  <pageSetup paperSize="9" scale="78"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9"/>
  <sheetViews>
    <sheetView view="pageBreakPreview" zoomScaleNormal="100" zoomScaleSheetLayoutView="100" workbookViewId="0">
      <selection activeCell="M11" sqref="M11"/>
    </sheetView>
  </sheetViews>
  <sheetFormatPr defaultColWidth="9.44166666666667" defaultRowHeight="14.25" outlineLevelCol="3"/>
  <cols>
    <col min="1" max="1" width="14.1833333333333" style="152" customWidth="true"/>
    <col min="2" max="2" width="21.2583333333333" style="152" customWidth="true"/>
    <col min="3" max="3" width="20.375" style="152" customWidth="true"/>
    <col min="4" max="4" width="31.875" style="153" customWidth="true"/>
    <col min="5" max="16384" width="9.44166666666667" style="152"/>
  </cols>
  <sheetData>
    <row r="1" spans="1:4">
      <c r="A1" s="154" t="s">
        <v>29</v>
      </c>
      <c r="B1" s="155"/>
      <c r="C1" s="155"/>
      <c r="D1" s="156"/>
    </row>
    <row r="2" ht="22.5" spans="1:4">
      <c r="A2" s="157" t="s">
        <v>30</v>
      </c>
      <c r="B2" s="157"/>
      <c r="C2" s="157"/>
      <c r="D2" s="158"/>
    </row>
    <row r="3" ht="22.5" spans="1:4">
      <c r="A3" s="157"/>
      <c r="B3" s="157"/>
      <c r="C3" s="157"/>
      <c r="D3" s="159" t="s">
        <v>31</v>
      </c>
    </row>
    <row r="4" ht="18" customHeight="true" spans="1:4">
      <c r="A4" s="160" t="s">
        <v>32</v>
      </c>
      <c r="B4" s="161" t="s">
        <v>33</v>
      </c>
      <c r="C4" s="160" t="s">
        <v>34</v>
      </c>
      <c r="D4" s="161" t="s">
        <v>35</v>
      </c>
    </row>
    <row r="5" ht="18" customHeight="true" spans="1:4">
      <c r="A5" s="162" t="s">
        <v>36</v>
      </c>
      <c r="B5" s="162"/>
      <c r="C5" s="163">
        <v>22059</v>
      </c>
      <c r="D5" s="164"/>
    </row>
    <row r="6" ht="18" customHeight="true" spans="1:4">
      <c r="A6" s="160" t="s">
        <v>37</v>
      </c>
      <c r="B6" s="160" t="s">
        <v>38</v>
      </c>
      <c r="C6" s="165">
        <v>1338</v>
      </c>
      <c r="D6" s="166"/>
    </row>
    <row r="7" ht="51" customHeight="true" spans="1:4">
      <c r="A7" s="160"/>
      <c r="B7" s="167" t="s">
        <v>39</v>
      </c>
      <c r="C7" s="168">
        <v>633</v>
      </c>
      <c r="D7" s="169" t="s">
        <v>40</v>
      </c>
    </row>
    <row r="8" ht="18" customHeight="true" spans="1:4">
      <c r="A8" s="160"/>
      <c r="B8" s="167" t="s">
        <v>41</v>
      </c>
      <c r="C8" s="168">
        <v>355</v>
      </c>
      <c r="D8" s="169"/>
    </row>
    <row r="9" ht="18" customHeight="true" spans="1:4">
      <c r="A9" s="160"/>
      <c r="B9" s="167" t="s">
        <v>42</v>
      </c>
      <c r="C9" s="168">
        <v>350</v>
      </c>
      <c r="D9" s="169"/>
    </row>
    <row r="10" ht="18" customHeight="true" spans="1:4">
      <c r="A10" s="160" t="s">
        <v>43</v>
      </c>
      <c r="B10" s="160" t="s">
        <v>38</v>
      </c>
      <c r="C10" s="165">
        <v>1293</v>
      </c>
      <c r="D10" s="169"/>
    </row>
    <row r="11" ht="37" customHeight="true" spans="1:4">
      <c r="A11" s="160"/>
      <c r="B11" s="167" t="s">
        <v>39</v>
      </c>
      <c r="C11" s="168">
        <v>129</v>
      </c>
      <c r="D11" s="169" t="s">
        <v>44</v>
      </c>
    </row>
    <row r="12" ht="18" customHeight="true" spans="1:4">
      <c r="A12" s="160"/>
      <c r="B12" s="167" t="s">
        <v>45</v>
      </c>
      <c r="C12" s="168">
        <v>156</v>
      </c>
      <c r="D12" s="169"/>
    </row>
    <row r="13" ht="18" customHeight="true" spans="1:4">
      <c r="A13" s="160"/>
      <c r="B13" s="167" t="s">
        <v>46</v>
      </c>
      <c r="C13" s="168">
        <v>304</v>
      </c>
      <c r="D13" s="169"/>
    </row>
    <row r="14" ht="18" customHeight="true" spans="1:4">
      <c r="A14" s="160"/>
      <c r="B14" s="167" t="s">
        <v>47</v>
      </c>
      <c r="C14" s="168">
        <v>252</v>
      </c>
      <c r="D14" s="169"/>
    </row>
    <row r="15" ht="18" customHeight="true" spans="1:4">
      <c r="A15" s="160"/>
      <c r="B15" s="167" t="s">
        <v>48</v>
      </c>
      <c r="C15" s="168">
        <v>134</v>
      </c>
      <c r="D15" s="169"/>
    </row>
    <row r="16" ht="18" customHeight="true" spans="1:4">
      <c r="A16" s="160"/>
      <c r="B16" s="167" t="s">
        <v>49</v>
      </c>
      <c r="C16" s="168">
        <v>318</v>
      </c>
      <c r="D16" s="169"/>
    </row>
    <row r="17" ht="18" customHeight="true" spans="1:4">
      <c r="A17" s="160" t="s">
        <v>50</v>
      </c>
      <c r="B17" s="160" t="s">
        <v>38</v>
      </c>
      <c r="C17" s="165">
        <v>718</v>
      </c>
      <c r="D17" s="169"/>
    </row>
    <row r="18" spans="1:4">
      <c r="A18" s="160"/>
      <c r="B18" s="167" t="s">
        <v>39</v>
      </c>
      <c r="C18" s="168">
        <v>86</v>
      </c>
      <c r="D18" s="169" t="s">
        <v>51</v>
      </c>
    </row>
    <row r="19" ht="18" customHeight="true" spans="1:4">
      <c r="A19" s="160"/>
      <c r="B19" s="167" t="s">
        <v>52</v>
      </c>
      <c r="C19" s="168">
        <v>264</v>
      </c>
      <c r="D19" s="169"/>
    </row>
    <row r="20" ht="18" customHeight="true" spans="1:4">
      <c r="A20" s="160"/>
      <c r="B20" s="167" t="s">
        <v>53</v>
      </c>
      <c r="C20" s="168">
        <v>319</v>
      </c>
      <c r="D20" s="169"/>
    </row>
    <row r="21" ht="18" customHeight="true" spans="1:4">
      <c r="A21" s="160"/>
      <c r="B21" s="167" t="s">
        <v>54</v>
      </c>
      <c r="C21" s="168">
        <v>49</v>
      </c>
      <c r="D21" s="169"/>
    </row>
    <row r="22" ht="18" customHeight="true" spans="1:4">
      <c r="A22" s="160" t="s">
        <v>55</v>
      </c>
      <c r="B22" s="160" t="s">
        <v>38</v>
      </c>
      <c r="C22" s="165">
        <v>1852</v>
      </c>
      <c r="D22" s="169"/>
    </row>
    <row r="23" ht="43" customHeight="true" spans="1:4">
      <c r="A23" s="160"/>
      <c r="B23" s="167" t="s">
        <v>39</v>
      </c>
      <c r="C23" s="168">
        <v>83</v>
      </c>
      <c r="D23" s="169" t="s">
        <v>56</v>
      </c>
    </row>
    <row r="24" ht="18" customHeight="true" spans="1:4">
      <c r="A24" s="160"/>
      <c r="B24" s="167" t="s">
        <v>57</v>
      </c>
      <c r="C24" s="168">
        <v>343</v>
      </c>
      <c r="D24" s="169"/>
    </row>
    <row r="25" ht="18" customHeight="true" spans="1:4">
      <c r="A25" s="160"/>
      <c r="B25" s="167" t="s">
        <v>58</v>
      </c>
      <c r="C25" s="168">
        <v>361</v>
      </c>
      <c r="D25" s="169"/>
    </row>
    <row r="26" ht="18" customHeight="true" spans="1:4">
      <c r="A26" s="160"/>
      <c r="B26" s="167" t="s">
        <v>59</v>
      </c>
      <c r="C26" s="168">
        <v>117</v>
      </c>
      <c r="D26" s="169"/>
    </row>
    <row r="27" ht="18" customHeight="true" spans="1:4">
      <c r="A27" s="160" t="s">
        <v>55</v>
      </c>
      <c r="B27" s="167" t="s">
        <v>60</v>
      </c>
      <c r="C27" s="168">
        <v>224</v>
      </c>
      <c r="D27" s="169"/>
    </row>
    <row r="28" ht="18" customHeight="true" spans="1:4">
      <c r="A28" s="160"/>
      <c r="B28" s="167" t="s">
        <v>61</v>
      </c>
      <c r="C28" s="168">
        <v>221</v>
      </c>
      <c r="D28" s="169"/>
    </row>
    <row r="29" ht="18" customHeight="true" spans="1:4">
      <c r="A29" s="160"/>
      <c r="B29" s="167" t="s">
        <v>62</v>
      </c>
      <c r="C29" s="168">
        <v>275</v>
      </c>
      <c r="D29" s="169"/>
    </row>
    <row r="30" ht="18" customHeight="true" spans="1:4">
      <c r="A30" s="160"/>
      <c r="B30" s="167" t="s">
        <v>63</v>
      </c>
      <c r="C30" s="168">
        <v>228</v>
      </c>
      <c r="D30" s="169"/>
    </row>
    <row r="31" ht="18" customHeight="true" spans="1:4">
      <c r="A31" s="170" t="s">
        <v>64</v>
      </c>
      <c r="B31" s="160" t="s">
        <v>38</v>
      </c>
      <c r="C31" s="165">
        <v>2050</v>
      </c>
      <c r="D31" s="169"/>
    </row>
    <row r="32" ht="33" customHeight="true" spans="1:4">
      <c r="A32" s="171"/>
      <c r="B32" s="167" t="s">
        <v>39</v>
      </c>
      <c r="C32" s="168">
        <v>74</v>
      </c>
      <c r="D32" s="169" t="s">
        <v>65</v>
      </c>
    </row>
    <row r="33" ht="18" customHeight="true" spans="1:4">
      <c r="A33" s="171"/>
      <c r="B33" s="167" t="s">
        <v>66</v>
      </c>
      <c r="C33" s="168">
        <v>323</v>
      </c>
      <c r="D33" s="169"/>
    </row>
    <row r="34" ht="18" customHeight="true" spans="1:4">
      <c r="A34" s="172"/>
      <c r="B34" s="167" t="s">
        <v>67</v>
      </c>
      <c r="C34" s="168">
        <v>235</v>
      </c>
      <c r="D34" s="169"/>
    </row>
    <row r="35" ht="18" customHeight="true" spans="1:4">
      <c r="A35" s="170" t="s">
        <v>64</v>
      </c>
      <c r="B35" s="167" t="s">
        <v>68</v>
      </c>
      <c r="C35" s="168">
        <v>227</v>
      </c>
      <c r="D35" s="169"/>
    </row>
    <row r="36" ht="18" customHeight="true" spans="1:4">
      <c r="A36" s="171"/>
      <c r="B36" s="167" t="s">
        <v>69</v>
      </c>
      <c r="C36" s="168">
        <v>285</v>
      </c>
      <c r="D36" s="169"/>
    </row>
    <row r="37" ht="18" customHeight="true" spans="1:4">
      <c r="A37" s="171"/>
      <c r="B37" s="167" t="s">
        <v>70</v>
      </c>
      <c r="C37" s="168">
        <v>202</v>
      </c>
      <c r="D37" s="169"/>
    </row>
    <row r="38" ht="18" customHeight="true" spans="1:4">
      <c r="A38" s="171"/>
      <c r="B38" s="167" t="s">
        <v>71</v>
      </c>
      <c r="C38" s="168">
        <v>190</v>
      </c>
      <c r="D38" s="169"/>
    </row>
    <row r="39" ht="18" customHeight="true" spans="1:4">
      <c r="A39" s="171"/>
      <c r="B39" s="167" t="s">
        <v>72</v>
      </c>
      <c r="C39" s="168">
        <v>175</v>
      </c>
      <c r="D39" s="169"/>
    </row>
    <row r="40" ht="18" customHeight="true" spans="1:4">
      <c r="A40" s="171"/>
      <c r="B40" s="167" t="s">
        <v>73</v>
      </c>
      <c r="C40" s="168">
        <v>173</v>
      </c>
      <c r="D40" s="169"/>
    </row>
    <row r="41" ht="18" customHeight="true" spans="1:4">
      <c r="A41" s="172"/>
      <c r="B41" s="167" t="s">
        <v>74</v>
      </c>
      <c r="C41" s="168">
        <v>166</v>
      </c>
      <c r="D41" s="169"/>
    </row>
    <row r="42" ht="18" customHeight="true" spans="1:4">
      <c r="A42" s="160" t="s">
        <v>75</v>
      </c>
      <c r="B42" s="160" t="s">
        <v>38</v>
      </c>
      <c r="C42" s="165">
        <v>1900</v>
      </c>
      <c r="D42" s="169"/>
    </row>
    <row r="43" ht="45" customHeight="true" spans="1:4">
      <c r="A43" s="160"/>
      <c r="B43" s="167" t="s">
        <v>39</v>
      </c>
      <c r="C43" s="168">
        <v>279</v>
      </c>
      <c r="D43" s="169" t="s">
        <v>76</v>
      </c>
    </row>
    <row r="44" ht="18" customHeight="true" spans="1:4">
      <c r="A44" s="160"/>
      <c r="B44" s="167" t="s">
        <v>77</v>
      </c>
      <c r="C44" s="168">
        <v>269</v>
      </c>
      <c r="D44" s="169"/>
    </row>
    <row r="45" ht="18" customHeight="true" spans="1:4">
      <c r="A45" s="160"/>
      <c r="B45" s="167" t="s">
        <v>78</v>
      </c>
      <c r="C45" s="168">
        <v>239</v>
      </c>
      <c r="D45" s="169"/>
    </row>
    <row r="46" ht="18" customHeight="true" spans="1:4">
      <c r="A46" s="160"/>
      <c r="B46" s="167" t="s">
        <v>79</v>
      </c>
      <c r="C46" s="168">
        <v>273</v>
      </c>
      <c r="D46" s="169"/>
    </row>
    <row r="47" ht="18" customHeight="true" spans="1:4">
      <c r="A47" s="160"/>
      <c r="B47" s="167" t="s">
        <v>80</v>
      </c>
      <c r="C47" s="168">
        <v>423</v>
      </c>
      <c r="D47" s="169"/>
    </row>
    <row r="48" ht="18" customHeight="true" spans="1:4">
      <c r="A48" s="160"/>
      <c r="B48" s="167" t="s">
        <v>81</v>
      </c>
      <c r="C48" s="168">
        <v>226</v>
      </c>
      <c r="D48" s="169"/>
    </row>
    <row r="49" ht="18" customHeight="true" spans="1:4">
      <c r="A49" s="160"/>
      <c r="B49" s="167" t="s">
        <v>82</v>
      </c>
      <c r="C49" s="168">
        <v>191</v>
      </c>
      <c r="D49" s="169"/>
    </row>
    <row r="50" ht="18" customHeight="true" spans="1:4">
      <c r="A50" s="160" t="s">
        <v>83</v>
      </c>
      <c r="B50" s="160" t="s">
        <v>38</v>
      </c>
      <c r="C50" s="165">
        <v>2108</v>
      </c>
      <c r="D50" s="169"/>
    </row>
    <row r="51" ht="33" customHeight="true" spans="1:4">
      <c r="A51" s="160"/>
      <c r="B51" s="167" t="s">
        <v>39</v>
      </c>
      <c r="C51" s="168">
        <v>405</v>
      </c>
      <c r="D51" s="169" t="s">
        <v>84</v>
      </c>
    </row>
    <row r="52" ht="18" customHeight="true" spans="1:4">
      <c r="A52" s="160"/>
      <c r="B52" s="167" t="s">
        <v>85</v>
      </c>
      <c r="C52" s="168">
        <v>207</v>
      </c>
      <c r="D52" s="169"/>
    </row>
    <row r="53" ht="18" customHeight="true" spans="1:4">
      <c r="A53" s="160"/>
      <c r="B53" s="167" t="s">
        <v>86</v>
      </c>
      <c r="C53" s="168">
        <v>232</v>
      </c>
      <c r="D53" s="169"/>
    </row>
    <row r="54" ht="18" customHeight="true" spans="1:4">
      <c r="A54" s="160"/>
      <c r="B54" s="167" t="s">
        <v>87</v>
      </c>
      <c r="C54" s="168">
        <v>259</v>
      </c>
      <c r="D54" s="169"/>
    </row>
    <row r="55" ht="18" customHeight="true" spans="1:4">
      <c r="A55" s="160"/>
      <c r="B55" s="167" t="s">
        <v>88</v>
      </c>
      <c r="C55" s="168">
        <v>206</v>
      </c>
      <c r="D55" s="169"/>
    </row>
    <row r="56" ht="18" customHeight="true" spans="1:4">
      <c r="A56" s="160"/>
      <c r="B56" s="167" t="s">
        <v>89</v>
      </c>
      <c r="C56" s="168">
        <v>401</v>
      </c>
      <c r="D56" s="169"/>
    </row>
    <row r="57" ht="18" customHeight="true" spans="1:4">
      <c r="A57" s="160"/>
      <c r="B57" s="167" t="s">
        <v>90</v>
      </c>
      <c r="C57" s="168">
        <v>357</v>
      </c>
      <c r="D57" s="169"/>
    </row>
    <row r="58" ht="18" customHeight="true" spans="1:4">
      <c r="A58" s="160"/>
      <c r="B58" s="167" t="s">
        <v>91</v>
      </c>
      <c r="C58" s="168">
        <v>41</v>
      </c>
      <c r="D58" s="169"/>
    </row>
    <row r="59" ht="18" customHeight="true" spans="1:4">
      <c r="A59" s="160" t="s">
        <v>92</v>
      </c>
      <c r="B59" s="160" t="s">
        <v>38</v>
      </c>
      <c r="C59" s="165">
        <v>869</v>
      </c>
      <c r="D59" s="169"/>
    </row>
    <row r="60" ht="22" customHeight="true" spans="1:4">
      <c r="A60" s="160"/>
      <c r="B60" s="167" t="s">
        <v>39</v>
      </c>
      <c r="C60" s="168">
        <v>270</v>
      </c>
      <c r="D60" s="169" t="s">
        <v>93</v>
      </c>
    </row>
    <row r="61" ht="18" customHeight="true" spans="1:4">
      <c r="A61" s="160"/>
      <c r="B61" s="167" t="s">
        <v>94</v>
      </c>
      <c r="C61" s="168">
        <v>328</v>
      </c>
      <c r="D61" s="169"/>
    </row>
    <row r="62" ht="18" customHeight="true" spans="1:4">
      <c r="A62" s="160"/>
      <c r="B62" s="167" t="s">
        <v>95</v>
      </c>
      <c r="C62" s="168">
        <v>271</v>
      </c>
      <c r="D62" s="169"/>
    </row>
    <row r="63" ht="18" customHeight="true" spans="1:4">
      <c r="A63" s="170" t="s">
        <v>96</v>
      </c>
      <c r="B63" s="160" t="s">
        <v>38</v>
      </c>
      <c r="C63" s="165">
        <v>1497</v>
      </c>
      <c r="D63" s="169"/>
    </row>
    <row r="64" ht="35" customHeight="true" spans="1:4">
      <c r="A64" s="171"/>
      <c r="B64" s="167" t="s">
        <v>39</v>
      </c>
      <c r="C64" s="168">
        <v>362</v>
      </c>
      <c r="D64" s="169" t="s">
        <v>97</v>
      </c>
    </row>
    <row r="65" ht="18" customHeight="true" spans="1:4">
      <c r="A65" s="171"/>
      <c r="B65" s="167" t="s">
        <v>98</v>
      </c>
      <c r="C65" s="168">
        <v>152</v>
      </c>
      <c r="D65" s="169"/>
    </row>
    <row r="66" ht="18" customHeight="true" spans="1:4">
      <c r="A66" s="172"/>
      <c r="B66" s="167" t="s">
        <v>99</v>
      </c>
      <c r="C66" s="168">
        <v>222</v>
      </c>
      <c r="D66" s="169"/>
    </row>
    <row r="67" ht="18" customHeight="true" spans="1:4">
      <c r="A67" s="170" t="s">
        <v>96</v>
      </c>
      <c r="B67" s="167" t="s">
        <v>100</v>
      </c>
      <c r="C67" s="168">
        <v>530</v>
      </c>
      <c r="D67" s="169"/>
    </row>
    <row r="68" ht="18" customHeight="true" spans="1:4">
      <c r="A68" s="172"/>
      <c r="B68" s="167" t="s">
        <v>101</v>
      </c>
      <c r="C68" s="168">
        <v>231</v>
      </c>
      <c r="D68" s="169"/>
    </row>
    <row r="69" ht="18" customHeight="true" spans="1:4">
      <c r="A69" s="170" t="s">
        <v>102</v>
      </c>
      <c r="B69" s="160" t="s">
        <v>38</v>
      </c>
      <c r="C69" s="165">
        <v>1751</v>
      </c>
      <c r="D69" s="169"/>
    </row>
    <row r="70" spans="1:4">
      <c r="A70" s="171"/>
      <c r="B70" s="167" t="s">
        <v>39</v>
      </c>
      <c r="C70" s="168">
        <v>232</v>
      </c>
      <c r="D70" s="169" t="s">
        <v>103</v>
      </c>
    </row>
    <row r="71" ht="18" customHeight="true" spans="1:4">
      <c r="A71" s="171"/>
      <c r="B71" s="167" t="s">
        <v>104</v>
      </c>
      <c r="C71" s="168">
        <v>271</v>
      </c>
      <c r="D71" s="169"/>
    </row>
    <row r="72" ht="18" customHeight="true" spans="1:4">
      <c r="A72" s="171"/>
      <c r="B72" s="167" t="s">
        <v>105</v>
      </c>
      <c r="C72" s="168">
        <v>202</v>
      </c>
      <c r="D72" s="169"/>
    </row>
    <row r="73" ht="18" customHeight="true" spans="1:4">
      <c r="A73" s="171"/>
      <c r="B73" s="167" t="s">
        <v>106</v>
      </c>
      <c r="C73" s="168">
        <v>171</v>
      </c>
      <c r="D73" s="169"/>
    </row>
    <row r="74" ht="18" customHeight="true" spans="1:4">
      <c r="A74" s="171"/>
      <c r="B74" s="167" t="s">
        <v>107</v>
      </c>
      <c r="C74" s="168">
        <v>90</v>
      </c>
      <c r="D74" s="169"/>
    </row>
    <row r="75" ht="18" customHeight="true" spans="1:4">
      <c r="A75" s="171"/>
      <c r="B75" s="167" t="s">
        <v>108</v>
      </c>
      <c r="C75" s="168">
        <v>99</v>
      </c>
      <c r="D75" s="169"/>
    </row>
    <row r="76" ht="18" customHeight="true" spans="1:4">
      <c r="A76" s="171"/>
      <c r="B76" s="167" t="s">
        <v>109</v>
      </c>
      <c r="C76" s="168">
        <v>211</v>
      </c>
      <c r="D76" s="169"/>
    </row>
    <row r="77" ht="18" customHeight="true" spans="1:4">
      <c r="A77" s="171"/>
      <c r="B77" s="167" t="s">
        <v>110</v>
      </c>
      <c r="C77" s="168">
        <v>108</v>
      </c>
      <c r="D77" s="169"/>
    </row>
    <row r="78" ht="18" customHeight="true" spans="1:4">
      <c r="A78" s="171"/>
      <c r="B78" s="167" t="s">
        <v>111</v>
      </c>
      <c r="C78" s="168">
        <v>127</v>
      </c>
      <c r="D78" s="169"/>
    </row>
    <row r="79" ht="18" customHeight="true" spans="1:4">
      <c r="A79" s="172"/>
      <c r="B79" s="167" t="s">
        <v>112</v>
      </c>
      <c r="C79" s="168">
        <v>240</v>
      </c>
      <c r="D79" s="169"/>
    </row>
    <row r="80" ht="18" customHeight="true" spans="1:4">
      <c r="A80" s="160" t="s">
        <v>113</v>
      </c>
      <c r="B80" s="160" t="s">
        <v>38</v>
      </c>
      <c r="C80" s="165">
        <v>2054</v>
      </c>
      <c r="D80" s="169"/>
    </row>
    <row r="81" ht="33" customHeight="true" spans="1:4">
      <c r="A81" s="160"/>
      <c r="B81" s="167" t="s">
        <v>39</v>
      </c>
      <c r="C81" s="168">
        <v>404</v>
      </c>
      <c r="D81" s="169" t="s">
        <v>114</v>
      </c>
    </row>
    <row r="82" ht="18" customHeight="true" spans="1:4">
      <c r="A82" s="160"/>
      <c r="B82" s="167" t="s">
        <v>115</v>
      </c>
      <c r="C82" s="168">
        <v>264</v>
      </c>
      <c r="D82" s="169"/>
    </row>
    <row r="83" ht="18" customHeight="true" spans="1:4">
      <c r="A83" s="160"/>
      <c r="B83" s="167" t="s">
        <v>116</v>
      </c>
      <c r="C83" s="168">
        <v>191</v>
      </c>
      <c r="D83" s="169"/>
    </row>
    <row r="84" ht="18" customHeight="true" spans="1:4">
      <c r="A84" s="160"/>
      <c r="B84" s="167" t="s">
        <v>117</v>
      </c>
      <c r="C84" s="168">
        <v>129</v>
      </c>
      <c r="D84" s="169"/>
    </row>
    <row r="85" ht="18" customHeight="true" spans="1:4">
      <c r="A85" s="160"/>
      <c r="B85" s="167" t="s">
        <v>118</v>
      </c>
      <c r="C85" s="168">
        <v>245</v>
      </c>
      <c r="D85" s="169"/>
    </row>
    <row r="86" ht="18" customHeight="true" spans="1:4">
      <c r="A86" s="160"/>
      <c r="B86" s="167" t="s">
        <v>119</v>
      </c>
      <c r="C86" s="168">
        <v>97</v>
      </c>
      <c r="D86" s="169"/>
    </row>
    <row r="87" ht="18" customHeight="true" spans="1:4">
      <c r="A87" s="160"/>
      <c r="B87" s="167" t="s">
        <v>120</v>
      </c>
      <c r="C87" s="168">
        <v>246</v>
      </c>
      <c r="D87" s="169"/>
    </row>
    <row r="88" ht="18" customHeight="true" spans="1:4">
      <c r="A88" s="160"/>
      <c r="B88" s="167" t="s">
        <v>121</v>
      </c>
      <c r="C88" s="168">
        <v>135</v>
      </c>
      <c r="D88" s="169"/>
    </row>
    <row r="89" ht="18" customHeight="true" spans="1:4">
      <c r="A89" s="160"/>
      <c r="B89" s="167" t="s">
        <v>122</v>
      </c>
      <c r="C89" s="168">
        <v>124</v>
      </c>
      <c r="D89" s="169"/>
    </row>
    <row r="90" ht="18" customHeight="true" spans="1:4">
      <c r="A90" s="160"/>
      <c r="B90" s="167" t="s">
        <v>123</v>
      </c>
      <c r="C90" s="168">
        <v>219</v>
      </c>
      <c r="D90" s="169"/>
    </row>
    <row r="91" ht="18" customHeight="true" spans="1:4">
      <c r="A91" s="170" t="s">
        <v>124</v>
      </c>
      <c r="B91" s="160" t="s">
        <v>38</v>
      </c>
      <c r="C91" s="165">
        <v>1968</v>
      </c>
      <c r="D91" s="169"/>
    </row>
    <row r="92" spans="1:4">
      <c r="A92" s="171"/>
      <c r="B92" s="167" t="s">
        <v>39</v>
      </c>
      <c r="C92" s="168">
        <v>38</v>
      </c>
      <c r="D92" s="169" t="s">
        <v>125</v>
      </c>
    </row>
    <row r="93" ht="18" customHeight="true" spans="1:4">
      <c r="A93" s="171"/>
      <c r="B93" s="167" t="s">
        <v>126</v>
      </c>
      <c r="C93" s="168">
        <v>97</v>
      </c>
      <c r="D93" s="169"/>
    </row>
    <row r="94" ht="18" customHeight="true" spans="1:4">
      <c r="A94" s="171"/>
      <c r="B94" s="167" t="s">
        <v>127</v>
      </c>
      <c r="C94" s="168">
        <v>325</v>
      </c>
      <c r="D94" s="169"/>
    </row>
    <row r="95" ht="18" customHeight="true" spans="1:4">
      <c r="A95" s="171"/>
      <c r="B95" s="167" t="s">
        <v>128</v>
      </c>
      <c r="C95" s="168">
        <v>170</v>
      </c>
      <c r="D95" s="169"/>
    </row>
    <row r="96" ht="18" customHeight="true" spans="1:4">
      <c r="A96" s="171"/>
      <c r="B96" s="167" t="s">
        <v>129</v>
      </c>
      <c r="C96" s="168">
        <v>279</v>
      </c>
      <c r="D96" s="169"/>
    </row>
    <row r="97" ht="18" customHeight="true" spans="1:4">
      <c r="A97" s="171"/>
      <c r="B97" s="167" t="s">
        <v>130</v>
      </c>
      <c r="C97" s="168">
        <v>161</v>
      </c>
      <c r="D97" s="169"/>
    </row>
    <row r="98" ht="18" customHeight="true" spans="1:4">
      <c r="A98" s="171"/>
      <c r="B98" s="167" t="s">
        <v>131</v>
      </c>
      <c r="C98" s="168">
        <v>135</v>
      </c>
      <c r="D98" s="169"/>
    </row>
    <row r="99" ht="18" customHeight="true" spans="1:4">
      <c r="A99" s="171"/>
      <c r="B99" s="167" t="s">
        <v>132</v>
      </c>
      <c r="C99" s="168">
        <v>148</v>
      </c>
      <c r="D99" s="169"/>
    </row>
    <row r="100" ht="18" customHeight="true" spans="1:4">
      <c r="A100" s="171"/>
      <c r="B100" s="167" t="s">
        <v>133</v>
      </c>
      <c r="C100" s="168">
        <v>225</v>
      </c>
      <c r="D100" s="169"/>
    </row>
    <row r="101" ht="18" customHeight="true" spans="1:4">
      <c r="A101" s="172"/>
      <c r="B101" s="167" t="s">
        <v>134</v>
      </c>
      <c r="C101" s="168">
        <v>122</v>
      </c>
      <c r="D101" s="169"/>
    </row>
    <row r="102" ht="18" customHeight="true" spans="1:4">
      <c r="A102" s="170" t="s">
        <v>124</v>
      </c>
      <c r="B102" s="167" t="s">
        <v>135</v>
      </c>
      <c r="C102" s="168">
        <v>114</v>
      </c>
      <c r="D102" s="169"/>
    </row>
    <row r="103" ht="18" customHeight="true" spans="1:4">
      <c r="A103" s="171"/>
      <c r="B103" s="167" t="s">
        <v>136</v>
      </c>
      <c r="C103" s="168">
        <v>142</v>
      </c>
      <c r="D103" s="169"/>
    </row>
    <row r="104" ht="18" customHeight="true" spans="1:4">
      <c r="A104" s="172"/>
      <c r="B104" s="167" t="s">
        <v>137</v>
      </c>
      <c r="C104" s="168">
        <v>12</v>
      </c>
      <c r="D104" s="169"/>
    </row>
    <row r="105" ht="18" customHeight="true" spans="1:4">
      <c r="A105" s="160" t="s">
        <v>138</v>
      </c>
      <c r="B105" s="160" t="s">
        <v>38</v>
      </c>
      <c r="C105" s="165">
        <v>1391</v>
      </c>
      <c r="D105" s="169"/>
    </row>
    <row r="106" ht="18" customHeight="true" spans="1:4">
      <c r="A106" s="160"/>
      <c r="B106" s="167" t="s">
        <v>39</v>
      </c>
      <c r="C106" s="168">
        <v>131</v>
      </c>
      <c r="D106" s="169" t="s">
        <v>139</v>
      </c>
    </row>
    <row r="107" ht="18" customHeight="true" spans="1:4">
      <c r="A107" s="160"/>
      <c r="B107" s="167" t="s">
        <v>140</v>
      </c>
      <c r="C107" s="168">
        <v>306</v>
      </c>
      <c r="D107" s="169"/>
    </row>
    <row r="108" ht="18" customHeight="true" spans="1:4">
      <c r="A108" s="160"/>
      <c r="B108" s="167" t="s">
        <v>141</v>
      </c>
      <c r="C108" s="168">
        <v>543</v>
      </c>
      <c r="D108" s="169"/>
    </row>
    <row r="109" ht="18" customHeight="true" spans="1:4">
      <c r="A109" s="160"/>
      <c r="B109" s="167" t="s">
        <v>142</v>
      </c>
      <c r="C109" s="168">
        <v>92</v>
      </c>
      <c r="D109" s="169"/>
    </row>
    <row r="110" ht="18" customHeight="true" spans="1:4">
      <c r="A110" s="160"/>
      <c r="B110" s="167" t="s">
        <v>143</v>
      </c>
      <c r="C110" s="168">
        <v>319</v>
      </c>
      <c r="D110" s="169"/>
    </row>
    <row r="111" ht="18" customHeight="true" spans="1:4">
      <c r="A111" s="160" t="s">
        <v>144</v>
      </c>
      <c r="B111" s="160" t="s">
        <v>38</v>
      </c>
      <c r="C111" s="165">
        <v>1270</v>
      </c>
      <c r="D111" s="169"/>
    </row>
    <row r="112" ht="18" customHeight="true" spans="1:4">
      <c r="A112" s="160"/>
      <c r="B112" s="167" t="s">
        <v>145</v>
      </c>
      <c r="C112" s="168">
        <v>92</v>
      </c>
      <c r="D112" s="169"/>
    </row>
    <row r="113" ht="18" customHeight="true" spans="1:4">
      <c r="A113" s="160"/>
      <c r="B113" s="167" t="s">
        <v>146</v>
      </c>
      <c r="C113" s="168">
        <v>134</v>
      </c>
      <c r="D113" s="169"/>
    </row>
    <row r="114" ht="18" customHeight="true" spans="1:4">
      <c r="A114" s="160"/>
      <c r="B114" s="167" t="s">
        <v>147</v>
      </c>
      <c r="C114" s="168">
        <v>153</v>
      </c>
      <c r="D114" s="169"/>
    </row>
    <row r="115" ht="18" customHeight="true" spans="1:4">
      <c r="A115" s="160"/>
      <c r="B115" s="167" t="s">
        <v>148</v>
      </c>
      <c r="C115" s="168">
        <v>117</v>
      </c>
      <c r="D115" s="169"/>
    </row>
    <row r="116" ht="18" customHeight="true" spans="1:4">
      <c r="A116" s="160"/>
      <c r="B116" s="167" t="s">
        <v>149</v>
      </c>
      <c r="C116" s="168">
        <v>167</v>
      </c>
      <c r="D116" s="169"/>
    </row>
    <row r="117" ht="18" customHeight="true" spans="1:4">
      <c r="A117" s="160"/>
      <c r="B117" s="167" t="s">
        <v>150</v>
      </c>
      <c r="C117" s="168">
        <v>107</v>
      </c>
      <c r="D117" s="169"/>
    </row>
    <row r="118" ht="18" customHeight="true" spans="1:4">
      <c r="A118" s="160"/>
      <c r="B118" s="167" t="s">
        <v>151</v>
      </c>
      <c r="C118" s="168">
        <v>232</v>
      </c>
      <c r="D118" s="164"/>
    </row>
    <row r="119" ht="18" customHeight="true" spans="1:4">
      <c r="A119" s="160"/>
      <c r="B119" s="167" t="s">
        <v>152</v>
      </c>
      <c r="C119" s="168">
        <v>268</v>
      </c>
      <c r="D119" s="164"/>
    </row>
  </sheetData>
  <mergeCells count="20">
    <mergeCell ref="A2:D2"/>
    <mergeCell ref="A5:B5"/>
    <mergeCell ref="A6:A9"/>
    <mergeCell ref="A10:A16"/>
    <mergeCell ref="A17:A21"/>
    <mergeCell ref="A22:A26"/>
    <mergeCell ref="A27:A30"/>
    <mergeCell ref="A31:A34"/>
    <mergeCell ref="A35:A41"/>
    <mergeCell ref="A42:A49"/>
    <mergeCell ref="A50:A58"/>
    <mergeCell ref="A59:A62"/>
    <mergeCell ref="A63:A66"/>
    <mergeCell ref="A67:A68"/>
    <mergeCell ref="A69:A79"/>
    <mergeCell ref="A80:A90"/>
    <mergeCell ref="A91:A101"/>
    <mergeCell ref="A102:A104"/>
    <mergeCell ref="A105:A110"/>
    <mergeCell ref="A111:A119"/>
  </mergeCells>
  <pageMargins left="0.751388888888889" right="0.751388888888889" top="1" bottom="1" header="0.511805555555556" footer="0.511805555555556"/>
  <pageSetup paperSize="9" orientation="portrait" horizontalDpi="600"/>
  <headerFooter alignWithMargins="0" scaleWithDoc="0"/>
  <rowBreaks count="2" manualBreakCount="2">
    <brk id="34" max="16383" man="1"/>
    <brk id="66"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116"/>
  <sheetViews>
    <sheetView view="pageBreakPreview" zoomScaleNormal="100" zoomScaleSheetLayoutView="100" workbookViewId="0">
      <selection activeCell="A2" sqref="A2:D2"/>
    </sheetView>
  </sheetViews>
  <sheetFormatPr defaultColWidth="9.18333333333333" defaultRowHeight="13.5" outlineLevelCol="3"/>
  <cols>
    <col min="1" max="1" width="21.875" style="133" customWidth="true"/>
    <col min="2" max="2" width="24.125" style="133" customWidth="true"/>
    <col min="3" max="3" width="24.2583333333333" style="134" customWidth="true"/>
    <col min="4" max="4" width="21.625" style="135" customWidth="true"/>
    <col min="5" max="16384" width="9.18333333333333" style="135"/>
  </cols>
  <sheetData>
    <row r="1" spans="1:1">
      <c r="A1" s="133" t="s">
        <v>153</v>
      </c>
    </row>
    <row r="2" ht="35" customHeight="true" spans="1:4">
      <c r="A2" s="136" t="s">
        <v>154</v>
      </c>
      <c r="B2" s="136"/>
      <c r="C2" s="136"/>
      <c r="D2" s="136"/>
    </row>
    <row r="3" ht="22.5" spans="1:4">
      <c r="A3" s="137"/>
      <c r="B3" s="137"/>
      <c r="C3" s="137"/>
      <c r="D3" s="138" t="s">
        <v>155</v>
      </c>
    </row>
    <row r="4" s="132" customFormat="true" ht="37.5" customHeight="true" spans="1:4">
      <c r="A4" s="139" t="s">
        <v>32</v>
      </c>
      <c r="B4" s="139" t="s">
        <v>33</v>
      </c>
      <c r="C4" s="140" t="s">
        <v>156</v>
      </c>
      <c r="D4" s="140" t="s">
        <v>35</v>
      </c>
    </row>
    <row r="5" ht="20" customHeight="true" spans="1:4">
      <c r="A5" s="141" t="s">
        <v>36</v>
      </c>
      <c r="B5" s="141"/>
      <c r="C5" s="142">
        <v>20000</v>
      </c>
      <c r="D5" s="143"/>
    </row>
    <row r="6" ht="20" customHeight="true" spans="1:4">
      <c r="A6" s="144" t="s">
        <v>37</v>
      </c>
      <c r="B6" s="141" t="s">
        <v>38</v>
      </c>
      <c r="C6" s="142">
        <v>1514</v>
      </c>
      <c r="D6" s="143"/>
    </row>
    <row r="7" ht="20" customHeight="true" spans="1:4">
      <c r="A7" s="145"/>
      <c r="B7" s="146" t="s">
        <v>157</v>
      </c>
      <c r="C7" s="147">
        <v>574</v>
      </c>
      <c r="D7" s="148"/>
    </row>
    <row r="8" ht="20" customHeight="true" spans="1:4">
      <c r="A8" s="145"/>
      <c r="B8" s="149" t="s">
        <v>41</v>
      </c>
      <c r="C8" s="147">
        <v>600</v>
      </c>
      <c r="D8" s="148"/>
    </row>
    <row r="9" ht="20" customHeight="true" spans="1:4">
      <c r="A9" s="150"/>
      <c r="B9" s="149" t="s">
        <v>42</v>
      </c>
      <c r="C9" s="147">
        <v>340</v>
      </c>
      <c r="D9" s="148"/>
    </row>
    <row r="10" ht="20" customHeight="true" spans="1:4">
      <c r="A10" s="144" t="s">
        <v>43</v>
      </c>
      <c r="B10" s="141" t="s">
        <v>38</v>
      </c>
      <c r="C10" s="142">
        <v>426</v>
      </c>
      <c r="D10" s="143"/>
    </row>
    <row r="11" ht="20" customHeight="true" spans="1:4">
      <c r="A11" s="145"/>
      <c r="B11" s="149" t="s">
        <v>158</v>
      </c>
      <c r="C11" s="147">
        <v>1</v>
      </c>
      <c r="D11" s="148"/>
    </row>
    <row r="12" ht="20" customHeight="true" spans="1:4">
      <c r="A12" s="145"/>
      <c r="B12" s="149" t="s">
        <v>46</v>
      </c>
      <c r="C12" s="147">
        <v>162</v>
      </c>
      <c r="D12" s="148"/>
    </row>
    <row r="13" ht="20" customHeight="true" spans="1:4">
      <c r="A13" s="145"/>
      <c r="B13" s="149" t="s">
        <v>48</v>
      </c>
      <c r="C13" s="147">
        <v>205</v>
      </c>
      <c r="D13" s="148"/>
    </row>
    <row r="14" ht="20" customHeight="true" spans="1:4">
      <c r="A14" s="150"/>
      <c r="B14" s="149" t="s">
        <v>49</v>
      </c>
      <c r="C14" s="147">
        <v>58</v>
      </c>
      <c r="D14" s="148"/>
    </row>
    <row r="15" ht="20" customHeight="true" spans="1:4">
      <c r="A15" s="144" t="s">
        <v>50</v>
      </c>
      <c r="B15" s="141" t="s">
        <v>38</v>
      </c>
      <c r="C15" s="142">
        <v>358</v>
      </c>
      <c r="D15" s="143"/>
    </row>
    <row r="16" ht="20" customHeight="true" spans="1:4">
      <c r="A16" s="145"/>
      <c r="B16" s="149" t="s">
        <v>159</v>
      </c>
      <c r="C16" s="147">
        <v>58</v>
      </c>
      <c r="D16" s="148"/>
    </row>
    <row r="17" ht="20" customHeight="true" spans="1:4">
      <c r="A17" s="145"/>
      <c r="B17" s="149" t="s">
        <v>160</v>
      </c>
      <c r="C17" s="147">
        <v>1</v>
      </c>
      <c r="D17" s="148"/>
    </row>
    <row r="18" ht="20" customHeight="true" spans="1:4">
      <c r="A18" s="145"/>
      <c r="B18" s="149" t="s">
        <v>52</v>
      </c>
      <c r="C18" s="147">
        <v>39</v>
      </c>
      <c r="D18" s="148"/>
    </row>
    <row r="19" ht="20" customHeight="true" spans="1:4">
      <c r="A19" s="145"/>
      <c r="B19" s="149" t="s">
        <v>53</v>
      </c>
      <c r="C19" s="147">
        <v>260</v>
      </c>
      <c r="D19" s="148"/>
    </row>
    <row r="20" ht="20" customHeight="true" spans="1:4">
      <c r="A20" s="150"/>
      <c r="B20" s="149" t="s">
        <v>54</v>
      </c>
      <c r="C20" s="147"/>
      <c r="D20" s="148"/>
    </row>
    <row r="21" ht="20" customHeight="true" spans="1:4">
      <c r="A21" s="144" t="s">
        <v>55</v>
      </c>
      <c r="B21" s="141" t="s">
        <v>38</v>
      </c>
      <c r="C21" s="142">
        <v>1784</v>
      </c>
      <c r="D21" s="143"/>
    </row>
    <row r="22" ht="20" customHeight="true" spans="1:4">
      <c r="A22" s="145"/>
      <c r="B22" s="149" t="s">
        <v>161</v>
      </c>
      <c r="C22" s="147">
        <v>14</v>
      </c>
      <c r="D22" s="148"/>
    </row>
    <row r="23" ht="20" customHeight="true" spans="1:4">
      <c r="A23" s="145"/>
      <c r="B23" s="149" t="s">
        <v>162</v>
      </c>
      <c r="C23" s="147">
        <v>16</v>
      </c>
      <c r="D23" s="148"/>
    </row>
    <row r="24" ht="20" customHeight="true" spans="1:4">
      <c r="A24" s="145"/>
      <c r="B24" s="149" t="s">
        <v>163</v>
      </c>
      <c r="C24" s="147">
        <v>18</v>
      </c>
      <c r="D24" s="148"/>
    </row>
    <row r="25" ht="20" customHeight="true" spans="1:4">
      <c r="A25" s="145"/>
      <c r="B25" s="149" t="s">
        <v>57</v>
      </c>
      <c r="C25" s="147">
        <v>360</v>
      </c>
      <c r="D25" s="148"/>
    </row>
    <row r="26" ht="20" customHeight="true" spans="1:4">
      <c r="A26" s="145"/>
      <c r="B26" s="149" t="s">
        <v>58</v>
      </c>
      <c r="C26" s="147">
        <v>480</v>
      </c>
      <c r="D26" s="148"/>
    </row>
    <row r="27" ht="20" customHeight="true" spans="1:4">
      <c r="A27" s="145"/>
      <c r="B27" s="149" t="s">
        <v>59</v>
      </c>
      <c r="C27" s="147">
        <v>116</v>
      </c>
      <c r="D27" s="148"/>
    </row>
    <row r="28" ht="20" customHeight="true" spans="1:4">
      <c r="A28" s="145"/>
      <c r="B28" s="149" t="s">
        <v>60</v>
      </c>
      <c r="C28" s="147">
        <v>183</v>
      </c>
      <c r="D28" s="148"/>
    </row>
    <row r="29" ht="20" customHeight="true" spans="1:4">
      <c r="A29" s="145"/>
      <c r="B29" s="149" t="s">
        <v>61</v>
      </c>
      <c r="C29" s="147">
        <v>128</v>
      </c>
      <c r="D29" s="148"/>
    </row>
    <row r="30" ht="20" customHeight="true" spans="1:4">
      <c r="A30" s="145"/>
      <c r="B30" s="149" t="s">
        <v>62</v>
      </c>
      <c r="C30" s="147">
        <v>189</v>
      </c>
      <c r="D30" s="148"/>
    </row>
    <row r="31" ht="20" customHeight="true" spans="1:4">
      <c r="A31" s="150"/>
      <c r="B31" s="149" t="s">
        <v>63</v>
      </c>
      <c r="C31" s="147">
        <v>280</v>
      </c>
      <c r="D31" s="148"/>
    </row>
    <row r="32" ht="20" customHeight="true" spans="1:4">
      <c r="A32" s="141" t="s">
        <v>64</v>
      </c>
      <c r="B32" s="141" t="s">
        <v>38</v>
      </c>
      <c r="C32" s="142">
        <v>2638</v>
      </c>
      <c r="D32" s="143"/>
    </row>
    <row r="33" ht="20" customHeight="true" spans="1:4">
      <c r="A33" s="141"/>
      <c r="B33" s="149" t="s">
        <v>164</v>
      </c>
      <c r="C33" s="147">
        <v>14</v>
      </c>
      <c r="D33" s="148"/>
    </row>
    <row r="34" ht="20" customHeight="true" spans="1:4">
      <c r="A34" s="141"/>
      <c r="B34" s="149" t="s">
        <v>165</v>
      </c>
      <c r="C34" s="147">
        <v>1</v>
      </c>
      <c r="D34" s="148"/>
    </row>
    <row r="35" ht="20" customHeight="true" spans="1:4">
      <c r="A35" s="141"/>
      <c r="B35" s="149" t="s">
        <v>67</v>
      </c>
      <c r="C35" s="147">
        <v>512</v>
      </c>
      <c r="D35" s="148"/>
    </row>
    <row r="36" ht="20" customHeight="true" spans="1:4">
      <c r="A36" s="141" t="s">
        <v>64</v>
      </c>
      <c r="B36" s="149" t="s">
        <v>68</v>
      </c>
      <c r="C36" s="147">
        <v>72</v>
      </c>
      <c r="D36" s="148"/>
    </row>
    <row r="37" ht="20" customHeight="true" spans="1:4">
      <c r="A37" s="141"/>
      <c r="B37" s="149" t="s">
        <v>69</v>
      </c>
      <c r="C37" s="147">
        <v>185</v>
      </c>
      <c r="D37" s="148"/>
    </row>
    <row r="38" ht="20" customHeight="true" spans="1:4">
      <c r="A38" s="141"/>
      <c r="B38" s="149" t="s">
        <v>70</v>
      </c>
      <c r="C38" s="147">
        <v>198</v>
      </c>
      <c r="D38" s="148"/>
    </row>
    <row r="39" ht="20" customHeight="true" spans="1:4">
      <c r="A39" s="141"/>
      <c r="B39" s="149" t="s">
        <v>71</v>
      </c>
      <c r="C39" s="147">
        <v>207</v>
      </c>
      <c r="D39" s="148"/>
    </row>
    <row r="40" ht="20" customHeight="true" spans="1:4">
      <c r="A40" s="141"/>
      <c r="B40" s="149" t="s">
        <v>72</v>
      </c>
      <c r="C40" s="147">
        <v>415</v>
      </c>
      <c r="D40" s="148"/>
    </row>
    <row r="41" ht="20" customHeight="true" spans="1:4">
      <c r="A41" s="141"/>
      <c r="B41" s="149" t="s">
        <v>74</v>
      </c>
      <c r="C41" s="147">
        <v>644</v>
      </c>
      <c r="D41" s="148"/>
    </row>
    <row r="42" ht="20" customHeight="true" spans="1:4">
      <c r="A42" s="141"/>
      <c r="B42" s="149" t="s">
        <v>66</v>
      </c>
      <c r="C42" s="147">
        <v>390</v>
      </c>
      <c r="D42" s="148"/>
    </row>
    <row r="43" ht="20" customHeight="true" spans="1:4">
      <c r="A43" s="141" t="s">
        <v>75</v>
      </c>
      <c r="B43" s="141" t="s">
        <v>38</v>
      </c>
      <c r="C43" s="142">
        <v>1583</v>
      </c>
      <c r="D43" s="143"/>
    </row>
    <row r="44" ht="20" customHeight="true" spans="1:4">
      <c r="A44" s="141"/>
      <c r="B44" s="149" t="s">
        <v>166</v>
      </c>
      <c r="C44" s="147"/>
      <c r="D44" s="148"/>
    </row>
    <row r="45" ht="20" customHeight="true" spans="1:4">
      <c r="A45" s="141"/>
      <c r="B45" s="149" t="s">
        <v>77</v>
      </c>
      <c r="C45" s="147">
        <v>232</v>
      </c>
      <c r="D45" s="148"/>
    </row>
    <row r="46" ht="20" customHeight="true" spans="1:4">
      <c r="A46" s="141"/>
      <c r="B46" s="151" t="s">
        <v>78</v>
      </c>
      <c r="C46" s="147">
        <v>406</v>
      </c>
      <c r="D46" s="148"/>
    </row>
    <row r="47" ht="20" customHeight="true" spans="1:4">
      <c r="A47" s="141"/>
      <c r="B47" s="149" t="s">
        <v>79</v>
      </c>
      <c r="C47" s="147">
        <v>412</v>
      </c>
      <c r="D47" s="148"/>
    </row>
    <row r="48" ht="20" customHeight="true" spans="1:4">
      <c r="A48" s="141"/>
      <c r="B48" s="149" t="s">
        <v>80</v>
      </c>
      <c r="C48" s="147">
        <v>178</v>
      </c>
      <c r="D48" s="148"/>
    </row>
    <row r="49" ht="20" customHeight="true" spans="1:4">
      <c r="A49" s="141"/>
      <c r="B49" s="149" t="s">
        <v>81</v>
      </c>
      <c r="C49" s="147">
        <v>266</v>
      </c>
      <c r="D49" s="148"/>
    </row>
    <row r="50" ht="20" customHeight="true" spans="1:4">
      <c r="A50" s="141"/>
      <c r="B50" s="149" t="s">
        <v>82</v>
      </c>
      <c r="C50" s="147">
        <v>89</v>
      </c>
      <c r="D50" s="148"/>
    </row>
    <row r="51" ht="20" customHeight="true" spans="1:4">
      <c r="A51" s="141" t="s">
        <v>83</v>
      </c>
      <c r="B51" s="141" t="s">
        <v>38</v>
      </c>
      <c r="C51" s="142">
        <v>1929</v>
      </c>
      <c r="D51" s="143"/>
    </row>
    <row r="52" ht="20" customHeight="true" spans="1:4">
      <c r="A52" s="141"/>
      <c r="B52" s="149" t="s">
        <v>167</v>
      </c>
      <c r="C52" s="147">
        <v>57</v>
      </c>
      <c r="D52" s="148"/>
    </row>
    <row r="53" ht="20" customHeight="true" spans="1:4">
      <c r="A53" s="141"/>
      <c r="B53" s="149" t="s">
        <v>85</v>
      </c>
      <c r="C53" s="147">
        <v>470</v>
      </c>
      <c r="D53" s="148"/>
    </row>
    <row r="54" ht="20" customHeight="true" spans="1:4">
      <c r="A54" s="141"/>
      <c r="B54" s="149" t="s">
        <v>86</v>
      </c>
      <c r="C54" s="147">
        <v>206</v>
      </c>
      <c r="D54" s="148"/>
    </row>
    <row r="55" ht="20" customHeight="true" spans="1:4">
      <c r="A55" s="141"/>
      <c r="B55" s="149" t="s">
        <v>87</v>
      </c>
      <c r="C55" s="147">
        <v>218</v>
      </c>
      <c r="D55" s="148"/>
    </row>
    <row r="56" ht="20" customHeight="true" spans="1:4">
      <c r="A56" s="141"/>
      <c r="B56" s="149" t="s">
        <v>88</v>
      </c>
      <c r="C56" s="147">
        <v>116</v>
      </c>
      <c r="D56" s="148"/>
    </row>
    <row r="57" ht="20" customHeight="true" spans="1:4">
      <c r="A57" s="141"/>
      <c r="B57" s="149" t="s">
        <v>89</v>
      </c>
      <c r="C57" s="147">
        <v>198</v>
      </c>
      <c r="D57" s="148"/>
    </row>
    <row r="58" ht="20" customHeight="true" spans="1:4">
      <c r="A58" s="141"/>
      <c r="B58" s="149" t="s">
        <v>90</v>
      </c>
      <c r="C58" s="147">
        <v>621</v>
      </c>
      <c r="D58" s="148"/>
    </row>
    <row r="59" ht="20" customHeight="true" spans="1:4">
      <c r="A59" s="141"/>
      <c r="B59" s="149" t="s">
        <v>91</v>
      </c>
      <c r="C59" s="147">
        <v>43</v>
      </c>
      <c r="D59" s="148"/>
    </row>
    <row r="60" ht="20" customHeight="true" spans="1:4">
      <c r="A60" s="141" t="s">
        <v>92</v>
      </c>
      <c r="B60" s="141" t="s">
        <v>38</v>
      </c>
      <c r="C60" s="142">
        <v>917</v>
      </c>
      <c r="D60" s="143"/>
    </row>
    <row r="61" ht="20" customHeight="true" spans="1:4">
      <c r="A61" s="141"/>
      <c r="B61" s="149" t="s">
        <v>168</v>
      </c>
      <c r="C61" s="147">
        <v>403</v>
      </c>
      <c r="D61" s="148"/>
    </row>
    <row r="62" ht="20" customHeight="true" spans="1:4">
      <c r="A62" s="141"/>
      <c r="B62" s="149" t="s">
        <v>169</v>
      </c>
      <c r="C62" s="147">
        <v>31</v>
      </c>
      <c r="D62" s="148"/>
    </row>
    <row r="63" ht="20" customHeight="true" spans="1:4">
      <c r="A63" s="141"/>
      <c r="B63" s="149" t="s">
        <v>94</v>
      </c>
      <c r="C63" s="147">
        <v>72</v>
      </c>
      <c r="D63" s="148"/>
    </row>
    <row r="64" ht="20" customHeight="true" spans="1:4">
      <c r="A64" s="141"/>
      <c r="B64" s="149" t="s">
        <v>95</v>
      </c>
      <c r="C64" s="147">
        <v>411</v>
      </c>
      <c r="D64" s="148"/>
    </row>
    <row r="65" ht="20" customHeight="true" spans="1:4">
      <c r="A65" s="141" t="s">
        <v>96</v>
      </c>
      <c r="B65" s="141" t="s">
        <v>38</v>
      </c>
      <c r="C65" s="142">
        <v>1396</v>
      </c>
      <c r="D65" s="143"/>
    </row>
    <row r="66" ht="20" customHeight="true" spans="1:4">
      <c r="A66" s="141"/>
      <c r="B66" s="149" t="s">
        <v>39</v>
      </c>
      <c r="C66" s="147">
        <v>88</v>
      </c>
      <c r="D66" s="148" t="s">
        <v>170</v>
      </c>
    </row>
    <row r="67" ht="20" customHeight="true" spans="1:4">
      <c r="A67" s="141"/>
      <c r="B67" s="149" t="s">
        <v>171</v>
      </c>
      <c r="C67" s="147">
        <v>55</v>
      </c>
      <c r="D67" s="148"/>
    </row>
    <row r="68" ht="20" customHeight="true" spans="1:4">
      <c r="A68" s="141"/>
      <c r="B68" s="149" t="s">
        <v>98</v>
      </c>
      <c r="C68" s="147">
        <v>20</v>
      </c>
      <c r="D68" s="148"/>
    </row>
    <row r="69" ht="20" customHeight="true" spans="1:4">
      <c r="A69" s="141"/>
      <c r="B69" s="149" t="s">
        <v>99</v>
      </c>
      <c r="C69" s="147">
        <v>101</v>
      </c>
      <c r="D69" s="148"/>
    </row>
    <row r="70" ht="20" customHeight="true" spans="1:4">
      <c r="A70" s="141"/>
      <c r="B70" s="149" t="s">
        <v>100</v>
      </c>
      <c r="C70" s="147">
        <v>757</v>
      </c>
      <c r="D70" s="148"/>
    </row>
    <row r="71" ht="20" customHeight="true" spans="1:4">
      <c r="A71" s="141" t="s">
        <v>96</v>
      </c>
      <c r="B71" s="149" t="s">
        <v>101</v>
      </c>
      <c r="C71" s="147">
        <v>375</v>
      </c>
      <c r="D71" s="148"/>
    </row>
    <row r="72" ht="20" customHeight="true" spans="1:4">
      <c r="A72" s="141" t="s">
        <v>102</v>
      </c>
      <c r="B72" s="141" t="s">
        <v>38</v>
      </c>
      <c r="C72" s="142">
        <v>765</v>
      </c>
      <c r="D72" s="143"/>
    </row>
    <row r="73" ht="20" customHeight="true" spans="1:4">
      <c r="A73" s="141"/>
      <c r="B73" s="149" t="s">
        <v>172</v>
      </c>
      <c r="C73" s="147">
        <v>3</v>
      </c>
      <c r="D73" s="148"/>
    </row>
    <row r="74" ht="20" customHeight="true" spans="1:4">
      <c r="A74" s="141"/>
      <c r="B74" s="149" t="s">
        <v>104</v>
      </c>
      <c r="C74" s="147">
        <v>114</v>
      </c>
      <c r="D74" s="148"/>
    </row>
    <row r="75" ht="20" customHeight="true" spans="1:4">
      <c r="A75" s="141"/>
      <c r="B75" s="149" t="s">
        <v>105</v>
      </c>
      <c r="C75" s="147">
        <v>243</v>
      </c>
      <c r="D75" s="148"/>
    </row>
    <row r="76" ht="20" customHeight="true" spans="1:4">
      <c r="A76" s="141"/>
      <c r="B76" s="149" t="s">
        <v>106</v>
      </c>
      <c r="C76" s="147">
        <v>1</v>
      </c>
      <c r="D76" s="148"/>
    </row>
    <row r="77" ht="20" customHeight="true" spans="1:4">
      <c r="A77" s="141"/>
      <c r="B77" s="149" t="s">
        <v>107</v>
      </c>
      <c r="C77" s="147">
        <v>18</v>
      </c>
      <c r="D77" s="148"/>
    </row>
    <row r="78" ht="20" customHeight="true" spans="1:4">
      <c r="A78" s="141"/>
      <c r="B78" s="149" t="s">
        <v>108</v>
      </c>
      <c r="C78" s="147">
        <v>21</v>
      </c>
      <c r="D78" s="148"/>
    </row>
    <row r="79" ht="20" customHeight="true" spans="1:4">
      <c r="A79" s="141"/>
      <c r="B79" s="149" t="s">
        <v>109</v>
      </c>
      <c r="C79" s="147">
        <v>254</v>
      </c>
      <c r="D79" s="148"/>
    </row>
    <row r="80" ht="20" customHeight="true" spans="1:4">
      <c r="A80" s="141"/>
      <c r="B80" s="149" t="s">
        <v>111</v>
      </c>
      <c r="C80" s="147">
        <v>74</v>
      </c>
      <c r="D80" s="148"/>
    </row>
    <row r="81" ht="20" customHeight="true" spans="1:4">
      <c r="A81" s="141"/>
      <c r="B81" s="149" t="s">
        <v>112</v>
      </c>
      <c r="C81" s="147">
        <v>37</v>
      </c>
      <c r="D81" s="148"/>
    </row>
    <row r="82" ht="20" customHeight="true" spans="1:4">
      <c r="A82" s="141" t="s">
        <v>113</v>
      </c>
      <c r="B82" s="141" t="s">
        <v>38</v>
      </c>
      <c r="C82" s="142">
        <v>2228</v>
      </c>
      <c r="D82" s="143"/>
    </row>
    <row r="83" ht="20" customHeight="true" spans="1:4">
      <c r="A83" s="141"/>
      <c r="B83" s="149" t="s">
        <v>39</v>
      </c>
      <c r="C83" s="147">
        <v>62</v>
      </c>
      <c r="D83" s="148" t="s">
        <v>173</v>
      </c>
    </row>
    <row r="84" ht="20" customHeight="true" spans="1:4">
      <c r="A84" s="141"/>
      <c r="B84" s="149" t="s">
        <v>174</v>
      </c>
      <c r="C84" s="147">
        <v>1</v>
      </c>
      <c r="D84" s="148"/>
    </row>
    <row r="85" ht="20" customHeight="true" spans="1:4">
      <c r="A85" s="141"/>
      <c r="B85" s="149" t="s">
        <v>175</v>
      </c>
      <c r="C85" s="147">
        <v>311</v>
      </c>
      <c r="D85" s="148"/>
    </row>
    <row r="86" ht="20" customHeight="true" spans="1:4">
      <c r="A86" s="141"/>
      <c r="B86" s="149" t="s">
        <v>116</v>
      </c>
      <c r="C86" s="147">
        <v>29</v>
      </c>
      <c r="D86" s="148"/>
    </row>
    <row r="87" ht="20" customHeight="true" spans="1:4">
      <c r="A87" s="141"/>
      <c r="B87" s="149" t="s">
        <v>117</v>
      </c>
      <c r="C87" s="147">
        <v>86</v>
      </c>
      <c r="D87" s="148"/>
    </row>
    <row r="88" ht="20" customHeight="true" spans="1:4">
      <c r="A88" s="141"/>
      <c r="B88" s="149" t="s">
        <v>118</v>
      </c>
      <c r="C88" s="147">
        <v>539</v>
      </c>
      <c r="D88" s="148"/>
    </row>
    <row r="89" ht="20" customHeight="true" spans="1:4">
      <c r="A89" s="141"/>
      <c r="B89" s="149" t="s">
        <v>119</v>
      </c>
      <c r="C89" s="147">
        <v>340</v>
      </c>
      <c r="D89" s="148"/>
    </row>
    <row r="90" ht="20" customHeight="true" spans="1:4">
      <c r="A90" s="141"/>
      <c r="B90" s="149" t="s">
        <v>120</v>
      </c>
      <c r="C90" s="147">
        <v>600</v>
      </c>
      <c r="D90" s="148"/>
    </row>
    <row r="91" ht="20" customHeight="true" spans="1:4">
      <c r="A91" s="141"/>
      <c r="B91" s="149" t="s">
        <v>121</v>
      </c>
      <c r="C91" s="147">
        <v>66</v>
      </c>
      <c r="D91" s="148"/>
    </row>
    <row r="92" ht="20" customHeight="true" spans="1:4">
      <c r="A92" s="141"/>
      <c r="B92" s="149" t="s">
        <v>176</v>
      </c>
      <c r="C92" s="147">
        <v>194</v>
      </c>
      <c r="D92" s="148"/>
    </row>
    <row r="93" ht="20" customHeight="true" spans="1:4">
      <c r="A93" s="141" t="s">
        <v>124</v>
      </c>
      <c r="B93" s="141" t="s">
        <v>38</v>
      </c>
      <c r="C93" s="142">
        <v>1409</v>
      </c>
      <c r="D93" s="143"/>
    </row>
    <row r="94" ht="20" customHeight="true" spans="1:4">
      <c r="A94" s="141"/>
      <c r="B94" s="149" t="s">
        <v>127</v>
      </c>
      <c r="C94" s="147">
        <v>245</v>
      </c>
      <c r="D94" s="148"/>
    </row>
    <row r="95" ht="20" customHeight="true" spans="1:4">
      <c r="A95" s="141"/>
      <c r="B95" s="149" t="s">
        <v>128</v>
      </c>
      <c r="C95" s="147">
        <v>148</v>
      </c>
      <c r="D95" s="148"/>
    </row>
    <row r="96" ht="20" customHeight="true" spans="1:4">
      <c r="A96" s="141"/>
      <c r="B96" s="149" t="s">
        <v>129</v>
      </c>
      <c r="C96" s="147">
        <v>601</v>
      </c>
      <c r="D96" s="148"/>
    </row>
    <row r="97" ht="20" customHeight="true" spans="1:4">
      <c r="A97" s="141"/>
      <c r="B97" s="149" t="s">
        <v>177</v>
      </c>
      <c r="C97" s="147">
        <v>128</v>
      </c>
      <c r="D97" s="148"/>
    </row>
    <row r="98" ht="20" customHeight="true" spans="1:4">
      <c r="A98" s="141"/>
      <c r="B98" s="149" t="s">
        <v>178</v>
      </c>
      <c r="C98" s="147">
        <v>61</v>
      </c>
      <c r="D98" s="148"/>
    </row>
    <row r="99" ht="20" customHeight="true" spans="1:4">
      <c r="A99" s="141"/>
      <c r="B99" s="149" t="s">
        <v>179</v>
      </c>
      <c r="C99" s="147">
        <v>86</v>
      </c>
      <c r="D99" s="148"/>
    </row>
    <row r="100" ht="20" customHeight="true" spans="1:4">
      <c r="A100" s="141"/>
      <c r="B100" s="149" t="s">
        <v>180</v>
      </c>
      <c r="C100" s="147">
        <v>37</v>
      </c>
      <c r="D100" s="148"/>
    </row>
    <row r="101" ht="20" customHeight="true" spans="1:4">
      <c r="A101" s="141"/>
      <c r="B101" s="146" t="s">
        <v>181</v>
      </c>
      <c r="C101" s="147">
        <v>83</v>
      </c>
      <c r="D101" s="148"/>
    </row>
    <row r="102" ht="20" customHeight="true" spans="1:4">
      <c r="A102" s="141"/>
      <c r="B102" s="149" t="s">
        <v>136</v>
      </c>
      <c r="C102" s="147">
        <v>20</v>
      </c>
      <c r="D102" s="148"/>
    </row>
    <row r="103" ht="20" customHeight="true" spans="1:4">
      <c r="A103" s="141" t="s">
        <v>138</v>
      </c>
      <c r="B103" s="141" t="s">
        <v>38</v>
      </c>
      <c r="C103" s="142">
        <v>2353</v>
      </c>
      <c r="D103" s="143"/>
    </row>
    <row r="104" ht="20" customHeight="true" spans="1:4">
      <c r="A104" s="141"/>
      <c r="B104" s="149" t="s">
        <v>182</v>
      </c>
      <c r="C104" s="147">
        <v>98</v>
      </c>
      <c r="D104" s="148"/>
    </row>
    <row r="105" ht="20" customHeight="true" spans="1:4">
      <c r="A105" s="141"/>
      <c r="B105" s="149" t="s">
        <v>140</v>
      </c>
      <c r="C105" s="147">
        <v>500</v>
      </c>
      <c r="D105" s="148"/>
    </row>
    <row r="106" ht="20" customHeight="true" spans="1:4">
      <c r="A106" s="141" t="s">
        <v>138</v>
      </c>
      <c r="B106" s="149" t="s">
        <v>141</v>
      </c>
      <c r="C106" s="147">
        <v>1266</v>
      </c>
      <c r="D106" s="148"/>
    </row>
    <row r="107" ht="20" customHeight="true" spans="1:4">
      <c r="A107" s="141"/>
      <c r="B107" s="149" t="s">
        <v>142</v>
      </c>
      <c r="C107" s="147">
        <v>89</v>
      </c>
      <c r="D107" s="148"/>
    </row>
    <row r="108" ht="20" customHeight="true" spans="1:4">
      <c r="A108" s="141"/>
      <c r="B108" s="149" t="s">
        <v>143</v>
      </c>
      <c r="C108" s="147">
        <v>400</v>
      </c>
      <c r="D108" s="148"/>
    </row>
    <row r="109" ht="21" customHeight="true" spans="1:4">
      <c r="A109" s="141" t="s">
        <v>183</v>
      </c>
      <c r="B109" s="141" t="s">
        <v>38</v>
      </c>
      <c r="C109" s="142">
        <v>700</v>
      </c>
      <c r="D109" s="143"/>
    </row>
    <row r="110" ht="21" customHeight="true" spans="1:4">
      <c r="A110" s="141"/>
      <c r="B110" s="149" t="s">
        <v>146</v>
      </c>
      <c r="C110" s="147">
        <v>49</v>
      </c>
      <c r="D110" s="148"/>
    </row>
    <row r="111" ht="21" customHeight="true" spans="1:4">
      <c r="A111" s="141"/>
      <c r="B111" s="149" t="s">
        <v>147</v>
      </c>
      <c r="C111" s="147">
        <v>75</v>
      </c>
      <c r="D111" s="148"/>
    </row>
    <row r="112" ht="21" customHeight="true" spans="1:4">
      <c r="A112" s="141"/>
      <c r="B112" s="149" t="s">
        <v>148</v>
      </c>
      <c r="C112" s="147">
        <v>97</v>
      </c>
      <c r="D112" s="148"/>
    </row>
    <row r="113" ht="21" customHeight="true" spans="1:4">
      <c r="A113" s="141"/>
      <c r="B113" s="149" t="s">
        <v>149</v>
      </c>
      <c r="C113" s="147">
        <v>94</v>
      </c>
      <c r="D113" s="148"/>
    </row>
    <row r="114" ht="21" customHeight="true" spans="1:4">
      <c r="A114" s="141"/>
      <c r="B114" s="149" t="s">
        <v>150</v>
      </c>
      <c r="C114" s="147">
        <v>235</v>
      </c>
      <c r="D114" s="148"/>
    </row>
    <row r="115" ht="21" customHeight="true" spans="1:4">
      <c r="A115" s="141"/>
      <c r="B115" s="149" t="s">
        <v>151</v>
      </c>
      <c r="C115" s="147">
        <v>50</v>
      </c>
      <c r="D115" s="148"/>
    </row>
    <row r="116" ht="21" customHeight="true" spans="1:4">
      <c r="A116" s="141"/>
      <c r="B116" s="149" t="s">
        <v>152</v>
      </c>
      <c r="C116" s="147">
        <v>100</v>
      </c>
      <c r="D116" s="148"/>
    </row>
  </sheetData>
  <mergeCells count="18">
    <mergeCell ref="A2:D2"/>
    <mergeCell ref="A5:B5"/>
    <mergeCell ref="A6:A9"/>
    <mergeCell ref="A10:A14"/>
    <mergeCell ref="A15:A20"/>
    <mergeCell ref="A21:A31"/>
    <mergeCell ref="A32:A35"/>
    <mergeCell ref="A36:A42"/>
    <mergeCell ref="A43:A50"/>
    <mergeCell ref="A51:A59"/>
    <mergeCell ref="A60:A64"/>
    <mergeCell ref="A65:A70"/>
    <mergeCell ref="A72:A81"/>
    <mergeCell ref="A82:A92"/>
    <mergeCell ref="A93:A102"/>
    <mergeCell ref="A103:A105"/>
    <mergeCell ref="A106:A108"/>
    <mergeCell ref="A109:A116"/>
  </mergeCells>
  <pageMargins left="0.751388888888889" right="0.751388888888889" top="1" bottom="1" header="0.5" footer="0.5"/>
  <pageSetup paperSize="9" scale="95" fitToHeight="0" orientation="portrait" horizontalDpi="600"/>
  <headerFooter/>
  <rowBreaks count="1" manualBreakCount="1">
    <brk id="35" max="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view="pageBreakPreview" zoomScaleNormal="100" zoomScaleSheetLayoutView="100" workbookViewId="0">
      <selection activeCell="Q12" sqref="Q12"/>
    </sheetView>
  </sheetViews>
  <sheetFormatPr defaultColWidth="9" defaultRowHeight="13.5"/>
  <sheetData>
    <row r="1" spans="1:15">
      <c r="A1" s="63" t="s">
        <v>184</v>
      </c>
      <c r="B1" s="63"/>
      <c r="C1" s="63"/>
      <c r="D1" s="63"/>
      <c r="E1" s="63"/>
      <c r="F1" s="63"/>
      <c r="G1" s="63"/>
      <c r="H1" s="63"/>
      <c r="I1" s="63"/>
      <c r="J1" s="63"/>
      <c r="K1" s="63"/>
      <c r="L1" s="63"/>
      <c r="M1" s="63"/>
      <c r="N1" s="63"/>
      <c r="O1" s="63"/>
    </row>
    <row r="3" ht="19.5" spans="1:15">
      <c r="A3" s="79" t="s">
        <v>185</v>
      </c>
      <c r="B3" s="79"/>
      <c r="C3" s="79"/>
      <c r="D3" s="79"/>
      <c r="E3" s="79"/>
      <c r="F3" s="79"/>
      <c r="G3" s="79"/>
      <c r="H3" s="79"/>
      <c r="I3" s="79"/>
      <c r="J3" s="79"/>
      <c r="K3" s="79"/>
      <c r="L3" s="79"/>
      <c r="M3" s="79"/>
      <c r="N3" s="79"/>
      <c r="O3" s="79"/>
    </row>
    <row r="4" spans="1:15">
      <c r="A4" s="80" t="s">
        <v>186</v>
      </c>
      <c r="B4" s="80"/>
      <c r="C4" s="80"/>
      <c r="D4" s="81" t="s">
        <v>187</v>
      </c>
      <c r="E4" s="103" t="s">
        <v>188</v>
      </c>
      <c r="F4" s="104" t="s">
        <v>189</v>
      </c>
      <c r="G4" s="81" t="s">
        <v>190</v>
      </c>
      <c r="H4" s="81" t="s">
        <v>191</v>
      </c>
      <c r="I4" s="122" t="s">
        <v>192</v>
      </c>
      <c r="J4" s="122" t="s">
        <v>193</v>
      </c>
      <c r="K4" s="103" t="s">
        <v>194</v>
      </c>
      <c r="L4" s="81" t="s">
        <v>195</v>
      </c>
      <c r="M4" s="128" t="s">
        <v>196</v>
      </c>
      <c r="N4" s="128"/>
      <c r="O4" s="103" t="s">
        <v>35</v>
      </c>
    </row>
    <row r="5" spans="1:15">
      <c r="A5" s="81" t="s">
        <v>197</v>
      </c>
      <c r="B5" s="81" t="s">
        <v>198</v>
      </c>
      <c r="C5" s="81" t="s">
        <v>199</v>
      </c>
      <c r="D5" s="82"/>
      <c r="E5" s="103"/>
      <c r="F5" s="105"/>
      <c r="G5" s="82"/>
      <c r="H5" s="82"/>
      <c r="I5" s="123"/>
      <c r="J5" s="123"/>
      <c r="K5" s="103"/>
      <c r="L5" s="82"/>
      <c r="M5" s="128" t="s">
        <v>200</v>
      </c>
      <c r="N5" s="128" t="s">
        <v>201</v>
      </c>
      <c r="O5" s="103"/>
    </row>
    <row r="6" spans="1:15">
      <c r="A6" s="83"/>
      <c r="B6" s="83"/>
      <c r="C6" s="83"/>
      <c r="D6" s="83"/>
      <c r="E6" s="103"/>
      <c r="F6" s="106"/>
      <c r="G6" s="83"/>
      <c r="H6" s="83"/>
      <c r="I6" s="124"/>
      <c r="J6" s="124"/>
      <c r="K6" s="103"/>
      <c r="L6" s="83"/>
      <c r="M6" s="128"/>
      <c r="N6" s="128"/>
      <c r="O6" s="103"/>
    </row>
    <row r="7" spans="1:15">
      <c r="A7" s="84" t="s">
        <v>36</v>
      </c>
      <c r="B7" s="85"/>
      <c r="C7" s="86"/>
      <c r="D7" s="80"/>
      <c r="E7" s="80"/>
      <c r="F7" s="107">
        <f t="shared" ref="F7:K7" si="0">SUBTOTAL(9,F9:F35)</f>
        <v>460.426</v>
      </c>
      <c r="G7" s="107">
        <f t="shared" si="0"/>
        <v>1627655.21</v>
      </c>
      <c r="H7" s="107">
        <f t="shared" si="0"/>
        <v>302286</v>
      </c>
      <c r="I7" s="107">
        <f t="shared" si="0"/>
        <v>140385</v>
      </c>
      <c r="J7" s="107">
        <f t="shared" si="0"/>
        <v>47516</v>
      </c>
      <c r="K7" s="107">
        <f t="shared" si="0"/>
        <v>30000</v>
      </c>
      <c r="L7" s="107"/>
      <c r="M7" s="80"/>
      <c r="N7" s="80"/>
      <c r="O7" s="96"/>
    </row>
    <row r="8" spans="1:15">
      <c r="A8" s="87" t="s">
        <v>202</v>
      </c>
      <c r="B8" s="88"/>
      <c r="C8" s="89"/>
      <c r="D8" s="90"/>
      <c r="E8" s="108"/>
      <c r="F8" s="109">
        <f t="shared" ref="F8:K8" si="1">SUBTOTAL(9,F9)</f>
        <v>4.416</v>
      </c>
      <c r="G8" s="109">
        <f t="shared" si="1"/>
        <v>274107.21</v>
      </c>
      <c r="H8" s="109">
        <f t="shared" si="1"/>
        <v>33190</v>
      </c>
      <c r="I8" s="109">
        <f t="shared" si="1"/>
        <v>26552</v>
      </c>
      <c r="J8" s="109">
        <f t="shared" si="1"/>
        <v>3000</v>
      </c>
      <c r="K8" s="109">
        <f t="shared" si="1"/>
        <v>1890</v>
      </c>
      <c r="L8" s="109"/>
      <c r="M8" s="128"/>
      <c r="N8" s="128"/>
      <c r="O8" s="80"/>
    </row>
    <row r="9" ht="60" spans="1:15">
      <c r="A9" s="91">
        <v>1</v>
      </c>
      <c r="B9" s="92" t="s">
        <v>37</v>
      </c>
      <c r="C9" s="92" t="s">
        <v>39</v>
      </c>
      <c r="D9" s="92" t="s">
        <v>203</v>
      </c>
      <c r="E9" s="92" t="s">
        <v>204</v>
      </c>
      <c r="F9" s="110">
        <v>4.416</v>
      </c>
      <c r="G9" s="111">
        <v>274107.21</v>
      </c>
      <c r="H9" s="110">
        <v>33190</v>
      </c>
      <c r="I9" s="112">
        <v>26552</v>
      </c>
      <c r="J9" s="112">
        <v>3000</v>
      </c>
      <c r="K9" s="112">
        <f t="shared" ref="K9:K12" si="2">ROUND(J9*0.63,0)</f>
        <v>1890</v>
      </c>
      <c r="L9" s="112" t="s">
        <v>205</v>
      </c>
      <c r="M9" s="92" t="s">
        <v>206</v>
      </c>
      <c r="N9" s="92" t="s">
        <v>207</v>
      </c>
      <c r="O9" s="129"/>
    </row>
    <row r="10" spans="1:15">
      <c r="A10" s="87" t="s">
        <v>208</v>
      </c>
      <c r="B10" s="88"/>
      <c r="C10" s="89"/>
      <c r="D10" s="90"/>
      <c r="E10" s="108"/>
      <c r="F10" s="109">
        <f t="shared" ref="F10:K10" si="3">SUBTOTAL(9,F11:F12)</f>
        <v>42.299</v>
      </c>
      <c r="G10" s="109">
        <f t="shared" si="3"/>
        <v>34568</v>
      </c>
      <c r="H10" s="109">
        <f t="shared" si="3"/>
        <v>23777</v>
      </c>
      <c r="I10" s="109">
        <f t="shared" si="3"/>
        <v>9003</v>
      </c>
      <c r="J10" s="109">
        <f t="shared" si="3"/>
        <v>5500</v>
      </c>
      <c r="K10" s="109">
        <f t="shared" si="3"/>
        <v>3465</v>
      </c>
      <c r="L10" s="109"/>
      <c r="M10" s="128"/>
      <c r="N10" s="128"/>
      <c r="O10" s="80"/>
    </row>
    <row r="11" ht="36" spans="1:15">
      <c r="A11" s="91">
        <v>1</v>
      </c>
      <c r="B11" s="93" t="s">
        <v>43</v>
      </c>
      <c r="C11" s="94" t="s">
        <v>46</v>
      </c>
      <c r="D11" s="95" t="s">
        <v>209</v>
      </c>
      <c r="E11" s="92" t="s">
        <v>204</v>
      </c>
      <c r="F11" s="112">
        <v>15.825</v>
      </c>
      <c r="G11" s="112">
        <v>14597</v>
      </c>
      <c r="H11" s="112">
        <v>8780</v>
      </c>
      <c r="I11" s="112">
        <v>4504</v>
      </c>
      <c r="J11" s="112">
        <v>1500</v>
      </c>
      <c r="K11" s="112">
        <f t="shared" si="2"/>
        <v>945</v>
      </c>
      <c r="L11" s="112" t="s">
        <v>205</v>
      </c>
      <c r="M11" s="96" t="s">
        <v>210</v>
      </c>
      <c r="N11" s="96" t="s">
        <v>211</v>
      </c>
      <c r="O11" s="80"/>
    </row>
    <row r="12" ht="36" spans="1:15">
      <c r="A12" s="91">
        <v>2</v>
      </c>
      <c r="B12" s="93" t="s">
        <v>43</v>
      </c>
      <c r="C12" s="94" t="s">
        <v>45</v>
      </c>
      <c r="D12" s="95" t="s">
        <v>212</v>
      </c>
      <c r="E12" s="92" t="s">
        <v>204</v>
      </c>
      <c r="F12" s="112">
        <v>26.474</v>
      </c>
      <c r="G12" s="112">
        <v>19971</v>
      </c>
      <c r="H12" s="112">
        <v>14997</v>
      </c>
      <c r="I12" s="112">
        <v>4499</v>
      </c>
      <c r="J12" s="112">
        <v>4000</v>
      </c>
      <c r="K12" s="112">
        <f t="shared" si="2"/>
        <v>2520</v>
      </c>
      <c r="L12" s="112" t="s">
        <v>205</v>
      </c>
      <c r="M12" s="96" t="s">
        <v>213</v>
      </c>
      <c r="N12" s="96" t="s">
        <v>214</v>
      </c>
      <c r="O12" s="80"/>
    </row>
    <row r="13" spans="1:15">
      <c r="A13" s="87" t="s">
        <v>215</v>
      </c>
      <c r="B13" s="88"/>
      <c r="C13" s="89"/>
      <c r="D13" s="90"/>
      <c r="E13" s="108"/>
      <c r="F13" s="109">
        <f t="shared" ref="F13:K13" si="4">SUBTOTAL(9,F14)</f>
        <v>22.178</v>
      </c>
      <c r="G13" s="109">
        <f t="shared" si="4"/>
        <v>370433</v>
      </c>
      <c r="H13" s="109">
        <f t="shared" si="4"/>
        <v>26486</v>
      </c>
      <c r="I13" s="109">
        <f t="shared" si="4"/>
        <v>16743</v>
      </c>
      <c r="J13" s="109">
        <f t="shared" si="4"/>
        <v>1000</v>
      </c>
      <c r="K13" s="109">
        <f t="shared" si="4"/>
        <v>630</v>
      </c>
      <c r="L13" s="109"/>
      <c r="M13" s="128"/>
      <c r="N13" s="128"/>
      <c r="O13" s="80"/>
    </row>
    <row r="14" ht="48" spans="1:15">
      <c r="A14" s="91">
        <v>1</v>
      </c>
      <c r="B14" s="93" t="s">
        <v>50</v>
      </c>
      <c r="C14" s="94" t="s">
        <v>52</v>
      </c>
      <c r="D14" s="95" t="s">
        <v>216</v>
      </c>
      <c r="E14" s="92" t="s">
        <v>204</v>
      </c>
      <c r="F14" s="112">
        <v>22.178</v>
      </c>
      <c r="G14" s="112">
        <v>370433</v>
      </c>
      <c r="H14" s="112">
        <v>26486</v>
      </c>
      <c r="I14" s="112">
        <v>16743</v>
      </c>
      <c r="J14" s="112">
        <v>1000</v>
      </c>
      <c r="K14" s="112">
        <f t="shared" ref="K14:K17" si="5">ROUND(J14*0.63,0)</f>
        <v>630</v>
      </c>
      <c r="L14" s="112" t="s">
        <v>217</v>
      </c>
      <c r="M14" s="96" t="s">
        <v>218</v>
      </c>
      <c r="N14" s="96" t="s">
        <v>219</v>
      </c>
      <c r="O14" s="129"/>
    </row>
    <row r="15" spans="1:15">
      <c r="A15" s="87" t="s">
        <v>220</v>
      </c>
      <c r="B15" s="88"/>
      <c r="C15" s="89"/>
      <c r="D15" s="90"/>
      <c r="E15" s="108"/>
      <c r="F15" s="109">
        <f t="shared" ref="F15:K15" si="6">SUBTOTAL(9,F16:F17)</f>
        <v>78.857</v>
      </c>
      <c r="G15" s="109">
        <f t="shared" si="6"/>
        <v>92112</v>
      </c>
      <c r="H15" s="109">
        <f t="shared" si="6"/>
        <v>36616</v>
      </c>
      <c r="I15" s="109">
        <f t="shared" si="6"/>
        <v>25223</v>
      </c>
      <c r="J15" s="109">
        <f t="shared" si="6"/>
        <v>3500</v>
      </c>
      <c r="K15" s="109">
        <f t="shared" si="6"/>
        <v>2205</v>
      </c>
      <c r="L15" s="109"/>
      <c r="M15" s="128"/>
      <c r="N15" s="128"/>
      <c r="O15" s="80"/>
    </row>
    <row r="16" ht="36" spans="1:15">
      <c r="A16" s="91">
        <v>1</v>
      </c>
      <c r="B16" s="93" t="s">
        <v>64</v>
      </c>
      <c r="C16" s="94" t="s">
        <v>70</v>
      </c>
      <c r="D16" s="95" t="s">
        <v>221</v>
      </c>
      <c r="E16" s="92" t="s">
        <v>204</v>
      </c>
      <c r="F16" s="112">
        <v>31.257</v>
      </c>
      <c r="G16" s="112">
        <v>53402</v>
      </c>
      <c r="H16" s="112">
        <v>17567</v>
      </c>
      <c r="I16" s="112">
        <v>8784</v>
      </c>
      <c r="J16" s="112">
        <v>2500</v>
      </c>
      <c r="K16" s="112">
        <f t="shared" si="5"/>
        <v>1575</v>
      </c>
      <c r="L16" s="112" t="s">
        <v>205</v>
      </c>
      <c r="M16" s="96" t="s">
        <v>222</v>
      </c>
      <c r="N16" s="96" t="s">
        <v>223</v>
      </c>
      <c r="O16" s="129"/>
    </row>
    <row r="17" ht="36" spans="1:15">
      <c r="A17" s="91">
        <v>2</v>
      </c>
      <c r="B17" s="93" t="s">
        <v>64</v>
      </c>
      <c r="C17" s="94" t="s">
        <v>224</v>
      </c>
      <c r="D17" s="95" t="s">
        <v>225</v>
      </c>
      <c r="E17" s="92" t="s">
        <v>204</v>
      </c>
      <c r="F17" s="112">
        <v>47.6</v>
      </c>
      <c r="G17" s="112">
        <v>38710</v>
      </c>
      <c r="H17" s="112">
        <v>19049</v>
      </c>
      <c r="I17" s="112">
        <v>16439</v>
      </c>
      <c r="J17" s="112">
        <v>1000</v>
      </c>
      <c r="K17" s="112">
        <f t="shared" si="5"/>
        <v>630</v>
      </c>
      <c r="L17" s="112" t="s">
        <v>205</v>
      </c>
      <c r="M17" s="96" t="s">
        <v>226</v>
      </c>
      <c r="N17" s="96" t="s">
        <v>227</v>
      </c>
      <c r="O17" s="129"/>
    </row>
    <row r="18" spans="1:15">
      <c r="A18" s="87" t="s">
        <v>228</v>
      </c>
      <c r="B18" s="88"/>
      <c r="C18" s="89"/>
      <c r="D18" s="90"/>
      <c r="E18" s="108"/>
      <c r="F18" s="109">
        <f t="shared" ref="F18:K18" si="7">SUBTOTAL(9,F19:F22)</f>
        <v>102.332</v>
      </c>
      <c r="G18" s="109">
        <f t="shared" si="7"/>
        <v>566270</v>
      </c>
      <c r="H18" s="109">
        <f t="shared" si="7"/>
        <v>88556</v>
      </c>
      <c r="I18" s="109">
        <f t="shared" si="7"/>
        <v>34405</v>
      </c>
      <c r="J18" s="109">
        <f t="shared" si="7"/>
        <v>7164</v>
      </c>
      <c r="K18" s="109">
        <f t="shared" si="7"/>
        <v>4514</v>
      </c>
      <c r="L18" s="109"/>
      <c r="M18" s="128"/>
      <c r="N18" s="128"/>
      <c r="O18" s="80"/>
    </row>
    <row r="19" ht="36" spans="1:15">
      <c r="A19" s="96">
        <v>1</v>
      </c>
      <c r="B19" s="97" t="s">
        <v>75</v>
      </c>
      <c r="C19" s="97" t="s">
        <v>77</v>
      </c>
      <c r="D19" s="97" t="s">
        <v>229</v>
      </c>
      <c r="E19" s="92" t="s">
        <v>204</v>
      </c>
      <c r="F19" s="113">
        <v>13.616</v>
      </c>
      <c r="G19" s="113">
        <v>16405</v>
      </c>
      <c r="H19" s="113">
        <v>7618</v>
      </c>
      <c r="I19" s="113">
        <v>3809</v>
      </c>
      <c r="J19" s="113">
        <v>2285</v>
      </c>
      <c r="K19" s="112">
        <f t="shared" ref="K19:K22" si="8">ROUND(J19*0.63,0)</f>
        <v>1440</v>
      </c>
      <c r="L19" s="112" t="s">
        <v>217</v>
      </c>
      <c r="M19" s="130" t="s">
        <v>230</v>
      </c>
      <c r="N19" s="130" t="s">
        <v>231</v>
      </c>
      <c r="O19" s="80"/>
    </row>
    <row r="20" ht="36" spans="1:15">
      <c r="A20" s="96">
        <v>2</v>
      </c>
      <c r="B20" s="97" t="s">
        <v>75</v>
      </c>
      <c r="C20" s="97" t="s">
        <v>77</v>
      </c>
      <c r="D20" s="97" t="s">
        <v>232</v>
      </c>
      <c r="E20" s="92" t="s">
        <v>204</v>
      </c>
      <c r="F20" s="113">
        <v>64.4</v>
      </c>
      <c r="G20" s="113">
        <v>306537</v>
      </c>
      <c r="H20" s="113">
        <v>34177</v>
      </c>
      <c r="I20" s="113">
        <v>23005</v>
      </c>
      <c r="J20" s="113">
        <v>1000</v>
      </c>
      <c r="K20" s="112">
        <f t="shared" si="8"/>
        <v>630</v>
      </c>
      <c r="L20" s="112" t="s">
        <v>205</v>
      </c>
      <c r="M20" s="130" t="s">
        <v>233</v>
      </c>
      <c r="N20" s="130" t="s">
        <v>234</v>
      </c>
      <c r="O20" s="80"/>
    </row>
    <row r="21" ht="36" spans="1:15">
      <c r="A21" s="96">
        <v>3</v>
      </c>
      <c r="B21" s="97" t="s">
        <v>75</v>
      </c>
      <c r="C21" s="92" t="s">
        <v>79</v>
      </c>
      <c r="D21" s="92" t="s">
        <v>235</v>
      </c>
      <c r="E21" s="92" t="s">
        <v>204</v>
      </c>
      <c r="F21" s="113">
        <v>14.966</v>
      </c>
      <c r="G21" s="113">
        <v>128065</v>
      </c>
      <c r="H21" s="112">
        <v>40216</v>
      </c>
      <c r="I21" s="125">
        <v>4318</v>
      </c>
      <c r="J21" s="125">
        <v>2879</v>
      </c>
      <c r="K21" s="112">
        <f t="shared" si="8"/>
        <v>1814</v>
      </c>
      <c r="L21" s="112" t="s">
        <v>205</v>
      </c>
      <c r="M21" s="130" t="s">
        <v>236</v>
      </c>
      <c r="N21" s="130" t="s">
        <v>237</v>
      </c>
      <c r="O21" s="128"/>
    </row>
    <row r="22" ht="48" spans="1:15">
      <c r="A22" s="96">
        <v>4</v>
      </c>
      <c r="B22" s="97" t="s">
        <v>75</v>
      </c>
      <c r="C22" s="92" t="s">
        <v>79</v>
      </c>
      <c r="D22" s="92" t="s">
        <v>238</v>
      </c>
      <c r="E22" s="92" t="s">
        <v>204</v>
      </c>
      <c r="F22" s="113">
        <v>9.35</v>
      </c>
      <c r="G22" s="113">
        <v>115263</v>
      </c>
      <c r="H22" s="112">
        <v>6545</v>
      </c>
      <c r="I22" s="125">
        <v>3273</v>
      </c>
      <c r="J22" s="125">
        <v>1000</v>
      </c>
      <c r="K22" s="112">
        <f t="shared" si="8"/>
        <v>630</v>
      </c>
      <c r="L22" s="112" t="s">
        <v>205</v>
      </c>
      <c r="M22" s="130" t="s">
        <v>239</v>
      </c>
      <c r="N22" s="130" t="s">
        <v>240</v>
      </c>
      <c r="O22" s="128"/>
    </row>
    <row r="23" spans="1:15">
      <c r="A23" s="87" t="s">
        <v>241</v>
      </c>
      <c r="B23" s="88"/>
      <c r="C23" s="89"/>
      <c r="D23" s="90"/>
      <c r="E23" s="108"/>
      <c r="F23" s="109">
        <f t="shared" ref="F23:I23" si="9">SUBTOTAL(9,F24:F24)</f>
        <v>7.5</v>
      </c>
      <c r="G23" s="109">
        <f t="shared" si="9"/>
        <v>15932</v>
      </c>
      <c r="H23" s="109">
        <f t="shared" si="9"/>
        <v>4715</v>
      </c>
      <c r="I23" s="109">
        <f t="shared" si="9"/>
        <v>500</v>
      </c>
      <c r="J23" s="109"/>
      <c r="K23" s="109">
        <f>SUBTOTAL(9,K24:K24)</f>
        <v>2061</v>
      </c>
      <c r="L23" s="109"/>
      <c r="M23" s="128"/>
      <c r="N23" s="128"/>
      <c r="O23" s="80"/>
    </row>
    <row r="24" ht="36" spans="1:15">
      <c r="A24" s="96">
        <v>1</v>
      </c>
      <c r="B24" s="98" t="s">
        <v>83</v>
      </c>
      <c r="C24" s="99" t="s">
        <v>242</v>
      </c>
      <c r="D24" s="100" t="s">
        <v>243</v>
      </c>
      <c r="E24" s="92" t="s">
        <v>204</v>
      </c>
      <c r="F24" s="114">
        <v>7.5</v>
      </c>
      <c r="G24" s="114">
        <v>15932</v>
      </c>
      <c r="H24" s="115">
        <v>4715</v>
      </c>
      <c r="I24" s="126">
        <v>500</v>
      </c>
      <c r="J24" s="126">
        <v>3272</v>
      </c>
      <c r="K24" s="112">
        <f t="shared" ref="K24:K29" si="10">ROUND(J24*0.63,0)</f>
        <v>2061</v>
      </c>
      <c r="L24" s="112" t="s">
        <v>217</v>
      </c>
      <c r="M24" s="131" t="s">
        <v>244</v>
      </c>
      <c r="N24" s="130" t="s">
        <v>245</v>
      </c>
      <c r="O24" s="80"/>
    </row>
    <row r="25" spans="1:15">
      <c r="A25" s="87" t="s">
        <v>246</v>
      </c>
      <c r="B25" s="88"/>
      <c r="C25" s="89"/>
      <c r="D25" s="90"/>
      <c r="E25" s="108"/>
      <c r="F25" s="116">
        <f t="shared" ref="F25:K25" si="11">SUBTOTAL(9,F26:F26)</f>
        <v>48</v>
      </c>
      <c r="G25" s="116">
        <f t="shared" si="11"/>
        <v>68853</v>
      </c>
      <c r="H25" s="116">
        <f t="shared" si="11"/>
        <v>28583</v>
      </c>
      <c r="I25" s="116">
        <f t="shared" si="11"/>
        <v>0</v>
      </c>
      <c r="J25" s="116">
        <f t="shared" si="11"/>
        <v>16000</v>
      </c>
      <c r="K25" s="116">
        <f t="shared" si="11"/>
        <v>10145</v>
      </c>
      <c r="L25" s="116"/>
      <c r="M25" s="128"/>
      <c r="N25" s="128"/>
      <c r="O25" s="80"/>
    </row>
    <row r="26" ht="36" spans="1:15">
      <c r="A26" s="96">
        <v>1</v>
      </c>
      <c r="B26" s="97" t="s">
        <v>96</v>
      </c>
      <c r="C26" s="101" t="s">
        <v>98</v>
      </c>
      <c r="D26" s="102" t="s">
        <v>247</v>
      </c>
      <c r="E26" s="92" t="s">
        <v>204</v>
      </c>
      <c r="F26" s="117">
        <v>48</v>
      </c>
      <c r="G26" s="118">
        <v>68853</v>
      </c>
      <c r="H26" s="119">
        <v>28583</v>
      </c>
      <c r="I26" s="127">
        <v>0</v>
      </c>
      <c r="J26" s="127">
        <v>16000</v>
      </c>
      <c r="K26" s="112">
        <f>ROUND(J26*0.63,0)+65</f>
        <v>10145</v>
      </c>
      <c r="L26" s="112" t="s">
        <v>205</v>
      </c>
      <c r="M26" s="130" t="s">
        <v>248</v>
      </c>
      <c r="N26" s="130" t="s">
        <v>249</v>
      </c>
      <c r="O26" s="80"/>
    </row>
    <row r="27" spans="1:15">
      <c r="A27" s="87" t="s">
        <v>250</v>
      </c>
      <c r="B27" s="88"/>
      <c r="C27" s="89"/>
      <c r="D27" s="90"/>
      <c r="E27" s="108"/>
      <c r="F27" s="109">
        <f t="shared" ref="F27:K27" si="12">SUBTOTAL(9,F28)</f>
        <v>12.016</v>
      </c>
      <c r="G27" s="109">
        <f t="shared" si="12"/>
        <v>10174</v>
      </c>
      <c r="H27" s="109">
        <f t="shared" si="12"/>
        <v>3605</v>
      </c>
      <c r="I27" s="109">
        <f t="shared" si="12"/>
        <v>2523</v>
      </c>
      <c r="J27" s="109">
        <f t="shared" si="12"/>
        <v>500</v>
      </c>
      <c r="K27" s="109">
        <f t="shared" si="12"/>
        <v>315</v>
      </c>
      <c r="L27" s="109"/>
      <c r="M27" s="128"/>
      <c r="N27" s="128"/>
      <c r="O27" s="80"/>
    </row>
    <row r="28" ht="36" spans="1:15">
      <c r="A28" s="91">
        <v>1</v>
      </c>
      <c r="B28" s="93" t="s">
        <v>113</v>
      </c>
      <c r="C28" s="94" t="s">
        <v>116</v>
      </c>
      <c r="D28" s="95" t="s">
        <v>251</v>
      </c>
      <c r="E28" s="120" t="s">
        <v>204</v>
      </c>
      <c r="F28" s="121">
        <v>12.016</v>
      </c>
      <c r="G28" s="121">
        <v>10174</v>
      </c>
      <c r="H28" s="121">
        <v>3605</v>
      </c>
      <c r="I28" s="121">
        <v>2523</v>
      </c>
      <c r="J28" s="121">
        <v>500</v>
      </c>
      <c r="K28" s="112">
        <f t="shared" si="10"/>
        <v>315</v>
      </c>
      <c r="L28" s="112" t="s">
        <v>205</v>
      </c>
      <c r="M28" s="96" t="s">
        <v>252</v>
      </c>
      <c r="N28" s="96" t="s">
        <v>253</v>
      </c>
      <c r="O28" s="129"/>
    </row>
    <row r="29" ht="36" spans="1:15">
      <c r="A29" s="91">
        <v>2</v>
      </c>
      <c r="B29" s="93" t="s">
        <v>113</v>
      </c>
      <c r="C29" s="94" t="s">
        <v>115</v>
      </c>
      <c r="D29" s="95" t="s">
        <v>254</v>
      </c>
      <c r="E29" s="120" t="s">
        <v>204</v>
      </c>
      <c r="F29" s="121">
        <v>31.625</v>
      </c>
      <c r="G29" s="121">
        <v>44275</v>
      </c>
      <c r="H29" s="121">
        <v>9968</v>
      </c>
      <c r="I29" s="121">
        <v>1000</v>
      </c>
      <c r="J29" s="121">
        <v>1000</v>
      </c>
      <c r="K29" s="112">
        <f t="shared" si="10"/>
        <v>630</v>
      </c>
      <c r="L29" s="112" t="s">
        <v>205</v>
      </c>
      <c r="M29" s="96" t="s">
        <v>255</v>
      </c>
      <c r="N29" s="96" t="s">
        <v>256</v>
      </c>
      <c r="O29" s="129"/>
    </row>
    <row r="30" spans="1:15">
      <c r="A30" s="87" t="s">
        <v>257</v>
      </c>
      <c r="B30" s="88"/>
      <c r="C30" s="89"/>
      <c r="D30" s="90"/>
      <c r="E30" s="108"/>
      <c r="F30" s="109">
        <f t="shared" ref="F30:K30" si="13">SUBTOTAL(9,F31:F32)</f>
        <v>48.4</v>
      </c>
      <c r="G30" s="109">
        <f t="shared" si="13"/>
        <v>101247</v>
      </c>
      <c r="H30" s="109">
        <f t="shared" si="13"/>
        <v>25644</v>
      </c>
      <c r="I30" s="109">
        <f t="shared" si="13"/>
        <v>17836</v>
      </c>
      <c r="J30" s="109">
        <f t="shared" si="13"/>
        <v>3680</v>
      </c>
      <c r="K30" s="109">
        <f t="shared" si="13"/>
        <v>2318</v>
      </c>
      <c r="L30" s="109"/>
      <c r="M30" s="128"/>
      <c r="N30" s="128"/>
      <c r="O30" s="80"/>
    </row>
    <row r="31" ht="36" spans="1:15">
      <c r="A31" s="91">
        <v>1</v>
      </c>
      <c r="B31" s="93" t="s">
        <v>124</v>
      </c>
      <c r="C31" s="94" t="s">
        <v>129</v>
      </c>
      <c r="D31" s="95" t="s">
        <v>258</v>
      </c>
      <c r="E31" s="120" t="s">
        <v>204</v>
      </c>
      <c r="F31" s="121">
        <v>23.4</v>
      </c>
      <c r="G31" s="121">
        <v>61533</v>
      </c>
      <c r="H31" s="121">
        <v>13377</v>
      </c>
      <c r="I31" s="121">
        <v>10702</v>
      </c>
      <c r="J31" s="121">
        <v>1000</v>
      </c>
      <c r="K31" s="112">
        <f t="shared" ref="K31:K35" si="14">ROUND(J31*0.63,0)</f>
        <v>630</v>
      </c>
      <c r="L31" s="112" t="s">
        <v>217</v>
      </c>
      <c r="M31" s="96" t="s">
        <v>259</v>
      </c>
      <c r="N31" s="96" t="s">
        <v>260</v>
      </c>
      <c r="O31" s="129"/>
    </row>
    <row r="32" ht="36" spans="1:15">
      <c r="A32" s="91">
        <v>2</v>
      </c>
      <c r="B32" s="93" t="s">
        <v>124</v>
      </c>
      <c r="C32" s="94" t="s">
        <v>128</v>
      </c>
      <c r="D32" s="95" t="s">
        <v>261</v>
      </c>
      <c r="E32" s="120" t="s">
        <v>204</v>
      </c>
      <c r="F32" s="121">
        <v>25</v>
      </c>
      <c r="G32" s="121">
        <v>39714</v>
      </c>
      <c r="H32" s="121">
        <v>12267</v>
      </c>
      <c r="I32" s="121">
        <v>7134</v>
      </c>
      <c r="J32" s="121">
        <v>2680</v>
      </c>
      <c r="K32" s="112">
        <f t="shared" si="14"/>
        <v>1688</v>
      </c>
      <c r="L32" s="112" t="s">
        <v>217</v>
      </c>
      <c r="M32" s="96" t="s">
        <v>262</v>
      </c>
      <c r="N32" s="96" t="s">
        <v>263</v>
      </c>
      <c r="O32" s="129"/>
    </row>
    <row r="33" spans="1:15">
      <c r="A33" s="87" t="s">
        <v>264</v>
      </c>
      <c r="B33" s="88"/>
      <c r="C33" s="89"/>
      <c r="D33" s="90"/>
      <c r="E33" s="108"/>
      <c r="F33" s="109">
        <f t="shared" ref="F33:K33" si="15">SUBTOTAL(9,F34:F35)</f>
        <v>62.803</v>
      </c>
      <c r="G33" s="109">
        <f t="shared" si="15"/>
        <v>49684</v>
      </c>
      <c r="H33" s="109">
        <f t="shared" si="15"/>
        <v>21146</v>
      </c>
      <c r="I33" s="109">
        <f t="shared" si="15"/>
        <v>6600</v>
      </c>
      <c r="J33" s="109">
        <f t="shared" si="15"/>
        <v>2900</v>
      </c>
      <c r="K33" s="109">
        <f t="shared" si="15"/>
        <v>1827</v>
      </c>
      <c r="L33" s="109"/>
      <c r="M33" s="128"/>
      <c r="N33" s="128"/>
      <c r="O33" s="80"/>
    </row>
    <row r="34" ht="72" spans="1:15">
      <c r="A34" s="91">
        <v>1</v>
      </c>
      <c r="B34" s="93" t="s">
        <v>183</v>
      </c>
      <c r="C34" s="94" t="s">
        <v>151</v>
      </c>
      <c r="D34" s="95" t="s">
        <v>265</v>
      </c>
      <c r="E34" s="120" t="s">
        <v>266</v>
      </c>
      <c r="F34" s="119">
        <v>19.815</v>
      </c>
      <c r="G34" s="119">
        <v>14399</v>
      </c>
      <c r="H34" s="119">
        <v>8250</v>
      </c>
      <c r="I34" s="119">
        <v>6600</v>
      </c>
      <c r="J34" s="119">
        <v>500</v>
      </c>
      <c r="K34" s="112">
        <f t="shared" si="14"/>
        <v>315</v>
      </c>
      <c r="L34" s="112" t="s">
        <v>205</v>
      </c>
      <c r="M34" s="96" t="s">
        <v>267</v>
      </c>
      <c r="N34" s="96" t="s">
        <v>268</v>
      </c>
      <c r="O34" s="129"/>
    </row>
    <row r="35" ht="48" spans="1:15">
      <c r="A35" s="96">
        <v>2</v>
      </c>
      <c r="B35" s="97" t="s">
        <v>183</v>
      </c>
      <c r="C35" s="101" t="s">
        <v>148</v>
      </c>
      <c r="D35" s="102" t="s">
        <v>269</v>
      </c>
      <c r="E35" s="120" t="s">
        <v>204</v>
      </c>
      <c r="F35" s="117">
        <v>42.988</v>
      </c>
      <c r="G35" s="118">
        <v>35285</v>
      </c>
      <c r="H35" s="119">
        <v>12896</v>
      </c>
      <c r="I35" s="127">
        <v>0</v>
      </c>
      <c r="J35" s="127">
        <v>2400</v>
      </c>
      <c r="K35" s="112">
        <f t="shared" si="14"/>
        <v>1512</v>
      </c>
      <c r="L35" s="112" t="s">
        <v>205</v>
      </c>
      <c r="M35" s="130" t="s">
        <v>270</v>
      </c>
      <c r="N35" s="130" t="s">
        <v>271</v>
      </c>
      <c r="O35" s="130"/>
    </row>
  </sheetData>
  <mergeCells count="18">
    <mergeCell ref="A3:O3"/>
    <mergeCell ref="A4:C4"/>
    <mergeCell ref="M4:N4"/>
    <mergeCell ref="A5:A6"/>
    <mergeCell ref="B5:B6"/>
    <mergeCell ref="C5:C6"/>
    <mergeCell ref="D4:D6"/>
    <mergeCell ref="E4:E6"/>
    <mergeCell ref="F4:F6"/>
    <mergeCell ref="G4:G6"/>
    <mergeCell ref="H4:H6"/>
    <mergeCell ref="I4:I6"/>
    <mergeCell ref="J4:J6"/>
    <mergeCell ref="K4:K6"/>
    <mergeCell ref="L4:L6"/>
    <mergeCell ref="M5:M6"/>
    <mergeCell ref="N5:N6"/>
    <mergeCell ref="O4:O6"/>
  </mergeCells>
  <pageMargins left="0.75" right="0.75" top="1" bottom="1" header="0.5" footer="0.5"/>
  <pageSetup paperSize="9" scale="9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workbookViewId="0">
      <selection activeCell="C12" sqref="C12"/>
    </sheetView>
  </sheetViews>
  <sheetFormatPr defaultColWidth="9" defaultRowHeight="13.5" outlineLevelRow="5" outlineLevelCol="3"/>
  <cols>
    <col min="1" max="1" width="17.725" customWidth="true"/>
    <col min="2" max="2" width="34.0916666666667" customWidth="true"/>
    <col min="3" max="4" width="18.6333333333333" customWidth="true"/>
  </cols>
  <sheetData>
    <row r="1" spans="1:1">
      <c r="A1" t="s">
        <v>272</v>
      </c>
    </row>
    <row r="2" ht="39.5" customHeight="true" spans="1:4">
      <c r="A2" s="75" t="s">
        <v>273</v>
      </c>
      <c r="B2" s="75"/>
      <c r="C2" s="75"/>
      <c r="D2" s="75"/>
    </row>
    <row r="3" ht="24" customHeight="true" spans="4:4">
      <c r="D3" s="76" t="s">
        <v>155</v>
      </c>
    </row>
    <row r="4" ht="44" customHeight="true" spans="1:4">
      <c r="A4" s="77" t="s">
        <v>32</v>
      </c>
      <c r="B4" s="77" t="s">
        <v>187</v>
      </c>
      <c r="C4" s="77" t="s">
        <v>34</v>
      </c>
      <c r="D4" s="77" t="s">
        <v>35</v>
      </c>
    </row>
    <row r="5" ht="44" customHeight="true" spans="1:4">
      <c r="A5" s="77" t="s">
        <v>36</v>
      </c>
      <c r="B5" s="77"/>
      <c r="C5" s="77">
        <v>4000</v>
      </c>
      <c r="D5" s="77"/>
    </row>
    <row r="6" ht="44" customHeight="true" spans="1:4">
      <c r="A6" s="78" t="s">
        <v>124</v>
      </c>
      <c r="B6" s="78" t="s">
        <v>274</v>
      </c>
      <c r="C6" s="78">
        <v>4000</v>
      </c>
      <c r="D6" s="78"/>
    </row>
  </sheetData>
  <mergeCells count="2">
    <mergeCell ref="A2:D2"/>
    <mergeCell ref="A5:B5"/>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21"/>
  <sheetViews>
    <sheetView workbookViewId="0">
      <selection activeCell="L7" sqref="L7"/>
    </sheetView>
  </sheetViews>
  <sheetFormatPr defaultColWidth="9" defaultRowHeight="13.5" outlineLevelCol="6"/>
  <cols>
    <col min="1" max="1" width="12.375" customWidth="true"/>
    <col min="2" max="6" width="13.375" customWidth="true"/>
    <col min="7" max="7" width="20" customWidth="true"/>
  </cols>
  <sheetData>
    <row r="1" spans="1:6">
      <c r="A1" s="54" t="s">
        <v>275</v>
      </c>
      <c r="B1" s="54"/>
      <c r="C1" s="54"/>
      <c r="D1" s="54"/>
      <c r="E1" s="62"/>
      <c r="F1" s="63"/>
    </row>
    <row r="2" ht="34" customHeight="true" spans="1:7">
      <c r="A2" s="55" t="s">
        <v>276</v>
      </c>
      <c r="B2" s="55"/>
      <c r="C2" s="55"/>
      <c r="D2" s="55"/>
      <c r="E2" s="55"/>
      <c r="F2" s="55"/>
      <c r="G2" s="55"/>
    </row>
    <row r="3" ht="18.75" spans="1:7">
      <c r="A3" s="56"/>
      <c r="B3" s="56"/>
      <c r="C3" s="56"/>
      <c r="D3" s="56"/>
      <c r="G3" s="64" t="s">
        <v>155</v>
      </c>
    </row>
    <row r="4" ht="27" customHeight="true" spans="1:7">
      <c r="A4" s="57" t="s">
        <v>32</v>
      </c>
      <c r="B4" s="57" t="s">
        <v>277</v>
      </c>
      <c r="C4" s="57"/>
      <c r="D4" s="57"/>
      <c r="E4" s="57"/>
      <c r="F4" s="57"/>
      <c r="G4" s="57"/>
    </row>
    <row r="5" ht="80" customHeight="true" spans="1:7">
      <c r="A5" s="57"/>
      <c r="B5" s="58" t="s">
        <v>278</v>
      </c>
      <c r="C5" s="57" t="s">
        <v>279</v>
      </c>
      <c r="D5" s="57" t="s">
        <v>280</v>
      </c>
      <c r="E5" s="57" t="s">
        <v>281</v>
      </c>
      <c r="F5" s="65" t="s">
        <v>282</v>
      </c>
      <c r="G5" s="57" t="s">
        <v>35</v>
      </c>
    </row>
    <row r="6" ht="29" customHeight="true" spans="1:7">
      <c r="A6" s="57">
        <v>1</v>
      </c>
      <c r="B6" s="57">
        <v>2</v>
      </c>
      <c r="C6" s="57">
        <v>3</v>
      </c>
      <c r="D6" s="57">
        <v>4</v>
      </c>
      <c r="E6" s="57">
        <v>5</v>
      </c>
      <c r="F6" s="66" t="s">
        <v>283</v>
      </c>
      <c r="G6" s="67">
        <v>9</v>
      </c>
    </row>
    <row r="7" ht="50" customHeight="true" spans="1:7">
      <c r="A7" s="57" t="s">
        <v>284</v>
      </c>
      <c r="B7" s="59">
        <f>SUM(B8:B21)</f>
        <v>3333</v>
      </c>
      <c r="C7" s="59">
        <f>SUM(C8:C21)</f>
        <v>112157.24</v>
      </c>
      <c r="D7" s="60">
        <f>SUM(D8:D21)</f>
        <v>-655</v>
      </c>
      <c r="E7" s="59">
        <f>SUM(E8:E21)</f>
        <v>655</v>
      </c>
      <c r="F7" s="68">
        <f>SUM(F8:F21)</f>
        <v>115490.24</v>
      </c>
      <c r="G7" s="69" t="s">
        <v>285</v>
      </c>
    </row>
    <row r="8" ht="33" customHeight="true" spans="1:7">
      <c r="A8" s="52" t="s">
        <v>37</v>
      </c>
      <c r="B8" s="52"/>
      <c r="C8" s="52">
        <f>9887-1185-2288</f>
        <v>6414</v>
      </c>
      <c r="D8" s="61">
        <v>1616</v>
      </c>
      <c r="E8" s="61">
        <v>-6052</v>
      </c>
      <c r="F8" s="70">
        <f t="shared" ref="F8:F21" si="0">E8+D8+C8+B8</f>
        <v>1978</v>
      </c>
      <c r="G8" s="71" t="s">
        <v>286</v>
      </c>
    </row>
    <row r="9" ht="33" customHeight="true" spans="1:7">
      <c r="A9" s="52" t="s">
        <v>43</v>
      </c>
      <c r="B9" s="52"/>
      <c r="C9" s="52">
        <v>10738</v>
      </c>
      <c r="D9" s="61">
        <v>-141</v>
      </c>
      <c r="E9" s="61">
        <v>46</v>
      </c>
      <c r="F9" s="70">
        <f t="shared" si="0"/>
        <v>10643</v>
      </c>
      <c r="G9" s="72"/>
    </row>
    <row r="10" ht="33" customHeight="true" spans="1:7">
      <c r="A10" s="52" t="s">
        <v>50</v>
      </c>
      <c r="B10" s="52"/>
      <c r="C10" s="52">
        <v>4260</v>
      </c>
      <c r="D10" s="61">
        <v>156</v>
      </c>
      <c r="E10" s="61">
        <v>-2826</v>
      </c>
      <c r="F10" s="70">
        <f t="shared" si="0"/>
        <v>1590</v>
      </c>
      <c r="G10" s="72"/>
    </row>
    <row r="11" ht="33" customHeight="true" spans="1:7">
      <c r="A11" s="52" t="s">
        <v>55</v>
      </c>
      <c r="B11" s="52"/>
      <c r="C11" s="52">
        <v>18948.24</v>
      </c>
      <c r="D11" s="61">
        <v>-3765</v>
      </c>
      <c r="E11" s="61">
        <v>88</v>
      </c>
      <c r="F11" s="73">
        <f t="shared" si="0"/>
        <v>15271.24</v>
      </c>
      <c r="G11" s="72"/>
    </row>
    <row r="12" ht="33" customHeight="true" spans="1:7">
      <c r="A12" s="52" t="s">
        <v>64</v>
      </c>
      <c r="B12" s="52"/>
      <c r="C12" s="52">
        <v>8269</v>
      </c>
      <c r="D12" s="61">
        <v>-1475</v>
      </c>
      <c r="E12" s="61">
        <v>224</v>
      </c>
      <c r="F12" s="70">
        <f t="shared" si="0"/>
        <v>7018</v>
      </c>
      <c r="G12" s="72"/>
    </row>
    <row r="13" ht="33" customHeight="true" spans="1:7">
      <c r="A13" s="52" t="s">
        <v>75</v>
      </c>
      <c r="B13" s="52"/>
      <c r="C13" s="52">
        <v>8817</v>
      </c>
      <c r="D13" s="61">
        <v>4340</v>
      </c>
      <c r="E13" s="61">
        <v>-727</v>
      </c>
      <c r="F13" s="70">
        <f t="shared" si="0"/>
        <v>12430</v>
      </c>
      <c r="G13" s="72"/>
    </row>
    <row r="14" ht="33" customHeight="true" spans="1:7">
      <c r="A14" s="52" t="s">
        <v>83</v>
      </c>
      <c r="B14" s="52"/>
      <c r="C14" s="52">
        <v>7250</v>
      </c>
      <c r="D14" s="61">
        <v>-378</v>
      </c>
      <c r="E14" s="61">
        <v>3462</v>
      </c>
      <c r="F14" s="70">
        <f t="shared" si="0"/>
        <v>10334</v>
      </c>
      <c r="G14" s="72"/>
    </row>
    <row r="15" ht="33" customHeight="true" spans="1:7">
      <c r="A15" s="52" t="s">
        <v>92</v>
      </c>
      <c r="B15" s="52"/>
      <c r="C15" s="52">
        <v>3343</v>
      </c>
      <c r="D15" s="61">
        <v>-1026</v>
      </c>
      <c r="E15" s="61">
        <v>3523</v>
      </c>
      <c r="F15" s="70">
        <f t="shared" si="0"/>
        <v>5840</v>
      </c>
      <c r="G15" s="72"/>
    </row>
    <row r="16" ht="33" customHeight="true" spans="1:7">
      <c r="A16" s="52" t="s">
        <v>96</v>
      </c>
      <c r="B16" s="52">
        <v>1539</v>
      </c>
      <c r="C16" s="52">
        <v>7854</v>
      </c>
      <c r="D16" s="61">
        <v>2022</v>
      </c>
      <c r="E16" s="61">
        <v>-2039</v>
      </c>
      <c r="F16" s="70">
        <f t="shared" si="0"/>
        <v>9376</v>
      </c>
      <c r="G16" s="72"/>
    </row>
    <row r="17" ht="33" customHeight="true" spans="1:7">
      <c r="A17" s="52" t="s">
        <v>102</v>
      </c>
      <c r="B17" s="52"/>
      <c r="C17" s="52">
        <v>5000</v>
      </c>
      <c r="D17" s="61">
        <v>-4836</v>
      </c>
      <c r="E17" s="61">
        <v>8</v>
      </c>
      <c r="F17" s="70">
        <f t="shared" si="0"/>
        <v>172</v>
      </c>
      <c r="G17" s="72"/>
    </row>
    <row r="18" ht="33" customHeight="true" spans="1:7">
      <c r="A18" s="52" t="s">
        <v>113</v>
      </c>
      <c r="B18" s="52"/>
      <c r="C18" s="52">
        <f>9655+140</f>
        <v>9795</v>
      </c>
      <c r="D18" s="61">
        <v>4867</v>
      </c>
      <c r="E18" s="61">
        <v>-703</v>
      </c>
      <c r="F18" s="70">
        <f t="shared" si="0"/>
        <v>13959</v>
      </c>
      <c r="G18" s="72"/>
    </row>
    <row r="19" ht="33" customHeight="true" spans="1:7">
      <c r="A19" s="52" t="s">
        <v>124</v>
      </c>
      <c r="B19" s="52">
        <v>1794</v>
      </c>
      <c r="C19" s="52">
        <v>8835</v>
      </c>
      <c r="D19" s="61">
        <v>-764</v>
      </c>
      <c r="E19" s="61">
        <v>4230</v>
      </c>
      <c r="F19" s="70">
        <f t="shared" si="0"/>
        <v>14095</v>
      </c>
      <c r="G19" s="72"/>
    </row>
    <row r="20" ht="33" customHeight="true" spans="1:7">
      <c r="A20" s="52" t="s">
        <v>138</v>
      </c>
      <c r="B20" s="52"/>
      <c r="C20" s="52">
        <v>5078</v>
      </c>
      <c r="D20" s="61">
        <v>-697</v>
      </c>
      <c r="E20" s="61">
        <v>-1393</v>
      </c>
      <c r="F20" s="70">
        <f t="shared" si="0"/>
        <v>2988</v>
      </c>
      <c r="G20" s="72"/>
    </row>
    <row r="21" ht="33" customHeight="true" spans="1:7">
      <c r="A21" s="52" t="s">
        <v>183</v>
      </c>
      <c r="B21" s="52"/>
      <c r="C21" s="52">
        <v>7556</v>
      </c>
      <c r="D21" s="61">
        <v>-574</v>
      </c>
      <c r="E21" s="61">
        <v>2814</v>
      </c>
      <c r="F21" s="70">
        <f t="shared" si="0"/>
        <v>9796</v>
      </c>
      <c r="G21" s="74"/>
    </row>
  </sheetData>
  <mergeCells count="4">
    <mergeCell ref="A2:G2"/>
    <mergeCell ref="B4:G4"/>
    <mergeCell ref="A4:A5"/>
    <mergeCell ref="G8:G21"/>
  </mergeCells>
  <pageMargins left="0.708661417322835" right="0.708661417322835" top="0.748031496062992" bottom="0.748031496062992" header="0.31496062992126" footer="0.31496062992126"/>
  <pageSetup paperSize="9" scale="86" orientation="landscape" horizontalDpi="200" verticalDpi="3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workbookViewId="0">
      <selection activeCell="A2" sqref="A2:C2"/>
    </sheetView>
  </sheetViews>
  <sheetFormatPr defaultColWidth="9" defaultRowHeight="13.5" outlineLevelCol="2"/>
  <cols>
    <col min="1" max="1" width="26.7583333333333" customWidth="true"/>
    <col min="2" max="2" width="25.875" customWidth="true"/>
    <col min="3" max="3" width="21.7583333333333" customWidth="true"/>
  </cols>
  <sheetData>
    <row r="1" spans="1:1">
      <c r="A1" s="46" t="s">
        <v>287</v>
      </c>
    </row>
    <row r="2" ht="20.25" spans="1:3">
      <c r="A2" s="47" t="s">
        <v>288</v>
      </c>
      <c r="B2" s="47"/>
      <c r="C2" s="47"/>
    </row>
    <row r="3" ht="20.25" spans="1:3">
      <c r="A3" s="48"/>
      <c r="C3" s="49" t="s">
        <v>155</v>
      </c>
    </row>
    <row r="4" ht="39" customHeight="true" spans="1:3">
      <c r="A4" s="50" t="s">
        <v>32</v>
      </c>
      <c r="B4" s="50" t="s">
        <v>34</v>
      </c>
      <c r="C4" s="50" t="s">
        <v>35</v>
      </c>
    </row>
    <row r="5" ht="24" customHeight="true" spans="1:3">
      <c r="A5" s="50" t="s">
        <v>36</v>
      </c>
      <c r="B5" s="51">
        <v>10000</v>
      </c>
      <c r="C5" s="44"/>
    </row>
    <row r="6" ht="24" customHeight="true" spans="1:3">
      <c r="A6" s="52" t="s">
        <v>37</v>
      </c>
      <c r="B6" s="53">
        <v>952</v>
      </c>
      <c r="C6" s="44"/>
    </row>
    <row r="7" ht="24" customHeight="true" spans="1:3">
      <c r="A7" s="52" t="s">
        <v>43</v>
      </c>
      <c r="B7" s="53">
        <v>393</v>
      </c>
      <c r="C7" s="44"/>
    </row>
    <row r="8" ht="24" customHeight="true" spans="1:3">
      <c r="A8" s="52" t="s">
        <v>50</v>
      </c>
      <c r="B8" s="53">
        <v>385</v>
      </c>
      <c r="C8" s="44"/>
    </row>
    <row r="9" ht="24" customHeight="true" spans="1:3">
      <c r="A9" s="52" t="s">
        <v>55</v>
      </c>
      <c r="B9" s="53">
        <v>610</v>
      </c>
      <c r="C9" s="44"/>
    </row>
    <row r="10" ht="24" customHeight="true" spans="1:3">
      <c r="A10" s="52" t="s">
        <v>64</v>
      </c>
      <c r="B10" s="53">
        <v>936</v>
      </c>
      <c r="C10" s="44"/>
    </row>
    <row r="11" ht="24" customHeight="true" spans="1:3">
      <c r="A11" s="52" t="s">
        <v>75</v>
      </c>
      <c r="B11" s="53">
        <v>683</v>
      </c>
      <c r="C11" s="44"/>
    </row>
    <row r="12" ht="24" customHeight="true" spans="1:3">
      <c r="A12" s="52" t="s">
        <v>83</v>
      </c>
      <c r="B12" s="53">
        <v>952</v>
      </c>
      <c r="C12" s="44"/>
    </row>
    <row r="13" ht="24" customHeight="true" spans="1:3">
      <c r="A13" s="52" t="s">
        <v>92</v>
      </c>
      <c r="B13" s="53">
        <v>439</v>
      </c>
      <c r="C13" s="44"/>
    </row>
    <row r="14" ht="24" customHeight="true" spans="1:3">
      <c r="A14" s="52" t="s">
        <v>96</v>
      </c>
      <c r="B14" s="53">
        <v>694</v>
      </c>
      <c r="C14" s="44"/>
    </row>
    <row r="15" ht="24" customHeight="true" spans="1:3">
      <c r="A15" s="52" t="s">
        <v>102</v>
      </c>
      <c r="B15" s="53">
        <v>524</v>
      </c>
      <c r="C15" s="44"/>
    </row>
    <row r="16" ht="24" customHeight="true" spans="1:3">
      <c r="A16" s="52" t="s">
        <v>113</v>
      </c>
      <c r="B16" s="53">
        <v>1053</v>
      </c>
      <c r="C16" s="44"/>
    </row>
    <row r="17" ht="24" customHeight="true" spans="1:3">
      <c r="A17" s="52" t="s">
        <v>124</v>
      </c>
      <c r="B17" s="53">
        <v>1198</v>
      </c>
      <c r="C17" s="44"/>
    </row>
    <row r="18" ht="24" customHeight="true" spans="1:3">
      <c r="A18" s="52" t="s">
        <v>138</v>
      </c>
      <c r="B18" s="53">
        <v>509</v>
      </c>
      <c r="C18" s="44"/>
    </row>
    <row r="19" ht="24" customHeight="true" spans="1:3">
      <c r="A19" s="52" t="s">
        <v>183</v>
      </c>
      <c r="B19" s="53">
        <v>672</v>
      </c>
      <c r="C19" s="44"/>
    </row>
  </sheetData>
  <mergeCells count="1">
    <mergeCell ref="A2:C2"/>
  </mergeCells>
  <pageMargins left="0.984027777777778" right="0.984027777777778" top="1" bottom="1" header="0.5" footer="0.5"/>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A2" sqref="A2:N2"/>
    </sheetView>
  </sheetViews>
  <sheetFormatPr defaultColWidth="9" defaultRowHeight="13.5"/>
  <cols>
    <col min="8" max="8" width="9.25833333333333"/>
    <col min="14" max="14" width="9.375" customWidth="true"/>
  </cols>
  <sheetData>
    <row r="1" spans="1:1">
      <c r="A1" t="s">
        <v>289</v>
      </c>
    </row>
    <row r="2" ht="22.5" spans="1:14">
      <c r="A2" s="27" t="s">
        <v>290</v>
      </c>
      <c r="B2" s="28"/>
      <c r="C2" s="28"/>
      <c r="D2" s="28"/>
      <c r="E2" s="28"/>
      <c r="F2" s="28"/>
      <c r="G2" s="28"/>
      <c r="H2" s="28"/>
      <c r="I2" s="28"/>
      <c r="J2" s="28"/>
      <c r="K2" s="28"/>
      <c r="L2" s="28"/>
      <c r="M2" s="28"/>
      <c r="N2" s="28"/>
    </row>
    <row r="4" spans="1:14">
      <c r="A4" s="29" t="s">
        <v>291</v>
      </c>
      <c r="B4" s="29"/>
      <c r="C4" s="30" t="s">
        <v>187</v>
      </c>
      <c r="D4" s="30" t="s">
        <v>292</v>
      </c>
      <c r="E4" s="30" t="s">
        <v>293</v>
      </c>
      <c r="F4" s="30" t="s">
        <v>294</v>
      </c>
      <c r="G4" s="30"/>
      <c r="H4" s="30" t="s">
        <v>190</v>
      </c>
      <c r="I4" s="30" t="s">
        <v>295</v>
      </c>
      <c r="J4" s="31" t="s">
        <v>296</v>
      </c>
      <c r="K4" s="31"/>
      <c r="L4" s="31"/>
      <c r="M4" s="35" t="s">
        <v>297</v>
      </c>
      <c r="N4" s="42" t="s">
        <v>35</v>
      </c>
    </row>
    <row r="5" spans="1:14">
      <c r="A5" s="30" t="s">
        <v>32</v>
      </c>
      <c r="B5" s="30" t="s">
        <v>33</v>
      </c>
      <c r="C5" s="30"/>
      <c r="D5" s="30"/>
      <c r="E5" s="30"/>
      <c r="F5" s="30" t="s">
        <v>298</v>
      </c>
      <c r="G5" s="30" t="s">
        <v>299</v>
      </c>
      <c r="H5" s="30"/>
      <c r="I5" s="30"/>
      <c r="J5" s="35" t="s">
        <v>300</v>
      </c>
      <c r="K5" s="41"/>
      <c r="L5" s="41"/>
      <c r="M5" s="35"/>
      <c r="N5" s="42"/>
    </row>
    <row r="6" ht="31" customHeight="true" spans="1:14">
      <c r="A6" s="30"/>
      <c r="B6" s="30"/>
      <c r="C6" s="30"/>
      <c r="D6" s="30"/>
      <c r="E6" s="30"/>
      <c r="F6" s="30"/>
      <c r="G6" s="30"/>
      <c r="H6" s="30"/>
      <c r="I6" s="30"/>
      <c r="J6" s="35"/>
      <c r="K6" s="35" t="s">
        <v>301</v>
      </c>
      <c r="L6" s="35" t="s">
        <v>302</v>
      </c>
      <c r="M6" s="35"/>
      <c r="N6" s="42"/>
    </row>
    <row r="7" spans="1:14">
      <c r="A7" s="30" t="s">
        <v>36</v>
      </c>
      <c r="B7" s="30"/>
      <c r="C7" s="30"/>
      <c r="D7" s="30"/>
      <c r="E7" s="30"/>
      <c r="F7" s="30"/>
      <c r="G7" s="30"/>
      <c r="H7" s="30">
        <f t="shared" ref="H7:M7" si="0">H8+H12</f>
        <v>2277817</v>
      </c>
      <c r="I7" s="30">
        <f t="shared" si="0"/>
        <v>5700</v>
      </c>
      <c r="J7" s="35">
        <f t="shared" si="0"/>
        <v>2050</v>
      </c>
      <c r="K7" s="35">
        <f t="shared" si="0"/>
        <v>660</v>
      </c>
      <c r="L7" s="35">
        <f t="shared" si="0"/>
        <v>1390</v>
      </c>
      <c r="M7" s="35">
        <f t="shared" si="0"/>
        <v>2420</v>
      </c>
      <c r="N7" s="42"/>
    </row>
    <row r="8" spans="1:14">
      <c r="A8" s="31" t="s">
        <v>303</v>
      </c>
      <c r="B8" s="31"/>
      <c r="C8" s="30"/>
      <c r="D8" s="30"/>
      <c r="E8" s="30"/>
      <c r="F8" s="30"/>
      <c r="G8" s="30"/>
      <c r="H8" s="30">
        <f>SUM(H9:H11)</f>
        <v>168605</v>
      </c>
      <c r="I8" s="30">
        <f>SUM(I9:I11)</f>
        <v>2400</v>
      </c>
      <c r="J8" s="30">
        <f t="shared" ref="J8:M8" si="1">SUBTOTAL(9,J9:J11)</f>
        <v>1200</v>
      </c>
      <c r="K8" s="30">
        <f t="shared" si="1"/>
        <v>160</v>
      </c>
      <c r="L8" s="30">
        <f t="shared" si="1"/>
        <v>1040</v>
      </c>
      <c r="M8" s="30">
        <f t="shared" si="1"/>
        <v>720</v>
      </c>
      <c r="N8" s="43"/>
    </row>
    <row r="9" ht="40.5" spans="1:14">
      <c r="A9" s="32" t="s">
        <v>75</v>
      </c>
      <c r="B9" s="32" t="s">
        <v>166</v>
      </c>
      <c r="C9" s="33" t="s">
        <v>304</v>
      </c>
      <c r="D9" s="34" t="s">
        <v>305</v>
      </c>
      <c r="E9" s="34" t="s">
        <v>306</v>
      </c>
      <c r="F9" s="32">
        <v>2019</v>
      </c>
      <c r="G9" s="32">
        <v>2024</v>
      </c>
      <c r="H9" s="33">
        <v>99756</v>
      </c>
      <c r="I9" s="33">
        <v>800</v>
      </c>
      <c r="J9" s="33">
        <v>400</v>
      </c>
      <c r="K9" s="33"/>
      <c r="L9" s="33">
        <v>400</v>
      </c>
      <c r="M9" s="33">
        <v>160</v>
      </c>
      <c r="N9" s="44"/>
    </row>
    <row r="10" ht="27" spans="1:14">
      <c r="A10" s="32" t="s">
        <v>75</v>
      </c>
      <c r="B10" s="32" t="s">
        <v>39</v>
      </c>
      <c r="C10" s="33" t="s">
        <v>307</v>
      </c>
      <c r="D10" s="34" t="s">
        <v>305</v>
      </c>
      <c r="E10" s="34" t="s">
        <v>306</v>
      </c>
      <c r="F10" s="32">
        <v>2020</v>
      </c>
      <c r="G10" s="32">
        <v>2023</v>
      </c>
      <c r="H10" s="33">
        <v>18849</v>
      </c>
      <c r="I10" s="33">
        <v>800</v>
      </c>
      <c r="J10" s="33">
        <v>400</v>
      </c>
      <c r="K10" s="33">
        <v>160</v>
      </c>
      <c r="L10" s="33">
        <v>240</v>
      </c>
      <c r="M10" s="33">
        <v>400</v>
      </c>
      <c r="N10" s="43" t="s">
        <v>308</v>
      </c>
    </row>
    <row r="11" ht="40.5" spans="1:14">
      <c r="A11" s="32" t="s">
        <v>113</v>
      </c>
      <c r="B11" s="32" t="s">
        <v>118</v>
      </c>
      <c r="C11" s="33" t="s">
        <v>309</v>
      </c>
      <c r="D11" s="34" t="s">
        <v>305</v>
      </c>
      <c r="E11" s="34" t="s">
        <v>306</v>
      </c>
      <c r="F11" s="32">
        <v>2019</v>
      </c>
      <c r="G11" s="32">
        <v>2024</v>
      </c>
      <c r="H11" s="33">
        <v>50000</v>
      </c>
      <c r="I11" s="33">
        <v>800</v>
      </c>
      <c r="J11" s="33">
        <v>400</v>
      </c>
      <c r="K11" s="33"/>
      <c r="L11" s="33">
        <v>400</v>
      </c>
      <c r="M11" s="33">
        <v>160</v>
      </c>
      <c r="N11" s="43"/>
    </row>
    <row r="12" spans="1:14">
      <c r="A12" s="31" t="s">
        <v>310</v>
      </c>
      <c r="B12" s="31"/>
      <c r="C12" s="35"/>
      <c r="D12" s="36"/>
      <c r="E12" s="36"/>
      <c r="F12" s="36"/>
      <c r="G12" s="36"/>
      <c r="H12" s="35">
        <f>SUM(H13:H23)</f>
        <v>2109212</v>
      </c>
      <c r="I12" s="35">
        <f>SUM(I13:I23)</f>
        <v>3300</v>
      </c>
      <c r="J12" s="35">
        <f t="shared" ref="J12:M12" si="2">SUBTOTAL(9,J13:J23)</f>
        <v>850</v>
      </c>
      <c r="K12" s="35">
        <f t="shared" si="2"/>
        <v>500</v>
      </c>
      <c r="L12" s="35">
        <f t="shared" si="2"/>
        <v>350</v>
      </c>
      <c r="M12" s="35">
        <f t="shared" si="2"/>
        <v>1700</v>
      </c>
      <c r="N12" s="43"/>
    </row>
    <row r="13" ht="27" spans="1:14">
      <c r="A13" s="32" t="s">
        <v>37</v>
      </c>
      <c r="B13" s="32" t="s">
        <v>157</v>
      </c>
      <c r="C13" s="33" t="s">
        <v>311</v>
      </c>
      <c r="D13" s="33" t="s">
        <v>312</v>
      </c>
      <c r="E13" s="34" t="s">
        <v>306</v>
      </c>
      <c r="F13" s="32">
        <v>2022</v>
      </c>
      <c r="G13" s="32">
        <v>2026</v>
      </c>
      <c r="H13" s="33">
        <v>268000</v>
      </c>
      <c r="I13" s="33">
        <v>300</v>
      </c>
      <c r="J13" s="33"/>
      <c r="K13" s="33"/>
      <c r="L13" s="33"/>
      <c r="M13" s="33">
        <v>150</v>
      </c>
      <c r="N13" s="43"/>
    </row>
    <row r="14" ht="40.5" spans="1:14">
      <c r="A14" s="32" t="s">
        <v>37</v>
      </c>
      <c r="B14" s="32" t="s">
        <v>157</v>
      </c>
      <c r="C14" s="33" t="s">
        <v>313</v>
      </c>
      <c r="D14" s="33" t="s">
        <v>312</v>
      </c>
      <c r="E14" s="34" t="s">
        <v>306</v>
      </c>
      <c r="F14" s="32">
        <v>2019</v>
      </c>
      <c r="G14" s="32">
        <v>2026</v>
      </c>
      <c r="H14" s="33">
        <v>65800</v>
      </c>
      <c r="I14" s="33">
        <v>300</v>
      </c>
      <c r="J14" s="33"/>
      <c r="K14" s="33"/>
      <c r="L14" s="33"/>
      <c r="M14" s="33">
        <v>150</v>
      </c>
      <c r="N14" s="43"/>
    </row>
    <row r="15" ht="67.5" spans="1:14">
      <c r="A15" s="32" t="s">
        <v>37</v>
      </c>
      <c r="B15" s="32" t="s">
        <v>314</v>
      </c>
      <c r="C15" s="33" t="s">
        <v>315</v>
      </c>
      <c r="D15" s="33" t="s">
        <v>312</v>
      </c>
      <c r="E15" s="34" t="s">
        <v>306</v>
      </c>
      <c r="F15" s="32">
        <v>2017</v>
      </c>
      <c r="G15" s="32">
        <v>2023</v>
      </c>
      <c r="H15" s="33">
        <v>72572</v>
      </c>
      <c r="I15" s="33">
        <v>300</v>
      </c>
      <c r="J15" s="33">
        <v>150</v>
      </c>
      <c r="K15" s="33"/>
      <c r="L15" s="33">
        <v>150</v>
      </c>
      <c r="M15" s="33">
        <v>150</v>
      </c>
      <c r="N15" s="43"/>
    </row>
    <row r="16" ht="40.5" spans="1:14">
      <c r="A16" s="37" t="s">
        <v>55</v>
      </c>
      <c r="B16" s="37" t="s">
        <v>162</v>
      </c>
      <c r="C16" s="33" t="s">
        <v>316</v>
      </c>
      <c r="D16" s="33" t="s">
        <v>312</v>
      </c>
      <c r="E16" s="34" t="s">
        <v>306</v>
      </c>
      <c r="F16" s="32">
        <v>2021</v>
      </c>
      <c r="G16" s="32">
        <v>2023</v>
      </c>
      <c r="H16" s="33">
        <v>55000</v>
      </c>
      <c r="I16" s="33">
        <v>300</v>
      </c>
      <c r="J16" s="33">
        <v>150</v>
      </c>
      <c r="K16" s="33">
        <v>150</v>
      </c>
      <c r="L16" s="33"/>
      <c r="M16" s="33">
        <v>150</v>
      </c>
      <c r="N16" s="43"/>
    </row>
    <row r="17" ht="67.5" spans="1:14">
      <c r="A17" s="37" t="s">
        <v>75</v>
      </c>
      <c r="B17" s="37" t="s">
        <v>39</v>
      </c>
      <c r="C17" s="33" t="s">
        <v>317</v>
      </c>
      <c r="D17" s="33" t="s">
        <v>312</v>
      </c>
      <c r="E17" s="34" t="s">
        <v>318</v>
      </c>
      <c r="F17" s="32">
        <v>2021</v>
      </c>
      <c r="G17" s="32">
        <v>2027</v>
      </c>
      <c r="H17" s="33">
        <v>1329233</v>
      </c>
      <c r="I17" s="33">
        <v>300</v>
      </c>
      <c r="J17" s="33"/>
      <c r="K17" s="33"/>
      <c r="L17" s="33"/>
      <c r="M17" s="33">
        <v>150</v>
      </c>
      <c r="N17" s="43" t="s">
        <v>308</v>
      </c>
    </row>
    <row r="18" ht="67.5" spans="1:14">
      <c r="A18" s="37" t="s">
        <v>75</v>
      </c>
      <c r="B18" s="37" t="s">
        <v>39</v>
      </c>
      <c r="C18" s="33" t="s">
        <v>319</v>
      </c>
      <c r="D18" s="33" t="s">
        <v>312</v>
      </c>
      <c r="E18" s="34" t="s">
        <v>318</v>
      </c>
      <c r="F18" s="32">
        <v>2021</v>
      </c>
      <c r="G18" s="32">
        <v>2025</v>
      </c>
      <c r="H18" s="33">
        <v>164543</v>
      </c>
      <c r="I18" s="33">
        <v>300</v>
      </c>
      <c r="J18" s="33"/>
      <c r="K18" s="33"/>
      <c r="L18" s="33"/>
      <c r="M18" s="33">
        <v>150</v>
      </c>
      <c r="N18" s="43" t="s">
        <v>308</v>
      </c>
    </row>
    <row r="19" ht="27" spans="1:14">
      <c r="A19" s="38" t="s">
        <v>75</v>
      </c>
      <c r="B19" s="38" t="s">
        <v>80</v>
      </c>
      <c r="C19" s="33" t="s">
        <v>320</v>
      </c>
      <c r="D19" s="39" t="s">
        <v>312</v>
      </c>
      <c r="E19" s="34" t="s">
        <v>306</v>
      </c>
      <c r="F19" s="32">
        <v>2021</v>
      </c>
      <c r="G19" s="32">
        <v>2024</v>
      </c>
      <c r="H19" s="33">
        <v>28659</v>
      </c>
      <c r="I19" s="33">
        <v>300</v>
      </c>
      <c r="J19" s="33"/>
      <c r="K19" s="33"/>
      <c r="L19" s="33"/>
      <c r="M19" s="33">
        <v>150</v>
      </c>
      <c r="N19" s="43"/>
    </row>
    <row r="20" ht="40.5" spans="1:14">
      <c r="A20" s="37" t="s">
        <v>75</v>
      </c>
      <c r="B20" s="37" t="s">
        <v>39</v>
      </c>
      <c r="C20" s="33" t="s">
        <v>321</v>
      </c>
      <c r="D20" s="34" t="s">
        <v>305</v>
      </c>
      <c r="E20" s="34" t="s">
        <v>306</v>
      </c>
      <c r="F20" s="32">
        <v>2021</v>
      </c>
      <c r="G20" s="32">
        <v>2023</v>
      </c>
      <c r="H20" s="33">
        <v>21598</v>
      </c>
      <c r="I20" s="33">
        <v>300</v>
      </c>
      <c r="J20" s="33"/>
      <c r="K20" s="33"/>
      <c r="L20" s="33"/>
      <c r="M20" s="33">
        <v>300</v>
      </c>
      <c r="N20" s="43" t="s">
        <v>308</v>
      </c>
    </row>
    <row r="21" ht="27" spans="1:14">
      <c r="A21" s="40" t="s">
        <v>75</v>
      </c>
      <c r="B21" s="40" t="s">
        <v>77</v>
      </c>
      <c r="C21" s="40" t="s">
        <v>322</v>
      </c>
      <c r="D21" s="34" t="s">
        <v>305</v>
      </c>
      <c r="E21" s="34" t="s">
        <v>306</v>
      </c>
      <c r="F21" s="32">
        <v>2021</v>
      </c>
      <c r="G21" s="32">
        <v>2023</v>
      </c>
      <c r="H21" s="33">
        <v>22127</v>
      </c>
      <c r="I21" s="33">
        <v>300</v>
      </c>
      <c r="J21" s="33">
        <v>150</v>
      </c>
      <c r="K21" s="33">
        <v>50</v>
      </c>
      <c r="L21" s="33">
        <v>100</v>
      </c>
      <c r="M21" s="33">
        <v>150</v>
      </c>
      <c r="N21" s="45"/>
    </row>
    <row r="22" ht="40.5" spans="1:14">
      <c r="A22" s="37" t="s">
        <v>102</v>
      </c>
      <c r="B22" s="37" t="s">
        <v>172</v>
      </c>
      <c r="C22" s="33" t="s">
        <v>323</v>
      </c>
      <c r="D22" s="34" t="s">
        <v>305</v>
      </c>
      <c r="E22" s="34" t="s">
        <v>306</v>
      </c>
      <c r="F22" s="32">
        <v>2022</v>
      </c>
      <c r="G22" s="32">
        <v>2023</v>
      </c>
      <c r="H22" s="33">
        <v>50000</v>
      </c>
      <c r="I22" s="33">
        <v>300</v>
      </c>
      <c r="J22" s="33">
        <v>200</v>
      </c>
      <c r="K22" s="33">
        <v>200</v>
      </c>
      <c r="L22" s="33"/>
      <c r="M22" s="33">
        <v>100</v>
      </c>
      <c r="N22" s="44"/>
    </row>
    <row r="23" ht="27" spans="1:14">
      <c r="A23" s="37" t="s">
        <v>102</v>
      </c>
      <c r="B23" s="37" t="s">
        <v>111</v>
      </c>
      <c r="C23" s="33" t="s">
        <v>324</v>
      </c>
      <c r="D23" s="34" t="s">
        <v>305</v>
      </c>
      <c r="E23" s="34" t="s">
        <v>306</v>
      </c>
      <c r="F23" s="32">
        <v>2021</v>
      </c>
      <c r="G23" s="32">
        <v>2023</v>
      </c>
      <c r="H23" s="33">
        <v>31680</v>
      </c>
      <c r="I23" s="33">
        <v>300</v>
      </c>
      <c r="J23" s="33">
        <v>200</v>
      </c>
      <c r="K23" s="33">
        <v>100</v>
      </c>
      <c r="L23" s="33">
        <v>100</v>
      </c>
      <c r="M23" s="33">
        <v>100</v>
      </c>
      <c r="N23" s="44"/>
    </row>
  </sheetData>
  <mergeCells count="16">
    <mergeCell ref="A2:N2"/>
    <mergeCell ref="A4:B4"/>
    <mergeCell ref="F4:G4"/>
    <mergeCell ref="A7:B7"/>
    <mergeCell ref="A5:A6"/>
    <mergeCell ref="B5:B6"/>
    <mergeCell ref="C4:C6"/>
    <mergeCell ref="D4:D6"/>
    <mergeCell ref="E4:E6"/>
    <mergeCell ref="F5:F6"/>
    <mergeCell ref="G5:G6"/>
    <mergeCell ref="H4:H6"/>
    <mergeCell ref="I4:I6"/>
    <mergeCell ref="J5:J6"/>
    <mergeCell ref="M4:M6"/>
    <mergeCell ref="N4:N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3"/>
  <sheetViews>
    <sheetView workbookViewId="0">
      <selection activeCell="U11" sqref="U11"/>
    </sheetView>
  </sheetViews>
  <sheetFormatPr defaultColWidth="9" defaultRowHeight="13.5"/>
  <sheetData>
    <row r="1" spans="1:1">
      <c r="A1" t="s">
        <v>325</v>
      </c>
    </row>
    <row r="2" ht="20.25" spans="1:16">
      <c r="A2" s="1" t="s">
        <v>326</v>
      </c>
      <c r="B2" s="1"/>
      <c r="C2" s="1"/>
      <c r="D2" s="1"/>
      <c r="E2" s="1"/>
      <c r="F2" s="1"/>
      <c r="G2" s="1"/>
      <c r="H2" s="1"/>
      <c r="I2" s="1"/>
      <c r="J2" s="1"/>
      <c r="K2" s="1"/>
      <c r="L2" s="1"/>
      <c r="M2" s="1"/>
      <c r="N2" s="1"/>
      <c r="O2" s="1"/>
      <c r="P2" s="1"/>
    </row>
    <row r="3" spans="1:16">
      <c r="A3" s="2"/>
      <c r="B3" s="2"/>
      <c r="C3" s="2"/>
      <c r="D3" s="3"/>
      <c r="E3" s="3"/>
      <c r="F3" s="3"/>
      <c r="G3" s="3"/>
      <c r="H3" s="3"/>
      <c r="I3" s="3"/>
      <c r="J3" s="3"/>
      <c r="K3" s="3"/>
      <c r="L3" s="3"/>
      <c r="M3" s="3"/>
      <c r="N3" s="3"/>
      <c r="O3" s="22"/>
      <c r="P3" s="2"/>
    </row>
    <row r="4" ht="22.5" spans="1:16">
      <c r="A4" s="4" t="s">
        <v>327</v>
      </c>
      <c r="B4" s="4" t="s">
        <v>32</v>
      </c>
      <c r="C4" s="4" t="s">
        <v>328</v>
      </c>
      <c r="D4" s="5" t="s">
        <v>329</v>
      </c>
      <c r="E4" s="4" t="s">
        <v>330</v>
      </c>
      <c r="F4" s="4"/>
      <c r="G4" s="4" t="s">
        <v>331</v>
      </c>
      <c r="H4" s="4" t="s">
        <v>332</v>
      </c>
      <c r="I4" s="4" t="s">
        <v>333</v>
      </c>
      <c r="J4" s="4"/>
      <c r="K4" s="4" t="s">
        <v>334</v>
      </c>
      <c r="L4" s="17" t="s">
        <v>335</v>
      </c>
      <c r="M4" s="17" t="s">
        <v>336</v>
      </c>
      <c r="N4" s="17" t="s">
        <v>337</v>
      </c>
      <c r="O4" s="17" t="s">
        <v>338</v>
      </c>
      <c r="P4" s="4" t="s">
        <v>35</v>
      </c>
    </row>
    <row r="5" ht="21" spans="1:16">
      <c r="A5" s="4"/>
      <c r="B5" s="4"/>
      <c r="C5" s="4"/>
      <c r="D5" s="5" t="s">
        <v>339</v>
      </c>
      <c r="E5" s="4"/>
      <c r="F5" s="4"/>
      <c r="G5" s="4" t="s">
        <v>340</v>
      </c>
      <c r="H5" s="15"/>
      <c r="I5" s="17" t="s">
        <v>298</v>
      </c>
      <c r="J5" s="17" t="s">
        <v>299</v>
      </c>
      <c r="K5" s="18" t="s">
        <v>341</v>
      </c>
      <c r="L5" s="17"/>
      <c r="M5" s="17"/>
      <c r="N5" s="17"/>
      <c r="O5" s="17"/>
      <c r="P5" s="4"/>
    </row>
    <row r="6" spans="1:16">
      <c r="A6" s="6" t="s">
        <v>36</v>
      </c>
      <c r="B6" s="7"/>
      <c r="C6" s="7"/>
      <c r="D6" s="7"/>
      <c r="E6" s="7"/>
      <c r="F6" s="7"/>
      <c r="G6" s="7"/>
      <c r="H6" s="16"/>
      <c r="I6" s="17"/>
      <c r="J6" s="17"/>
      <c r="K6" s="17">
        <f t="shared" ref="K6:O6" si="0">K7+K32</f>
        <v>1416</v>
      </c>
      <c r="L6" s="17">
        <f t="shared" si="0"/>
        <v>1499.1865</v>
      </c>
      <c r="M6" s="17"/>
      <c r="N6" s="17">
        <f t="shared" si="0"/>
        <v>0</v>
      </c>
      <c r="O6" s="17">
        <f t="shared" si="0"/>
        <v>393.76</v>
      </c>
      <c r="P6" s="4"/>
    </row>
    <row r="7" spans="1:16">
      <c r="A7" s="8" t="s">
        <v>342</v>
      </c>
      <c r="B7" s="9"/>
      <c r="C7" s="9" t="s">
        <v>38</v>
      </c>
      <c r="D7" s="9"/>
      <c r="E7" s="9"/>
      <c r="F7" s="9"/>
      <c r="G7" s="9"/>
      <c r="H7" s="9"/>
      <c r="I7" s="9"/>
      <c r="J7" s="9"/>
      <c r="K7" s="19">
        <v>1266</v>
      </c>
      <c r="L7" s="19">
        <v>1382.3185</v>
      </c>
      <c r="M7" s="19"/>
      <c r="N7" s="19"/>
      <c r="O7" s="19">
        <v>354.76</v>
      </c>
      <c r="P7" s="4"/>
    </row>
    <row r="8" ht="56.25" spans="1:16">
      <c r="A8" s="8"/>
      <c r="B8" s="8" t="s">
        <v>75</v>
      </c>
      <c r="C8" s="10" t="s">
        <v>343</v>
      </c>
      <c r="D8" s="8" t="s">
        <v>344</v>
      </c>
      <c r="E8" s="10" t="s">
        <v>345</v>
      </c>
      <c r="F8" s="10"/>
      <c r="G8" s="8" t="s">
        <v>346</v>
      </c>
      <c r="H8" s="8" t="s">
        <v>347</v>
      </c>
      <c r="I8" s="20">
        <v>2022</v>
      </c>
      <c r="J8" s="20">
        <v>2022</v>
      </c>
      <c r="K8" s="8">
        <v>100</v>
      </c>
      <c r="L8" s="8">
        <v>104.9464</v>
      </c>
      <c r="M8" s="8" t="s">
        <v>348</v>
      </c>
      <c r="N8" s="8" t="s">
        <v>349</v>
      </c>
      <c r="O8" s="8">
        <v>30</v>
      </c>
      <c r="P8" s="23" t="s">
        <v>350</v>
      </c>
    </row>
    <row r="9" ht="56.25" spans="1:16">
      <c r="A9" s="8"/>
      <c r="B9" s="8" t="s">
        <v>75</v>
      </c>
      <c r="C9" s="11" t="s">
        <v>351</v>
      </c>
      <c r="D9" s="12" t="s">
        <v>352</v>
      </c>
      <c r="E9" s="11" t="s">
        <v>353</v>
      </c>
      <c r="F9" s="11"/>
      <c r="G9" s="8" t="s">
        <v>346</v>
      </c>
      <c r="H9" s="8" t="s">
        <v>347</v>
      </c>
      <c r="I9" s="20">
        <v>2022</v>
      </c>
      <c r="J9" s="20">
        <v>2022</v>
      </c>
      <c r="K9" s="12">
        <v>120</v>
      </c>
      <c r="L9" s="12">
        <v>121.6844</v>
      </c>
      <c r="M9" s="8" t="s">
        <v>354</v>
      </c>
      <c r="N9" s="8" t="s">
        <v>349</v>
      </c>
      <c r="O9" s="8">
        <v>30</v>
      </c>
      <c r="P9" s="24" t="s">
        <v>350</v>
      </c>
    </row>
    <row r="10" ht="56.25" spans="1:16">
      <c r="A10" s="8"/>
      <c r="B10" s="8" t="s">
        <v>75</v>
      </c>
      <c r="C10" s="11" t="s">
        <v>351</v>
      </c>
      <c r="D10" s="12" t="s">
        <v>355</v>
      </c>
      <c r="E10" s="11" t="s">
        <v>356</v>
      </c>
      <c r="F10" s="11"/>
      <c r="G10" s="12" t="s">
        <v>357</v>
      </c>
      <c r="H10" s="8" t="s">
        <v>347</v>
      </c>
      <c r="I10" s="20">
        <v>2022</v>
      </c>
      <c r="J10" s="20">
        <v>2022</v>
      </c>
      <c r="K10" s="12">
        <v>72</v>
      </c>
      <c r="L10" s="12">
        <v>115.0995</v>
      </c>
      <c r="M10" s="8" t="s">
        <v>354</v>
      </c>
      <c r="N10" s="8" t="s">
        <v>349</v>
      </c>
      <c r="O10" s="8">
        <v>17</v>
      </c>
      <c r="P10" s="24" t="s">
        <v>358</v>
      </c>
    </row>
    <row r="11" ht="56.25" spans="1:16">
      <c r="A11" s="8"/>
      <c r="B11" s="8" t="s">
        <v>75</v>
      </c>
      <c r="C11" s="11" t="s">
        <v>351</v>
      </c>
      <c r="D11" s="12" t="s">
        <v>359</v>
      </c>
      <c r="E11" s="11" t="s">
        <v>360</v>
      </c>
      <c r="F11" s="11"/>
      <c r="G11" s="12" t="s">
        <v>346</v>
      </c>
      <c r="H11" s="8" t="s">
        <v>347</v>
      </c>
      <c r="I11" s="20">
        <v>2022</v>
      </c>
      <c r="J11" s="20">
        <v>2022</v>
      </c>
      <c r="K11" s="12">
        <v>100</v>
      </c>
      <c r="L11" s="12">
        <v>83.6258</v>
      </c>
      <c r="M11" s="8" t="s">
        <v>354</v>
      </c>
      <c r="N11" s="8" t="s">
        <v>349</v>
      </c>
      <c r="O11" s="8">
        <v>27.87</v>
      </c>
      <c r="P11" s="24" t="s">
        <v>361</v>
      </c>
    </row>
    <row r="12" ht="56.25" spans="1:16">
      <c r="A12" s="8"/>
      <c r="B12" s="8" t="s">
        <v>75</v>
      </c>
      <c r="C12" s="11" t="s">
        <v>351</v>
      </c>
      <c r="D12" s="12" t="s">
        <v>362</v>
      </c>
      <c r="E12" s="11" t="s">
        <v>360</v>
      </c>
      <c r="F12" s="11"/>
      <c r="G12" s="12" t="s">
        <v>357</v>
      </c>
      <c r="H12" s="8" t="s">
        <v>347</v>
      </c>
      <c r="I12" s="20">
        <v>2022</v>
      </c>
      <c r="J12" s="20">
        <v>2022</v>
      </c>
      <c r="K12" s="12">
        <v>70</v>
      </c>
      <c r="L12" s="12">
        <v>82.3301</v>
      </c>
      <c r="M12" s="8" t="s">
        <v>354</v>
      </c>
      <c r="N12" s="8" t="s">
        <v>349</v>
      </c>
      <c r="O12" s="8">
        <v>17</v>
      </c>
      <c r="P12" s="24" t="s">
        <v>358</v>
      </c>
    </row>
    <row r="13" ht="101.25" spans="1:16">
      <c r="A13" s="8"/>
      <c r="B13" s="8" t="s">
        <v>37</v>
      </c>
      <c r="C13" s="10" t="s">
        <v>363</v>
      </c>
      <c r="D13" s="8" t="s">
        <v>364</v>
      </c>
      <c r="E13" s="10" t="s">
        <v>365</v>
      </c>
      <c r="F13" s="10"/>
      <c r="G13" s="8" t="s">
        <v>366</v>
      </c>
      <c r="H13" s="8" t="s">
        <v>347</v>
      </c>
      <c r="I13" s="20">
        <v>2021</v>
      </c>
      <c r="J13" s="20">
        <v>2021</v>
      </c>
      <c r="K13" s="8">
        <v>39</v>
      </c>
      <c r="L13" s="12">
        <v>26.6311</v>
      </c>
      <c r="M13" s="8" t="s">
        <v>367</v>
      </c>
      <c r="N13" s="8" t="s">
        <v>368</v>
      </c>
      <c r="O13" s="8">
        <v>8.88</v>
      </c>
      <c r="P13" s="24" t="s">
        <v>361</v>
      </c>
    </row>
    <row r="14" ht="101.25" spans="1:16">
      <c r="A14" s="8"/>
      <c r="B14" s="8" t="s">
        <v>37</v>
      </c>
      <c r="C14" s="10" t="s">
        <v>363</v>
      </c>
      <c r="D14" s="8" t="s">
        <v>364</v>
      </c>
      <c r="E14" s="10" t="s">
        <v>369</v>
      </c>
      <c r="F14" s="10"/>
      <c r="G14" s="8" t="s">
        <v>366</v>
      </c>
      <c r="H14" s="8" t="s">
        <v>347</v>
      </c>
      <c r="I14" s="20">
        <v>2021</v>
      </c>
      <c r="J14" s="20">
        <v>2021</v>
      </c>
      <c r="K14" s="8">
        <v>39</v>
      </c>
      <c r="L14" s="12">
        <v>25.7263</v>
      </c>
      <c r="M14" s="8" t="s">
        <v>367</v>
      </c>
      <c r="N14" s="8" t="s">
        <v>368</v>
      </c>
      <c r="O14" s="8">
        <v>8.58</v>
      </c>
      <c r="P14" s="24" t="s">
        <v>361</v>
      </c>
    </row>
    <row r="15" ht="101.25" spans="1:16">
      <c r="A15" s="8"/>
      <c r="B15" s="8" t="s">
        <v>37</v>
      </c>
      <c r="C15" s="10" t="s">
        <v>363</v>
      </c>
      <c r="D15" s="8" t="s">
        <v>364</v>
      </c>
      <c r="E15" s="10" t="s">
        <v>370</v>
      </c>
      <c r="F15" s="10"/>
      <c r="G15" s="8" t="s">
        <v>366</v>
      </c>
      <c r="H15" s="8" t="s">
        <v>347</v>
      </c>
      <c r="I15" s="20">
        <v>2021</v>
      </c>
      <c r="J15" s="20">
        <v>2021</v>
      </c>
      <c r="K15" s="8">
        <v>39</v>
      </c>
      <c r="L15" s="12">
        <v>28.0336</v>
      </c>
      <c r="M15" s="8" t="s">
        <v>367</v>
      </c>
      <c r="N15" s="8" t="s">
        <v>368</v>
      </c>
      <c r="O15" s="8">
        <v>9.34</v>
      </c>
      <c r="P15" s="24" t="s">
        <v>361</v>
      </c>
    </row>
    <row r="16" ht="101.25" spans="1:16">
      <c r="A16" s="8"/>
      <c r="B16" s="8" t="s">
        <v>37</v>
      </c>
      <c r="C16" s="10" t="s">
        <v>363</v>
      </c>
      <c r="D16" s="8" t="s">
        <v>364</v>
      </c>
      <c r="E16" s="10" t="s">
        <v>371</v>
      </c>
      <c r="F16" s="10"/>
      <c r="G16" s="8" t="s">
        <v>366</v>
      </c>
      <c r="H16" s="8" t="s">
        <v>347</v>
      </c>
      <c r="I16" s="20">
        <v>2021</v>
      </c>
      <c r="J16" s="20">
        <v>2021</v>
      </c>
      <c r="K16" s="8">
        <v>39</v>
      </c>
      <c r="L16" s="12">
        <v>24.2675</v>
      </c>
      <c r="M16" s="8" t="s">
        <v>367</v>
      </c>
      <c r="N16" s="8" t="s">
        <v>368</v>
      </c>
      <c r="O16" s="8">
        <v>8.09</v>
      </c>
      <c r="P16" s="24" t="s">
        <v>361</v>
      </c>
    </row>
    <row r="17" ht="56.25" spans="1:16">
      <c r="A17" s="8"/>
      <c r="B17" s="8" t="s">
        <v>43</v>
      </c>
      <c r="C17" s="10" t="s">
        <v>372</v>
      </c>
      <c r="D17" s="8" t="s">
        <v>373</v>
      </c>
      <c r="E17" s="10" t="s">
        <v>374</v>
      </c>
      <c r="F17" s="10"/>
      <c r="G17" s="8" t="s">
        <v>366</v>
      </c>
      <c r="H17" s="8" t="s">
        <v>347</v>
      </c>
      <c r="I17" s="20">
        <v>2022</v>
      </c>
      <c r="J17" s="20">
        <v>2022</v>
      </c>
      <c r="K17" s="8">
        <v>39</v>
      </c>
      <c r="L17" s="8">
        <v>39.1273</v>
      </c>
      <c r="M17" s="8" t="s">
        <v>375</v>
      </c>
      <c r="N17" s="8" t="s">
        <v>376</v>
      </c>
      <c r="O17" s="8">
        <v>12</v>
      </c>
      <c r="P17" s="24" t="s">
        <v>377</v>
      </c>
    </row>
    <row r="18" ht="45" spans="1:16">
      <c r="A18" s="8"/>
      <c r="B18" s="12" t="s">
        <v>124</v>
      </c>
      <c r="C18" s="13" t="s">
        <v>378</v>
      </c>
      <c r="D18" s="12" t="s">
        <v>379</v>
      </c>
      <c r="E18" s="11" t="s">
        <v>380</v>
      </c>
      <c r="F18" s="11"/>
      <c r="G18" s="12" t="s">
        <v>381</v>
      </c>
      <c r="H18" s="8" t="s">
        <v>347</v>
      </c>
      <c r="I18" s="21">
        <v>2021</v>
      </c>
      <c r="J18" s="21">
        <v>2022</v>
      </c>
      <c r="K18" s="12">
        <v>42</v>
      </c>
      <c r="L18" s="12">
        <v>47.58</v>
      </c>
      <c r="M18" s="8" t="s">
        <v>382</v>
      </c>
      <c r="N18" s="8" t="s">
        <v>383</v>
      </c>
      <c r="O18" s="8">
        <v>13</v>
      </c>
      <c r="P18" s="24" t="s">
        <v>384</v>
      </c>
    </row>
    <row r="19" ht="45" spans="1:16">
      <c r="A19" s="8"/>
      <c r="B19" s="12" t="s">
        <v>124</v>
      </c>
      <c r="C19" s="13" t="s">
        <v>378</v>
      </c>
      <c r="D19" s="12" t="s">
        <v>385</v>
      </c>
      <c r="E19" s="11" t="s">
        <v>386</v>
      </c>
      <c r="F19" s="11"/>
      <c r="G19" s="12" t="s">
        <v>381</v>
      </c>
      <c r="H19" s="8" t="s">
        <v>347</v>
      </c>
      <c r="I19" s="21">
        <v>2021</v>
      </c>
      <c r="J19" s="21">
        <v>2022</v>
      </c>
      <c r="K19" s="12">
        <v>45</v>
      </c>
      <c r="L19" s="12">
        <v>48.59</v>
      </c>
      <c r="M19" s="8" t="s">
        <v>382</v>
      </c>
      <c r="N19" s="8" t="s">
        <v>383</v>
      </c>
      <c r="O19" s="8">
        <v>13</v>
      </c>
      <c r="P19" s="24" t="s">
        <v>384</v>
      </c>
    </row>
    <row r="20" ht="45" spans="1:16">
      <c r="A20" s="8"/>
      <c r="B20" s="12" t="s">
        <v>124</v>
      </c>
      <c r="C20" s="13" t="s">
        <v>378</v>
      </c>
      <c r="D20" s="12" t="s">
        <v>387</v>
      </c>
      <c r="E20" s="11" t="s">
        <v>388</v>
      </c>
      <c r="F20" s="11"/>
      <c r="G20" s="12" t="s">
        <v>381</v>
      </c>
      <c r="H20" s="8" t="s">
        <v>347</v>
      </c>
      <c r="I20" s="21">
        <v>2021</v>
      </c>
      <c r="J20" s="21">
        <v>2022</v>
      </c>
      <c r="K20" s="12">
        <v>35</v>
      </c>
      <c r="L20" s="12">
        <v>51.03</v>
      </c>
      <c r="M20" s="8" t="s">
        <v>382</v>
      </c>
      <c r="N20" s="8" t="s">
        <v>383</v>
      </c>
      <c r="O20" s="8">
        <v>13</v>
      </c>
      <c r="P20" s="24" t="s">
        <v>384</v>
      </c>
    </row>
    <row r="21" ht="45" spans="1:16">
      <c r="A21" s="8"/>
      <c r="B21" s="12" t="s">
        <v>124</v>
      </c>
      <c r="C21" s="13" t="s">
        <v>378</v>
      </c>
      <c r="D21" s="12" t="s">
        <v>389</v>
      </c>
      <c r="E21" s="11" t="s">
        <v>390</v>
      </c>
      <c r="F21" s="11"/>
      <c r="G21" s="12" t="s">
        <v>381</v>
      </c>
      <c r="H21" s="8" t="s">
        <v>347</v>
      </c>
      <c r="I21" s="21">
        <v>2021</v>
      </c>
      <c r="J21" s="21">
        <v>2022</v>
      </c>
      <c r="K21" s="12">
        <v>42</v>
      </c>
      <c r="L21" s="12">
        <v>47.58</v>
      </c>
      <c r="M21" s="8" t="s">
        <v>382</v>
      </c>
      <c r="N21" s="8" t="s">
        <v>383</v>
      </c>
      <c r="O21" s="8">
        <v>13</v>
      </c>
      <c r="P21" s="24" t="s">
        <v>384</v>
      </c>
    </row>
    <row r="22" ht="45" spans="1:16">
      <c r="A22" s="8"/>
      <c r="B22" s="12" t="s">
        <v>124</v>
      </c>
      <c r="C22" s="13" t="s">
        <v>378</v>
      </c>
      <c r="D22" s="12" t="s">
        <v>391</v>
      </c>
      <c r="E22" s="11" t="s">
        <v>392</v>
      </c>
      <c r="F22" s="11"/>
      <c r="G22" s="12" t="s">
        <v>381</v>
      </c>
      <c r="H22" s="8" t="s">
        <v>347</v>
      </c>
      <c r="I22" s="21">
        <v>2021</v>
      </c>
      <c r="J22" s="21">
        <v>2022</v>
      </c>
      <c r="K22" s="12">
        <v>35</v>
      </c>
      <c r="L22" s="12">
        <v>53.27</v>
      </c>
      <c r="M22" s="8" t="s">
        <v>382</v>
      </c>
      <c r="N22" s="8" t="s">
        <v>383</v>
      </c>
      <c r="O22" s="8">
        <v>13</v>
      </c>
      <c r="P22" s="24" t="s">
        <v>384</v>
      </c>
    </row>
    <row r="23" ht="45" spans="1:16">
      <c r="A23" s="8"/>
      <c r="B23" s="12" t="s">
        <v>124</v>
      </c>
      <c r="C23" s="13" t="s">
        <v>378</v>
      </c>
      <c r="D23" s="12" t="s">
        <v>393</v>
      </c>
      <c r="E23" s="11" t="s">
        <v>394</v>
      </c>
      <c r="F23" s="11"/>
      <c r="G23" s="12" t="s">
        <v>381</v>
      </c>
      <c r="H23" s="8" t="s">
        <v>347</v>
      </c>
      <c r="I23" s="21">
        <v>2021</v>
      </c>
      <c r="J23" s="21">
        <v>2022</v>
      </c>
      <c r="K23" s="12">
        <v>45</v>
      </c>
      <c r="L23" s="12">
        <v>52.14</v>
      </c>
      <c r="M23" s="8" t="s">
        <v>382</v>
      </c>
      <c r="N23" s="8" t="s">
        <v>383</v>
      </c>
      <c r="O23" s="8">
        <v>13</v>
      </c>
      <c r="P23" s="24" t="s">
        <v>384</v>
      </c>
    </row>
    <row r="24" ht="56.25" spans="1:16">
      <c r="A24" s="8"/>
      <c r="B24" s="12" t="s">
        <v>55</v>
      </c>
      <c r="C24" s="10" t="s">
        <v>395</v>
      </c>
      <c r="D24" s="12" t="s">
        <v>396</v>
      </c>
      <c r="E24" s="10" t="s">
        <v>397</v>
      </c>
      <c r="F24" s="10"/>
      <c r="G24" s="12" t="s">
        <v>381</v>
      </c>
      <c r="H24" s="8" t="s">
        <v>347</v>
      </c>
      <c r="I24" s="21">
        <v>2021</v>
      </c>
      <c r="J24" s="21">
        <v>2021</v>
      </c>
      <c r="K24" s="12">
        <v>39</v>
      </c>
      <c r="L24" s="12">
        <v>81.8</v>
      </c>
      <c r="M24" s="8" t="s">
        <v>398</v>
      </c>
      <c r="N24" s="8" t="s">
        <v>399</v>
      </c>
      <c r="O24" s="12">
        <v>13</v>
      </c>
      <c r="P24" s="24" t="s">
        <v>384</v>
      </c>
    </row>
    <row r="25" ht="56.25" spans="1:16">
      <c r="A25" s="8"/>
      <c r="B25" s="12" t="s">
        <v>55</v>
      </c>
      <c r="C25" s="10" t="s">
        <v>395</v>
      </c>
      <c r="D25" s="12" t="s">
        <v>400</v>
      </c>
      <c r="E25" s="10" t="s">
        <v>401</v>
      </c>
      <c r="F25" s="10"/>
      <c r="G25" s="12" t="s">
        <v>381</v>
      </c>
      <c r="H25" s="8" t="s">
        <v>347</v>
      </c>
      <c r="I25" s="21">
        <v>2021</v>
      </c>
      <c r="J25" s="21">
        <v>2021</v>
      </c>
      <c r="K25" s="12">
        <v>51</v>
      </c>
      <c r="L25" s="12">
        <v>60.27</v>
      </c>
      <c r="M25" s="8" t="s">
        <v>398</v>
      </c>
      <c r="N25" s="8" t="s">
        <v>399</v>
      </c>
      <c r="O25" s="12">
        <v>13</v>
      </c>
      <c r="P25" s="24" t="s">
        <v>384</v>
      </c>
    </row>
    <row r="26" ht="56.25" spans="1:16">
      <c r="A26" s="8"/>
      <c r="B26" s="12" t="s">
        <v>55</v>
      </c>
      <c r="C26" s="10" t="s">
        <v>395</v>
      </c>
      <c r="D26" s="12" t="s">
        <v>402</v>
      </c>
      <c r="E26" s="10" t="s">
        <v>403</v>
      </c>
      <c r="F26" s="10"/>
      <c r="G26" s="12" t="s">
        <v>381</v>
      </c>
      <c r="H26" s="8" t="s">
        <v>347</v>
      </c>
      <c r="I26" s="21">
        <v>2022</v>
      </c>
      <c r="J26" s="21">
        <v>2022</v>
      </c>
      <c r="K26" s="12">
        <v>39</v>
      </c>
      <c r="L26" s="12" t="s">
        <v>404</v>
      </c>
      <c r="M26" s="8" t="s">
        <v>398</v>
      </c>
      <c r="N26" s="8" t="s">
        <v>399</v>
      </c>
      <c r="O26" s="12">
        <v>13</v>
      </c>
      <c r="P26" s="24" t="s">
        <v>384</v>
      </c>
    </row>
    <row r="27" ht="56.25" spans="1:16">
      <c r="A27" s="8"/>
      <c r="B27" s="12" t="s">
        <v>55</v>
      </c>
      <c r="C27" s="10" t="s">
        <v>395</v>
      </c>
      <c r="D27" s="12" t="s">
        <v>405</v>
      </c>
      <c r="E27" s="10" t="s">
        <v>406</v>
      </c>
      <c r="F27" s="10"/>
      <c r="G27" s="12" t="s">
        <v>381</v>
      </c>
      <c r="H27" s="8" t="s">
        <v>347</v>
      </c>
      <c r="I27" s="21">
        <v>2021</v>
      </c>
      <c r="J27" s="21">
        <v>2021</v>
      </c>
      <c r="K27" s="12">
        <v>39</v>
      </c>
      <c r="L27" s="12">
        <v>60.2</v>
      </c>
      <c r="M27" s="8" t="s">
        <v>398</v>
      </c>
      <c r="N27" s="8" t="s">
        <v>399</v>
      </c>
      <c r="O27" s="12">
        <v>13</v>
      </c>
      <c r="P27" s="24" t="s">
        <v>384</v>
      </c>
    </row>
    <row r="28" ht="56.25" spans="1:16">
      <c r="A28" s="8"/>
      <c r="B28" s="12" t="s">
        <v>55</v>
      </c>
      <c r="C28" s="10" t="s">
        <v>395</v>
      </c>
      <c r="D28" s="12" t="s">
        <v>407</v>
      </c>
      <c r="E28" s="10" t="s">
        <v>408</v>
      </c>
      <c r="F28" s="10"/>
      <c r="G28" s="12" t="s">
        <v>381</v>
      </c>
      <c r="H28" s="8" t="s">
        <v>347</v>
      </c>
      <c r="I28" s="21">
        <v>2024</v>
      </c>
      <c r="J28" s="21">
        <v>2024</v>
      </c>
      <c r="K28" s="12">
        <v>39</v>
      </c>
      <c r="L28" s="12">
        <v>60.27</v>
      </c>
      <c r="M28" s="8" t="s">
        <v>398</v>
      </c>
      <c r="N28" s="8" t="s">
        <v>399</v>
      </c>
      <c r="O28" s="12">
        <v>13</v>
      </c>
      <c r="P28" s="24" t="s">
        <v>384</v>
      </c>
    </row>
    <row r="29" ht="56.25" spans="1:16">
      <c r="A29" s="8"/>
      <c r="B29" s="12" t="s">
        <v>55</v>
      </c>
      <c r="C29" s="10" t="s">
        <v>395</v>
      </c>
      <c r="D29" s="12" t="s">
        <v>409</v>
      </c>
      <c r="E29" s="10" t="s">
        <v>410</v>
      </c>
      <c r="F29" s="10"/>
      <c r="G29" s="12" t="s">
        <v>381</v>
      </c>
      <c r="H29" s="8" t="s">
        <v>347</v>
      </c>
      <c r="I29" s="21">
        <v>2023</v>
      </c>
      <c r="J29" s="21">
        <v>2023</v>
      </c>
      <c r="K29" s="12">
        <v>39</v>
      </c>
      <c r="L29" s="12">
        <v>60.27</v>
      </c>
      <c r="M29" s="8" t="s">
        <v>398</v>
      </c>
      <c r="N29" s="8" t="s">
        <v>399</v>
      </c>
      <c r="O29" s="12">
        <v>13</v>
      </c>
      <c r="P29" s="24" t="s">
        <v>384</v>
      </c>
    </row>
    <row r="30" ht="112.5" spans="1:16">
      <c r="A30" s="8"/>
      <c r="B30" s="8" t="s">
        <v>50</v>
      </c>
      <c r="C30" s="10" t="s">
        <v>411</v>
      </c>
      <c r="D30" s="8" t="s">
        <v>412</v>
      </c>
      <c r="E30" s="10" t="s">
        <v>413</v>
      </c>
      <c r="F30" s="10"/>
      <c r="G30" s="8" t="s">
        <v>357</v>
      </c>
      <c r="H30" s="8" t="s">
        <v>347</v>
      </c>
      <c r="I30" s="20">
        <v>2021</v>
      </c>
      <c r="J30" s="20">
        <v>2022</v>
      </c>
      <c r="K30" s="8">
        <v>56</v>
      </c>
      <c r="L30" s="8">
        <v>53.8065</v>
      </c>
      <c r="M30" s="25" t="s">
        <v>414</v>
      </c>
      <c r="N30" s="8" t="s">
        <v>415</v>
      </c>
      <c r="O30" s="8">
        <v>17</v>
      </c>
      <c r="P30" s="24" t="s">
        <v>358</v>
      </c>
    </row>
    <row r="31" ht="112.5" spans="1:16">
      <c r="A31" s="8"/>
      <c r="B31" s="8" t="s">
        <v>50</v>
      </c>
      <c r="C31" s="10" t="s">
        <v>416</v>
      </c>
      <c r="D31" s="8" t="s">
        <v>417</v>
      </c>
      <c r="E31" s="10" t="s">
        <v>418</v>
      </c>
      <c r="F31" s="10"/>
      <c r="G31" s="8" t="s">
        <v>381</v>
      </c>
      <c r="H31" s="8" t="s">
        <v>347</v>
      </c>
      <c r="I31" s="20">
        <v>2021</v>
      </c>
      <c r="J31" s="20">
        <v>2022</v>
      </c>
      <c r="K31" s="8">
        <v>63</v>
      </c>
      <c r="L31" s="8">
        <v>54.04</v>
      </c>
      <c r="M31" s="25" t="s">
        <v>419</v>
      </c>
      <c r="N31" s="8" t="s">
        <v>415</v>
      </c>
      <c r="O31" s="8">
        <v>13</v>
      </c>
      <c r="P31" s="24" t="s">
        <v>384</v>
      </c>
    </row>
    <row r="32" spans="1:16">
      <c r="A32" s="8" t="s">
        <v>420</v>
      </c>
      <c r="B32" s="14" t="s">
        <v>38</v>
      </c>
      <c r="C32" s="14"/>
      <c r="D32" s="14"/>
      <c r="E32" s="14"/>
      <c r="F32" s="14"/>
      <c r="G32" s="14"/>
      <c r="H32" s="14"/>
      <c r="I32" s="14"/>
      <c r="J32" s="14"/>
      <c r="K32" s="14">
        <f t="shared" ref="K32:O32" si="1">K33</f>
        <v>150</v>
      </c>
      <c r="L32" s="14">
        <f t="shared" si="1"/>
        <v>116.868</v>
      </c>
      <c r="M32" s="14"/>
      <c r="N32" s="14"/>
      <c r="O32" s="14">
        <f t="shared" si="1"/>
        <v>39</v>
      </c>
      <c r="P32" s="26"/>
    </row>
    <row r="33" ht="67.5" spans="1:16">
      <c r="A33" s="8"/>
      <c r="B33" s="12" t="s">
        <v>124</v>
      </c>
      <c r="C33" s="8" t="s">
        <v>378</v>
      </c>
      <c r="D33" s="12" t="s">
        <v>421</v>
      </c>
      <c r="E33" s="12" t="s">
        <v>422</v>
      </c>
      <c r="F33" s="12"/>
      <c r="G33" s="8" t="s">
        <v>381</v>
      </c>
      <c r="H33" s="12" t="s">
        <v>420</v>
      </c>
      <c r="I33" s="12">
        <v>2021</v>
      </c>
      <c r="J33" s="12">
        <v>2022</v>
      </c>
      <c r="K33" s="12">
        <v>150</v>
      </c>
      <c r="L33" s="12">
        <v>116.868</v>
      </c>
      <c r="M33" s="8" t="s">
        <v>423</v>
      </c>
      <c r="N33" s="8" t="s">
        <v>383</v>
      </c>
      <c r="O33" s="12">
        <v>39</v>
      </c>
      <c r="P33" s="24" t="s">
        <v>424</v>
      </c>
    </row>
  </sheetData>
  <mergeCells count="46">
    <mergeCell ref="A2:P2"/>
    <mergeCell ref="A3:C3"/>
    <mergeCell ref="O3:P3"/>
    <mergeCell ref="I4:J4"/>
    <mergeCell ref="A6:H6"/>
    <mergeCell ref="C7:J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B32:J32"/>
    <mergeCell ref="E33:F33"/>
    <mergeCell ref="A4:A5"/>
    <mergeCell ref="A7:A31"/>
    <mergeCell ref="A32:A33"/>
    <mergeCell ref="B4:B5"/>
    <mergeCell ref="C4:C5"/>
    <mergeCell ref="D4:D5"/>
    <mergeCell ref="G4:G5"/>
    <mergeCell ref="H4:H5"/>
    <mergeCell ref="L4:L5"/>
    <mergeCell ref="M4:M5"/>
    <mergeCell ref="N4:N5"/>
    <mergeCell ref="O4:O5"/>
    <mergeCell ref="P4:P5"/>
    <mergeCell ref="E4:F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汇总表</vt:lpstr>
      <vt:lpstr>农村公路日常养护</vt:lpstr>
      <vt:lpstr>第一批农村公路安保</vt:lpstr>
      <vt:lpstr>第一批普通国省道建设</vt:lpstr>
      <vt:lpstr>第一批省级专项</vt:lpstr>
      <vt:lpstr>国省道养护</vt:lpstr>
      <vt:lpstr>国省道养护增量切块</vt:lpstr>
      <vt:lpstr>站场建设</vt:lpstr>
      <vt:lpstr>铁路专用线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2006-09-16T11:21:00Z</dcterms:created>
  <dcterms:modified xsi:type="dcterms:W3CDTF">2023-12-07T17:54:08Z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CF3DFFECB6F845EBB23F808EA76ADC36_12</vt:lpwstr>
  </property>
</Properties>
</file>