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256" windowHeight="12372" tabRatio="468"/>
  </bookViews>
  <sheets>
    <sheet name="Sheet1" sheetId="2" r:id="rId1"/>
  </sheets>
  <definedNames>
    <definedName name="_xlnm._FilterDatabase" localSheetId="0" hidden="1">Sheet1!$A$4:$U$175</definedName>
    <definedName name="_xlnm.Print_Titles" localSheetId="0">Sheet1!$4:$4</definedName>
  </definedNames>
  <calcPr calcId="14562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3" i="2" l="1"/>
  <c r="F163" i="2"/>
  <c r="G163" i="2"/>
  <c r="H163" i="2"/>
  <c r="I163" i="2"/>
  <c r="J163" i="2"/>
  <c r="K163" i="2"/>
  <c r="L163" i="2"/>
  <c r="D164" i="2"/>
  <c r="D165" i="2"/>
  <c r="D166" i="2"/>
  <c r="D163" i="2"/>
  <c r="E167" i="2"/>
  <c r="F167" i="2"/>
  <c r="G167" i="2"/>
  <c r="H167" i="2"/>
  <c r="I167" i="2"/>
  <c r="J167" i="2"/>
  <c r="K167" i="2"/>
  <c r="L167" i="2"/>
  <c r="D167" i="2"/>
  <c r="E97" i="2"/>
  <c r="F97" i="2"/>
  <c r="G97" i="2"/>
  <c r="H97" i="2"/>
  <c r="I97" i="2"/>
  <c r="J97" i="2"/>
  <c r="K97" i="2"/>
  <c r="L97" i="2"/>
  <c r="D97" i="2"/>
  <c r="D175" i="2"/>
  <c r="L174" i="2"/>
  <c r="K174" i="2"/>
  <c r="J174" i="2"/>
  <c r="I174" i="2"/>
  <c r="H174" i="2"/>
  <c r="G174" i="2"/>
  <c r="F174" i="2"/>
  <c r="E174" i="2"/>
  <c r="D174" i="2"/>
  <c r="D173" i="2"/>
  <c r="D172" i="2"/>
  <c r="L171" i="2"/>
  <c r="K171" i="2"/>
  <c r="J171" i="2"/>
  <c r="I171" i="2"/>
  <c r="H171" i="2"/>
  <c r="G171" i="2"/>
  <c r="F171" i="2"/>
  <c r="E171" i="2"/>
  <c r="D171" i="2"/>
  <c r="D170" i="2"/>
  <c r="D169" i="2"/>
  <c r="D168" i="2"/>
  <c r="D162" i="2"/>
  <c r="D161" i="2"/>
  <c r="D160" i="2"/>
  <c r="L159" i="2"/>
  <c r="K159" i="2"/>
  <c r="J159" i="2"/>
  <c r="I159" i="2"/>
  <c r="H159" i="2"/>
  <c r="G159" i="2"/>
  <c r="F159" i="2"/>
  <c r="E159" i="2"/>
  <c r="D159" i="2"/>
  <c r="D158" i="2"/>
  <c r="D157" i="2"/>
  <c r="L156" i="2"/>
  <c r="K156" i="2"/>
  <c r="J156" i="2"/>
  <c r="I156" i="2"/>
  <c r="H156" i="2"/>
  <c r="G156" i="2"/>
  <c r="F156" i="2"/>
  <c r="E156" i="2"/>
  <c r="D156" i="2"/>
  <c r="D155" i="2"/>
  <c r="D154" i="2"/>
  <c r="D153" i="2"/>
  <c r="D152" i="2"/>
  <c r="D151" i="2"/>
  <c r="L150" i="2"/>
  <c r="K150" i="2"/>
  <c r="J150" i="2"/>
  <c r="I150" i="2"/>
  <c r="H150" i="2"/>
  <c r="G150" i="2"/>
  <c r="F150" i="2"/>
  <c r="E150" i="2"/>
  <c r="D150" i="2"/>
  <c r="D149" i="2"/>
  <c r="D148" i="2"/>
  <c r="L147" i="2"/>
  <c r="K147" i="2"/>
  <c r="J147" i="2"/>
  <c r="I147" i="2"/>
  <c r="H147" i="2"/>
  <c r="G147" i="2"/>
  <c r="F147" i="2"/>
  <c r="E147" i="2"/>
  <c r="D147" i="2"/>
  <c r="D146" i="2"/>
  <c r="D145" i="2"/>
  <c r="D144" i="2"/>
  <c r="D143" i="2"/>
  <c r="L142" i="2"/>
  <c r="K142" i="2"/>
  <c r="J142" i="2"/>
  <c r="I142" i="2"/>
  <c r="H142" i="2"/>
  <c r="G142" i="2"/>
  <c r="F142" i="2"/>
  <c r="E142" i="2"/>
  <c r="D142" i="2"/>
  <c r="D141" i="2"/>
  <c r="D140" i="2"/>
  <c r="D139" i="2"/>
  <c r="D138" i="2"/>
  <c r="D137" i="2"/>
  <c r="D136" i="2"/>
  <c r="D135" i="2"/>
  <c r="D134" i="2"/>
  <c r="D133" i="2"/>
  <c r="L132" i="2"/>
  <c r="K132" i="2"/>
  <c r="J132" i="2"/>
  <c r="I132" i="2"/>
  <c r="H132" i="2"/>
  <c r="G132" i="2"/>
  <c r="F132" i="2"/>
  <c r="E132" i="2"/>
  <c r="D132" i="2"/>
  <c r="D131" i="2"/>
  <c r="D130" i="2"/>
  <c r="D129" i="2"/>
  <c r="M128" i="2"/>
  <c r="L128" i="2"/>
  <c r="K128" i="2"/>
  <c r="J128" i="2"/>
  <c r="I128" i="2"/>
  <c r="H128" i="2"/>
  <c r="G128" i="2"/>
  <c r="F128" i="2"/>
  <c r="E128" i="2"/>
  <c r="D128" i="2"/>
  <c r="D127" i="2"/>
  <c r="D126" i="2"/>
  <c r="D125" i="2"/>
  <c r="L124" i="2"/>
  <c r="K124" i="2"/>
  <c r="J124" i="2"/>
  <c r="I124" i="2"/>
  <c r="H124" i="2"/>
  <c r="G124" i="2"/>
  <c r="F124" i="2"/>
  <c r="E124" i="2"/>
  <c r="D124" i="2"/>
  <c r="D123" i="2"/>
  <c r="D122" i="2"/>
  <c r="L121" i="2"/>
  <c r="K121" i="2"/>
  <c r="J121" i="2"/>
  <c r="I121" i="2"/>
  <c r="H121" i="2"/>
  <c r="G121" i="2"/>
  <c r="F121" i="2"/>
  <c r="E121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M96" i="2"/>
  <c r="K96" i="2"/>
  <c r="J96" i="2"/>
  <c r="I96" i="2"/>
  <c r="H96" i="2"/>
  <c r="G96" i="2"/>
  <c r="F96" i="2"/>
  <c r="E96" i="2"/>
  <c r="D96" i="2"/>
  <c r="D95" i="2"/>
  <c r="D94" i="2"/>
  <c r="D93" i="2"/>
  <c r="L92" i="2"/>
  <c r="K92" i="2"/>
  <c r="J92" i="2"/>
  <c r="I92" i="2"/>
  <c r="H92" i="2"/>
  <c r="G92" i="2"/>
  <c r="F92" i="2"/>
  <c r="E92" i="2"/>
  <c r="D92" i="2"/>
  <c r="D91" i="2"/>
  <c r="L90" i="2"/>
  <c r="K90" i="2"/>
  <c r="J90" i="2"/>
  <c r="I90" i="2"/>
  <c r="H90" i="2"/>
  <c r="G90" i="2"/>
  <c r="F90" i="2"/>
  <c r="E90" i="2"/>
  <c r="D90" i="2"/>
  <c r="D89" i="2"/>
  <c r="L88" i="2"/>
  <c r="K88" i="2"/>
  <c r="J88" i="2"/>
  <c r="I88" i="2"/>
  <c r="H88" i="2"/>
  <c r="G88" i="2"/>
  <c r="F88" i="2"/>
  <c r="E88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L44" i="2"/>
  <c r="K44" i="2"/>
  <c r="J44" i="2"/>
  <c r="I44" i="2"/>
  <c r="H44" i="2"/>
  <c r="G44" i="2"/>
  <c r="F44" i="2"/>
  <c r="E44" i="2"/>
  <c r="D44" i="2"/>
  <c r="L43" i="2"/>
  <c r="K43" i="2"/>
  <c r="J43" i="2"/>
  <c r="I43" i="2"/>
  <c r="H43" i="2"/>
  <c r="G43" i="2"/>
  <c r="F43" i="2"/>
  <c r="E43" i="2"/>
  <c r="D43" i="2"/>
  <c r="D42" i="2"/>
  <c r="D41" i="2"/>
  <c r="D40" i="2"/>
  <c r="D39" i="2"/>
  <c r="D38" i="2"/>
  <c r="D37" i="2"/>
  <c r="D36" i="2"/>
  <c r="D35" i="2"/>
  <c r="D34" i="2"/>
  <c r="D33" i="2"/>
  <c r="D32" i="2"/>
  <c r="L31" i="2"/>
  <c r="K31" i="2"/>
  <c r="J31" i="2"/>
  <c r="I31" i="2"/>
  <c r="H31" i="2"/>
  <c r="G31" i="2"/>
  <c r="F31" i="2"/>
  <c r="E31" i="2"/>
  <c r="D31" i="2"/>
  <c r="D30" i="2"/>
  <c r="D29" i="2"/>
  <c r="D28" i="2"/>
  <c r="D27" i="2"/>
  <c r="D26" i="2"/>
  <c r="L25" i="2"/>
  <c r="K25" i="2"/>
  <c r="J25" i="2"/>
  <c r="I25" i="2"/>
  <c r="H25" i="2"/>
  <c r="G25" i="2"/>
  <c r="F25" i="2"/>
  <c r="E25" i="2"/>
  <c r="D25" i="2"/>
  <c r="D24" i="2"/>
  <c r="D23" i="2"/>
  <c r="D22" i="2"/>
  <c r="D21" i="2"/>
  <c r="D20" i="2"/>
  <c r="D19" i="2"/>
  <c r="L18" i="2"/>
  <c r="K18" i="2"/>
  <c r="J18" i="2"/>
  <c r="I18" i="2"/>
  <c r="H18" i="2"/>
  <c r="G18" i="2"/>
  <c r="F18" i="2"/>
  <c r="E18" i="2"/>
  <c r="D18" i="2"/>
  <c r="D17" i="2"/>
  <c r="D16" i="2"/>
  <c r="D15" i="2"/>
  <c r="D14" i="2"/>
  <c r="L13" i="2"/>
  <c r="K13" i="2"/>
  <c r="J13" i="2"/>
  <c r="I13" i="2"/>
  <c r="H13" i="2"/>
  <c r="G13" i="2"/>
  <c r="F13" i="2"/>
  <c r="E13" i="2"/>
  <c r="D13" i="2"/>
  <c r="L12" i="2"/>
  <c r="K12" i="2"/>
  <c r="J12" i="2"/>
  <c r="I12" i="2"/>
  <c r="H12" i="2"/>
  <c r="G12" i="2"/>
  <c r="F12" i="2"/>
  <c r="E12" i="2"/>
  <c r="D12" i="2"/>
  <c r="D11" i="2"/>
  <c r="D10" i="2"/>
  <c r="L9" i="2"/>
  <c r="K9" i="2"/>
  <c r="J9" i="2"/>
  <c r="I9" i="2"/>
  <c r="H9" i="2"/>
  <c r="G9" i="2"/>
  <c r="F9" i="2"/>
  <c r="E9" i="2"/>
  <c r="D9" i="2"/>
  <c r="D8" i="2"/>
  <c r="L7" i="2"/>
  <c r="K7" i="2"/>
  <c r="J7" i="2"/>
  <c r="I7" i="2"/>
  <c r="H7" i="2"/>
  <c r="G7" i="2"/>
  <c r="F7" i="2"/>
  <c r="E7" i="2"/>
  <c r="D7" i="2"/>
  <c r="L6" i="2"/>
  <c r="K6" i="2"/>
  <c r="J6" i="2"/>
  <c r="I6" i="2"/>
  <c r="H6" i="2"/>
  <c r="G6" i="2"/>
  <c r="F6" i="2"/>
  <c r="E6" i="2"/>
  <c r="D6" i="2"/>
  <c r="M5" i="2"/>
  <c r="L5" i="2"/>
  <c r="K5" i="2"/>
  <c r="J5" i="2"/>
  <c r="I5" i="2"/>
  <c r="H5" i="2"/>
  <c r="G5" i="2"/>
  <c r="F5" i="2"/>
  <c r="E5" i="2"/>
  <c r="D5" i="2"/>
</calcChain>
</file>

<file path=xl/sharedStrings.xml><?xml version="1.0" encoding="utf-8"?>
<sst xmlns="http://schemas.openxmlformats.org/spreadsheetml/2006/main" count="744" uniqueCount="271">
  <si>
    <t>附件</t>
  </si>
  <si>
    <t>单位：万元</t>
  </si>
  <si>
    <t>市州</t>
  </si>
  <si>
    <t>县市区/
单位</t>
  </si>
  <si>
    <t>项目承担单位
(负责人）</t>
  </si>
  <si>
    <t>金额
（万元）</t>
  </si>
  <si>
    <t>国际与区域科技交流</t>
  </si>
  <si>
    <t>海智计划</t>
  </si>
  <si>
    <t>湖南省青少年基础学科能力提升工作</t>
  </si>
  <si>
    <t>科技创新服务能力提升</t>
  </si>
  <si>
    <t>决策咨询</t>
  </si>
  <si>
    <t>科学家精神宣传教育</t>
  </si>
  <si>
    <t>院士专家工作站建设</t>
  </si>
  <si>
    <t>科技人才托举</t>
  </si>
  <si>
    <t>“三下乡”活动捐赠</t>
  </si>
  <si>
    <t>功能科
目编码</t>
  </si>
  <si>
    <t>功能科目
名称</t>
  </si>
  <si>
    <t>政府经济
科目编码</t>
  </si>
  <si>
    <t>政府收支
分类科目名称</t>
  </si>
  <si>
    <t>部门经济
科目编码</t>
  </si>
  <si>
    <t>部门经济
科目名称</t>
  </si>
  <si>
    <t>合计</t>
  </si>
  <si>
    <t>省直小计</t>
  </si>
  <si>
    <t>中共湖南省委党校、湖南行政学院</t>
  </si>
  <si>
    <t>中共湖南省委党校、湖南行政学院小计</t>
  </si>
  <si>
    <t>学术交流活动</t>
  </si>
  <si>
    <t>其他对事业单位补助</t>
  </si>
  <si>
    <t>其他商品和服务支出</t>
  </si>
  <si>
    <t>决策咨询研究课题项目</t>
  </si>
  <si>
    <t>湖南省卫生健康委员会</t>
  </si>
  <si>
    <t>湖南省卫生健康委员会小计</t>
  </si>
  <si>
    <t>湖南省儿童医院</t>
  </si>
  <si>
    <t>国际与区域科技交流项目</t>
  </si>
  <si>
    <t>湖南中医药大学</t>
  </si>
  <si>
    <t>湖南省教育厅</t>
  </si>
  <si>
    <t>湖南省教育厅小计</t>
  </si>
  <si>
    <t>中南大学</t>
  </si>
  <si>
    <t>中南大学小计</t>
  </si>
  <si>
    <r>
      <rPr>
        <sz val="9"/>
        <rFont val="宋体"/>
        <family val="3"/>
        <charset val="134"/>
      </rPr>
      <t>国际与区域科技交流项目</t>
    </r>
    <r>
      <rPr>
        <b/>
        <sz val="9"/>
        <rFont val="宋体"/>
        <family val="3"/>
        <charset val="134"/>
      </rPr>
      <t>（4万/个，共2个）</t>
    </r>
  </si>
  <si>
    <t>青少年科技活动</t>
  </si>
  <si>
    <t>青少年基础学科能力提升(中南大学本科生院)</t>
  </si>
  <si>
    <t>中南大学科学技术协会</t>
  </si>
  <si>
    <t>学会自身能力建设项目-高校科协交流机制建设</t>
  </si>
  <si>
    <t>湖南大学</t>
  </si>
  <si>
    <t>湖南大学小计</t>
  </si>
  <si>
    <t>湖南大学科学技术协会</t>
  </si>
  <si>
    <t>青少年基础学科能力提升</t>
  </si>
  <si>
    <t>长沙理工大学</t>
  </si>
  <si>
    <t>湖南工程学院</t>
  </si>
  <si>
    <t>湖南人文科技学院</t>
  </si>
  <si>
    <t>南华大学</t>
  </si>
  <si>
    <t>青少年基础学科能力提升(南华大学核科学技术学院核物理系)</t>
  </si>
  <si>
    <t>中南林业科技大学</t>
  </si>
  <si>
    <t>中南林业科技大学小计</t>
  </si>
  <si>
    <t>青少年基础学科能力提升(中南林业科技大学科学技术处)</t>
  </si>
  <si>
    <t>湖南医药学院</t>
  </si>
  <si>
    <t>海智计划项目</t>
  </si>
  <si>
    <t>张家界航空工业职业技术学院</t>
  </si>
  <si>
    <t>湖南教育电视台</t>
  </si>
  <si>
    <t>优秀科技人物宣传项目</t>
  </si>
  <si>
    <t>湘潭大学</t>
  </si>
  <si>
    <t>湘潭大学小计</t>
  </si>
  <si>
    <t>青少年基础学科能力提升(湘潭大学教务处)</t>
  </si>
  <si>
    <t>湘潭大学科学技术协会</t>
  </si>
  <si>
    <t>科技创新服务能力建设项目-高端学术活动(2项，各6万）</t>
  </si>
  <si>
    <t>湖南师范大学</t>
  </si>
  <si>
    <t>湖南师范大学科学技术协会</t>
  </si>
  <si>
    <t>湖南科技大学</t>
  </si>
  <si>
    <t>青少年基础学科能力提升（湖南科技大学教务处）</t>
  </si>
  <si>
    <t>湖南工业大学</t>
  </si>
  <si>
    <t>青少年基础学科能力提升（湖南工业大学科学技术处）</t>
  </si>
  <si>
    <t>湖南文理学院</t>
  </si>
  <si>
    <t>青少年基础学科能力提升（湖南文理学院科技与社会服务处)</t>
  </si>
  <si>
    <t>青少年基础学科能力提升(湖南省理工学院科技处)</t>
  </si>
  <si>
    <t>湖南城市学院</t>
  </si>
  <si>
    <t>青少年基础学科能力提升(湖南城市学院机械与电器工程学院)</t>
  </si>
  <si>
    <t>怀化学院</t>
  </si>
  <si>
    <t>青少年基础学科能力提升(怀化学院数学与计算科学学院)</t>
  </si>
  <si>
    <t>湖南师范大学附属中学</t>
  </si>
  <si>
    <t>长沙市第一中学</t>
  </si>
  <si>
    <t>湖南省科学技术协会</t>
  </si>
  <si>
    <t>湖南省科学技术协会小计</t>
  </si>
  <si>
    <t>湖南省科学技术协会本级小计</t>
  </si>
  <si>
    <t>湖南省科学技术协会本级</t>
  </si>
  <si>
    <t>湖南省生物医学工程学会</t>
  </si>
  <si>
    <t>对民间非营利组织和群众性自治组织补贴</t>
  </si>
  <si>
    <t>科技创新服务能力建设项目-高端学术活动</t>
  </si>
  <si>
    <t>湖南省护理学会</t>
  </si>
  <si>
    <t>湖南省卒中学会</t>
  </si>
  <si>
    <t>湖南省科普作家协会</t>
  </si>
  <si>
    <t>湖南省中医药和中西医结合学会</t>
  </si>
  <si>
    <t>湖南省科技期刊编辑学会</t>
  </si>
  <si>
    <t>湖南省科学技术情报学会</t>
  </si>
  <si>
    <t>湖南省机器人科技教育学会</t>
  </si>
  <si>
    <t>湖南省科技翻译工作者协会</t>
  </si>
  <si>
    <t>湖南省超级计算科学学会</t>
  </si>
  <si>
    <t>湖南省地质灾害防治与生态修复学会</t>
  </si>
  <si>
    <t>科技创新服务能力建设项目-学术发展蓝皮书</t>
  </si>
  <si>
    <t>湖南省创客协会</t>
  </si>
  <si>
    <t>科技创新服务建设—科技创新联盟建设项目。联合湖南省电机工程学会、湖南省生物材料学会、湖南省土木建筑学会</t>
  </si>
  <si>
    <t>科技创新服务能力建设项目-学会服务站建设—服务企业科技创新</t>
  </si>
  <si>
    <t>湖南省检验检测学会</t>
  </si>
  <si>
    <t>科技创新服务建设—科技创新联盟建设项目。联合湖南省科创检验检测认证研究院、中大智能科技股份有限公司</t>
  </si>
  <si>
    <t>湖南省数学学会</t>
  </si>
  <si>
    <t>湖南省光学学会</t>
  </si>
  <si>
    <t>湖南省企业科学技术协会联合会</t>
  </si>
  <si>
    <t>科技创新服务能力建设项目-“科创中国”湖南中心建设与运营</t>
  </si>
  <si>
    <t>学会自身能力建设项目-创新工程专业职称评审</t>
  </si>
  <si>
    <t>湖南省老科学技术工作者协会</t>
  </si>
  <si>
    <t>科技创新服务能力建设项目-学会服务站建设—服务乡村振兴</t>
  </si>
  <si>
    <t>湖南省茶叶学会</t>
  </si>
  <si>
    <t>湖南省水产学会</t>
  </si>
  <si>
    <t>湖南省富硒生物产业协会</t>
  </si>
  <si>
    <t>湖南省医学会</t>
  </si>
  <si>
    <t>科技创新服务能力建设项目-服务地方</t>
  </si>
  <si>
    <t>湖南省农学会</t>
  </si>
  <si>
    <t>湖南省林学会</t>
  </si>
  <si>
    <t>湖南省作物学会</t>
  </si>
  <si>
    <t>湖南省自然科学学会研究会</t>
  </si>
  <si>
    <t>学会自身能力建设项目-定向委托</t>
  </si>
  <si>
    <t>湖南省有色金属学会</t>
  </si>
  <si>
    <t>湖南省健康管理学会</t>
  </si>
  <si>
    <t>湖南科技传媒集团有限公司</t>
  </si>
  <si>
    <t>其他对企业补助</t>
  </si>
  <si>
    <t>科学家精神宣讲项目</t>
  </si>
  <si>
    <t>湖南省测绘地理信息学会</t>
  </si>
  <si>
    <t>湖南省农业机械与工程学会</t>
  </si>
  <si>
    <t>湖南省物理学会</t>
  </si>
  <si>
    <t>湖南省化学化工学会</t>
  </si>
  <si>
    <t>湖南省植物学会</t>
  </si>
  <si>
    <t>湖南省计算机学会</t>
  </si>
  <si>
    <t>中国人民解放军国防科技大学附属中学</t>
  </si>
  <si>
    <t>湖南经视传媒有限公司</t>
  </si>
  <si>
    <t>湖南阳光影院有限公司</t>
  </si>
  <si>
    <t>湖南省科协青少年科技中心小计</t>
  </si>
  <si>
    <t>湖南省科协青少年科技中心</t>
  </si>
  <si>
    <t>湖南省科学技术咨询中心小计</t>
  </si>
  <si>
    <t>湖南省科学技术咨询中心</t>
  </si>
  <si>
    <t>非预算单位</t>
  </si>
  <si>
    <t>非预算单位小计</t>
  </si>
  <si>
    <t>湖南红网新媒体集团有限公司</t>
  </si>
  <si>
    <t>湖南日报社</t>
  </si>
  <si>
    <t>华声在线股份有限公司</t>
  </si>
  <si>
    <t>市州小计</t>
  </si>
  <si>
    <t>长沙市</t>
  </si>
  <si>
    <t>长沙市小计</t>
  </si>
  <si>
    <t>长沙高新技术产业开发区对外科技交流中心</t>
  </si>
  <si>
    <t>对企业补助</t>
  </si>
  <si>
    <t>爱尔眼科医院集团股份有限公司</t>
  </si>
  <si>
    <t>湖南南华生物技术有限公司</t>
  </si>
  <si>
    <t>北欧可持续发展协会（瑞典）湖南代表处</t>
  </si>
  <si>
    <t>对事业单位经常性补助</t>
  </si>
  <si>
    <t>湖南中医药大学第一附属医院</t>
  </si>
  <si>
    <t>长沙市长郡中学</t>
  </si>
  <si>
    <t>长沙市雅礼中学</t>
  </si>
  <si>
    <t>长沙市周南中学</t>
  </si>
  <si>
    <t>长沙市明德中学</t>
  </si>
  <si>
    <t>长沙市南雅中学</t>
  </si>
  <si>
    <t>长沙麓山国际实验学校</t>
  </si>
  <si>
    <t>长沙市实验中学</t>
  </si>
  <si>
    <t>长沙市科技活动中心（长沙市科技馆）</t>
  </si>
  <si>
    <t>长沙矿冶研究院有限责任公司</t>
  </si>
  <si>
    <t>院士专家工作站建设项目-2023年新建企业类院士工作站</t>
  </si>
  <si>
    <t>湖南三友环保科技有限公司</t>
  </si>
  <si>
    <t>湖南中南智能装备有限公司</t>
  </si>
  <si>
    <t>长高电新科技股份公司</t>
  </si>
  <si>
    <t>院士专家工作站建设项目-2023年度模范专家工作站</t>
  </si>
  <si>
    <t>湖南顶立科技股份有限公司</t>
  </si>
  <si>
    <t>湖南中科星图信息技术股份有限公司</t>
  </si>
  <si>
    <t>长沙市望城区科学技术协会</t>
  </si>
  <si>
    <t>机关商品和服务支出</t>
  </si>
  <si>
    <t>“惠民兴县”科技志愿服务示范项目</t>
  </si>
  <si>
    <t>长沙学院</t>
  </si>
  <si>
    <t>长沙县第一中学</t>
  </si>
  <si>
    <t>浏阳市</t>
  </si>
  <si>
    <t>浏阳市科学技术协会</t>
  </si>
  <si>
    <t>株洲市</t>
  </si>
  <si>
    <t>株洲市小计</t>
  </si>
  <si>
    <t>株洲市本级及所辖区</t>
  </si>
  <si>
    <t>株洲市科学技术协会</t>
  </si>
  <si>
    <t>湖南联诚轨道装备有限公司</t>
  </si>
  <si>
    <t>娄底市</t>
  </si>
  <si>
    <t>娄底市小计</t>
  </si>
  <si>
    <t>娄底市本级及所辖区</t>
  </si>
  <si>
    <t>娄底市科学技术协会</t>
  </si>
  <si>
    <t>湖南华菱涟源钢铁有限公司</t>
  </si>
  <si>
    <t>华菱安赛乐米塔尔汽车板有限公司</t>
  </si>
  <si>
    <t>衡阳市</t>
  </si>
  <si>
    <t>衡阳市小计</t>
  </si>
  <si>
    <t>衡阳市本级及所辖区</t>
  </si>
  <si>
    <t>衡阳市科学技术协会</t>
  </si>
  <si>
    <t>科技创新服务能力建设项目—“科创中国”试点城市建设</t>
  </si>
  <si>
    <t>常宁市</t>
  </si>
  <si>
    <r>
      <t>常宁市</t>
    </r>
    <r>
      <rPr>
        <sz val="9"/>
        <color theme="1"/>
        <rFont val="仿宋_GB2312"/>
        <family val="3"/>
        <charset val="134"/>
      </rPr>
      <t>财政局</t>
    </r>
  </si>
  <si>
    <t>科普活动</t>
  </si>
  <si>
    <t>湖南省科学技术协会‘三下乡’捐赠款</t>
  </si>
  <si>
    <t>湘潭市</t>
  </si>
  <si>
    <t>湘潭市小计</t>
  </si>
  <si>
    <t>湘潭市本级及所辖区</t>
  </si>
  <si>
    <t>湘潭市科学技术协会</t>
  </si>
  <si>
    <t>湘潭钢铁集团有限公司第一子弟中学</t>
  </si>
  <si>
    <t>湘潭大学附属实验学校</t>
  </si>
  <si>
    <t>湘潭市第一中学</t>
  </si>
  <si>
    <t>湘潭县</t>
  </si>
  <si>
    <t>湘潭县第一中学</t>
  </si>
  <si>
    <t>湘乡市</t>
  </si>
  <si>
    <t>湘乡市第一中学</t>
  </si>
  <si>
    <t>湘乡市东山学校</t>
  </si>
  <si>
    <t>韶山市</t>
  </si>
  <si>
    <t>湘潭华进重装科技股份有限公司</t>
  </si>
  <si>
    <t>益阳市</t>
  </si>
  <si>
    <t>益阳市小计</t>
  </si>
  <si>
    <t>益阳市本级及所辖区</t>
  </si>
  <si>
    <t>益阳市科学技术协会</t>
  </si>
  <si>
    <t>湖南诺泽生物科技有限公司</t>
  </si>
  <si>
    <t>桃江县</t>
  </si>
  <si>
    <t>湖南桃花江竹材科技股份有限公司</t>
  </si>
  <si>
    <t>张家界市</t>
  </si>
  <si>
    <t>张家界市小计</t>
  </si>
  <si>
    <t>张家界市本级及所辖区</t>
  </si>
  <si>
    <t>张家界市科学技术协会</t>
  </si>
  <si>
    <t>慈利县</t>
  </si>
  <si>
    <t>慈利县科学技术协会</t>
  </si>
  <si>
    <t>科学家精神教育示范基地建设项目</t>
  </si>
  <si>
    <t>岳阳市</t>
  </si>
  <si>
    <t>岳阳市小计</t>
  </si>
  <si>
    <t>岳阳市本级及所辖区</t>
  </si>
  <si>
    <t>岳阳市科学技术协会</t>
  </si>
  <si>
    <t>岳阳市农业科学研究院(张岳平)</t>
  </si>
  <si>
    <t>中国航发长江动力有限公司（郑寿红）</t>
  </si>
  <si>
    <t>湖南凯迪工程科技有限公司</t>
  </si>
  <si>
    <t>常德市</t>
  </si>
  <si>
    <t>常德市小计</t>
  </si>
  <si>
    <t>常德市本级及所辖区</t>
  </si>
  <si>
    <t>常德市科学技术协会</t>
  </si>
  <si>
    <t>永州市</t>
  </si>
  <si>
    <t>永州市小计</t>
  </si>
  <si>
    <t>永州市本级及所辖区</t>
  </si>
  <si>
    <t>江华高新技术产业开发区管理委员会</t>
  </si>
  <si>
    <t>湖南甜蔓生物科技有限公司（田云）</t>
  </si>
  <si>
    <t>湘西土家族苗族自治州小计</t>
  </si>
  <si>
    <t>湖南吉兴农业科技开发有限公司</t>
  </si>
  <si>
    <t>湖南湘投轻材科技股份有限公司（戴青松）</t>
  </si>
  <si>
    <t>郴州市</t>
  </si>
  <si>
    <t>郴州市小计</t>
  </si>
  <si>
    <t>郴州市本级及所辖区</t>
  </si>
  <si>
    <t>郴州市科技馆</t>
  </si>
  <si>
    <t>临武县</t>
  </si>
  <si>
    <t>湖南临武舜华鸭业发展有限责任公司</t>
  </si>
  <si>
    <t>怀化市</t>
  </si>
  <si>
    <t>怀化市小计</t>
  </si>
  <si>
    <t>怀化市本级及所辖区</t>
  </si>
  <si>
    <t>怀化市科学技术协会</t>
  </si>
  <si>
    <t>怀化市科学技术馆</t>
  </si>
  <si>
    <t>邵阳市</t>
  </si>
  <si>
    <t>邵阳市小计</t>
  </si>
  <si>
    <t>邵阳市本级及所辖区</t>
  </si>
  <si>
    <t>邵阳市科学技术协会</t>
  </si>
  <si>
    <t>长沙市本级及所辖区</t>
    <phoneticPr fontId="9" type="noConversion"/>
  </si>
  <si>
    <t>湘西土家族苗族自治州</t>
    <phoneticPr fontId="9" type="noConversion"/>
  </si>
  <si>
    <t>泸溪县</t>
  </si>
  <si>
    <t>调整下达区域，湘财教指〔2023〕84号</t>
    <phoneticPr fontId="9" type="noConversion"/>
  </si>
  <si>
    <t>备注</t>
    <phoneticPr fontId="9" type="noConversion"/>
  </si>
  <si>
    <t>湘财教指【2023】84号，项目终止，项目资金收回省财政统筹使用。</t>
    <phoneticPr fontId="9" type="noConversion"/>
  </si>
  <si>
    <t>湘财教指【2023】34号，项目终止，项目资金收回省财政统筹使用。</t>
    <phoneticPr fontId="9" type="noConversion"/>
  </si>
  <si>
    <t>2024年度省级科学普及专项资金（第二批）项目明细表</t>
    <phoneticPr fontId="9" type="noConversion"/>
  </si>
  <si>
    <t>湖南理工学院</t>
    <phoneticPr fontId="9" type="noConversion"/>
  </si>
  <si>
    <t>吉首市</t>
    <phoneticPr fontId="9" type="noConversion"/>
  </si>
  <si>
    <t>东安县</t>
    <phoneticPr fontId="9" type="noConversion"/>
  </si>
  <si>
    <t>湘西州本级及所辖区</t>
    <phoneticPr fontId="9" type="noConversion"/>
  </si>
  <si>
    <t>对民间非营利组织和群众性自治组织补贴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</si>
</sst>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宋体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b/>
      <sz val="9"/>
      <name val="黑体"/>
      <family val="3"/>
      <charset val="134"/>
    </font>
    <font>
      <sz val="9"/>
      <name val="黑体"/>
      <family val="3"/>
      <charset val="134"/>
    </font>
    <font>
      <sz val="22"/>
      <name val="方正小标宋简体"/>
      <family val="3"/>
      <charset val="134"/>
    </font>
    <font>
      <sz val="9"/>
      <name val="方正小标宋简体"/>
      <family val="3"/>
      <charset val="134"/>
    </font>
    <font>
      <sz val="10"/>
      <name val="黑体"/>
      <family val="3"/>
      <charset val="134"/>
    </font>
    <font>
      <b/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name val="黑体"/>
      <family val="3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color theme="1"/>
      <name val="仿宋_GB2312"/>
      <family val="3"/>
      <charset val="134"/>
    </font>
    <font>
      <sz val="14"/>
      <name val="仿宋_GB2312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16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9" fillId="0" borderId="8" xfId="1" applyFont="1" applyFill="1" applyBorder="1" applyAlignment="1">
      <alignment horizontal="left" vertical="center" wrapText="1"/>
    </xf>
    <xf numFmtId="0" fontId="9" fillId="0" borderId="2" xfId="1" applyFont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9" fillId="0" borderId="11" xfId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9" fillId="0" borderId="2" xfId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2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2" fillId="0" borderId="2" xfId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vertical="center" wrapText="1"/>
    </xf>
    <xf numFmtId="0" fontId="2" fillId="2" borderId="2" xfId="1" applyFont="1" applyFill="1" applyBorder="1" applyAlignment="1">
      <alignment horizontal="left" vertical="center" wrapText="1"/>
    </xf>
    <xf numFmtId="0" fontId="9" fillId="0" borderId="9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1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8" fillId="4" borderId="2" xfId="0" applyNumberFormat="1" applyFont="1" applyFill="1" applyBorder="1" applyAlignment="1">
      <alignment horizontal="center" vertical="center" wrapText="1"/>
    </xf>
    <xf numFmtId="0" fontId="2" fillId="4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 wrapText="1"/>
    </xf>
    <xf numFmtId="0" fontId="2" fillId="4" borderId="2" xfId="1" applyFont="1" applyFill="1" applyBorder="1" applyAlignment="1">
      <alignment horizontal="left" vertical="center" wrapText="1"/>
    </xf>
    <xf numFmtId="0" fontId="2" fillId="4" borderId="2" xfId="0" applyNumberFormat="1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vertical="center" wrapText="1"/>
    </xf>
    <xf numFmtId="0" fontId="9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9" fillId="4" borderId="2" xfId="0" applyFont="1" applyFill="1" applyBorder="1" applyAlignment="1">
      <alignment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1" applyFont="1" applyFill="1" applyBorder="1" applyAlignment="1">
      <alignment horizontal="center" vertical="center" wrapText="1"/>
    </xf>
    <xf numFmtId="0" fontId="9" fillId="4" borderId="2" xfId="0" applyNumberFormat="1" applyFont="1" applyFill="1" applyBorder="1" applyAlignment="1">
      <alignment horizontal="center" vertical="center" wrapText="1"/>
    </xf>
    <xf numFmtId="0" fontId="9" fillId="4" borderId="2" xfId="1" applyFont="1" applyFill="1" applyBorder="1" applyAlignment="1">
      <alignment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9" fillId="0" borderId="9" xfId="0" applyNumberFormat="1" applyFont="1" applyFill="1" applyBorder="1" applyAlignment="1">
      <alignment horizontal="left" vertical="center" wrapText="1"/>
    </xf>
    <xf numFmtId="0" fontId="9" fillId="0" borderId="11" xfId="0" applyNumberFormat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8" fillId="0" borderId="9" xfId="1" applyFont="1" applyFill="1" applyBorder="1" applyAlignment="1">
      <alignment horizontal="center" vertical="center" wrapText="1"/>
    </xf>
    <xf numFmtId="0" fontId="8" fillId="0" borderId="12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horizontal="left" vertical="center" wrapText="1"/>
    </xf>
    <xf numFmtId="0" fontId="9" fillId="0" borderId="10" xfId="1" applyFont="1" applyFill="1" applyBorder="1" applyAlignment="1">
      <alignment horizontal="left" vertical="center" wrapText="1"/>
    </xf>
    <xf numFmtId="0" fontId="9" fillId="0" borderId="9" xfId="1" applyFont="1" applyFill="1" applyBorder="1" applyAlignment="1">
      <alignment horizontal="left" vertical="center" wrapText="1"/>
    </xf>
    <xf numFmtId="0" fontId="9" fillId="0" borderId="11" xfId="1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7" xfId="0" applyNumberFormat="1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8" fillId="0" borderId="2" xfId="0" applyNumberFormat="1" applyFont="1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75"/>
  <sheetViews>
    <sheetView tabSelected="1" zoomScale="115" zoomScaleNormal="115" workbookViewId="0">
      <pane ySplit="5" topLeftCell="A27" activePane="bottomLeft" state="frozen"/>
      <selection pane="bottomLeft" activeCell="S30" sqref="S30"/>
    </sheetView>
  </sheetViews>
  <sheetFormatPr defaultColWidth="10.6640625" defaultRowHeight="20.100000000000001" customHeight="1" x14ac:dyDescent="0.25"/>
  <cols>
    <col min="1" max="1" width="10.21875" style="2" customWidth="1"/>
    <col min="2" max="2" width="10.88671875" style="2" customWidth="1"/>
    <col min="3" max="3" width="18.77734375" style="3" customWidth="1"/>
    <col min="4" max="4" width="6.88671875" style="1" customWidth="1"/>
    <col min="5" max="5" width="5.88671875" style="2" customWidth="1"/>
    <col min="6" max="6" width="5.21875" style="2" customWidth="1"/>
    <col min="7" max="7" width="7.6640625" style="2" customWidth="1"/>
    <col min="8" max="8" width="5.88671875" style="2" customWidth="1"/>
    <col min="9" max="9" width="4.77734375" style="2" customWidth="1"/>
    <col min="10" max="10" width="5.88671875" style="2" customWidth="1"/>
    <col min="11" max="11" width="7.77734375" style="2" customWidth="1"/>
    <col min="12" max="13" width="6.88671875" style="1" customWidth="1"/>
    <col min="14" max="14" width="7.77734375" style="2" customWidth="1"/>
    <col min="15" max="15" width="11.6640625" style="2" customWidth="1"/>
    <col min="16" max="16" width="8" style="2" customWidth="1"/>
    <col min="17" max="17" width="17" style="2" bestFit="1" customWidth="1"/>
    <col min="18" max="18" width="8.33203125" style="2" customWidth="1"/>
    <col min="19" max="19" width="17" style="3" bestFit="1" customWidth="1"/>
    <col min="20" max="20" width="22.21875" style="4" customWidth="1"/>
    <col min="21" max="16384" width="10.6640625" style="2"/>
  </cols>
  <sheetData>
    <row r="1" spans="1:21" ht="20.100000000000001" customHeight="1" x14ac:dyDescent="0.25">
      <c r="A1" s="163" t="s">
        <v>0</v>
      </c>
      <c r="B1" s="163"/>
      <c r="C1" s="163"/>
      <c r="D1" s="5"/>
      <c r="E1" s="6"/>
      <c r="L1" s="5"/>
      <c r="M1" s="5"/>
    </row>
    <row r="2" spans="1:21" ht="34.5" customHeight="1" x14ac:dyDescent="0.25">
      <c r="A2" s="164" t="s">
        <v>265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</row>
    <row r="3" spans="1:21" ht="22.5" customHeight="1" x14ac:dyDescent="0.25">
      <c r="A3" s="165" t="s">
        <v>1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5"/>
    </row>
    <row r="4" spans="1:21" ht="65.099999999999994" customHeight="1" x14ac:dyDescent="0.25">
      <c r="A4" s="7" t="s">
        <v>2</v>
      </c>
      <c r="B4" s="7" t="s">
        <v>3</v>
      </c>
      <c r="C4" s="7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8" t="s">
        <v>13</v>
      </c>
      <c r="M4" s="40" t="s">
        <v>14</v>
      </c>
      <c r="N4" s="8" t="s">
        <v>15</v>
      </c>
      <c r="O4" s="7" t="s">
        <v>16</v>
      </c>
      <c r="P4" s="41" t="s">
        <v>17</v>
      </c>
      <c r="Q4" s="41" t="s">
        <v>18</v>
      </c>
      <c r="R4" s="41" t="s">
        <v>19</v>
      </c>
      <c r="S4" s="41" t="s">
        <v>20</v>
      </c>
      <c r="T4" s="41" t="s">
        <v>262</v>
      </c>
    </row>
    <row r="5" spans="1:21" s="1" customFormat="1" ht="31.5" customHeight="1" x14ac:dyDescent="0.25">
      <c r="A5" s="159" t="s">
        <v>21</v>
      </c>
      <c r="B5" s="159"/>
      <c r="C5" s="166"/>
      <c r="D5" s="9">
        <f>SUM(E5:M5)</f>
        <v>1045</v>
      </c>
      <c r="E5" s="9">
        <f>E6+E96</f>
        <v>117</v>
      </c>
      <c r="F5" s="9">
        <f t="shared" ref="F5:L5" si="0">F6+F96</f>
        <v>33</v>
      </c>
      <c r="G5" s="9">
        <f t="shared" si="0"/>
        <v>160</v>
      </c>
      <c r="H5" s="9">
        <f t="shared" si="0"/>
        <v>363</v>
      </c>
      <c r="I5" s="9">
        <f t="shared" si="0"/>
        <v>40</v>
      </c>
      <c r="J5" s="9">
        <f t="shared" si="0"/>
        <v>91</v>
      </c>
      <c r="K5" s="9">
        <f t="shared" si="0"/>
        <v>250</v>
      </c>
      <c r="L5" s="9">
        <f t="shared" si="0"/>
        <v>-15</v>
      </c>
      <c r="M5" s="9">
        <f>M6+M96</f>
        <v>6</v>
      </c>
      <c r="N5" s="9"/>
      <c r="O5" s="9"/>
      <c r="P5" s="9"/>
      <c r="Q5" s="9"/>
      <c r="R5" s="9"/>
      <c r="S5" s="10"/>
      <c r="T5" s="49"/>
      <c r="U5" s="50"/>
    </row>
    <row r="6" spans="1:21" s="1" customFormat="1" ht="31.5" customHeight="1" x14ac:dyDescent="0.25">
      <c r="A6" s="159" t="s">
        <v>22</v>
      </c>
      <c r="B6" s="159"/>
      <c r="C6" s="166"/>
      <c r="D6" s="9">
        <f t="shared" ref="D6:D37" si="1">SUM(E6:L6)</f>
        <v>650.29999999999995</v>
      </c>
      <c r="E6" s="11">
        <f>+E7+E9+E12+E43+E92</f>
        <v>83</v>
      </c>
      <c r="F6" s="11">
        <f t="shared" ref="F6:L6" si="2">+F7+F9+F12+F43+F92</f>
        <v>10</v>
      </c>
      <c r="G6" s="11">
        <f t="shared" si="2"/>
        <v>136.30000000000001</v>
      </c>
      <c r="H6" s="11">
        <f t="shared" si="2"/>
        <v>313</v>
      </c>
      <c r="I6" s="11">
        <f t="shared" si="2"/>
        <v>40</v>
      </c>
      <c r="J6" s="11">
        <f t="shared" si="2"/>
        <v>68</v>
      </c>
      <c r="K6" s="11">
        <f t="shared" si="2"/>
        <v>0</v>
      </c>
      <c r="L6" s="9">
        <f t="shared" si="2"/>
        <v>0</v>
      </c>
      <c r="M6" s="9"/>
      <c r="N6" s="9"/>
      <c r="O6" s="9"/>
      <c r="P6" s="9"/>
      <c r="Q6" s="9"/>
      <c r="R6" s="9"/>
      <c r="S6" s="10"/>
      <c r="T6" s="49"/>
      <c r="U6" s="50"/>
    </row>
    <row r="7" spans="1:21" s="1" customFormat="1" ht="31.5" customHeight="1" x14ac:dyDescent="0.25">
      <c r="A7" s="116" t="s">
        <v>23</v>
      </c>
      <c r="B7" s="159" t="s">
        <v>24</v>
      </c>
      <c r="C7" s="159"/>
      <c r="D7" s="9">
        <f t="shared" si="1"/>
        <v>20</v>
      </c>
      <c r="E7" s="9">
        <f>E8</f>
        <v>0</v>
      </c>
      <c r="F7" s="9">
        <f t="shared" ref="F7:L7" si="3">F8</f>
        <v>0</v>
      </c>
      <c r="G7" s="9">
        <f t="shared" si="3"/>
        <v>0</v>
      </c>
      <c r="H7" s="9">
        <f t="shared" si="3"/>
        <v>0</v>
      </c>
      <c r="I7" s="9">
        <f t="shared" si="3"/>
        <v>20</v>
      </c>
      <c r="J7" s="9">
        <f t="shared" si="3"/>
        <v>0</v>
      </c>
      <c r="K7" s="9">
        <f t="shared" si="3"/>
        <v>0</v>
      </c>
      <c r="L7" s="9">
        <f t="shared" si="3"/>
        <v>0</v>
      </c>
      <c r="M7" s="9"/>
      <c r="N7" s="9"/>
      <c r="O7" s="9"/>
      <c r="P7" s="9"/>
      <c r="Q7" s="9"/>
      <c r="R7" s="9"/>
      <c r="S7" s="10"/>
      <c r="T7" s="49"/>
      <c r="U7" s="50"/>
    </row>
    <row r="8" spans="1:21" ht="31.5" customHeight="1" x14ac:dyDescent="0.25">
      <c r="A8" s="117"/>
      <c r="B8" s="160" t="s">
        <v>23</v>
      </c>
      <c r="C8" s="160"/>
      <c r="D8" s="9">
        <f t="shared" si="1"/>
        <v>20</v>
      </c>
      <c r="E8" s="12"/>
      <c r="F8" s="12"/>
      <c r="G8" s="12"/>
      <c r="H8" s="12"/>
      <c r="I8" s="42">
        <v>20</v>
      </c>
      <c r="J8" s="12"/>
      <c r="K8" s="43"/>
      <c r="L8" s="9"/>
      <c r="M8" s="9"/>
      <c r="N8" s="43">
        <v>2060704</v>
      </c>
      <c r="O8" s="43" t="s">
        <v>25</v>
      </c>
      <c r="P8" s="43">
        <v>50599</v>
      </c>
      <c r="Q8" s="26" t="s">
        <v>26</v>
      </c>
      <c r="R8" s="11">
        <v>30299</v>
      </c>
      <c r="S8" s="51" t="s">
        <v>27</v>
      </c>
      <c r="T8" s="17" t="s">
        <v>28</v>
      </c>
      <c r="U8" s="52"/>
    </row>
    <row r="9" spans="1:21" s="3" customFormat="1" ht="47.25" customHeight="1" x14ac:dyDescent="0.25">
      <c r="A9" s="114" t="s">
        <v>29</v>
      </c>
      <c r="B9" s="125" t="s">
        <v>30</v>
      </c>
      <c r="C9" s="161"/>
      <c r="D9" s="9">
        <f t="shared" si="1"/>
        <v>14</v>
      </c>
      <c r="E9" s="9">
        <f>E10+E11</f>
        <v>4</v>
      </c>
      <c r="F9" s="9">
        <f t="shared" ref="F9:L9" si="4">F10+F11</f>
        <v>0</v>
      </c>
      <c r="G9" s="9">
        <f t="shared" si="4"/>
        <v>0</v>
      </c>
      <c r="H9" s="9">
        <f t="shared" si="4"/>
        <v>0</v>
      </c>
      <c r="I9" s="9">
        <f t="shared" si="4"/>
        <v>10</v>
      </c>
      <c r="J9" s="9">
        <f t="shared" si="4"/>
        <v>0</v>
      </c>
      <c r="K9" s="9">
        <f t="shared" si="4"/>
        <v>0</v>
      </c>
      <c r="L9" s="9">
        <f t="shared" si="4"/>
        <v>0</v>
      </c>
      <c r="M9" s="9"/>
      <c r="N9" s="43"/>
      <c r="O9" s="43"/>
      <c r="P9" s="43"/>
      <c r="Q9" s="51"/>
      <c r="R9" s="11"/>
      <c r="S9" s="51"/>
      <c r="T9" s="17"/>
    </row>
    <row r="10" spans="1:21" s="3" customFormat="1" ht="28.05" customHeight="1" x14ac:dyDescent="0.25">
      <c r="A10" s="114"/>
      <c r="B10" s="156" t="s">
        <v>31</v>
      </c>
      <c r="C10" s="162"/>
      <c r="D10" s="9">
        <f t="shared" si="1"/>
        <v>4</v>
      </c>
      <c r="E10" s="15">
        <v>4</v>
      </c>
      <c r="F10" s="16"/>
      <c r="G10" s="16"/>
      <c r="H10" s="17"/>
      <c r="I10" s="44"/>
      <c r="J10" s="16"/>
      <c r="K10" s="45"/>
      <c r="L10" s="9"/>
      <c r="M10" s="9"/>
      <c r="N10" s="45">
        <v>2060704</v>
      </c>
      <c r="O10" s="45" t="s">
        <v>25</v>
      </c>
      <c r="P10" s="45">
        <v>50599</v>
      </c>
      <c r="Q10" s="25" t="s">
        <v>26</v>
      </c>
      <c r="R10" s="15">
        <v>30299</v>
      </c>
      <c r="S10" s="29" t="s">
        <v>27</v>
      </c>
      <c r="T10" s="17" t="s">
        <v>32</v>
      </c>
    </row>
    <row r="11" spans="1:21" s="1" customFormat="1" ht="29.25" customHeight="1" x14ac:dyDescent="0.25">
      <c r="A11" s="114"/>
      <c r="B11" s="156" t="s">
        <v>33</v>
      </c>
      <c r="C11" s="162"/>
      <c r="D11" s="9">
        <f t="shared" si="1"/>
        <v>10</v>
      </c>
      <c r="E11" s="11"/>
      <c r="F11" s="11"/>
      <c r="G11" s="11"/>
      <c r="H11" s="11"/>
      <c r="I11" s="11">
        <v>10</v>
      </c>
      <c r="J11" s="11"/>
      <c r="K11" s="43"/>
      <c r="L11" s="9"/>
      <c r="M11" s="9"/>
      <c r="N11" s="45">
        <v>2060704</v>
      </c>
      <c r="O11" s="45" t="s">
        <v>25</v>
      </c>
      <c r="P11" s="45">
        <v>50599</v>
      </c>
      <c r="Q11" s="25" t="s">
        <v>26</v>
      </c>
      <c r="R11" s="15">
        <v>30299</v>
      </c>
      <c r="S11" s="29" t="s">
        <v>27</v>
      </c>
      <c r="T11" s="17" t="s">
        <v>28</v>
      </c>
      <c r="U11" s="50"/>
    </row>
    <row r="12" spans="1:21" s="1" customFormat="1" ht="29.25" customHeight="1" x14ac:dyDescent="0.25">
      <c r="A12" s="111" t="s">
        <v>34</v>
      </c>
      <c r="B12" s="106" t="s">
        <v>35</v>
      </c>
      <c r="C12" s="119"/>
      <c r="D12" s="9">
        <f t="shared" si="1"/>
        <v>110.4</v>
      </c>
      <c r="E12" s="9">
        <f>E13+E18+E21+E22+E23+E24+E25+E28+E29+E30+E31+E34+E35+E36+E37+E38+E39+E40+E41+E42</f>
        <v>32</v>
      </c>
      <c r="F12" s="9">
        <f t="shared" ref="F12:L12" si="5">F13+F18+F21+F22+F23+F24+F25+F28+F29+F30+F31+F34+F35+F36+F37+F38+F39+F40+F41+F42</f>
        <v>10</v>
      </c>
      <c r="G12" s="9">
        <f t="shared" si="5"/>
        <v>29.400000000000009</v>
      </c>
      <c r="H12" s="9">
        <f t="shared" si="5"/>
        <v>22</v>
      </c>
      <c r="I12" s="9">
        <f t="shared" si="5"/>
        <v>10</v>
      </c>
      <c r="J12" s="9">
        <f t="shared" si="5"/>
        <v>7</v>
      </c>
      <c r="K12" s="9">
        <f t="shared" si="5"/>
        <v>0</v>
      </c>
      <c r="L12" s="9">
        <f t="shared" si="5"/>
        <v>0</v>
      </c>
      <c r="M12" s="9"/>
      <c r="N12" s="43"/>
      <c r="O12" s="43"/>
      <c r="P12" s="43"/>
      <c r="Q12" s="26"/>
      <c r="R12" s="11"/>
      <c r="S12" s="51"/>
      <c r="T12" s="53"/>
      <c r="U12" s="50"/>
    </row>
    <row r="13" spans="1:21" s="1" customFormat="1" ht="29.25" customHeight="1" x14ac:dyDescent="0.25">
      <c r="A13" s="114"/>
      <c r="B13" s="111" t="s">
        <v>36</v>
      </c>
      <c r="C13" s="21" t="s">
        <v>37</v>
      </c>
      <c r="D13" s="9">
        <f t="shared" si="1"/>
        <v>33.700000000000003</v>
      </c>
      <c r="E13" s="9">
        <f>SUM(E14:E17)</f>
        <v>8</v>
      </c>
      <c r="F13" s="9">
        <f t="shared" ref="F13:L13" si="6">SUM(F14:F17)</f>
        <v>0</v>
      </c>
      <c r="G13" s="9">
        <f t="shared" si="6"/>
        <v>5.7</v>
      </c>
      <c r="H13" s="9">
        <f t="shared" si="6"/>
        <v>10</v>
      </c>
      <c r="I13" s="9">
        <f t="shared" si="6"/>
        <v>10</v>
      </c>
      <c r="J13" s="9">
        <f t="shared" si="6"/>
        <v>0</v>
      </c>
      <c r="K13" s="9">
        <f t="shared" si="6"/>
        <v>0</v>
      </c>
      <c r="L13" s="9">
        <f t="shared" si="6"/>
        <v>0</v>
      </c>
      <c r="M13" s="9"/>
      <c r="N13" s="43"/>
      <c r="O13" s="43"/>
      <c r="P13" s="43"/>
      <c r="Q13" s="26"/>
      <c r="R13" s="11"/>
      <c r="S13" s="51"/>
      <c r="T13" s="53"/>
      <c r="U13" s="50"/>
    </row>
    <row r="14" spans="1:21" s="1" customFormat="1" ht="29.25" customHeight="1" x14ac:dyDescent="0.25">
      <c r="A14" s="118"/>
      <c r="B14" s="155"/>
      <c r="C14" s="157" t="s">
        <v>36</v>
      </c>
      <c r="D14" s="9">
        <f t="shared" si="1"/>
        <v>10</v>
      </c>
      <c r="E14" s="9"/>
      <c r="F14" s="9"/>
      <c r="G14" s="9"/>
      <c r="H14" s="9"/>
      <c r="I14" s="11">
        <v>10</v>
      </c>
      <c r="J14" s="9"/>
      <c r="K14" s="43"/>
      <c r="L14" s="9"/>
      <c r="M14" s="9"/>
      <c r="N14" s="43">
        <v>2060704</v>
      </c>
      <c r="O14" s="43" t="s">
        <v>25</v>
      </c>
      <c r="P14" s="43">
        <v>50599</v>
      </c>
      <c r="Q14" s="26" t="s">
        <v>26</v>
      </c>
      <c r="R14" s="22">
        <v>30299</v>
      </c>
      <c r="S14" s="27" t="s">
        <v>27</v>
      </c>
      <c r="T14" s="17" t="s">
        <v>28</v>
      </c>
      <c r="U14" s="50"/>
    </row>
    <row r="15" spans="1:21" s="1" customFormat="1" ht="29.25" customHeight="1" x14ac:dyDescent="0.25">
      <c r="A15" s="118"/>
      <c r="B15" s="155"/>
      <c r="C15" s="157"/>
      <c r="D15" s="9">
        <f t="shared" si="1"/>
        <v>8</v>
      </c>
      <c r="E15" s="22">
        <v>8</v>
      </c>
      <c r="F15" s="17"/>
      <c r="G15" s="17"/>
      <c r="H15" s="17"/>
      <c r="I15" s="46"/>
      <c r="J15" s="17"/>
      <c r="K15" s="43"/>
      <c r="L15" s="9"/>
      <c r="M15" s="9"/>
      <c r="N15" s="43">
        <v>2060704</v>
      </c>
      <c r="O15" s="43" t="s">
        <v>25</v>
      </c>
      <c r="P15" s="43">
        <v>50599</v>
      </c>
      <c r="Q15" s="26" t="s">
        <v>26</v>
      </c>
      <c r="R15" s="22">
        <v>30299</v>
      </c>
      <c r="S15" s="27" t="s">
        <v>27</v>
      </c>
      <c r="T15" s="17" t="s">
        <v>38</v>
      </c>
      <c r="U15" s="50"/>
    </row>
    <row r="16" spans="1:21" s="1" customFormat="1" ht="29.25" customHeight="1" x14ac:dyDescent="0.25">
      <c r="A16" s="114"/>
      <c r="B16" s="156"/>
      <c r="C16" s="157"/>
      <c r="D16" s="9">
        <f t="shared" si="1"/>
        <v>5.7</v>
      </c>
      <c r="E16" s="12"/>
      <c r="F16" s="12"/>
      <c r="G16" s="23">
        <v>5.7</v>
      </c>
      <c r="H16" s="12"/>
      <c r="I16" s="42"/>
      <c r="J16" s="42"/>
      <c r="K16" s="47"/>
      <c r="L16" s="9"/>
      <c r="M16" s="9"/>
      <c r="N16" s="47">
        <v>2060703</v>
      </c>
      <c r="O16" s="47" t="s">
        <v>39</v>
      </c>
      <c r="P16" s="47">
        <v>50599</v>
      </c>
      <c r="Q16" s="54" t="s">
        <v>26</v>
      </c>
      <c r="R16" s="23">
        <v>30299</v>
      </c>
      <c r="S16" s="55" t="s">
        <v>27</v>
      </c>
      <c r="T16" s="13" t="s">
        <v>40</v>
      </c>
      <c r="U16" s="50"/>
    </row>
    <row r="17" spans="1:21" s="1" customFormat="1" ht="29.25" customHeight="1" x14ac:dyDescent="0.25">
      <c r="A17" s="118"/>
      <c r="B17" s="114"/>
      <c r="C17" s="24" t="s">
        <v>41</v>
      </c>
      <c r="D17" s="9">
        <f t="shared" si="1"/>
        <v>10</v>
      </c>
      <c r="E17" s="9"/>
      <c r="F17" s="9"/>
      <c r="G17" s="9"/>
      <c r="H17" s="11">
        <v>10</v>
      </c>
      <c r="I17" s="11"/>
      <c r="J17" s="11"/>
      <c r="K17" s="45"/>
      <c r="L17" s="9"/>
      <c r="M17" s="9"/>
      <c r="N17" s="45">
        <v>2060704</v>
      </c>
      <c r="O17" s="45" t="s">
        <v>25</v>
      </c>
      <c r="P17" s="45">
        <v>50599</v>
      </c>
      <c r="Q17" s="25" t="s">
        <v>26</v>
      </c>
      <c r="R17" s="15">
        <v>30299</v>
      </c>
      <c r="S17" s="29" t="s">
        <v>27</v>
      </c>
      <c r="T17" s="53" t="s">
        <v>42</v>
      </c>
      <c r="U17" s="50"/>
    </row>
    <row r="18" spans="1:21" s="1" customFormat="1" ht="29.25" customHeight="1" x14ac:dyDescent="0.25">
      <c r="A18" s="114"/>
      <c r="B18" s="113" t="s">
        <v>43</v>
      </c>
      <c r="C18" s="20" t="s">
        <v>44</v>
      </c>
      <c r="D18" s="9">
        <f t="shared" si="1"/>
        <v>9.3000000000000007</v>
      </c>
      <c r="E18" s="9">
        <f>SUM(E19:E20)</f>
        <v>5</v>
      </c>
      <c r="F18" s="9">
        <f t="shared" ref="F18:L18" si="7">SUM(F19:F20)</f>
        <v>0</v>
      </c>
      <c r="G18" s="9">
        <f t="shared" si="7"/>
        <v>4.3</v>
      </c>
      <c r="H18" s="9">
        <f t="shared" si="7"/>
        <v>0</v>
      </c>
      <c r="I18" s="9">
        <f t="shared" si="7"/>
        <v>0</v>
      </c>
      <c r="J18" s="9">
        <f t="shared" si="7"/>
        <v>0</v>
      </c>
      <c r="K18" s="9">
        <f t="shared" si="7"/>
        <v>0</v>
      </c>
      <c r="L18" s="9">
        <f t="shared" si="7"/>
        <v>0</v>
      </c>
      <c r="M18" s="9"/>
      <c r="N18" s="43"/>
      <c r="O18" s="43"/>
      <c r="P18" s="43"/>
      <c r="Q18" s="26"/>
      <c r="R18" s="11"/>
      <c r="S18" s="51"/>
      <c r="T18" s="53"/>
      <c r="U18" s="50"/>
    </row>
    <row r="19" spans="1:21" s="1" customFormat="1" ht="29.25" customHeight="1" x14ac:dyDescent="0.25">
      <c r="A19" s="118"/>
      <c r="B19" s="113"/>
      <c r="C19" s="25" t="s">
        <v>43</v>
      </c>
      <c r="D19" s="9">
        <f t="shared" si="1"/>
        <v>5</v>
      </c>
      <c r="E19" s="15">
        <v>5</v>
      </c>
      <c r="F19" s="15"/>
      <c r="G19" s="15"/>
      <c r="H19" s="22"/>
      <c r="I19" s="15"/>
      <c r="J19" s="15"/>
      <c r="K19" s="45"/>
      <c r="L19" s="9"/>
      <c r="M19" s="9"/>
      <c r="N19" s="45">
        <v>2060704</v>
      </c>
      <c r="O19" s="45" t="s">
        <v>25</v>
      </c>
      <c r="P19" s="45">
        <v>50599</v>
      </c>
      <c r="Q19" s="25" t="s">
        <v>26</v>
      </c>
      <c r="R19" s="15">
        <v>30299</v>
      </c>
      <c r="S19" s="29" t="s">
        <v>27</v>
      </c>
      <c r="T19" s="56" t="s">
        <v>32</v>
      </c>
      <c r="U19" s="50"/>
    </row>
    <row r="20" spans="1:21" s="1" customFormat="1" ht="29.25" customHeight="1" x14ac:dyDescent="0.25">
      <c r="A20" s="114"/>
      <c r="B20" s="113"/>
      <c r="C20" s="26" t="s">
        <v>45</v>
      </c>
      <c r="D20" s="9">
        <f t="shared" si="1"/>
        <v>4.3</v>
      </c>
      <c r="E20" s="11"/>
      <c r="F20" s="11"/>
      <c r="G20" s="23">
        <v>4.3</v>
      </c>
      <c r="H20" s="23"/>
      <c r="I20" s="23"/>
      <c r="J20" s="23"/>
      <c r="K20" s="47"/>
      <c r="L20" s="9"/>
      <c r="M20" s="9"/>
      <c r="N20" s="47">
        <v>2060703</v>
      </c>
      <c r="O20" s="47" t="s">
        <v>39</v>
      </c>
      <c r="P20" s="47">
        <v>50599</v>
      </c>
      <c r="Q20" s="54" t="s">
        <v>26</v>
      </c>
      <c r="R20" s="23">
        <v>30299</v>
      </c>
      <c r="S20" s="55" t="s">
        <v>27</v>
      </c>
      <c r="T20" s="13" t="s">
        <v>46</v>
      </c>
      <c r="U20" s="50"/>
    </row>
    <row r="21" spans="1:21" s="1" customFormat="1" ht="29.25" customHeight="1" x14ac:dyDescent="0.25">
      <c r="A21" s="118"/>
      <c r="B21" s="22" t="s">
        <v>47</v>
      </c>
      <c r="C21" s="27" t="s">
        <v>47</v>
      </c>
      <c r="D21" s="9">
        <f t="shared" si="1"/>
        <v>4</v>
      </c>
      <c r="E21" s="15">
        <v>4</v>
      </c>
      <c r="F21" s="15"/>
      <c r="G21" s="15"/>
      <c r="H21" s="22"/>
      <c r="I21" s="15"/>
      <c r="J21" s="15"/>
      <c r="K21" s="45"/>
      <c r="L21" s="9"/>
      <c r="M21" s="9"/>
      <c r="N21" s="45">
        <v>2060704</v>
      </c>
      <c r="O21" s="45" t="s">
        <v>25</v>
      </c>
      <c r="P21" s="45">
        <v>50599</v>
      </c>
      <c r="Q21" s="25" t="s">
        <v>26</v>
      </c>
      <c r="R21" s="15">
        <v>30299</v>
      </c>
      <c r="S21" s="29" t="s">
        <v>27</v>
      </c>
      <c r="T21" s="56" t="s">
        <v>32</v>
      </c>
      <c r="U21" s="50"/>
    </row>
    <row r="22" spans="1:21" ht="29.25" customHeight="1" x14ac:dyDescent="0.25">
      <c r="A22" s="118"/>
      <c r="B22" s="18" t="s">
        <v>48</v>
      </c>
      <c r="C22" s="28" t="s">
        <v>48</v>
      </c>
      <c r="D22" s="9">
        <f t="shared" si="1"/>
        <v>5</v>
      </c>
      <c r="E22" s="15">
        <v>5</v>
      </c>
      <c r="F22" s="15"/>
      <c r="G22" s="15"/>
      <c r="H22" s="22"/>
      <c r="I22" s="15"/>
      <c r="J22" s="15"/>
      <c r="K22" s="45"/>
      <c r="L22" s="9"/>
      <c r="M22" s="9"/>
      <c r="N22" s="45">
        <v>2060704</v>
      </c>
      <c r="O22" s="45" t="s">
        <v>25</v>
      </c>
      <c r="P22" s="45">
        <v>50599</v>
      </c>
      <c r="Q22" s="25" t="s">
        <v>26</v>
      </c>
      <c r="R22" s="15">
        <v>30299</v>
      </c>
      <c r="S22" s="29" t="s">
        <v>27</v>
      </c>
      <c r="T22" s="56" t="s">
        <v>32</v>
      </c>
      <c r="U22" s="52"/>
    </row>
    <row r="23" spans="1:21" ht="27" customHeight="1" x14ac:dyDescent="0.25">
      <c r="A23" s="118"/>
      <c r="B23" s="15" t="s">
        <v>49</v>
      </c>
      <c r="C23" s="29" t="s">
        <v>49</v>
      </c>
      <c r="D23" s="9">
        <f t="shared" si="1"/>
        <v>5</v>
      </c>
      <c r="E23" s="15">
        <v>5</v>
      </c>
      <c r="F23" s="15"/>
      <c r="G23" s="15"/>
      <c r="H23" s="22"/>
      <c r="I23" s="15"/>
      <c r="J23" s="15"/>
      <c r="K23" s="45"/>
      <c r="L23" s="9"/>
      <c r="M23" s="9"/>
      <c r="N23" s="45">
        <v>2060704</v>
      </c>
      <c r="O23" s="45" t="s">
        <v>25</v>
      </c>
      <c r="P23" s="45">
        <v>50599</v>
      </c>
      <c r="Q23" s="25" t="s">
        <v>26</v>
      </c>
      <c r="R23" s="15">
        <v>30299</v>
      </c>
      <c r="S23" s="29" t="s">
        <v>27</v>
      </c>
      <c r="T23" s="56" t="s">
        <v>32</v>
      </c>
      <c r="U23" s="52"/>
    </row>
    <row r="24" spans="1:21" ht="27" customHeight="1" x14ac:dyDescent="0.25">
      <c r="A24" s="114"/>
      <c r="B24" s="22" t="s">
        <v>50</v>
      </c>
      <c r="C24" s="28" t="s">
        <v>50</v>
      </c>
      <c r="D24" s="9">
        <f t="shared" si="1"/>
        <v>1.3</v>
      </c>
      <c r="E24" s="11"/>
      <c r="F24" s="11"/>
      <c r="G24" s="23">
        <v>1.3</v>
      </c>
      <c r="H24" s="23"/>
      <c r="I24" s="23"/>
      <c r="J24" s="23"/>
      <c r="K24" s="47"/>
      <c r="L24" s="9"/>
      <c r="M24" s="9"/>
      <c r="N24" s="47">
        <v>2060703</v>
      </c>
      <c r="O24" s="47" t="s">
        <v>39</v>
      </c>
      <c r="P24" s="47">
        <v>50599</v>
      </c>
      <c r="Q24" s="54" t="s">
        <v>26</v>
      </c>
      <c r="R24" s="23">
        <v>30299</v>
      </c>
      <c r="S24" s="55" t="s">
        <v>27</v>
      </c>
      <c r="T24" s="13" t="s">
        <v>51</v>
      </c>
      <c r="U24" s="52"/>
    </row>
    <row r="25" spans="1:21" ht="27" customHeight="1" x14ac:dyDescent="0.25">
      <c r="A25" s="114"/>
      <c r="B25" s="111" t="s">
        <v>52</v>
      </c>
      <c r="C25" s="30" t="s">
        <v>53</v>
      </c>
      <c r="D25" s="9">
        <f t="shared" si="1"/>
        <v>6.3</v>
      </c>
      <c r="E25" s="9">
        <f>SUM(E26:E27)</f>
        <v>5</v>
      </c>
      <c r="F25" s="9">
        <f t="shared" ref="F25:L25" si="8">SUM(F26:F27)</f>
        <v>0</v>
      </c>
      <c r="G25" s="9">
        <f t="shared" si="8"/>
        <v>1.3</v>
      </c>
      <c r="H25" s="9">
        <f t="shared" si="8"/>
        <v>0</v>
      </c>
      <c r="I25" s="9">
        <f t="shared" si="8"/>
        <v>0</v>
      </c>
      <c r="J25" s="9">
        <f t="shared" si="8"/>
        <v>0</v>
      </c>
      <c r="K25" s="9">
        <f t="shared" si="8"/>
        <v>0</v>
      </c>
      <c r="L25" s="9">
        <f t="shared" si="8"/>
        <v>0</v>
      </c>
      <c r="M25" s="9"/>
      <c r="N25" s="47"/>
      <c r="O25" s="47"/>
      <c r="P25" s="47"/>
      <c r="Q25" s="54"/>
      <c r="R25" s="23"/>
      <c r="S25" s="55"/>
      <c r="T25" s="13"/>
      <c r="U25" s="52"/>
    </row>
    <row r="26" spans="1:21" ht="27" customHeight="1" x14ac:dyDescent="0.25">
      <c r="A26" s="118"/>
      <c r="B26" s="114"/>
      <c r="C26" s="122" t="s">
        <v>52</v>
      </c>
      <c r="D26" s="9">
        <f t="shared" si="1"/>
        <v>5</v>
      </c>
      <c r="E26" s="15">
        <v>5</v>
      </c>
      <c r="F26" s="15"/>
      <c r="G26" s="15"/>
      <c r="H26" s="22"/>
      <c r="I26" s="15"/>
      <c r="J26" s="15"/>
      <c r="K26" s="45"/>
      <c r="L26" s="9"/>
      <c r="M26" s="9"/>
      <c r="N26" s="45">
        <v>2060704</v>
      </c>
      <c r="O26" s="45" t="s">
        <v>25</v>
      </c>
      <c r="P26" s="45">
        <v>50599</v>
      </c>
      <c r="Q26" s="25" t="s">
        <v>26</v>
      </c>
      <c r="R26" s="15">
        <v>30299</v>
      </c>
      <c r="S26" s="29" t="s">
        <v>27</v>
      </c>
      <c r="T26" s="56" t="s">
        <v>32</v>
      </c>
      <c r="U26" s="52"/>
    </row>
    <row r="27" spans="1:21" ht="27" customHeight="1" x14ac:dyDescent="0.25">
      <c r="A27" s="118"/>
      <c r="B27" s="112"/>
      <c r="C27" s="158"/>
      <c r="D27" s="9">
        <f t="shared" si="1"/>
        <v>1.3</v>
      </c>
      <c r="E27" s="12"/>
      <c r="F27" s="12"/>
      <c r="G27" s="23">
        <v>1.3</v>
      </c>
      <c r="H27" s="12"/>
      <c r="I27" s="42"/>
      <c r="J27" s="42"/>
      <c r="K27" s="47"/>
      <c r="L27" s="9"/>
      <c r="M27" s="9"/>
      <c r="N27" s="47">
        <v>2060703</v>
      </c>
      <c r="O27" s="47" t="s">
        <v>39</v>
      </c>
      <c r="P27" s="47">
        <v>50599</v>
      </c>
      <c r="Q27" s="54" t="s">
        <v>26</v>
      </c>
      <c r="R27" s="23">
        <v>30299</v>
      </c>
      <c r="S27" s="55" t="s">
        <v>27</v>
      </c>
      <c r="T27" s="13" t="s">
        <v>54</v>
      </c>
      <c r="U27" s="52"/>
    </row>
    <row r="28" spans="1:21" ht="27" customHeight="1" x14ac:dyDescent="0.25">
      <c r="A28" s="118"/>
      <c r="B28" s="15" t="s">
        <v>55</v>
      </c>
      <c r="C28" s="29" t="s">
        <v>55</v>
      </c>
      <c r="D28" s="9">
        <f t="shared" si="1"/>
        <v>5</v>
      </c>
      <c r="E28" s="33"/>
      <c r="F28" s="33">
        <v>5</v>
      </c>
      <c r="G28" s="15"/>
      <c r="H28" s="12"/>
      <c r="I28" s="48"/>
      <c r="J28" s="48"/>
      <c r="K28" s="45"/>
      <c r="L28" s="9"/>
      <c r="M28" s="9"/>
      <c r="N28" s="45">
        <v>2060704</v>
      </c>
      <c r="O28" s="45" t="s">
        <v>25</v>
      </c>
      <c r="P28" s="45">
        <v>50599</v>
      </c>
      <c r="Q28" s="25" t="s">
        <v>26</v>
      </c>
      <c r="R28" s="15">
        <v>30299</v>
      </c>
      <c r="S28" s="29" t="s">
        <v>27</v>
      </c>
      <c r="T28" s="17" t="s">
        <v>56</v>
      </c>
      <c r="U28" s="52"/>
    </row>
    <row r="29" spans="1:21" ht="27" customHeight="1" x14ac:dyDescent="0.25">
      <c r="A29" s="118"/>
      <c r="B29" s="129" t="s">
        <v>57</v>
      </c>
      <c r="C29" s="130"/>
      <c r="D29" s="9">
        <f t="shared" si="1"/>
        <v>5</v>
      </c>
      <c r="E29" s="33"/>
      <c r="F29" s="33">
        <v>5</v>
      </c>
      <c r="G29" s="15"/>
      <c r="H29" s="12"/>
      <c r="I29" s="48"/>
      <c r="J29" s="48"/>
      <c r="K29" s="45"/>
      <c r="L29" s="9"/>
      <c r="M29" s="9"/>
      <c r="N29" s="45">
        <v>2060704</v>
      </c>
      <c r="O29" s="45" t="s">
        <v>25</v>
      </c>
      <c r="P29" s="45">
        <v>50599</v>
      </c>
      <c r="Q29" s="25" t="s">
        <v>26</v>
      </c>
      <c r="R29" s="15">
        <v>30299</v>
      </c>
      <c r="S29" s="29" t="s">
        <v>27</v>
      </c>
      <c r="T29" s="17" t="s">
        <v>56</v>
      </c>
      <c r="U29" s="52"/>
    </row>
    <row r="30" spans="1:21" ht="27" customHeight="1" x14ac:dyDescent="0.25">
      <c r="A30" s="118"/>
      <c r="B30" s="134" t="s">
        <v>58</v>
      </c>
      <c r="C30" s="154"/>
      <c r="D30" s="9">
        <f t="shared" si="1"/>
        <v>7</v>
      </c>
      <c r="E30" s="12"/>
      <c r="F30" s="12"/>
      <c r="G30" s="12"/>
      <c r="H30" s="12"/>
      <c r="I30" s="42"/>
      <c r="J30" s="42">
        <v>7</v>
      </c>
      <c r="K30" s="47"/>
      <c r="L30" s="9"/>
      <c r="M30" s="9"/>
      <c r="N30" s="47">
        <v>2060704</v>
      </c>
      <c r="O30" s="47" t="s">
        <v>25</v>
      </c>
      <c r="P30" s="47">
        <v>50599</v>
      </c>
      <c r="Q30" s="54" t="s">
        <v>26</v>
      </c>
      <c r="R30" s="11">
        <v>30299</v>
      </c>
      <c r="S30" s="51" t="s">
        <v>27</v>
      </c>
      <c r="T30" s="17" t="s">
        <v>59</v>
      </c>
      <c r="U30" s="52"/>
    </row>
    <row r="31" spans="1:21" ht="27" customHeight="1" x14ac:dyDescent="0.25">
      <c r="A31" s="114"/>
      <c r="B31" s="113" t="s">
        <v>60</v>
      </c>
      <c r="C31" s="34" t="s">
        <v>61</v>
      </c>
      <c r="D31" s="9">
        <f t="shared" si="1"/>
        <v>17.600000000000001</v>
      </c>
      <c r="E31" s="35">
        <f>SUM(E32:E33)</f>
        <v>0</v>
      </c>
      <c r="F31" s="35">
        <f t="shared" ref="F31:L31" si="9">SUM(F32:F33)</f>
        <v>0</v>
      </c>
      <c r="G31" s="35">
        <f t="shared" si="9"/>
        <v>5.6</v>
      </c>
      <c r="H31" s="35">
        <f t="shared" si="9"/>
        <v>12</v>
      </c>
      <c r="I31" s="35">
        <f t="shared" si="9"/>
        <v>0</v>
      </c>
      <c r="J31" s="35">
        <f t="shared" si="9"/>
        <v>0</v>
      </c>
      <c r="K31" s="35">
        <f t="shared" si="9"/>
        <v>0</v>
      </c>
      <c r="L31" s="35">
        <f t="shared" si="9"/>
        <v>0</v>
      </c>
      <c r="M31" s="35"/>
      <c r="N31" s="47"/>
      <c r="O31" s="47"/>
      <c r="P31" s="47"/>
      <c r="Q31" s="54"/>
      <c r="R31" s="11"/>
      <c r="S31" s="51"/>
      <c r="T31" s="17"/>
      <c r="U31" s="52"/>
    </row>
    <row r="32" spans="1:21" ht="27" customHeight="1" x14ac:dyDescent="0.25">
      <c r="A32" s="114"/>
      <c r="B32" s="113"/>
      <c r="C32" s="17" t="s">
        <v>60</v>
      </c>
      <c r="D32" s="9">
        <f t="shared" si="1"/>
        <v>5.6</v>
      </c>
      <c r="E32" s="12"/>
      <c r="F32" s="12"/>
      <c r="G32" s="23">
        <v>5.6</v>
      </c>
      <c r="H32" s="12"/>
      <c r="I32" s="42"/>
      <c r="J32" s="42"/>
      <c r="K32" s="47"/>
      <c r="L32" s="9"/>
      <c r="M32" s="9"/>
      <c r="N32" s="47">
        <v>2060703</v>
      </c>
      <c r="O32" s="47" t="s">
        <v>39</v>
      </c>
      <c r="P32" s="47">
        <v>50599</v>
      </c>
      <c r="Q32" s="54" t="s">
        <v>26</v>
      </c>
      <c r="R32" s="23">
        <v>30299</v>
      </c>
      <c r="S32" s="55" t="s">
        <v>27</v>
      </c>
      <c r="T32" s="13" t="s">
        <v>62</v>
      </c>
      <c r="U32" s="52"/>
    </row>
    <row r="33" spans="1:21" ht="27" customHeight="1" x14ac:dyDescent="0.25">
      <c r="A33" s="118"/>
      <c r="B33" s="113"/>
      <c r="C33" s="27" t="s">
        <v>63</v>
      </c>
      <c r="D33" s="9">
        <f t="shared" si="1"/>
        <v>12</v>
      </c>
      <c r="E33" s="12"/>
      <c r="F33" s="12"/>
      <c r="G33" s="23"/>
      <c r="H33" s="12">
        <v>12</v>
      </c>
      <c r="I33" s="42"/>
      <c r="J33" s="42"/>
      <c r="K33" s="47"/>
      <c r="L33" s="9"/>
      <c r="M33" s="9"/>
      <c r="N33" s="47">
        <v>2060704</v>
      </c>
      <c r="O33" s="47" t="s">
        <v>25</v>
      </c>
      <c r="P33" s="45">
        <v>50599</v>
      </c>
      <c r="Q33" s="54" t="s">
        <v>26</v>
      </c>
      <c r="R33" s="11">
        <v>30299</v>
      </c>
      <c r="S33" s="51" t="s">
        <v>27</v>
      </c>
      <c r="T33" s="17" t="s">
        <v>64</v>
      </c>
      <c r="U33" s="52"/>
    </row>
    <row r="34" spans="1:21" ht="27" customHeight="1" x14ac:dyDescent="0.25">
      <c r="A34" s="114"/>
      <c r="B34" s="14" t="s">
        <v>65</v>
      </c>
      <c r="C34" s="31" t="s">
        <v>66</v>
      </c>
      <c r="D34" s="9">
        <f t="shared" si="1"/>
        <v>2.1</v>
      </c>
      <c r="E34" s="12"/>
      <c r="F34" s="12"/>
      <c r="G34" s="23">
        <v>2.1</v>
      </c>
      <c r="H34" s="12"/>
      <c r="I34" s="42"/>
      <c r="J34" s="42"/>
      <c r="K34" s="47"/>
      <c r="L34" s="9"/>
      <c r="M34" s="9"/>
      <c r="N34" s="47">
        <v>2060703</v>
      </c>
      <c r="O34" s="47" t="s">
        <v>39</v>
      </c>
      <c r="P34" s="47">
        <v>50599</v>
      </c>
      <c r="Q34" s="54" t="s">
        <v>26</v>
      </c>
      <c r="R34" s="23">
        <v>30299</v>
      </c>
      <c r="S34" s="55" t="s">
        <v>27</v>
      </c>
      <c r="T34" s="13" t="s">
        <v>46</v>
      </c>
      <c r="U34" s="52"/>
    </row>
    <row r="35" spans="1:21" ht="27" customHeight="1" x14ac:dyDescent="0.25">
      <c r="A35" s="114"/>
      <c r="B35" s="12" t="s">
        <v>67</v>
      </c>
      <c r="C35" s="36" t="s">
        <v>67</v>
      </c>
      <c r="D35" s="9">
        <f t="shared" si="1"/>
        <v>1.3</v>
      </c>
      <c r="E35" s="12"/>
      <c r="F35" s="12"/>
      <c r="G35" s="23">
        <v>1.3</v>
      </c>
      <c r="H35" s="12"/>
      <c r="I35" s="42"/>
      <c r="J35" s="42"/>
      <c r="K35" s="47"/>
      <c r="L35" s="9"/>
      <c r="M35" s="9"/>
      <c r="N35" s="47">
        <v>2060703</v>
      </c>
      <c r="O35" s="47" t="s">
        <v>39</v>
      </c>
      <c r="P35" s="47">
        <v>50599</v>
      </c>
      <c r="Q35" s="54" t="s">
        <v>26</v>
      </c>
      <c r="R35" s="23">
        <v>30299</v>
      </c>
      <c r="S35" s="55" t="s">
        <v>27</v>
      </c>
      <c r="T35" s="13" t="s">
        <v>68</v>
      </c>
      <c r="U35" s="52"/>
    </row>
    <row r="36" spans="1:21" ht="27" customHeight="1" x14ac:dyDescent="0.25">
      <c r="A36" s="114"/>
      <c r="B36" s="37" t="s">
        <v>69</v>
      </c>
      <c r="C36" s="38" t="s">
        <v>69</v>
      </c>
      <c r="D36" s="9">
        <f t="shared" si="1"/>
        <v>1.3</v>
      </c>
      <c r="E36" s="12"/>
      <c r="F36" s="12"/>
      <c r="G36" s="23">
        <v>1.3</v>
      </c>
      <c r="H36" s="12"/>
      <c r="I36" s="42"/>
      <c r="J36" s="42"/>
      <c r="K36" s="47"/>
      <c r="L36" s="9"/>
      <c r="M36" s="9"/>
      <c r="N36" s="47">
        <v>2060703</v>
      </c>
      <c r="O36" s="47" t="s">
        <v>39</v>
      </c>
      <c r="P36" s="47">
        <v>50599</v>
      </c>
      <c r="Q36" s="54" t="s">
        <v>26</v>
      </c>
      <c r="R36" s="23">
        <v>30299</v>
      </c>
      <c r="S36" s="55" t="s">
        <v>27</v>
      </c>
      <c r="T36" s="13" t="s">
        <v>70</v>
      </c>
      <c r="U36" s="52"/>
    </row>
    <row r="37" spans="1:21" ht="27" customHeight="1" x14ac:dyDescent="0.25">
      <c r="A37" s="114"/>
      <c r="B37" s="12" t="s">
        <v>71</v>
      </c>
      <c r="C37" s="36" t="s">
        <v>71</v>
      </c>
      <c r="D37" s="9">
        <f t="shared" si="1"/>
        <v>1.3</v>
      </c>
      <c r="E37" s="12"/>
      <c r="F37" s="12"/>
      <c r="G37" s="23">
        <v>1.3</v>
      </c>
      <c r="H37" s="12"/>
      <c r="I37" s="42"/>
      <c r="J37" s="42"/>
      <c r="K37" s="47"/>
      <c r="L37" s="9"/>
      <c r="M37" s="9"/>
      <c r="N37" s="47">
        <v>2060703</v>
      </c>
      <c r="O37" s="47" t="s">
        <v>39</v>
      </c>
      <c r="P37" s="47">
        <v>50599</v>
      </c>
      <c r="Q37" s="54" t="s">
        <v>26</v>
      </c>
      <c r="R37" s="23">
        <v>30299</v>
      </c>
      <c r="S37" s="55" t="s">
        <v>27</v>
      </c>
      <c r="T37" s="13" t="s">
        <v>72</v>
      </c>
      <c r="U37" s="52"/>
    </row>
    <row r="38" spans="1:21" s="95" customFormat="1" ht="27" customHeight="1" x14ac:dyDescent="0.25">
      <c r="A38" s="114"/>
      <c r="B38" s="85" t="s">
        <v>266</v>
      </c>
      <c r="C38" s="86" t="s">
        <v>266</v>
      </c>
      <c r="D38" s="87">
        <f t="shared" ref="D38:D69" si="10">SUM(E38:L38)</f>
        <v>1.3</v>
      </c>
      <c r="E38" s="85"/>
      <c r="F38" s="85"/>
      <c r="G38" s="88">
        <v>1.3</v>
      </c>
      <c r="H38" s="85"/>
      <c r="I38" s="89"/>
      <c r="J38" s="89"/>
      <c r="K38" s="90"/>
      <c r="L38" s="87"/>
      <c r="M38" s="87"/>
      <c r="N38" s="90">
        <v>2060703</v>
      </c>
      <c r="O38" s="90" t="s">
        <v>39</v>
      </c>
      <c r="P38" s="90">
        <v>50599</v>
      </c>
      <c r="Q38" s="91" t="s">
        <v>26</v>
      </c>
      <c r="R38" s="88">
        <v>30299</v>
      </c>
      <c r="S38" s="92" t="s">
        <v>27</v>
      </c>
      <c r="T38" s="93" t="s">
        <v>73</v>
      </c>
      <c r="U38" s="94"/>
    </row>
    <row r="39" spans="1:21" ht="27" customHeight="1" x14ac:dyDescent="0.25">
      <c r="A39" s="114"/>
      <c r="B39" s="12" t="s">
        <v>74</v>
      </c>
      <c r="C39" s="36" t="s">
        <v>74</v>
      </c>
      <c r="D39" s="9">
        <f t="shared" si="10"/>
        <v>1.3</v>
      </c>
      <c r="E39" s="12"/>
      <c r="F39" s="12"/>
      <c r="G39" s="23">
        <v>1.3</v>
      </c>
      <c r="H39" s="12"/>
      <c r="I39" s="42"/>
      <c r="J39" s="42"/>
      <c r="K39" s="47"/>
      <c r="L39" s="9"/>
      <c r="M39" s="9"/>
      <c r="N39" s="47">
        <v>2060703</v>
      </c>
      <c r="O39" s="47" t="s">
        <v>39</v>
      </c>
      <c r="P39" s="47">
        <v>50599</v>
      </c>
      <c r="Q39" s="54" t="s">
        <v>26</v>
      </c>
      <c r="R39" s="23">
        <v>30299</v>
      </c>
      <c r="S39" s="55" t="s">
        <v>27</v>
      </c>
      <c r="T39" s="13" t="s">
        <v>75</v>
      </c>
      <c r="U39" s="52"/>
    </row>
    <row r="40" spans="1:21" ht="27" customHeight="1" x14ac:dyDescent="0.25">
      <c r="A40" s="114"/>
      <c r="B40" s="12" t="s">
        <v>76</v>
      </c>
      <c r="C40" s="17" t="s">
        <v>76</v>
      </c>
      <c r="D40" s="9">
        <f t="shared" si="10"/>
        <v>1.3</v>
      </c>
      <c r="E40" s="12"/>
      <c r="F40" s="12"/>
      <c r="G40" s="12">
        <v>1.3</v>
      </c>
      <c r="H40" s="12"/>
      <c r="I40" s="12"/>
      <c r="J40" s="12"/>
      <c r="K40" s="47"/>
      <c r="L40" s="9"/>
      <c r="M40" s="9"/>
      <c r="N40" s="47">
        <v>2060703</v>
      </c>
      <c r="O40" s="47" t="s">
        <v>39</v>
      </c>
      <c r="P40" s="47">
        <v>50599</v>
      </c>
      <c r="Q40" s="54" t="s">
        <v>26</v>
      </c>
      <c r="R40" s="23">
        <v>30299</v>
      </c>
      <c r="S40" s="55" t="s">
        <v>27</v>
      </c>
      <c r="T40" s="13" t="s">
        <v>77</v>
      </c>
      <c r="U40" s="52"/>
    </row>
    <row r="41" spans="1:21" ht="27" customHeight="1" x14ac:dyDescent="0.25">
      <c r="A41" s="114"/>
      <c r="B41" s="113" t="s">
        <v>78</v>
      </c>
      <c r="C41" s="115"/>
      <c r="D41" s="9">
        <f t="shared" si="10"/>
        <v>1</v>
      </c>
      <c r="E41" s="12"/>
      <c r="F41" s="12"/>
      <c r="G41" s="23">
        <v>1</v>
      </c>
      <c r="H41" s="12"/>
      <c r="I41" s="42"/>
      <c r="J41" s="42"/>
      <c r="K41" s="47"/>
      <c r="L41" s="9"/>
      <c r="M41" s="9"/>
      <c r="N41" s="47">
        <v>2060703</v>
      </c>
      <c r="O41" s="47" t="s">
        <v>39</v>
      </c>
      <c r="P41" s="47">
        <v>50599</v>
      </c>
      <c r="Q41" s="54" t="s">
        <v>26</v>
      </c>
      <c r="R41" s="23">
        <v>30299</v>
      </c>
      <c r="S41" s="55" t="s">
        <v>27</v>
      </c>
      <c r="T41" s="13" t="s">
        <v>46</v>
      </c>
      <c r="U41" s="52"/>
    </row>
    <row r="42" spans="1:21" ht="27" customHeight="1" x14ac:dyDescent="0.25">
      <c r="A42" s="114"/>
      <c r="B42" s="113" t="s">
        <v>79</v>
      </c>
      <c r="C42" s="115"/>
      <c r="D42" s="9">
        <f t="shared" si="10"/>
        <v>0.3</v>
      </c>
      <c r="E42" s="12"/>
      <c r="F42" s="12"/>
      <c r="G42" s="23">
        <v>0.3</v>
      </c>
      <c r="H42" s="12"/>
      <c r="I42" s="42"/>
      <c r="J42" s="42"/>
      <c r="K42" s="47"/>
      <c r="L42" s="9"/>
      <c r="M42" s="9"/>
      <c r="N42" s="47">
        <v>2060703</v>
      </c>
      <c r="O42" s="47" t="s">
        <v>39</v>
      </c>
      <c r="P42" s="47">
        <v>50599</v>
      </c>
      <c r="Q42" s="54" t="s">
        <v>26</v>
      </c>
      <c r="R42" s="23">
        <v>30299</v>
      </c>
      <c r="S42" s="55" t="s">
        <v>27</v>
      </c>
      <c r="T42" s="13" t="s">
        <v>46</v>
      </c>
      <c r="U42" s="52"/>
    </row>
    <row r="43" spans="1:21" ht="27" customHeight="1" x14ac:dyDescent="0.25">
      <c r="A43" s="111" t="s">
        <v>80</v>
      </c>
      <c r="B43" s="106" t="s">
        <v>81</v>
      </c>
      <c r="C43" s="119"/>
      <c r="D43" s="9">
        <f t="shared" si="10"/>
        <v>476.9</v>
      </c>
      <c r="E43" s="9">
        <f>E44+E88+E90</f>
        <v>47</v>
      </c>
      <c r="F43" s="9">
        <f t="shared" ref="F43:L43" si="11">F44+F88+F90</f>
        <v>0</v>
      </c>
      <c r="G43" s="9">
        <f t="shared" si="11"/>
        <v>106.89999999999999</v>
      </c>
      <c r="H43" s="9">
        <f t="shared" si="11"/>
        <v>291</v>
      </c>
      <c r="I43" s="9">
        <f t="shared" si="11"/>
        <v>0</v>
      </c>
      <c r="J43" s="9">
        <f t="shared" si="11"/>
        <v>32</v>
      </c>
      <c r="K43" s="9">
        <f t="shared" si="11"/>
        <v>0</v>
      </c>
      <c r="L43" s="9">
        <f t="shared" si="11"/>
        <v>0</v>
      </c>
      <c r="M43" s="9"/>
      <c r="N43" s="43"/>
      <c r="O43" s="43"/>
      <c r="P43" s="43"/>
      <c r="Q43" s="26"/>
      <c r="R43" s="11"/>
      <c r="S43" s="51"/>
      <c r="T43" s="53"/>
      <c r="U43" s="52"/>
    </row>
    <row r="44" spans="1:21" ht="27" customHeight="1" x14ac:dyDescent="0.25">
      <c r="A44" s="114"/>
      <c r="B44" s="106" t="s">
        <v>82</v>
      </c>
      <c r="C44" s="119"/>
      <c r="D44" s="9">
        <f t="shared" si="10"/>
        <v>426.1</v>
      </c>
      <c r="E44" s="9">
        <f>SUM(E45:E87)</f>
        <v>25</v>
      </c>
      <c r="F44" s="9">
        <f t="shared" ref="F44:L44" si="12">SUM(F45:F87)</f>
        <v>0</v>
      </c>
      <c r="G44" s="9">
        <f t="shared" si="12"/>
        <v>78.099999999999994</v>
      </c>
      <c r="H44" s="9">
        <f t="shared" si="12"/>
        <v>291</v>
      </c>
      <c r="I44" s="9">
        <f t="shared" si="12"/>
        <v>0</v>
      </c>
      <c r="J44" s="9">
        <f t="shared" si="12"/>
        <v>32</v>
      </c>
      <c r="K44" s="9">
        <f t="shared" si="12"/>
        <v>0</v>
      </c>
      <c r="L44" s="9">
        <f t="shared" si="12"/>
        <v>0</v>
      </c>
      <c r="M44" s="9"/>
      <c r="N44" s="43"/>
      <c r="O44" s="43"/>
      <c r="P44" s="43"/>
      <c r="Q44" s="26"/>
      <c r="R44" s="11"/>
      <c r="S44" s="51"/>
      <c r="T44" s="53"/>
      <c r="U44" s="52"/>
    </row>
    <row r="45" spans="1:21" ht="27" customHeight="1" x14ac:dyDescent="0.25">
      <c r="A45" s="118"/>
      <c r="B45" s="144" t="s">
        <v>83</v>
      </c>
      <c r="C45" s="26" t="s">
        <v>84</v>
      </c>
      <c r="D45" s="9">
        <f t="shared" si="10"/>
        <v>10</v>
      </c>
      <c r="E45" s="11"/>
      <c r="F45" s="11"/>
      <c r="G45" s="11"/>
      <c r="H45" s="11">
        <v>10</v>
      </c>
      <c r="I45" s="11"/>
      <c r="J45" s="11"/>
      <c r="K45" s="43"/>
      <c r="L45" s="9"/>
      <c r="M45" s="9"/>
      <c r="N45" s="43">
        <v>2060704</v>
      </c>
      <c r="O45" s="43" t="s">
        <v>25</v>
      </c>
      <c r="P45" s="43">
        <v>59908</v>
      </c>
      <c r="Q45" s="26" t="s">
        <v>85</v>
      </c>
      <c r="R45" s="22">
        <v>39908</v>
      </c>
      <c r="S45" s="27" t="s">
        <v>270</v>
      </c>
      <c r="T45" s="53" t="s">
        <v>86</v>
      </c>
      <c r="U45" s="52"/>
    </row>
    <row r="46" spans="1:21" ht="27" customHeight="1" x14ac:dyDescent="0.25">
      <c r="A46" s="118"/>
      <c r="B46" s="145"/>
      <c r="C46" s="26" t="s">
        <v>87</v>
      </c>
      <c r="D46" s="9">
        <f t="shared" si="10"/>
        <v>10</v>
      </c>
      <c r="E46" s="11"/>
      <c r="F46" s="11"/>
      <c r="G46" s="11"/>
      <c r="H46" s="11">
        <v>10</v>
      </c>
      <c r="I46" s="11"/>
      <c r="J46" s="11"/>
      <c r="K46" s="43"/>
      <c r="L46" s="9"/>
      <c r="M46" s="9"/>
      <c r="N46" s="43">
        <v>2060704</v>
      </c>
      <c r="O46" s="43" t="s">
        <v>25</v>
      </c>
      <c r="P46" s="43">
        <v>59908</v>
      </c>
      <c r="Q46" s="26" t="s">
        <v>85</v>
      </c>
      <c r="R46" s="22">
        <v>39908</v>
      </c>
      <c r="S46" s="105" t="s">
        <v>270</v>
      </c>
      <c r="T46" s="53" t="s">
        <v>86</v>
      </c>
      <c r="U46" s="52"/>
    </row>
    <row r="47" spans="1:21" ht="27" customHeight="1" x14ac:dyDescent="0.25">
      <c r="A47" s="118"/>
      <c r="B47" s="145"/>
      <c r="C47" s="26" t="s">
        <v>88</v>
      </c>
      <c r="D47" s="9">
        <f t="shared" si="10"/>
        <v>10</v>
      </c>
      <c r="E47" s="11"/>
      <c r="F47" s="11"/>
      <c r="G47" s="11"/>
      <c r="H47" s="11">
        <v>10</v>
      </c>
      <c r="I47" s="11"/>
      <c r="J47" s="11"/>
      <c r="K47" s="43"/>
      <c r="L47" s="9"/>
      <c r="M47" s="9"/>
      <c r="N47" s="43">
        <v>2060704</v>
      </c>
      <c r="O47" s="43" t="s">
        <v>25</v>
      </c>
      <c r="P47" s="43">
        <v>59908</v>
      </c>
      <c r="Q47" s="26" t="s">
        <v>85</v>
      </c>
      <c r="R47" s="22">
        <v>39908</v>
      </c>
      <c r="S47" s="105" t="s">
        <v>270</v>
      </c>
      <c r="T47" s="53" t="s">
        <v>86</v>
      </c>
      <c r="U47" s="52"/>
    </row>
    <row r="48" spans="1:21" ht="27" customHeight="1" x14ac:dyDescent="0.25">
      <c r="A48" s="118"/>
      <c r="B48" s="145"/>
      <c r="C48" s="26" t="s">
        <v>89</v>
      </c>
      <c r="D48" s="9">
        <f t="shared" si="10"/>
        <v>10</v>
      </c>
      <c r="E48" s="11"/>
      <c r="F48" s="11"/>
      <c r="G48" s="11"/>
      <c r="H48" s="11">
        <v>10</v>
      </c>
      <c r="I48" s="11"/>
      <c r="J48" s="11"/>
      <c r="K48" s="43"/>
      <c r="L48" s="9"/>
      <c r="M48" s="9"/>
      <c r="N48" s="43">
        <v>2060704</v>
      </c>
      <c r="O48" s="43" t="s">
        <v>25</v>
      </c>
      <c r="P48" s="43">
        <v>59908</v>
      </c>
      <c r="Q48" s="26" t="s">
        <v>85</v>
      </c>
      <c r="R48" s="22">
        <v>39908</v>
      </c>
      <c r="S48" s="105" t="s">
        <v>270</v>
      </c>
      <c r="T48" s="53" t="s">
        <v>86</v>
      </c>
      <c r="U48" s="52"/>
    </row>
    <row r="49" spans="1:21" ht="27" customHeight="1" x14ac:dyDescent="0.25">
      <c r="A49" s="118"/>
      <c r="B49" s="145"/>
      <c r="C49" s="26" t="s">
        <v>90</v>
      </c>
      <c r="D49" s="9">
        <f t="shared" si="10"/>
        <v>8</v>
      </c>
      <c r="E49" s="11"/>
      <c r="F49" s="11"/>
      <c r="G49" s="11"/>
      <c r="H49" s="11">
        <v>8</v>
      </c>
      <c r="I49" s="11"/>
      <c r="J49" s="11"/>
      <c r="K49" s="43"/>
      <c r="L49" s="9"/>
      <c r="M49" s="9"/>
      <c r="N49" s="43">
        <v>2060704</v>
      </c>
      <c r="O49" s="43" t="s">
        <v>25</v>
      </c>
      <c r="P49" s="43">
        <v>59908</v>
      </c>
      <c r="Q49" s="26" t="s">
        <v>85</v>
      </c>
      <c r="R49" s="22">
        <v>39908</v>
      </c>
      <c r="S49" s="105" t="s">
        <v>270</v>
      </c>
      <c r="T49" s="53" t="s">
        <v>86</v>
      </c>
      <c r="U49" s="52"/>
    </row>
    <row r="50" spans="1:21" ht="27" customHeight="1" x14ac:dyDescent="0.25">
      <c r="A50" s="118"/>
      <c r="B50" s="145"/>
      <c r="C50" s="26" t="s">
        <v>91</v>
      </c>
      <c r="D50" s="9">
        <f t="shared" si="10"/>
        <v>8</v>
      </c>
      <c r="E50" s="11"/>
      <c r="F50" s="11"/>
      <c r="G50" s="11"/>
      <c r="H50" s="11">
        <v>8</v>
      </c>
      <c r="I50" s="11"/>
      <c r="J50" s="11"/>
      <c r="K50" s="43"/>
      <c r="L50" s="9"/>
      <c r="M50" s="9"/>
      <c r="N50" s="43">
        <v>2060704</v>
      </c>
      <c r="O50" s="43" t="s">
        <v>25</v>
      </c>
      <c r="P50" s="43">
        <v>59908</v>
      </c>
      <c r="Q50" s="26" t="s">
        <v>85</v>
      </c>
      <c r="R50" s="22">
        <v>39908</v>
      </c>
      <c r="S50" s="105" t="s">
        <v>270</v>
      </c>
      <c r="T50" s="53" t="s">
        <v>86</v>
      </c>
      <c r="U50" s="52"/>
    </row>
    <row r="51" spans="1:21" ht="27" customHeight="1" x14ac:dyDescent="0.25">
      <c r="A51" s="118"/>
      <c r="B51" s="145"/>
      <c r="C51" s="39" t="s">
        <v>92</v>
      </c>
      <c r="D51" s="9">
        <f t="shared" si="10"/>
        <v>6</v>
      </c>
      <c r="E51" s="11"/>
      <c r="F51" s="11"/>
      <c r="G51" s="11"/>
      <c r="H51" s="11">
        <v>6</v>
      </c>
      <c r="I51" s="11"/>
      <c r="J51" s="11"/>
      <c r="K51" s="43"/>
      <c r="L51" s="9"/>
      <c r="M51" s="9"/>
      <c r="N51" s="43">
        <v>2060704</v>
      </c>
      <c r="O51" s="43" t="s">
        <v>25</v>
      </c>
      <c r="P51" s="43">
        <v>59908</v>
      </c>
      <c r="Q51" s="26" t="s">
        <v>85</v>
      </c>
      <c r="R51" s="22">
        <v>39908</v>
      </c>
      <c r="S51" s="105" t="s">
        <v>270</v>
      </c>
      <c r="T51" s="53" t="s">
        <v>86</v>
      </c>
      <c r="U51" s="52"/>
    </row>
    <row r="52" spans="1:21" ht="41.25" customHeight="1" x14ac:dyDescent="0.25">
      <c r="A52" s="118"/>
      <c r="B52" s="145"/>
      <c r="C52" s="26" t="s">
        <v>93</v>
      </c>
      <c r="D52" s="9">
        <f t="shared" si="10"/>
        <v>6</v>
      </c>
      <c r="E52" s="11"/>
      <c r="F52" s="11"/>
      <c r="G52" s="11"/>
      <c r="H52" s="11">
        <v>6</v>
      </c>
      <c r="I52" s="11"/>
      <c r="J52" s="11"/>
      <c r="K52" s="43"/>
      <c r="L52" s="9"/>
      <c r="M52" s="9"/>
      <c r="N52" s="43">
        <v>2060704</v>
      </c>
      <c r="O52" s="43" t="s">
        <v>25</v>
      </c>
      <c r="P52" s="43">
        <v>59908</v>
      </c>
      <c r="Q52" s="26" t="s">
        <v>85</v>
      </c>
      <c r="R52" s="22">
        <v>39908</v>
      </c>
      <c r="S52" s="105" t="s">
        <v>270</v>
      </c>
      <c r="T52" s="53" t="s">
        <v>86</v>
      </c>
    </row>
    <row r="53" spans="1:21" ht="41.25" customHeight="1" x14ac:dyDescent="0.25">
      <c r="A53" s="118"/>
      <c r="B53" s="145"/>
      <c r="C53" s="26" t="s">
        <v>94</v>
      </c>
      <c r="D53" s="9">
        <f t="shared" si="10"/>
        <v>6</v>
      </c>
      <c r="E53" s="11"/>
      <c r="F53" s="11"/>
      <c r="G53" s="11"/>
      <c r="H53" s="11">
        <v>6</v>
      </c>
      <c r="I53" s="11"/>
      <c r="J53" s="11"/>
      <c r="K53" s="43"/>
      <c r="L53" s="9"/>
      <c r="M53" s="9"/>
      <c r="N53" s="43">
        <v>2060704</v>
      </c>
      <c r="O53" s="43" t="s">
        <v>25</v>
      </c>
      <c r="P53" s="43">
        <v>59908</v>
      </c>
      <c r="Q53" s="26" t="s">
        <v>85</v>
      </c>
      <c r="R53" s="22">
        <v>39908</v>
      </c>
      <c r="S53" s="105" t="s">
        <v>270</v>
      </c>
      <c r="T53" s="53" t="s">
        <v>86</v>
      </c>
    </row>
    <row r="54" spans="1:21" ht="41.25" customHeight="1" x14ac:dyDescent="0.25">
      <c r="A54" s="118"/>
      <c r="B54" s="145"/>
      <c r="C54" s="26" t="s">
        <v>95</v>
      </c>
      <c r="D54" s="9">
        <f t="shared" si="10"/>
        <v>6</v>
      </c>
      <c r="E54" s="11"/>
      <c r="F54" s="11"/>
      <c r="G54" s="11"/>
      <c r="H54" s="11">
        <v>6</v>
      </c>
      <c r="I54" s="11"/>
      <c r="J54" s="11"/>
      <c r="K54" s="43"/>
      <c r="L54" s="9"/>
      <c r="M54" s="9"/>
      <c r="N54" s="43">
        <v>2060704</v>
      </c>
      <c r="O54" s="43" t="s">
        <v>25</v>
      </c>
      <c r="P54" s="43">
        <v>59908</v>
      </c>
      <c r="Q54" s="26" t="s">
        <v>85</v>
      </c>
      <c r="R54" s="22">
        <v>39908</v>
      </c>
      <c r="S54" s="105" t="s">
        <v>270</v>
      </c>
      <c r="T54" s="53" t="s">
        <v>86</v>
      </c>
    </row>
    <row r="55" spans="1:21" ht="41.25" customHeight="1" x14ac:dyDescent="0.25">
      <c r="A55" s="118"/>
      <c r="B55" s="145"/>
      <c r="C55" s="26" t="s">
        <v>96</v>
      </c>
      <c r="D55" s="9">
        <f t="shared" si="10"/>
        <v>8</v>
      </c>
      <c r="E55" s="11"/>
      <c r="F55" s="11"/>
      <c r="G55" s="11"/>
      <c r="H55" s="11">
        <v>8</v>
      </c>
      <c r="I55" s="11"/>
      <c r="J55" s="11"/>
      <c r="K55" s="43"/>
      <c r="L55" s="9"/>
      <c r="M55" s="9"/>
      <c r="N55" s="43">
        <v>2060704</v>
      </c>
      <c r="O55" s="43" t="s">
        <v>25</v>
      </c>
      <c r="P55" s="43">
        <v>59908</v>
      </c>
      <c r="Q55" s="26" t="s">
        <v>85</v>
      </c>
      <c r="R55" s="22">
        <v>39908</v>
      </c>
      <c r="S55" s="105" t="s">
        <v>270</v>
      </c>
      <c r="T55" s="53" t="s">
        <v>97</v>
      </c>
    </row>
    <row r="56" spans="1:21" ht="58.05" customHeight="1" x14ac:dyDescent="0.25">
      <c r="A56" s="118"/>
      <c r="B56" s="145"/>
      <c r="C56" s="146" t="s">
        <v>98</v>
      </c>
      <c r="D56" s="9">
        <f t="shared" si="10"/>
        <v>25</v>
      </c>
      <c r="E56" s="11"/>
      <c r="F56" s="11"/>
      <c r="G56" s="11"/>
      <c r="H56" s="11">
        <v>25</v>
      </c>
      <c r="I56" s="11"/>
      <c r="J56" s="11"/>
      <c r="K56" s="43"/>
      <c r="L56" s="9"/>
      <c r="M56" s="9"/>
      <c r="N56" s="43">
        <v>2060704</v>
      </c>
      <c r="O56" s="43" t="s">
        <v>25</v>
      </c>
      <c r="P56" s="43">
        <v>59908</v>
      </c>
      <c r="Q56" s="26" t="s">
        <v>85</v>
      </c>
      <c r="R56" s="22">
        <v>39908</v>
      </c>
      <c r="S56" s="105" t="s">
        <v>270</v>
      </c>
      <c r="T56" s="53" t="s">
        <v>99</v>
      </c>
    </row>
    <row r="57" spans="1:21" ht="41.25" customHeight="1" x14ac:dyDescent="0.25">
      <c r="A57" s="118"/>
      <c r="B57" s="145"/>
      <c r="C57" s="147"/>
      <c r="D57" s="9">
        <f t="shared" si="10"/>
        <v>6</v>
      </c>
      <c r="E57" s="11"/>
      <c r="F57" s="11"/>
      <c r="G57" s="11"/>
      <c r="H57" s="11">
        <v>6</v>
      </c>
      <c r="I57" s="11"/>
      <c r="J57" s="11"/>
      <c r="K57" s="43"/>
      <c r="L57" s="9"/>
      <c r="M57" s="9"/>
      <c r="N57" s="43">
        <v>2060704</v>
      </c>
      <c r="O57" s="43" t="s">
        <v>25</v>
      </c>
      <c r="P57" s="43">
        <v>59908</v>
      </c>
      <c r="Q57" s="26" t="s">
        <v>85</v>
      </c>
      <c r="R57" s="22">
        <v>39908</v>
      </c>
      <c r="S57" s="105" t="s">
        <v>270</v>
      </c>
      <c r="T57" s="53" t="s">
        <v>100</v>
      </c>
    </row>
    <row r="58" spans="1:21" ht="41.25" customHeight="1" x14ac:dyDescent="0.25">
      <c r="A58" s="118"/>
      <c r="B58" s="145"/>
      <c r="C58" s="26" t="s">
        <v>101</v>
      </c>
      <c r="D58" s="9">
        <f t="shared" si="10"/>
        <v>10</v>
      </c>
      <c r="E58" s="11"/>
      <c r="F58" s="11"/>
      <c r="G58" s="11"/>
      <c r="H58" s="11">
        <v>10</v>
      </c>
      <c r="I58" s="11"/>
      <c r="J58" s="11"/>
      <c r="K58" s="43"/>
      <c r="L58" s="9"/>
      <c r="M58" s="9"/>
      <c r="N58" s="43">
        <v>2060704</v>
      </c>
      <c r="O58" s="43" t="s">
        <v>25</v>
      </c>
      <c r="P58" s="43">
        <v>59908</v>
      </c>
      <c r="Q58" s="26" t="s">
        <v>85</v>
      </c>
      <c r="R58" s="22">
        <v>39908</v>
      </c>
      <c r="S58" s="105" t="s">
        <v>270</v>
      </c>
      <c r="T58" s="53" t="s">
        <v>102</v>
      </c>
    </row>
    <row r="59" spans="1:21" ht="41.25" customHeight="1" x14ac:dyDescent="0.25">
      <c r="A59" s="118"/>
      <c r="B59" s="145"/>
      <c r="C59" s="148" t="s">
        <v>103</v>
      </c>
      <c r="D59" s="9">
        <f t="shared" si="10"/>
        <v>5</v>
      </c>
      <c r="E59" s="15">
        <v>5</v>
      </c>
      <c r="F59" s="15"/>
      <c r="G59" s="15"/>
      <c r="H59" s="22"/>
      <c r="I59" s="15"/>
      <c r="J59" s="15"/>
      <c r="K59" s="45"/>
      <c r="L59" s="9"/>
      <c r="M59" s="9"/>
      <c r="N59" s="45">
        <v>2060704</v>
      </c>
      <c r="O59" s="45" t="s">
        <v>25</v>
      </c>
      <c r="P59" s="45">
        <v>59908</v>
      </c>
      <c r="Q59" s="25" t="s">
        <v>85</v>
      </c>
      <c r="R59" s="15">
        <v>39908</v>
      </c>
      <c r="S59" s="105" t="s">
        <v>270</v>
      </c>
      <c r="T59" s="56" t="s">
        <v>32</v>
      </c>
    </row>
    <row r="60" spans="1:21" ht="41.25" customHeight="1" x14ac:dyDescent="0.25">
      <c r="A60" s="114"/>
      <c r="B60" s="145"/>
      <c r="C60" s="149"/>
      <c r="D60" s="9">
        <f t="shared" si="10"/>
        <v>18.100000000000001</v>
      </c>
      <c r="E60" s="11"/>
      <c r="F60" s="11"/>
      <c r="G60" s="23">
        <v>18.100000000000001</v>
      </c>
      <c r="H60" s="23"/>
      <c r="I60" s="23"/>
      <c r="J60" s="23"/>
      <c r="K60" s="47"/>
      <c r="L60" s="9"/>
      <c r="M60" s="9"/>
      <c r="N60" s="47">
        <v>2060703</v>
      </c>
      <c r="O60" s="47" t="s">
        <v>39</v>
      </c>
      <c r="P60" s="47">
        <v>59908</v>
      </c>
      <c r="Q60" s="54" t="s">
        <v>85</v>
      </c>
      <c r="R60" s="23">
        <v>39908</v>
      </c>
      <c r="S60" s="105" t="s">
        <v>270</v>
      </c>
      <c r="T60" s="13" t="s">
        <v>46</v>
      </c>
    </row>
    <row r="61" spans="1:21" ht="41.25" customHeight="1" x14ac:dyDescent="0.25">
      <c r="A61" s="118"/>
      <c r="B61" s="145"/>
      <c r="C61" s="25" t="s">
        <v>104</v>
      </c>
      <c r="D61" s="9">
        <f t="shared" si="10"/>
        <v>5</v>
      </c>
      <c r="E61" s="15">
        <v>5</v>
      </c>
      <c r="F61" s="15"/>
      <c r="G61" s="15"/>
      <c r="H61" s="22"/>
      <c r="I61" s="15"/>
      <c r="J61" s="15"/>
      <c r="K61" s="45"/>
      <c r="L61" s="9"/>
      <c r="M61" s="9"/>
      <c r="N61" s="45">
        <v>2060704</v>
      </c>
      <c r="O61" s="45" t="s">
        <v>25</v>
      </c>
      <c r="P61" s="45">
        <v>59908</v>
      </c>
      <c r="Q61" s="25" t="s">
        <v>85</v>
      </c>
      <c r="R61" s="15">
        <v>39908</v>
      </c>
      <c r="S61" s="105" t="s">
        <v>270</v>
      </c>
      <c r="T61" s="56" t="s">
        <v>32</v>
      </c>
    </row>
    <row r="62" spans="1:21" ht="41.25" customHeight="1" x14ac:dyDescent="0.25">
      <c r="A62" s="118"/>
      <c r="B62" s="145"/>
      <c r="C62" s="115" t="s">
        <v>105</v>
      </c>
      <c r="D62" s="9">
        <f t="shared" si="10"/>
        <v>20</v>
      </c>
      <c r="E62" s="11"/>
      <c r="F62" s="11"/>
      <c r="G62" s="11"/>
      <c r="H62" s="11">
        <v>20</v>
      </c>
      <c r="I62" s="11"/>
      <c r="J62" s="11"/>
      <c r="K62" s="43"/>
      <c r="L62" s="9"/>
      <c r="M62" s="9"/>
      <c r="N62" s="43">
        <v>2060704</v>
      </c>
      <c r="O62" s="43" t="s">
        <v>25</v>
      </c>
      <c r="P62" s="43">
        <v>59908</v>
      </c>
      <c r="Q62" s="26" t="s">
        <v>85</v>
      </c>
      <c r="R62" s="11">
        <v>39908</v>
      </c>
      <c r="S62" s="105" t="s">
        <v>270</v>
      </c>
      <c r="T62" s="53" t="s">
        <v>106</v>
      </c>
    </row>
    <row r="63" spans="1:21" ht="41.25" customHeight="1" x14ac:dyDescent="0.25">
      <c r="A63" s="118"/>
      <c r="B63" s="145"/>
      <c r="C63" s="115"/>
      <c r="D63" s="9">
        <f t="shared" si="10"/>
        <v>30</v>
      </c>
      <c r="E63" s="11"/>
      <c r="F63" s="11"/>
      <c r="G63" s="11"/>
      <c r="H63" s="11">
        <v>30</v>
      </c>
      <c r="I63" s="11"/>
      <c r="J63" s="11"/>
      <c r="K63" s="43"/>
      <c r="L63" s="9"/>
      <c r="M63" s="9"/>
      <c r="N63" s="43">
        <v>2060704</v>
      </c>
      <c r="O63" s="43" t="s">
        <v>25</v>
      </c>
      <c r="P63" s="43">
        <v>59908</v>
      </c>
      <c r="Q63" s="26" t="s">
        <v>85</v>
      </c>
      <c r="R63" s="11">
        <v>39908</v>
      </c>
      <c r="S63" s="105" t="s">
        <v>270</v>
      </c>
      <c r="T63" s="53" t="s">
        <v>107</v>
      </c>
    </row>
    <row r="64" spans="1:21" ht="41.25" customHeight="1" x14ac:dyDescent="0.25">
      <c r="A64" s="118"/>
      <c r="B64" s="145"/>
      <c r="C64" s="27" t="s">
        <v>108</v>
      </c>
      <c r="D64" s="9">
        <f t="shared" si="10"/>
        <v>8</v>
      </c>
      <c r="E64" s="11"/>
      <c r="F64" s="11"/>
      <c r="G64" s="11"/>
      <c r="H64" s="11">
        <v>8</v>
      </c>
      <c r="I64" s="11"/>
      <c r="J64" s="11"/>
      <c r="K64" s="43"/>
      <c r="L64" s="9"/>
      <c r="M64" s="9"/>
      <c r="N64" s="43">
        <v>2060704</v>
      </c>
      <c r="O64" s="43" t="s">
        <v>25</v>
      </c>
      <c r="P64" s="43">
        <v>59908</v>
      </c>
      <c r="Q64" s="26" t="s">
        <v>85</v>
      </c>
      <c r="R64" s="11">
        <v>39908</v>
      </c>
      <c r="S64" s="105" t="s">
        <v>270</v>
      </c>
      <c r="T64" s="53" t="s">
        <v>109</v>
      </c>
    </row>
    <row r="65" spans="1:20" ht="41.25" customHeight="1" x14ac:dyDescent="0.25">
      <c r="A65" s="118"/>
      <c r="B65" s="145"/>
      <c r="C65" s="27" t="s">
        <v>110</v>
      </c>
      <c r="D65" s="9">
        <f t="shared" si="10"/>
        <v>6</v>
      </c>
      <c r="E65" s="11"/>
      <c r="F65" s="11"/>
      <c r="G65" s="11"/>
      <c r="H65" s="11">
        <v>6</v>
      </c>
      <c r="I65" s="11"/>
      <c r="J65" s="11"/>
      <c r="K65" s="43"/>
      <c r="L65" s="9"/>
      <c r="M65" s="9"/>
      <c r="N65" s="43">
        <v>2060704</v>
      </c>
      <c r="O65" s="43" t="s">
        <v>25</v>
      </c>
      <c r="P65" s="43">
        <v>59908</v>
      </c>
      <c r="Q65" s="26" t="s">
        <v>85</v>
      </c>
      <c r="R65" s="11">
        <v>39908</v>
      </c>
      <c r="S65" s="105" t="s">
        <v>270</v>
      </c>
      <c r="T65" s="53" t="s">
        <v>109</v>
      </c>
    </row>
    <row r="66" spans="1:20" ht="41.25" customHeight="1" x14ac:dyDescent="0.25">
      <c r="A66" s="118"/>
      <c r="B66" s="145"/>
      <c r="C66" s="27" t="s">
        <v>111</v>
      </c>
      <c r="D66" s="9">
        <f t="shared" si="10"/>
        <v>8</v>
      </c>
      <c r="E66" s="11"/>
      <c r="F66" s="11"/>
      <c r="G66" s="11"/>
      <c r="H66" s="11">
        <v>8</v>
      </c>
      <c r="I66" s="11"/>
      <c r="J66" s="11"/>
      <c r="K66" s="43"/>
      <c r="L66" s="9"/>
      <c r="M66" s="9"/>
      <c r="N66" s="43">
        <v>2060704</v>
      </c>
      <c r="O66" s="43" t="s">
        <v>25</v>
      </c>
      <c r="P66" s="43">
        <v>59908</v>
      </c>
      <c r="Q66" s="26" t="s">
        <v>85</v>
      </c>
      <c r="R66" s="11">
        <v>39908</v>
      </c>
      <c r="S66" s="105" t="s">
        <v>270</v>
      </c>
      <c r="T66" s="53" t="s">
        <v>109</v>
      </c>
    </row>
    <row r="67" spans="1:20" ht="41.25" customHeight="1" x14ac:dyDescent="0.25">
      <c r="A67" s="118"/>
      <c r="B67" s="145"/>
      <c r="C67" s="27" t="s">
        <v>112</v>
      </c>
      <c r="D67" s="9">
        <f t="shared" si="10"/>
        <v>6</v>
      </c>
      <c r="E67" s="11"/>
      <c r="F67" s="11"/>
      <c r="G67" s="11"/>
      <c r="H67" s="11">
        <v>6</v>
      </c>
      <c r="I67" s="11"/>
      <c r="J67" s="11"/>
      <c r="K67" s="43"/>
      <c r="L67" s="9"/>
      <c r="M67" s="9"/>
      <c r="N67" s="43">
        <v>2060704</v>
      </c>
      <c r="O67" s="43" t="s">
        <v>25</v>
      </c>
      <c r="P67" s="43">
        <v>59908</v>
      </c>
      <c r="Q67" s="26" t="s">
        <v>85</v>
      </c>
      <c r="R67" s="11">
        <v>39908</v>
      </c>
      <c r="S67" s="105" t="s">
        <v>270</v>
      </c>
      <c r="T67" s="53" t="s">
        <v>109</v>
      </c>
    </row>
    <row r="68" spans="1:20" ht="41.25" customHeight="1" x14ac:dyDescent="0.25">
      <c r="A68" s="118"/>
      <c r="B68" s="145"/>
      <c r="C68" s="27" t="s">
        <v>113</v>
      </c>
      <c r="D68" s="9">
        <f t="shared" si="10"/>
        <v>8</v>
      </c>
      <c r="E68" s="11"/>
      <c r="F68" s="11"/>
      <c r="G68" s="11"/>
      <c r="H68" s="11">
        <v>8</v>
      </c>
      <c r="I68" s="11"/>
      <c r="J68" s="11"/>
      <c r="K68" s="43"/>
      <c r="L68" s="9"/>
      <c r="M68" s="9"/>
      <c r="N68" s="43">
        <v>2060704</v>
      </c>
      <c r="O68" s="43" t="s">
        <v>25</v>
      </c>
      <c r="P68" s="43">
        <v>59908</v>
      </c>
      <c r="Q68" s="26" t="s">
        <v>85</v>
      </c>
      <c r="R68" s="11">
        <v>39908</v>
      </c>
      <c r="S68" s="105" t="s">
        <v>270</v>
      </c>
      <c r="T68" s="53" t="s">
        <v>114</v>
      </c>
    </row>
    <row r="69" spans="1:20" ht="41.25" customHeight="1" x14ac:dyDescent="0.25">
      <c r="A69" s="118"/>
      <c r="B69" s="145"/>
      <c r="C69" s="27" t="s">
        <v>115</v>
      </c>
      <c r="D69" s="9">
        <f t="shared" si="10"/>
        <v>6</v>
      </c>
      <c r="E69" s="11"/>
      <c r="F69" s="11"/>
      <c r="G69" s="11"/>
      <c r="H69" s="11">
        <v>6</v>
      </c>
      <c r="I69" s="11"/>
      <c r="J69" s="11"/>
      <c r="K69" s="43"/>
      <c r="L69" s="9"/>
      <c r="M69" s="9"/>
      <c r="N69" s="43">
        <v>2060704</v>
      </c>
      <c r="O69" s="43" t="s">
        <v>25</v>
      </c>
      <c r="P69" s="43">
        <v>59908</v>
      </c>
      <c r="Q69" s="26" t="s">
        <v>85</v>
      </c>
      <c r="R69" s="11">
        <v>39908</v>
      </c>
      <c r="S69" s="105" t="s">
        <v>270</v>
      </c>
      <c r="T69" s="53" t="s">
        <v>109</v>
      </c>
    </row>
    <row r="70" spans="1:20" ht="41.25" customHeight="1" x14ac:dyDescent="0.25">
      <c r="A70" s="118"/>
      <c r="B70" s="145"/>
      <c r="C70" s="27" t="s">
        <v>116</v>
      </c>
      <c r="D70" s="9">
        <f t="shared" ref="D70:D101" si="13">SUM(E70:L70)</f>
        <v>6</v>
      </c>
      <c r="E70" s="11"/>
      <c r="F70" s="11"/>
      <c r="G70" s="11"/>
      <c r="H70" s="11">
        <v>6</v>
      </c>
      <c r="I70" s="11"/>
      <c r="J70" s="11"/>
      <c r="K70" s="43"/>
      <c r="L70" s="9"/>
      <c r="M70" s="9"/>
      <c r="N70" s="43">
        <v>2060704</v>
      </c>
      <c r="O70" s="43" t="s">
        <v>25</v>
      </c>
      <c r="P70" s="43">
        <v>59908</v>
      </c>
      <c r="Q70" s="26" t="s">
        <v>85</v>
      </c>
      <c r="R70" s="11">
        <v>39908</v>
      </c>
      <c r="S70" s="105" t="s">
        <v>270</v>
      </c>
      <c r="T70" s="53" t="s">
        <v>109</v>
      </c>
    </row>
    <row r="71" spans="1:20" ht="41.25" customHeight="1" x14ac:dyDescent="0.25">
      <c r="A71" s="118"/>
      <c r="B71" s="145"/>
      <c r="C71" s="27" t="s">
        <v>117</v>
      </c>
      <c r="D71" s="9">
        <f t="shared" si="13"/>
        <v>6</v>
      </c>
      <c r="E71" s="11"/>
      <c r="F71" s="11"/>
      <c r="G71" s="11"/>
      <c r="H71" s="11">
        <v>6</v>
      </c>
      <c r="I71" s="11"/>
      <c r="J71" s="11"/>
      <c r="K71" s="43"/>
      <c r="L71" s="9"/>
      <c r="M71" s="9"/>
      <c r="N71" s="43">
        <v>2060704</v>
      </c>
      <c r="O71" s="43" t="s">
        <v>25</v>
      </c>
      <c r="P71" s="43">
        <v>59908</v>
      </c>
      <c r="Q71" s="26" t="s">
        <v>85</v>
      </c>
      <c r="R71" s="11">
        <v>39908</v>
      </c>
      <c r="S71" s="105" t="s">
        <v>270</v>
      </c>
      <c r="T71" s="53" t="s">
        <v>109</v>
      </c>
    </row>
    <row r="72" spans="1:20" ht="41.25" customHeight="1" x14ac:dyDescent="0.25">
      <c r="A72" s="118"/>
      <c r="B72" s="145"/>
      <c r="C72" s="27" t="s">
        <v>118</v>
      </c>
      <c r="D72" s="9">
        <f t="shared" si="13"/>
        <v>10</v>
      </c>
      <c r="E72" s="11"/>
      <c r="F72" s="11"/>
      <c r="G72" s="11"/>
      <c r="H72" s="11">
        <v>10</v>
      </c>
      <c r="I72" s="11"/>
      <c r="J72" s="11"/>
      <c r="K72" s="43"/>
      <c r="L72" s="9"/>
      <c r="M72" s="9"/>
      <c r="N72" s="43">
        <v>2060704</v>
      </c>
      <c r="O72" s="43" t="s">
        <v>25</v>
      </c>
      <c r="P72" s="43">
        <v>59908</v>
      </c>
      <c r="Q72" s="26" t="s">
        <v>85</v>
      </c>
      <c r="R72" s="11">
        <v>39908</v>
      </c>
      <c r="S72" s="105" t="s">
        <v>270</v>
      </c>
      <c r="T72" s="56" t="s">
        <v>119</v>
      </c>
    </row>
    <row r="73" spans="1:20" ht="41.25" customHeight="1" x14ac:dyDescent="0.25">
      <c r="A73" s="118"/>
      <c r="B73" s="145"/>
      <c r="C73" s="57" t="s">
        <v>120</v>
      </c>
      <c r="D73" s="9">
        <f t="shared" si="13"/>
        <v>5</v>
      </c>
      <c r="E73" s="11"/>
      <c r="F73" s="11"/>
      <c r="G73" s="11"/>
      <c r="H73" s="12">
        <v>5</v>
      </c>
      <c r="I73" s="11"/>
      <c r="J73" s="11"/>
      <c r="K73" s="43"/>
      <c r="L73" s="9"/>
      <c r="M73" s="9"/>
      <c r="N73" s="43">
        <v>2060704</v>
      </c>
      <c r="O73" s="43" t="s">
        <v>25</v>
      </c>
      <c r="P73" s="43">
        <v>59908</v>
      </c>
      <c r="Q73" s="26" t="s">
        <v>85</v>
      </c>
      <c r="R73" s="11">
        <v>39908</v>
      </c>
      <c r="S73" s="105" t="s">
        <v>270</v>
      </c>
      <c r="T73" s="17" t="s">
        <v>100</v>
      </c>
    </row>
    <row r="74" spans="1:20" ht="41.25" customHeight="1" x14ac:dyDescent="0.25">
      <c r="A74" s="118"/>
      <c r="B74" s="145"/>
      <c r="C74" s="57" t="s">
        <v>121</v>
      </c>
      <c r="D74" s="9">
        <f t="shared" si="13"/>
        <v>6</v>
      </c>
      <c r="E74" s="11"/>
      <c r="F74" s="11"/>
      <c r="G74" s="11"/>
      <c r="H74" s="12">
        <v>6</v>
      </c>
      <c r="I74" s="11"/>
      <c r="J74" s="11"/>
      <c r="K74" s="43"/>
      <c r="L74" s="9"/>
      <c r="M74" s="9"/>
      <c r="N74" s="43">
        <v>2060704</v>
      </c>
      <c r="O74" s="43" t="s">
        <v>25</v>
      </c>
      <c r="P74" s="43">
        <v>59908</v>
      </c>
      <c r="Q74" s="26" t="s">
        <v>85</v>
      </c>
      <c r="R74" s="11">
        <v>39908</v>
      </c>
      <c r="S74" s="105" t="s">
        <v>270</v>
      </c>
      <c r="T74" s="53" t="s">
        <v>100</v>
      </c>
    </row>
    <row r="75" spans="1:20" ht="41.25" customHeight="1" x14ac:dyDescent="0.25">
      <c r="A75" s="118"/>
      <c r="B75" s="145"/>
      <c r="C75" s="122" t="s">
        <v>122</v>
      </c>
      <c r="D75" s="9">
        <f t="shared" si="13"/>
        <v>5</v>
      </c>
      <c r="E75" s="33">
        <v>5</v>
      </c>
      <c r="F75" s="33"/>
      <c r="G75" s="15"/>
      <c r="H75" s="12"/>
      <c r="I75" s="48"/>
      <c r="J75" s="48"/>
      <c r="K75" s="47"/>
      <c r="L75" s="9"/>
      <c r="M75" s="9"/>
      <c r="N75" s="47">
        <v>2060704</v>
      </c>
      <c r="O75" s="47" t="s">
        <v>25</v>
      </c>
      <c r="P75" s="47">
        <v>50799</v>
      </c>
      <c r="Q75" s="54" t="s">
        <v>123</v>
      </c>
      <c r="R75" s="23">
        <v>31299</v>
      </c>
      <c r="S75" s="55" t="s">
        <v>123</v>
      </c>
      <c r="T75" s="56" t="s">
        <v>32</v>
      </c>
    </row>
    <row r="76" spans="1:20" ht="41.25" customHeight="1" x14ac:dyDescent="0.25">
      <c r="A76" s="118"/>
      <c r="B76" s="145"/>
      <c r="C76" s="150"/>
      <c r="D76" s="9">
        <f t="shared" si="13"/>
        <v>18</v>
      </c>
      <c r="E76" s="33"/>
      <c r="F76" s="33"/>
      <c r="G76" s="15"/>
      <c r="H76" s="12"/>
      <c r="I76" s="48"/>
      <c r="J76" s="48">
        <v>18</v>
      </c>
      <c r="K76" s="47"/>
      <c r="L76" s="9"/>
      <c r="M76" s="9"/>
      <c r="N76" s="47">
        <v>2060704</v>
      </c>
      <c r="O76" s="47" t="s">
        <v>25</v>
      </c>
      <c r="P76" s="47">
        <v>50799</v>
      </c>
      <c r="Q76" s="54" t="s">
        <v>123</v>
      </c>
      <c r="R76" s="23">
        <v>31299</v>
      </c>
      <c r="S76" s="55" t="s">
        <v>123</v>
      </c>
      <c r="T76" s="17" t="s">
        <v>124</v>
      </c>
    </row>
    <row r="77" spans="1:20" ht="41.25" customHeight="1" x14ac:dyDescent="0.25">
      <c r="A77" s="118"/>
      <c r="B77" s="145"/>
      <c r="C77" s="151"/>
      <c r="D77" s="9">
        <f t="shared" si="13"/>
        <v>25</v>
      </c>
      <c r="E77" s="12"/>
      <c r="F77" s="12"/>
      <c r="G77" s="12"/>
      <c r="H77" s="11">
        <v>25</v>
      </c>
      <c r="I77" s="11"/>
      <c r="J77" s="11"/>
      <c r="K77" s="43"/>
      <c r="L77" s="9"/>
      <c r="M77" s="9"/>
      <c r="N77" s="43">
        <v>2060704</v>
      </c>
      <c r="O77" s="43" t="s">
        <v>25</v>
      </c>
      <c r="P77" s="43">
        <v>59908</v>
      </c>
      <c r="Q77" s="26" t="s">
        <v>85</v>
      </c>
      <c r="R77" s="11">
        <v>39908</v>
      </c>
      <c r="S77" s="105" t="s">
        <v>270</v>
      </c>
      <c r="T77" s="56" t="s">
        <v>119</v>
      </c>
    </row>
    <row r="78" spans="1:20" ht="41.25" customHeight="1" x14ac:dyDescent="0.25">
      <c r="A78" s="118"/>
      <c r="B78" s="145"/>
      <c r="C78" s="57" t="s">
        <v>125</v>
      </c>
      <c r="D78" s="9">
        <f t="shared" si="13"/>
        <v>6</v>
      </c>
      <c r="E78" s="11"/>
      <c r="F78" s="11"/>
      <c r="G78" s="11"/>
      <c r="H78" s="12">
        <v>6</v>
      </c>
      <c r="I78" s="11"/>
      <c r="J78" s="11"/>
      <c r="K78" s="43"/>
      <c r="L78" s="9"/>
      <c r="M78" s="9"/>
      <c r="N78" s="43">
        <v>2060704</v>
      </c>
      <c r="O78" s="43" t="s">
        <v>25</v>
      </c>
      <c r="P78" s="43">
        <v>59908</v>
      </c>
      <c r="Q78" s="26" t="s">
        <v>85</v>
      </c>
      <c r="R78" s="11">
        <v>39908</v>
      </c>
      <c r="S78" s="105" t="s">
        <v>270</v>
      </c>
      <c r="T78" s="53" t="s">
        <v>100</v>
      </c>
    </row>
    <row r="79" spans="1:20" ht="41.25" customHeight="1" x14ac:dyDescent="0.25">
      <c r="A79" s="118"/>
      <c r="B79" s="145"/>
      <c r="C79" s="57" t="s">
        <v>126</v>
      </c>
      <c r="D79" s="9">
        <f t="shared" si="13"/>
        <v>6</v>
      </c>
      <c r="E79" s="12"/>
      <c r="F79" s="12"/>
      <c r="G79" s="12"/>
      <c r="H79" s="12">
        <v>6</v>
      </c>
      <c r="I79" s="42"/>
      <c r="J79" s="42"/>
      <c r="K79" s="43"/>
      <c r="L79" s="9"/>
      <c r="M79" s="9"/>
      <c r="N79" s="43">
        <v>2060704</v>
      </c>
      <c r="O79" s="43" t="s">
        <v>25</v>
      </c>
      <c r="P79" s="43">
        <v>59908</v>
      </c>
      <c r="Q79" s="26" t="s">
        <v>85</v>
      </c>
      <c r="R79" s="11">
        <v>39908</v>
      </c>
      <c r="S79" s="105" t="s">
        <v>270</v>
      </c>
      <c r="T79" s="53" t="s">
        <v>100</v>
      </c>
    </row>
    <row r="80" spans="1:20" ht="41.25" customHeight="1" x14ac:dyDescent="0.25">
      <c r="A80" s="114"/>
      <c r="B80" s="145"/>
      <c r="C80" s="57" t="s">
        <v>127</v>
      </c>
      <c r="D80" s="9">
        <f t="shared" si="13"/>
        <v>20</v>
      </c>
      <c r="E80" s="12"/>
      <c r="F80" s="12"/>
      <c r="G80" s="12">
        <v>20</v>
      </c>
      <c r="H80" s="12"/>
      <c r="I80" s="42"/>
      <c r="J80" s="42"/>
      <c r="K80" s="47"/>
      <c r="L80" s="9"/>
      <c r="M80" s="9"/>
      <c r="N80" s="47">
        <v>2060703</v>
      </c>
      <c r="O80" s="47" t="s">
        <v>39</v>
      </c>
      <c r="P80" s="47">
        <v>59908</v>
      </c>
      <c r="Q80" s="54" t="s">
        <v>85</v>
      </c>
      <c r="R80" s="23">
        <v>39908</v>
      </c>
      <c r="S80" s="105" t="s">
        <v>270</v>
      </c>
      <c r="T80" s="13" t="s">
        <v>46</v>
      </c>
    </row>
    <row r="81" spans="1:20" ht="41.25" customHeight="1" x14ac:dyDescent="0.25">
      <c r="A81" s="114"/>
      <c r="B81" s="145"/>
      <c r="C81" s="57" t="s">
        <v>128</v>
      </c>
      <c r="D81" s="9">
        <f t="shared" si="13"/>
        <v>15.9</v>
      </c>
      <c r="E81" s="12"/>
      <c r="F81" s="12"/>
      <c r="G81" s="12">
        <v>15.9</v>
      </c>
      <c r="H81" s="12"/>
      <c r="I81" s="42"/>
      <c r="J81" s="42"/>
      <c r="K81" s="47"/>
      <c r="L81" s="9"/>
      <c r="M81" s="9"/>
      <c r="N81" s="47">
        <v>2060703</v>
      </c>
      <c r="O81" s="47" t="s">
        <v>39</v>
      </c>
      <c r="P81" s="47">
        <v>59908</v>
      </c>
      <c r="Q81" s="54" t="s">
        <v>85</v>
      </c>
      <c r="R81" s="23">
        <v>39908</v>
      </c>
      <c r="S81" s="105" t="s">
        <v>270</v>
      </c>
      <c r="T81" s="13" t="s">
        <v>46</v>
      </c>
    </row>
    <row r="82" spans="1:20" ht="41.25" customHeight="1" x14ac:dyDescent="0.25">
      <c r="A82" s="114"/>
      <c r="B82" s="145"/>
      <c r="C82" s="57" t="s">
        <v>129</v>
      </c>
      <c r="D82" s="9">
        <f t="shared" si="13"/>
        <v>13</v>
      </c>
      <c r="E82" s="12"/>
      <c r="F82" s="12"/>
      <c r="G82" s="23">
        <v>13</v>
      </c>
      <c r="H82" s="12"/>
      <c r="I82" s="42"/>
      <c r="J82" s="42"/>
      <c r="K82" s="47"/>
      <c r="L82" s="9"/>
      <c r="M82" s="9"/>
      <c r="N82" s="47">
        <v>2060703</v>
      </c>
      <c r="O82" s="47" t="s">
        <v>39</v>
      </c>
      <c r="P82" s="47">
        <v>59908</v>
      </c>
      <c r="Q82" s="54" t="s">
        <v>85</v>
      </c>
      <c r="R82" s="23">
        <v>39908</v>
      </c>
      <c r="S82" s="105" t="s">
        <v>270</v>
      </c>
      <c r="T82" s="13" t="s">
        <v>46</v>
      </c>
    </row>
    <row r="83" spans="1:20" ht="41.25" customHeight="1" x14ac:dyDescent="0.25">
      <c r="A83" s="114"/>
      <c r="B83" s="145"/>
      <c r="C83" s="152" t="s">
        <v>130</v>
      </c>
      <c r="D83" s="9">
        <f t="shared" si="13"/>
        <v>11</v>
      </c>
      <c r="E83" s="15"/>
      <c r="F83" s="15"/>
      <c r="G83" s="23">
        <v>11</v>
      </c>
      <c r="H83" s="12"/>
      <c r="I83" s="42"/>
      <c r="J83" s="42"/>
      <c r="K83" s="47"/>
      <c r="L83" s="9"/>
      <c r="M83" s="9"/>
      <c r="N83" s="47">
        <v>2060703</v>
      </c>
      <c r="O83" s="47" t="s">
        <v>39</v>
      </c>
      <c r="P83" s="47">
        <v>59908</v>
      </c>
      <c r="Q83" s="54" t="s">
        <v>85</v>
      </c>
      <c r="R83" s="23">
        <v>39908</v>
      </c>
      <c r="S83" s="105" t="s">
        <v>270</v>
      </c>
      <c r="T83" s="13" t="s">
        <v>46</v>
      </c>
    </row>
    <row r="84" spans="1:20" ht="24.75" customHeight="1" x14ac:dyDescent="0.25">
      <c r="A84" s="114"/>
      <c r="B84" s="145"/>
      <c r="C84" s="153"/>
      <c r="D84" s="9">
        <f t="shared" si="13"/>
        <v>10</v>
      </c>
      <c r="E84" s="12">
        <v>10</v>
      </c>
      <c r="F84" s="12"/>
      <c r="G84" s="23"/>
      <c r="H84" s="12"/>
      <c r="I84" s="42"/>
      <c r="J84" s="23"/>
      <c r="K84" s="47"/>
      <c r="L84" s="9"/>
      <c r="M84" s="9"/>
      <c r="N84" s="47">
        <v>2060704</v>
      </c>
      <c r="O84" s="47" t="s">
        <v>25</v>
      </c>
      <c r="P84" s="47">
        <v>59908</v>
      </c>
      <c r="Q84" s="54" t="s">
        <v>85</v>
      </c>
      <c r="R84" s="23">
        <v>39908</v>
      </c>
      <c r="S84" s="105" t="s">
        <v>270</v>
      </c>
      <c r="T84" s="67" t="s">
        <v>32</v>
      </c>
    </row>
    <row r="85" spans="1:20" ht="24.75" customHeight="1" x14ac:dyDescent="0.25">
      <c r="A85" s="114"/>
      <c r="B85" s="145"/>
      <c r="C85" s="36" t="s">
        <v>131</v>
      </c>
      <c r="D85" s="9">
        <f t="shared" si="13"/>
        <v>0.1</v>
      </c>
      <c r="E85" s="12"/>
      <c r="F85" s="12"/>
      <c r="G85" s="23">
        <v>0.1</v>
      </c>
      <c r="H85" s="12"/>
      <c r="I85" s="42"/>
      <c r="J85" s="23"/>
      <c r="K85" s="47"/>
      <c r="L85" s="9"/>
      <c r="M85" s="9"/>
      <c r="N85" s="47">
        <v>2060703</v>
      </c>
      <c r="O85" s="47" t="s">
        <v>39</v>
      </c>
      <c r="P85" s="47">
        <v>50599</v>
      </c>
      <c r="Q85" s="54" t="s">
        <v>26</v>
      </c>
      <c r="R85" s="23">
        <v>30299</v>
      </c>
      <c r="S85" s="55" t="s">
        <v>27</v>
      </c>
      <c r="T85" s="13" t="s">
        <v>46</v>
      </c>
    </row>
    <row r="86" spans="1:20" ht="24.75" customHeight="1" x14ac:dyDescent="0.25">
      <c r="A86" s="118"/>
      <c r="B86" s="145"/>
      <c r="C86" s="36" t="s">
        <v>132</v>
      </c>
      <c r="D86" s="9">
        <f t="shared" si="13"/>
        <v>7</v>
      </c>
      <c r="E86" s="12"/>
      <c r="F86" s="12"/>
      <c r="G86" s="23"/>
      <c r="H86" s="12"/>
      <c r="I86" s="42"/>
      <c r="J86" s="11">
        <v>7</v>
      </c>
      <c r="K86" s="47"/>
      <c r="L86" s="9"/>
      <c r="M86" s="9"/>
      <c r="N86" s="47">
        <v>2060704</v>
      </c>
      <c r="O86" s="47" t="s">
        <v>25</v>
      </c>
      <c r="P86" s="47">
        <v>50799</v>
      </c>
      <c r="Q86" s="54" t="s">
        <v>123</v>
      </c>
      <c r="R86" s="23">
        <v>31299</v>
      </c>
      <c r="S86" s="55" t="s">
        <v>123</v>
      </c>
      <c r="T86" s="17" t="s">
        <v>59</v>
      </c>
    </row>
    <row r="87" spans="1:20" ht="24.75" customHeight="1" x14ac:dyDescent="0.25">
      <c r="A87" s="118"/>
      <c r="B87" s="145"/>
      <c r="C87" s="36" t="s">
        <v>133</v>
      </c>
      <c r="D87" s="9">
        <f t="shared" si="13"/>
        <v>7</v>
      </c>
      <c r="E87" s="12"/>
      <c r="F87" s="12"/>
      <c r="G87" s="23"/>
      <c r="H87" s="12"/>
      <c r="I87" s="42"/>
      <c r="J87" s="11">
        <v>7</v>
      </c>
      <c r="K87" s="47"/>
      <c r="L87" s="9"/>
      <c r="M87" s="9"/>
      <c r="N87" s="47">
        <v>2060704</v>
      </c>
      <c r="O87" s="47" t="s">
        <v>25</v>
      </c>
      <c r="P87" s="47">
        <v>50799</v>
      </c>
      <c r="Q87" s="54" t="s">
        <v>123</v>
      </c>
      <c r="R87" s="23">
        <v>31299</v>
      </c>
      <c r="S87" s="55" t="s">
        <v>123</v>
      </c>
      <c r="T87" s="17" t="s">
        <v>59</v>
      </c>
    </row>
    <row r="88" spans="1:20" ht="24.75" customHeight="1" x14ac:dyDescent="0.25">
      <c r="A88" s="114"/>
      <c r="B88" s="139" t="s">
        <v>134</v>
      </c>
      <c r="C88" s="139"/>
      <c r="D88" s="9">
        <f t="shared" si="13"/>
        <v>28.8</v>
      </c>
      <c r="E88" s="9">
        <f>E89</f>
        <v>0</v>
      </c>
      <c r="F88" s="9">
        <f t="shared" ref="F88:L88" si="14">F89</f>
        <v>0</v>
      </c>
      <c r="G88" s="9">
        <f t="shared" si="14"/>
        <v>28.8</v>
      </c>
      <c r="H88" s="9">
        <f t="shared" si="14"/>
        <v>0</v>
      </c>
      <c r="I88" s="9">
        <f t="shared" si="14"/>
        <v>0</v>
      </c>
      <c r="J88" s="9">
        <f t="shared" si="14"/>
        <v>0</v>
      </c>
      <c r="K88" s="9">
        <f t="shared" si="14"/>
        <v>0</v>
      </c>
      <c r="L88" s="9">
        <f t="shared" si="14"/>
        <v>0</v>
      </c>
      <c r="M88" s="9"/>
      <c r="N88" s="47"/>
      <c r="O88" s="47"/>
      <c r="P88" s="47"/>
      <c r="Q88" s="54"/>
      <c r="R88" s="23"/>
      <c r="S88" s="55"/>
      <c r="T88" s="17"/>
    </row>
    <row r="89" spans="1:20" ht="24.75" customHeight="1" x14ac:dyDescent="0.25">
      <c r="A89" s="114"/>
      <c r="B89" s="140" t="s">
        <v>135</v>
      </c>
      <c r="C89" s="141"/>
      <c r="D89" s="9">
        <f t="shared" si="13"/>
        <v>28.8</v>
      </c>
      <c r="E89" s="12"/>
      <c r="F89" s="12"/>
      <c r="G89" s="23">
        <v>28.8</v>
      </c>
      <c r="H89" s="12"/>
      <c r="I89" s="42"/>
      <c r="J89" s="42"/>
      <c r="K89" s="47"/>
      <c r="L89" s="9"/>
      <c r="M89" s="9"/>
      <c r="N89" s="47">
        <v>2060703</v>
      </c>
      <c r="O89" s="47" t="s">
        <v>39</v>
      </c>
      <c r="P89" s="47">
        <v>50599</v>
      </c>
      <c r="Q89" s="54" t="s">
        <v>26</v>
      </c>
      <c r="R89" s="23">
        <v>30299</v>
      </c>
      <c r="S89" s="55" t="s">
        <v>27</v>
      </c>
      <c r="T89" s="13" t="s">
        <v>46</v>
      </c>
    </row>
    <row r="90" spans="1:20" ht="24.75" customHeight="1" x14ac:dyDescent="0.25">
      <c r="A90" s="118"/>
      <c r="B90" s="142" t="s">
        <v>136</v>
      </c>
      <c r="C90" s="143"/>
      <c r="D90" s="9">
        <f t="shared" si="13"/>
        <v>22</v>
      </c>
      <c r="E90" s="9">
        <f>E91</f>
        <v>22</v>
      </c>
      <c r="F90" s="9">
        <f t="shared" ref="F90:L90" si="15">F91</f>
        <v>0</v>
      </c>
      <c r="G90" s="9">
        <f t="shared" si="15"/>
        <v>0</v>
      </c>
      <c r="H90" s="9">
        <f t="shared" si="15"/>
        <v>0</v>
      </c>
      <c r="I90" s="9">
        <f t="shared" si="15"/>
        <v>0</v>
      </c>
      <c r="J90" s="9">
        <f t="shared" si="15"/>
        <v>0</v>
      </c>
      <c r="K90" s="9">
        <f t="shared" si="15"/>
        <v>0</v>
      </c>
      <c r="L90" s="9">
        <f t="shared" si="15"/>
        <v>0</v>
      </c>
      <c r="M90" s="9"/>
      <c r="N90" s="43"/>
      <c r="O90" s="43"/>
      <c r="P90" s="43"/>
      <c r="Q90" s="26"/>
      <c r="R90" s="11"/>
      <c r="S90" s="51"/>
      <c r="T90" s="53"/>
    </row>
    <row r="91" spans="1:20" ht="24.75" customHeight="1" x14ac:dyDescent="0.25">
      <c r="A91" s="118"/>
      <c r="B91" s="131" t="s">
        <v>137</v>
      </c>
      <c r="C91" s="132"/>
      <c r="D91" s="9">
        <f t="shared" si="13"/>
        <v>22</v>
      </c>
      <c r="E91" s="33">
        <v>22</v>
      </c>
      <c r="F91" s="33"/>
      <c r="G91" s="33"/>
      <c r="H91" s="12"/>
      <c r="I91" s="48"/>
      <c r="J91" s="33"/>
      <c r="K91" s="45"/>
      <c r="L91" s="9"/>
      <c r="M91" s="9"/>
      <c r="N91" s="45">
        <v>2060704</v>
      </c>
      <c r="O91" s="45" t="s">
        <v>25</v>
      </c>
      <c r="P91" s="43">
        <v>50599</v>
      </c>
      <c r="Q91" s="26" t="s">
        <v>26</v>
      </c>
      <c r="R91" s="11">
        <v>30299</v>
      </c>
      <c r="S91" s="51" t="s">
        <v>27</v>
      </c>
      <c r="T91" s="56" t="s">
        <v>32</v>
      </c>
    </row>
    <row r="92" spans="1:20" ht="24.75" customHeight="1" x14ac:dyDescent="0.25">
      <c r="A92" s="113" t="s">
        <v>138</v>
      </c>
      <c r="B92" s="133" t="s">
        <v>139</v>
      </c>
      <c r="C92" s="133"/>
      <c r="D92" s="9">
        <f t="shared" si="13"/>
        <v>29</v>
      </c>
      <c r="E92" s="35">
        <f>SUM(E93:E95)</f>
        <v>0</v>
      </c>
      <c r="F92" s="35">
        <f t="shared" ref="F92:L92" si="16">SUM(F93:F95)</f>
        <v>0</v>
      </c>
      <c r="G92" s="35">
        <f t="shared" si="16"/>
        <v>0</v>
      </c>
      <c r="H92" s="35">
        <f t="shared" si="16"/>
        <v>0</v>
      </c>
      <c r="I92" s="35">
        <f t="shared" si="16"/>
        <v>0</v>
      </c>
      <c r="J92" s="35">
        <f t="shared" si="16"/>
        <v>29</v>
      </c>
      <c r="K92" s="35">
        <f t="shared" si="16"/>
        <v>0</v>
      </c>
      <c r="L92" s="35">
        <f t="shared" si="16"/>
        <v>0</v>
      </c>
      <c r="M92" s="35"/>
      <c r="N92" s="43"/>
      <c r="O92" s="43"/>
      <c r="P92" s="43"/>
      <c r="Q92" s="26"/>
      <c r="R92" s="11"/>
      <c r="S92" s="51"/>
      <c r="T92" s="56"/>
    </row>
    <row r="93" spans="1:20" ht="24.75" customHeight="1" x14ac:dyDescent="0.25">
      <c r="A93" s="113"/>
      <c r="B93" s="134" t="s">
        <v>140</v>
      </c>
      <c r="C93" s="135"/>
      <c r="D93" s="9">
        <f t="shared" si="13"/>
        <v>7</v>
      </c>
      <c r="E93" s="12"/>
      <c r="F93" s="12"/>
      <c r="G93" s="12"/>
      <c r="H93" s="12"/>
      <c r="I93" s="42"/>
      <c r="J93" s="9">
        <v>7</v>
      </c>
      <c r="K93" s="43"/>
      <c r="L93" s="9"/>
      <c r="M93" s="9"/>
      <c r="N93" s="47">
        <v>2060704</v>
      </c>
      <c r="O93" s="47" t="s">
        <v>25</v>
      </c>
      <c r="P93" s="47">
        <v>50799</v>
      </c>
      <c r="Q93" s="54" t="s">
        <v>123</v>
      </c>
      <c r="R93" s="23">
        <v>31299</v>
      </c>
      <c r="S93" s="55" t="s">
        <v>123</v>
      </c>
      <c r="T93" s="17" t="s">
        <v>59</v>
      </c>
    </row>
    <row r="94" spans="1:20" ht="24.75" customHeight="1" x14ac:dyDescent="0.25">
      <c r="A94" s="113"/>
      <c r="B94" s="136" t="s">
        <v>141</v>
      </c>
      <c r="C94" s="136"/>
      <c r="D94" s="9">
        <f t="shared" si="13"/>
        <v>15</v>
      </c>
      <c r="E94" s="12"/>
      <c r="F94" s="12"/>
      <c r="G94" s="12"/>
      <c r="H94" s="12"/>
      <c r="I94" s="42"/>
      <c r="J94" s="9">
        <v>15</v>
      </c>
      <c r="K94" s="43"/>
      <c r="L94" s="9"/>
      <c r="M94" s="9"/>
      <c r="N94" s="47">
        <v>2060704</v>
      </c>
      <c r="O94" s="47" t="s">
        <v>25</v>
      </c>
      <c r="P94" s="47">
        <v>50799</v>
      </c>
      <c r="Q94" s="54" t="s">
        <v>123</v>
      </c>
      <c r="R94" s="23">
        <v>31299</v>
      </c>
      <c r="S94" s="55" t="s">
        <v>123</v>
      </c>
      <c r="T94" s="17" t="s">
        <v>59</v>
      </c>
    </row>
    <row r="95" spans="1:20" ht="24.75" customHeight="1" x14ac:dyDescent="0.25">
      <c r="A95" s="113"/>
      <c r="B95" s="137" t="s">
        <v>142</v>
      </c>
      <c r="C95" s="138"/>
      <c r="D95" s="9">
        <f t="shared" si="13"/>
        <v>7</v>
      </c>
      <c r="E95" s="11"/>
      <c r="F95" s="11"/>
      <c r="G95" s="11"/>
      <c r="H95" s="11"/>
      <c r="I95" s="11"/>
      <c r="J95" s="35">
        <v>7</v>
      </c>
      <c r="K95" s="43"/>
      <c r="L95" s="9"/>
      <c r="M95" s="9"/>
      <c r="N95" s="47">
        <v>2060704</v>
      </c>
      <c r="O95" s="47" t="s">
        <v>25</v>
      </c>
      <c r="P95" s="47">
        <v>50799</v>
      </c>
      <c r="Q95" s="54" t="s">
        <v>123</v>
      </c>
      <c r="R95" s="23">
        <v>31299</v>
      </c>
      <c r="S95" s="55" t="s">
        <v>123</v>
      </c>
      <c r="T95" s="17" t="s">
        <v>59</v>
      </c>
    </row>
    <row r="96" spans="1:20" ht="24.75" customHeight="1" x14ac:dyDescent="0.25">
      <c r="A96" s="106" t="s">
        <v>143</v>
      </c>
      <c r="B96" s="106"/>
      <c r="C96" s="119"/>
      <c r="D96" s="9">
        <f>SUM(E96:M96)</f>
        <v>394.7</v>
      </c>
      <c r="E96" s="9">
        <f t="shared" ref="E96:K96" si="17">E97+E121+E124+E128+E132+E142+E147+E150+E156+E159+E163+E167+E171+E174</f>
        <v>34</v>
      </c>
      <c r="F96" s="9">
        <f t="shared" si="17"/>
        <v>23</v>
      </c>
      <c r="G96" s="9">
        <f t="shared" si="17"/>
        <v>23.700000000000003</v>
      </c>
      <c r="H96" s="9">
        <f t="shared" si="17"/>
        <v>50</v>
      </c>
      <c r="I96" s="9">
        <f t="shared" si="17"/>
        <v>0</v>
      </c>
      <c r="J96" s="9">
        <f t="shared" si="17"/>
        <v>23</v>
      </c>
      <c r="K96" s="9">
        <f t="shared" si="17"/>
        <v>250</v>
      </c>
      <c r="L96" s="9">
        <v>-15</v>
      </c>
      <c r="M96" s="9">
        <f>M128</f>
        <v>6</v>
      </c>
      <c r="N96" s="47"/>
      <c r="O96" s="47"/>
      <c r="P96" s="47"/>
      <c r="Q96" s="54"/>
      <c r="R96" s="23"/>
      <c r="S96" s="55"/>
      <c r="T96" s="17"/>
    </row>
    <row r="97" spans="1:20" ht="24.75" customHeight="1" x14ac:dyDescent="0.25">
      <c r="A97" s="111" t="s">
        <v>144</v>
      </c>
      <c r="B97" s="125" t="s">
        <v>145</v>
      </c>
      <c r="C97" s="126"/>
      <c r="D97" s="9">
        <f>SUM(E97:L97)</f>
        <v>231.5</v>
      </c>
      <c r="E97" s="9">
        <f>SUM(E98:E120)</f>
        <v>26</v>
      </c>
      <c r="F97" s="9">
        <f t="shared" ref="F97:L97" si="18">SUM(F98:F120)</f>
        <v>8</v>
      </c>
      <c r="G97" s="9">
        <f t="shared" si="18"/>
        <v>9.5</v>
      </c>
      <c r="H97" s="9">
        <f t="shared" si="18"/>
        <v>0</v>
      </c>
      <c r="I97" s="9">
        <f t="shared" si="18"/>
        <v>0</v>
      </c>
      <c r="J97" s="9">
        <f t="shared" si="18"/>
        <v>8</v>
      </c>
      <c r="K97" s="9">
        <f t="shared" si="18"/>
        <v>180</v>
      </c>
      <c r="L97" s="9">
        <f t="shared" si="18"/>
        <v>0</v>
      </c>
      <c r="M97" s="9"/>
      <c r="N97" s="43"/>
      <c r="O97" s="43"/>
      <c r="P97" s="43"/>
      <c r="Q97" s="26"/>
      <c r="R97" s="11"/>
      <c r="S97" s="51"/>
      <c r="T97" s="53"/>
    </row>
    <row r="98" spans="1:20" ht="24.75" customHeight="1" x14ac:dyDescent="0.25">
      <c r="A98" s="114"/>
      <c r="B98" s="111" t="s">
        <v>258</v>
      </c>
      <c r="C98" s="58" t="s">
        <v>146</v>
      </c>
      <c r="D98" s="9">
        <f t="shared" si="13"/>
        <v>7</v>
      </c>
      <c r="E98" s="15">
        <v>7</v>
      </c>
      <c r="F98" s="15"/>
      <c r="G98" s="15"/>
      <c r="H98" s="22"/>
      <c r="I98" s="15"/>
      <c r="J98" s="15"/>
      <c r="K98" s="45"/>
      <c r="L98" s="9"/>
      <c r="M98" s="9"/>
      <c r="N98" s="45">
        <v>2060704</v>
      </c>
      <c r="O98" s="45" t="s">
        <v>25</v>
      </c>
      <c r="P98" s="45">
        <v>507</v>
      </c>
      <c r="Q98" s="25" t="s">
        <v>147</v>
      </c>
      <c r="R98" s="15"/>
      <c r="S98" s="29"/>
      <c r="T98" s="53" t="s">
        <v>32</v>
      </c>
    </row>
    <row r="99" spans="1:20" ht="24.75" customHeight="1" x14ac:dyDescent="0.25">
      <c r="A99" s="114"/>
      <c r="B99" s="114"/>
      <c r="C99" s="59" t="s">
        <v>148</v>
      </c>
      <c r="D99" s="9">
        <f t="shared" si="13"/>
        <v>10</v>
      </c>
      <c r="E99" s="15">
        <v>10</v>
      </c>
      <c r="F99" s="15"/>
      <c r="G99" s="15"/>
      <c r="H99" s="22"/>
      <c r="I99" s="15"/>
      <c r="J99" s="15"/>
      <c r="K99" s="45"/>
      <c r="L99" s="9"/>
      <c r="M99" s="9"/>
      <c r="N99" s="45">
        <v>2060704</v>
      </c>
      <c r="O99" s="45" t="s">
        <v>25</v>
      </c>
      <c r="P99" s="45">
        <v>507</v>
      </c>
      <c r="Q99" s="25" t="s">
        <v>147</v>
      </c>
      <c r="R99" s="15"/>
      <c r="S99" s="29"/>
      <c r="T99" s="53" t="s">
        <v>32</v>
      </c>
    </row>
    <row r="100" spans="1:20" ht="24.75" customHeight="1" x14ac:dyDescent="0.25">
      <c r="A100" s="114"/>
      <c r="B100" s="114"/>
      <c r="C100" s="59" t="s">
        <v>149</v>
      </c>
      <c r="D100" s="9">
        <f t="shared" si="13"/>
        <v>5</v>
      </c>
      <c r="E100" s="15"/>
      <c r="F100" s="15">
        <v>5</v>
      </c>
      <c r="G100" s="15"/>
      <c r="H100" s="22"/>
      <c r="I100" s="15"/>
      <c r="J100" s="15"/>
      <c r="K100" s="45"/>
      <c r="L100" s="9"/>
      <c r="M100" s="9"/>
      <c r="N100" s="45">
        <v>2060704</v>
      </c>
      <c r="O100" s="45" t="s">
        <v>25</v>
      </c>
      <c r="P100" s="45">
        <v>507</v>
      </c>
      <c r="Q100" s="25" t="s">
        <v>147</v>
      </c>
      <c r="R100" s="15"/>
      <c r="S100" s="29"/>
      <c r="T100" s="53" t="s">
        <v>56</v>
      </c>
    </row>
    <row r="101" spans="1:20" ht="24.75" customHeight="1" x14ac:dyDescent="0.25">
      <c r="A101" s="114"/>
      <c r="B101" s="114"/>
      <c r="C101" s="60" t="s">
        <v>150</v>
      </c>
      <c r="D101" s="9">
        <f t="shared" si="13"/>
        <v>3</v>
      </c>
      <c r="E101" s="15"/>
      <c r="F101" s="15">
        <v>3</v>
      </c>
      <c r="G101" s="15"/>
      <c r="H101" s="22"/>
      <c r="I101" s="15"/>
      <c r="J101" s="15"/>
      <c r="K101" s="45"/>
      <c r="L101" s="9"/>
      <c r="M101" s="9"/>
      <c r="N101" s="45">
        <v>2060704</v>
      </c>
      <c r="O101" s="45" t="s">
        <v>25</v>
      </c>
      <c r="P101" s="45">
        <v>505</v>
      </c>
      <c r="Q101" s="25" t="s">
        <v>151</v>
      </c>
      <c r="R101" s="15"/>
      <c r="S101" s="29"/>
      <c r="T101" s="53" t="s">
        <v>56</v>
      </c>
    </row>
    <row r="102" spans="1:20" ht="24.75" customHeight="1" x14ac:dyDescent="0.25">
      <c r="A102" s="114"/>
      <c r="B102" s="114"/>
      <c r="C102" s="60" t="s">
        <v>152</v>
      </c>
      <c r="D102" s="9">
        <f t="shared" ref="D102:D130" si="19">SUM(E102:L102)</f>
        <v>5</v>
      </c>
      <c r="E102" s="33">
        <v>5</v>
      </c>
      <c r="F102" s="15"/>
      <c r="G102" s="15"/>
      <c r="H102" s="22"/>
      <c r="I102" s="15"/>
      <c r="J102" s="15"/>
      <c r="K102" s="45"/>
      <c r="L102" s="65"/>
      <c r="M102" s="65"/>
      <c r="N102" s="45">
        <v>2060704</v>
      </c>
      <c r="O102" s="45" t="s">
        <v>25</v>
      </c>
      <c r="P102" s="47">
        <v>505</v>
      </c>
      <c r="Q102" s="54" t="s">
        <v>151</v>
      </c>
      <c r="R102" s="15"/>
      <c r="S102" s="29"/>
      <c r="T102" s="56" t="s">
        <v>32</v>
      </c>
    </row>
    <row r="103" spans="1:20" ht="24.75" customHeight="1" x14ac:dyDescent="0.25">
      <c r="A103" s="114"/>
      <c r="B103" s="114"/>
      <c r="C103" s="61" t="s">
        <v>153</v>
      </c>
      <c r="D103" s="9">
        <f t="shared" si="19"/>
        <v>1.2</v>
      </c>
      <c r="E103" s="11"/>
      <c r="F103" s="11"/>
      <c r="G103" s="23">
        <v>1.2</v>
      </c>
      <c r="H103" s="23"/>
      <c r="I103" s="23"/>
      <c r="J103" s="23"/>
      <c r="K103" s="47"/>
      <c r="L103" s="9"/>
      <c r="M103" s="9"/>
      <c r="N103" s="47">
        <v>2060703</v>
      </c>
      <c r="O103" s="47" t="s">
        <v>39</v>
      </c>
      <c r="P103" s="47">
        <v>505</v>
      </c>
      <c r="Q103" s="54" t="s">
        <v>151</v>
      </c>
      <c r="R103" s="23"/>
      <c r="S103" s="55"/>
      <c r="T103" s="13" t="s">
        <v>46</v>
      </c>
    </row>
    <row r="104" spans="1:20" ht="24.75" customHeight="1" x14ac:dyDescent="0.25">
      <c r="A104" s="114"/>
      <c r="B104" s="114"/>
      <c r="C104" s="61" t="s">
        <v>154</v>
      </c>
      <c r="D104" s="9">
        <f t="shared" si="19"/>
        <v>0.5</v>
      </c>
      <c r="E104" s="11"/>
      <c r="F104" s="11"/>
      <c r="G104" s="23">
        <v>0.5</v>
      </c>
      <c r="H104" s="23"/>
      <c r="I104" s="23"/>
      <c r="J104" s="23"/>
      <c r="K104" s="47"/>
      <c r="L104" s="9"/>
      <c r="M104" s="9"/>
      <c r="N104" s="47">
        <v>2060703</v>
      </c>
      <c r="O104" s="47" t="s">
        <v>39</v>
      </c>
      <c r="P104" s="47">
        <v>505</v>
      </c>
      <c r="Q104" s="54" t="s">
        <v>151</v>
      </c>
      <c r="R104" s="23"/>
      <c r="S104" s="55"/>
      <c r="T104" s="13" t="s">
        <v>46</v>
      </c>
    </row>
    <row r="105" spans="1:20" ht="24.75" customHeight="1" x14ac:dyDescent="0.25">
      <c r="A105" s="114"/>
      <c r="B105" s="114"/>
      <c r="C105" s="61" t="s">
        <v>155</v>
      </c>
      <c r="D105" s="9">
        <f t="shared" si="19"/>
        <v>1.2</v>
      </c>
      <c r="E105" s="11"/>
      <c r="F105" s="11"/>
      <c r="G105" s="23">
        <v>1.2</v>
      </c>
      <c r="H105" s="23"/>
      <c r="I105" s="23"/>
      <c r="J105" s="23"/>
      <c r="K105" s="47"/>
      <c r="L105" s="9"/>
      <c r="M105" s="9"/>
      <c r="N105" s="47">
        <v>2060703</v>
      </c>
      <c r="O105" s="47" t="s">
        <v>39</v>
      </c>
      <c r="P105" s="47">
        <v>505</v>
      </c>
      <c r="Q105" s="54" t="s">
        <v>151</v>
      </c>
      <c r="R105" s="23"/>
      <c r="S105" s="55"/>
      <c r="T105" s="13" t="s">
        <v>46</v>
      </c>
    </row>
    <row r="106" spans="1:20" ht="24.75" customHeight="1" x14ac:dyDescent="0.25">
      <c r="A106" s="114"/>
      <c r="B106" s="114"/>
      <c r="C106" s="61" t="s">
        <v>156</v>
      </c>
      <c r="D106" s="9">
        <f t="shared" si="19"/>
        <v>0.5</v>
      </c>
      <c r="E106" s="11"/>
      <c r="F106" s="11"/>
      <c r="G106" s="23">
        <v>0.5</v>
      </c>
      <c r="H106" s="23"/>
      <c r="I106" s="23"/>
      <c r="J106" s="23"/>
      <c r="K106" s="47"/>
      <c r="L106" s="9"/>
      <c r="M106" s="9"/>
      <c r="N106" s="47">
        <v>2060703</v>
      </c>
      <c r="O106" s="47" t="s">
        <v>39</v>
      </c>
      <c r="P106" s="47">
        <v>505</v>
      </c>
      <c r="Q106" s="54" t="s">
        <v>151</v>
      </c>
      <c r="R106" s="23"/>
      <c r="S106" s="55"/>
      <c r="T106" s="13" t="s">
        <v>46</v>
      </c>
    </row>
    <row r="107" spans="1:20" ht="24.75" customHeight="1" x14ac:dyDescent="0.25">
      <c r="A107" s="114"/>
      <c r="B107" s="114"/>
      <c r="C107" s="61" t="s">
        <v>157</v>
      </c>
      <c r="D107" s="9">
        <f t="shared" si="19"/>
        <v>0.4</v>
      </c>
      <c r="E107" s="11"/>
      <c r="F107" s="11"/>
      <c r="G107" s="23">
        <v>0.4</v>
      </c>
      <c r="H107" s="23"/>
      <c r="I107" s="23"/>
      <c r="J107" s="23"/>
      <c r="K107" s="47"/>
      <c r="L107" s="9"/>
      <c r="M107" s="9"/>
      <c r="N107" s="47">
        <v>2060703</v>
      </c>
      <c r="O107" s="47" t="s">
        <v>39</v>
      </c>
      <c r="P107" s="47">
        <v>505</v>
      </c>
      <c r="Q107" s="54" t="s">
        <v>151</v>
      </c>
      <c r="R107" s="23"/>
      <c r="S107" s="55"/>
      <c r="T107" s="13" t="s">
        <v>46</v>
      </c>
    </row>
    <row r="108" spans="1:20" ht="24.75" customHeight="1" x14ac:dyDescent="0.25">
      <c r="A108" s="114"/>
      <c r="B108" s="114"/>
      <c r="C108" s="61" t="s">
        <v>158</v>
      </c>
      <c r="D108" s="9">
        <f t="shared" si="19"/>
        <v>0.3</v>
      </c>
      <c r="E108" s="11"/>
      <c r="F108" s="11"/>
      <c r="G108" s="23">
        <v>0.3</v>
      </c>
      <c r="H108" s="23"/>
      <c r="I108" s="23"/>
      <c r="J108" s="23"/>
      <c r="K108" s="47"/>
      <c r="L108" s="9"/>
      <c r="M108" s="9"/>
      <c r="N108" s="47">
        <v>2060703</v>
      </c>
      <c r="O108" s="47" t="s">
        <v>39</v>
      </c>
      <c r="P108" s="47">
        <v>505</v>
      </c>
      <c r="Q108" s="54" t="s">
        <v>151</v>
      </c>
      <c r="R108" s="23"/>
      <c r="S108" s="55"/>
      <c r="T108" s="13" t="s">
        <v>46</v>
      </c>
    </row>
    <row r="109" spans="1:20" ht="24.75" customHeight="1" x14ac:dyDescent="0.25">
      <c r="A109" s="114"/>
      <c r="B109" s="114"/>
      <c r="C109" s="61" t="s">
        <v>159</v>
      </c>
      <c r="D109" s="9">
        <f t="shared" si="19"/>
        <v>0.1</v>
      </c>
      <c r="E109" s="11"/>
      <c r="F109" s="11"/>
      <c r="G109" s="23">
        <v>0.1</v>
      </c>
      <c r="H109" s="23"/>
      <c r="I109" s="23"/>
      <c r="J109" s="23"/>
      <c r="K109" s="47"/>
      <c r="L109" s="9"/>
      <c r="M109" s="9"/>
      <c r="N109" s="47">
        <v>2060703</v>
      </c>
      <c r="O109" s="47" t="s">
        <v>39</v>
      </c>
      <c r="P109" s="47">
        <v>505</v>
      </c>
      <c r="Q109" s="54" t="s">
        <v>151</v>
      </c>
      <c r="R109" s="23"/>
      <c r="S109" s="55"/>
      <c r="T109" s="13" t="s">
        <v>46</v>
      </c>
    </row>
    <row r="110" spans="1:20" ht="24.75" customHeight="1" x14ac:dyDescent="0.25">
      <c r="A110" s="114"/>
      <c r="B110" s="114"/>
      <c r="C110" s="61" t="s">
        <v>160</v>
      </c>
      <c r="D110" s="9">
        <f t="shared" si="19"/>
        <v>3.9</v>
      </c>
      <c r="E110" s="11"/>
      <c r="F110" s="11"/>
      <c r="G110" s="23">
        <v>3.9</v>
      </c>
      <c r="H110" s="23"/>
      <c r="I110" s="23"/>
      <c r="J110" s="23"/>
      <c r="K110" s="47"/>
      <c r="L110" s="9"/>
      <c r="M110" s="9"/>
      <c r="N110" s="47">
        <v>2060703</v>
      </c>
      <c r="O110" s="47" t="s">
        <v>39</v>
      </c>
      <c r="P110" s="47">
        <v>505</v>
      </c>
      <c r="Q110" s="54" t="s">
        <v>151</v>
      </c>
      <c r="R110" s="23"/>
      <c r="S110" s="55"/>
      <c r="T110" s="13" t="s">
        <v>46</v>
      </c>
    </row>
    <row r="111" spans="1:20" ht="24.75" customHeight="1" x14ac:dyDescent="0.25">
      <c r="A111" s="114"/>
      <c r="B111" s="114"/>
      <c r="C111" s="62" t="s">
        <v>161</v>
      </c>
      <c r="D111" s="9">
        <f t="shared" si="19"/>
        <v>50</v>
      </c>
      <c r="E111" s="11"/>
      <c r="F111" s="11"/>
      <c r="G111" s="23"/>
      <c r="H111" s="23"/>
      <c r="I111" s="23"/>
      <c r="J111" s="23"/>
      <c r="K111" s="11">
        <v>50</v>
      </c>
      <c r="L111" s="9"/>
      <c r="M111" s="9"/>
      <c r="N111" s="43">
        <v>2060704</v>
      </c>
      <c r="O111" s="43" t="s">
        <v>25</v>
      </c>
      <c r="P111" s="43">
        <v>507</v>
      </c>
      <c r="Q111" s="56" t="s">
        <v>147</v>
      </c>
      <c r="R111" s="12"/>
      <c r="S111" s="55"/>
      <c r="T111" s="53" t="s">
        <v>162</v>
      </c>
    </row>
    <row r="112" spans="1:20" ht="24.75" customHeight="1" x14ac:dyDescent="0.25">
      <c r="A112" s="114"/>
      <c r="B112" s="114"/>
      <c r="C112" s="62" t="s">
        <v>163</v>
      </c>
      <c r="D112" s="9">
        <f t="shared" si="19"/>
        <v>50</v>
      </c>
      <c r="E112" s="11"/>
      <c r="F112" s="11"/>
      <c r="G112" s="23"/>
      <c r="H112" s="23"/>
      <c r="I112" s="23"/>
      <c r="J112" s="23"/>
      <c r="K112" s="11">
        <v>50</v>
      </c>
      <c r="L112" s="9"/>
      <c r="M112" s="9"/>
      <c r="N112" s="43">
        <v>2060704</v>
      </c>
      <c r="O112" s="43" t="s">
        <v>25</v>
      </c>
      <c r="P112" s="43">
        <v>507</v>
      </c>
      <c r="Q112" s="56" t="s">
        <v>147</v>
      </c>
      <c r="R112" s="12"/>
      <c r="S112" s="55"/>
      <c r="T112" s="53" t="s">
        <v>162</v>
      </c>
    </row>
    <row r="113" spans="1:20" ht="24.75" customHeight="1" x14ac:dyDescent="0.25">
      <c r="A113" s="114"/>
      <c r="B113" s="114"/>
      <c r="C113" s="58" t="s">
        <v>164</v>
      </c>
      <c r="D113" s="9">
        <f t="shared" si="19"/>
        <v>50</v>
      </c>
      <c r="E113" s="11"/>
      <c r="F113" s="11"/>
      <c r="G113" s="23"/>
      <c r="H113" s="23"/>
      <c r="I113" s="23"/>
      <c r="J113" s="23"/>
      <c r="K113" s="11">
        <v>50</v>
      </c>
      <c r="L113" s="9"/>
      <c r="M113" s="9"/>
      <c r="N113" s="43">
        <v>2060704</v>
      </c>
      <c r="O113" s="43" t="s">
        <v>25</v>
      </c>
      <c r="P113" s="43">
        <v>507</v>
      </c>
      <c r="Q113" s="56" t="s">
        <v>147</v>
      </c>
      <c r="R113" s="12"/>
      <c r="S113" s="55"/>
      <c r="T113" s="53" t="s">
        <v>162</v>
      </c>
    </row>
    <row r="114" spans="1:20" ht="24.75" customHeight="1" x14ac:dyDescent="0.25">
      <c r="A114" s="114"/>
      <c r="B114" s="114"/>
      <c r="C114" s="62" t="s">
        <v>165</v>
      </c>
      <c r="D114" s="9">
        <f t="shared" si="19"/>
        <v>10</v>
      </c>
      <c r="E114" s="11"/>
      <c r="F114" s="11"/>
      <c r="G114" s="23"/>
      <c r="H114" s="23"/>
      <c r="I114" s="23"/>
      <c r="J114" s="23"/>
      <c r="K114" s="11">
        <v>10</v>
      </c>
      <c r="L114" s="9"/>
      <c r="M114" s="9"/>
      <c r="N114" s="43">
        <v>2060704</v>
      </c>
      <c r="O114" s="43" t="s">
        <v>25</v>
      </c>
      <c r="P114" s="43">
        <v>507</v>
      </c>
      <c r="Q114" s="56" t="s">
        <v>147</v>
      </c>
      <c r="R114" s="12"/>
      <c r="S114" s="55"/>
      <c r="T114" s="53" t="s">
        <v>166</v>
      </c>
    </row>
    <row r="115" spans="1:20" ht="24.75" customHeight="1" x14ac:dyDescent="0.25">
      <c r="A115" s="114"/>
      <c r="B115" s="114"/>
      <c r="C115" s="62" t="s">
        <v>167</v>
      </c>
      <c r="D115" s="9">
        <f t="shared" si="19"/>
        <v>10</v>
      </c>
      <c r="E115" s="11"/>
      <c r="F115" s="11"/>
      <c r="G115" s="23"/>
      <c r="H115" s="23"/>
      <c r="I115" s="23"/>
      <c r="J115" s="23"/>
      <c r="K115" s="11">
        <v>10</v>
      </c>
      <c r="L115" s="9"/>
      <c r="M115" s="9"/>
      <c r="N115" s="43">
        <v>2060704</v>
      </c>
      <c r="O115" s="43" t="s">
        <v>25</v>
      </c>
      <c r="P115" s="43">
        <v>507</v>
      </c>
      <c r="Q115" s="56" t="s">
        <v>147</v>
      </c>
      <c r="R115" s="12"/>
      <c r="S115" s="55"/>
      <c r="T115" s="53" t="s">
        <v>166</v>
      </c>
    </row>
    <row r="116" spans="1:20" ht="24.75" customHeight="1" x14ac:dyDescent="0.25">
      <c r="A116" s="114"/>
      <c r="B116" s="114"/>
      <c r="C116" s="63" t="s">
        <v>168</v>
      </c>
      <c r="D116" s="9">
        <f t="shared" si="19"/>
        <v>10</v>
      </c>
      <c r="E116" s="11"/>
      <c r="F116" s="11"/>
      <c r="G116" s="23"/>
      <c r="H116" s="23"/>
      <c r="I116" s="23"/>
      <c r="J116" s="23"/>
      <c r="K116" s="11">
        <v>10</v>
      </c>
      <c r="L116" s="9"/>
      <c r="M116" s="9"/>
      <c r="N116" s="43">
        <v>2060704</v>
      </c>
      <c r="O116" s="43" t="s">
        <v>25</v>
      </c>
      <c r="P116" s="43">
        <v>507</v>
      </c>
      <c r="Q116" s="56" t="s">
        <v>147</v>
      </c>
      <c r="R116" s="12"/>
      <c r="S116" s="55"/>
      <c r="T116" s="53" t="s">
        <v>166</v>
      </c>
    </row>
    <row r="117" spans="1:20" ht="24.75" customHeight="1" x14ac:dyDescent="0.25">
      <c r="A117" s="114"/>
      <c r="B117" s="114"/>
      <c r="C117" s="58" t="s">
        <v>169</v>
      </c>
      <c r="D117" s="9">
        <f t="shared" si="19"/>
        <v>8</v>
      </c>
      <c r="E117" s="11"/>
      <c r="F117" s="11"/>
      <c r="G117" s="23"/>
      <c r="H117" s="23"/>
      <c r="I117" s="23"/>
      <c r="J117" s="23">
        <v>8</v>
      </c>
      <c r="K117" s="11"/>
      <c r="L117" s="9"/>
      <c r="M117" s="9"/>
      <c r="N117" s="43">
        <v>2060704</v>
      </c>
      <c r="O117" s="43" t="s">
        <v>25</v>
      </c>
      <c r="P117" s="66">
        <v>502</v>
      </c>
      <c r="Q117" s="68" t="s">
        <v>170</v>
      </c>
      <c r="R117" s="12"/>
      <c r="S117" s="55"/>
      <c r="T117" s="53" t="s">
        <v>171</v>
      </c>
    </row>
    <row r="118" spans="1:20" ht="24.75" customHeight="1" x14ac:dyDescent="0.25">
      <c r="A118" s="114"/>
      <c r="B118" s="114"/>
      <c r="C118" s="27" t="s">
        <v>172</v>
      </c>
      <c r="D118" s="9">
        <f t="shared" si="19"/>
        <v>4</v>
      </c>
      <c r="E118" s="12">
        <v>4</v>
      </c>
      <c r="F118" s="12"/>
      <c r="G118" s="22"/>
      <c r="H118" s="12"/>
      <c r="I118" s="42"/>
      <c r="J118" s="42"/>
      <c r="K118" s="43"/>
      <c r="L118" s="9"/>
      <c r="M118" s="9"/>
      <c r="N118" s="43">
        <v>2060704</v>
      </c>
      <c r="O118" s="43" t="s">
        <v>25</v>
      </c>
      <c r="P118" s="47">
        <v>505</v>
      </c>
      <c r="Q118" s="54" t="s">
        <v>151</v>
      </c>
      <c r="R118" s="22"/>
      <c r="S118" s="27"/>
      <c r="T118" s="56" t="s">
        <v>32</v>
      </c>
    </row>
    <row r="119" spans="1:20" ht="24.75" customHeight="1" x14ac:dyDescent="0.25">
      <c r="A119" s="114"/>
      <c r="B119" s="112"/>
      <c r="C119" s="55" t="s">
        <v>173</v>
      </c>
      <c r="D119" s="9">
        <f t="shared" si="19"/>
        <v>0.9</v>
      </c>
      <c r="E119" s="11"/>
      <c r="F119" s="11"/>
      <c r="G119" s="23">
        <v>0.9</v>
      </c>
      <c r="H119" s="23"/>
      <c r="I119" s="23"/>
      <c r="J119" s="23"/>
      <c r="K119" s="47"/>
      <c r="L119" s="9"/>
      <c r="M119" s="9"/>
      <c r="N119" s="47">
        <v>2060703</v>
      </c>
      <c r="O119" s="47" t="s">
        <v>39</v>
      </c>
      <c r="P119" s="47">
        <v>505</v>
      </c>
      <c r="Q119" s="54" t="s">
        <v>151</v>
      </c>
      <c r="R119" s="23"/>
      <c r="S119" s="55"/>
      <c r="T119" s="13" t="s">
        <v>46</v>
      </c>
    </row>
    <row r="120" spans="1:20" ht="24.75" customHeight="1" x14ac:dyDescent="0.25">
      <c r="A120" s="114"/>
      <c r="B120" s="22" t="s">
        <v>174</v>
      </c>
      <c r="C120" s="36" t="s">
        <v>175</v>
      </c>
      <c r="D120" s="9">
        <f t="shared" si="19"/>
        <v>0.5</v>
      </c>
      <c r="E120" s="11"/>
      <c r="F120" s="11"/>
      <c r="G120" s="12">
        <v>0.5</v>
      </c>
      <c r="H120" s="12"/>
      <c r="I120" s="12"/>
      <c r="J120" s="12"/>
      <c r="K120" s="47"/>
      <c r="L120" s="9"/>
      <c r="M120" s="9"/>
      <c r="N120" s="47">
        <v>2060703</v>
      </c>
      <c r="O120" s="47" t="s">
        <v>39</v>
      </c>
      <c r="P120" s="66">
        <v>502</v>
      </c>
      <c r="Q120" s="68" t="s">
        <v>170</v>
      </c>
      <c r="R120" s="12"/>
      <c r="S120" s="12"/>
      <c r="T120" s="13" t="s">
        <v>46</v>
      </c>
    </row>
    <row r="121" spans="1:20" ht="24.75" customHeight="1" x14ac:dyDescent="0.25">
      <c r="A121" s="129" t="s">
        <v>176</v>
      </c>
      <c r="B121" s="106" t="s">
        <v>177</v>
      </c>
      <c r="C121" s="119"/>
      <c r="D121" s="9">
        <f t="shared" si="19"/>
        <v>14</v>
      </c>
      <c r="E121" s="9">
        <f>E122+E123</f>
        <v>4</v>
      </c>
      <c r="F121" s="9">
        <f t="shared" ref="F121:L121" si="20">F122+F123</f>
        <v>0</v>
      </c>
      <c r="G121" s="9">
        <f t="shared" si="20"/>
        <v>0</v>
      </c>
      <c r="H121" s="9">
        <f t="shared" si="20"/>
        <v>0</v>
      </c>
      <c r="I121" s="9">
        <f t="shared" si="20"/>
        <v>0</v>
      </c>
      <c r="J121" s="9">
        <f t="shared" si="20"/>
        <v>0</v>
      </c>
      <c r="K121" s="9">
        <f t="shared" si="20"/>
        <v>10</v>
      </c>
      <c r="L121" s="9">
        <f t="shared" si="20"/>
        <v>0</v>
      </c>
      <c r="M121" s="9"/>
      <c r="N121" s="43"/>
      <c r="O121" s="43"/>
      <c r="P121" s="43"/>
      <c r="Q121" s="26"/>
      <c r="R121" s="11"/>
      <c r="S121" s="51"/>
      <c r="T121" s="56"/>
    </row>
    <row r="122" spans="1:20" ht="24.75" customHeight="1" x14ac:dyDescent="0.25">
      <c r="A122" s="129"/>
      <c r="B122" s="129" t="s">
        <v>178</v>
      </c>
      <c r="C122" s="29" t="s">
        <v>179</v>
      </c>
      <c r="D122" s="9">
        <f t="shared" si="19"/>
        <v>4</v>
      </c>
      <c r="E122" s="15">
        <v>4</v>
      </c>
      <c r="F122" s="15"/>
      <c r="G122" s="15"/>
      <c r="H122" s="22"/>
      <c r="I122" s="15"/>
      <c r="J122" s="15"/>
      <c r="K122" s="15"/>
      <c r="L122" s="9"/>
      <c r="M122" s="9"/>
      <c r="N122" s="15">
        <v>2060704</v>
      </c>
      <c r="O122" s="15" t="s">
        <v>25</v>
      </c>
      <c r="P122" s="66">
        <v>502</v>
      </c>
      <c r="Q122" s="68" t="s">
        <v>170</v>
      </c>
      <c r="R122" s="15"/>
      <c r="S122" s="29"/>
      <c r="T122" s="56" t="s">
        <v>32</v>
      </c>
    </row>
    <row r="123" spans="1:20" ht="24.75" customHeight="1" x14ac:dyDescent="0.25">
      <c r="A123" s="129"/>
      <c r="B123" s="129"/>
      <c r="C123" s="27" t="s">
        <v>180</v>
      </c>
      <c r="D123" s="9">
        <f t="shared" si="19"/>
        <v>10</v>
      </c>
      <c r="E123" s="15"/>
      <c r="F123" s="15"/>
      <c r="G123" s="15"/>
      <c r="H123" s="22"/>
      <c r="I123" s="15"/>
      <c r="J123" s="15"/>
      <c r="K123" s="11">
        <v>10</v>
      </c>
      <c r="L123" s="9"/>
      <c r="M123" s="9"/>
      <c r="N123" s="43">
        <v>2060704</v>
      </c>
      <c r="O123" s="43" t="s">
        <v>25</v>
      </c>
      <c r="P123" s="43">
        <v>507</v>
      </c>
      <c r="Q123" s="56" t="s">
        <v>147</v>
      </c>
      <c r="R123" s="15"/>
      <c r="S123" s="29"/>
      <c r="T123" s="53" t="s">
        <v>166</v>
      </c>
    </row>
    <row r="124" spans="1:20" ht="24.75" customHeight="1" x14ac:dyDescent="0.25">
      <c r="A124" s="129" t="s">
        <v>181</v>
      </c>
      <c r="B124" s="127" t="s">
        <v>182</v>
      </c>
      <c r="C124" s="128"/>
      <c r="D124" s="9">
        <f t="shared" si="19"/>
        <v>21</v>
      </c>
      <c r="E124" s="64">
        <f>E125+E126+E127</f>
        <v>0</v>
      </c>
      <c r="F124" s="64">
        <f t="shared" ref="F124:L124" si="21">F125+F126+F127</f>
        <v>5</v>
      </c>
      <c r="G124" s="64">
        <f t="shared" si="21"/>
        <v>0</v>
      </c>
      <c r="H124" s="19">
        <f t="shared" si="21"/>
        <v>6</v>
      </c>
      <c r="I124" s="64">
        <f t="shared" si="21"/>
        <v>0</v>
      </c>
      <c r="J124" s="64">
        <f t="shared" si="21"/>
        <v>0</v>
      </c>
      <c r="K124" s="64">
        <f t="shared" si="21"/>
        <v>10</v>
      </c>
      <c r="L124" s="64">
        <f t="shared" si="21"/>
        <v>0</v>
      </c>
      <c r="M124" s="64"/>
      <c r="N124" s="15"/>
      <c r="O124" s="15"/>
      <c r="P124" s="45"/>
      <c r="Q124" s="25"/>
      <c r="R124" s="15"/>
      <c r="S124" s="29"/>
      <c r="T124" s="56"/>
    </row>
    <row r="125" spans="1:20" ht="24.75" customHeight="1" x14ac:dyDescent="0.25">
      <c r="A125" s="129"/>
      <c r="B125" s="129" t="s">
        <v>183</v>
      </c>
      <c r="C125" s="27" t="s">
        <v>184</v>
      </c>
      <c r="D125" s="9">
        <f t="shared" si="19"/>
        <v>6</v>
      </c>
      <c r="E125" s="15"/>
      <c r="F125" s="15"/>
      <c r="G125" s="15"/>
      <c r="H125" s="12">
        <v>6</v>
      </c>
      <c r="I125" s="15"/>
      <c r="J125" s="15"/>
      <c r="K125" s="43"/>
      <c r="L125" s="9"/>
      <c r="M125" s="9"/>
      <c r="N125" s="43">
        <v>2060704</v>
      </c>
      <c r="O125" s="43" t="s">
        <v>25</v>
      </c>
      <c r="P125" s="43">
        <v>502</v>
      </c>
      <c r="Q125" s="26" t="s">
        <v>170</v>
      </c>
      <c r="R125" s="15"/>
      <c r="S125" s="29"/>
      <c r="T125" s="17" t="s">
        <v>100</v>
      </c>
    </row>
    <row r="126" spans="1:20" ht="24.75" customHeight="1" x14ac:dyDescent="0.25">
      <c r="A126" s="129"/>
      <c r="B126" s="129"/>
      <c r="C126" s="13" t="s">
        <v>185</v>
      </c>
      <c r="D126" s="9">
        <f t="shared" si="19"/>
        <v>10</v>
      </c>
      <c r="E126" s="15"/>
      <c r="F126" s="15"/>
      <c r="G126" s="15"/>
      <c r="H126" s="12"/>
      <c r="I126" s="15"/>
      <c r="J126" s="15"/>
      <c r="K126" s="11">
        <v>10</v>
      </c>
      <c r="L126" s="9"/>
      <c r="M126" s="9"/>
      <c r="N126" s="43">
        <v>2060704</v>
      </c>
      <c r="O126" s="43" t="s">
        <v>25</v>
      </c>
      <c r="P126" s="43">
        <v>507</v>
      </c>
      <c r="Q126" s="56" t="s">
        <v>147</v>
      </c>
      <c r="R126" s="15"/>
      <c r="S126" s="29"/>
      <c r="T126" s="53" t="s">
        <v>166</v>
      </c>
    </row>
    <row r="127" spans="1:20" ht="24.75" customHeight="1" x14ac:dyDescent="0.25">
      <c r="A127" s="130"/>
      <c r="B127" s="129"/>
      <c r="C127" s="29" t="s">
        <v>186</v>
      </c>
      <c r="D127" s="9">
        <f t="shared" si="19"/>
        <v>5</v>
      </c>
      <c r="E127" s="15"/>
      <c r="F127" s="15">
        <v>5</v>
      </c>
      <c r="G127" s="15"/>
      <c r="H127" s="22"/>
      <c r="I127" s="15"/>
      <c r="J127" s="15"/>
      <c r="K127" s="45"/>
      <c r="L127" s="9"/>
      <c r="M127" s="9"/>
      <c r="N127" s="45">
        <v>2060704</v>
      </c>
      <c r="O127" s="45" t="s">
        <v>25</v>
      </c>
      <c r="P127" s="45">
        <v>507</v>
      </c>
      <c r="Q127" s="25" t="s">
        <v>147</v>
      </c>
      <c r="R127" s="15"/>
      <c r="S127" s="29"/>
      <c r="T127" s="53" t="s">
        <v>56</v>
      </c>
    </row>
    <row r="128" spans="1:20" ht="24.75" customHeight="1" x14ac:dyDescent="0.25">
      <c r="A128" s="111" t="s">
        <v>187</v>
      </c>
      <c r="B128" s="106" t="s">
        <v>188</v>
      </c>
      <c r="C128" s="119"/>
      <c r="D128" s="9">
        <f>SUM(E128:M128)</f>
        <v>17.3</v>
      </c>
      <c r="E128" s="9">
        <f>SUM(E129:E131)</f>
        <v>0</v>
      </c>
      <c r="F128" s="9">
        <f t="shared" ref="F128:L128" si="22">SUM(F129:F131)</f>
        <v>0</v>
      </c>
      <c r="G128" s="9">
        <f t="shared" si="22"/>
        <v>1.3</v>
      </c>
      <c r="H128" s="9">
        <f t="shared" si="22"/>
        <v>10</v>
      </c>
      <c r="I128" s="9">
        <f t="shared" si="22"/>
        <v>0</v>
      </c>
      <c r="J128" s="9">
        <f t="shared" si="22"/>
        <v>0</v>
      </c>
      <c r="K128" s="9">
        <f t="shared" si="22"/>
        <v>0</v>
      </c>
      <c r="L128" s="9">
        <f t="shared" si="22"/>
        <v>0</v>
      </c>
      <c r="M128" s="9">
        <f>SUM(M129:M131)</f>
        <v>6</v>
      </c>
      <c r="N128" s="43"/>
      <c r="O128" s="43"/>
      <c r="P128" s="43"/>
      <c r="Q128" s="26"/>
      <c r="R128" s="11"/>
      <c r="S128" s="51"/>
      <c r="T128" s="56"/>
    </row>
    <row r="129" spans="1:20" ht="24.75" customHeight="1" x14ac:dyDescent="0.25">
      <c r="A129" s="114"/>
      <c r="B129" s="111" t="s">
        <v>189</v>
      </c>
      <c r="C129" s="120" t="s">
        <v>190</v>
      </c>
      <c r="D129" s="9">
        <f t="shared" si="19"/>
        <v>1.3</v>
      </c>
      <c r="E129" s="11"/>
      <c r="F129" s="11"/>
      <c r="G129" s="23">
        <v>1.3</v>
      </c>
      <c r="H129" s="23"/>
      <c r="I129" s="23"/>
      <c r="J129" s="23"/>
      <c r="K129" s="47"/>
      <c r="L129" s="9"/>
      <c r="M129" s="9"/>
      <c r="N129" s="47">
        <v>2060703</v>
      </c>
      <c r="O129" s="47" t="s">
        <v>39</v>
      </c>
      <c r="P129" s="66">
        <v>502</v>
      </c>
      <c r="Q129" s="68" t="s">
        <v>170</v>
      </c>
      <c r="R129" s="23"/>
      <c r="S129" s="55"/>
      <c r="T129" s="13" t="s">
        <v>46</v>
      </c>
    </row>
    <row r="130" spans="1:20" ht="24.75" customHeight="1" x14ac:dyDescent="0.25">
      <c r="A130" s="114"/>
      <c r="B130" s="112"/>
      <c r="C130" s="121"/>
      <c r="D130" s="9">
        <f t="shared" si="19"/>
        <v>10</v>
      </c>
      <c r="E130" s="11"/>
      <c r="F130" s="11"/>
      <c r="G130" s="11"/>
      <c r="H130" s="11">
        <v>10</v>
      </c>
      <c r="I130" s="11"/>
      <c r="J130" s="11"/>
      <c r="K130" s="43"/>
      <c r="L130" s="9"/>
      <c r="M130" s="9"/>
      <c r="N130" s="43">
        <v>2060704</v>
      </c>
      <c r="O130" s="43" t="s">
        <v>25</v>
      </c>
      <c r="P130" s="43">
        <v>502</v>
      </c>
      <c r="Q130" s="26" t="s">
        <v>170</v>
      </c>
      <c r="R130" s="11"/>
      <c r="S130" s="51"/>
      <c r="T130" s="56" t="s">
        <v>191</v>
      </c>
    </row>
    <row r="131" spans="1:20" ht="24.75" customHeight="1" x14ac:dyDescent="0.25">
      <c r="A131" s="114"/>
      <c r="B131" s="15" t="s">
        <v>192</v>
      </c>
      <c r="C131" s="29" t="s">
        <v>193</v>
      </c>
      <c r="D131" s="9">
        <f>SUM(E131:M131)</f>
        <v>6</v>
      </c>
      <c r="E131" s="9"/>
      <c r="F131" s="9"/>
      <c r="G131" s="9"/>
      <c r="H131" s="9"/>
      <c r="I131" s="9"/>
      <c r="J131" s="9"/>
      <c r="K131" s="9"/>
      <c r="L131" s="9"/>
      <c r="M131" s="9">
        <v>6</v>
      </c>
      <c r="N131" s="73">
        <v>2060702</v>
      </c>
      <c r="O131" s="74" t="s">
        <v>194</v>
      </c>
      <c r="P131" s="74">
        <v>502</v>
      </c>
      <c r="Q131" s="77" t="s">
        <v>170</v>
      </c>
      <c r="R131" s="74"/>
      <c r="S131" s="78"/>
      <c r="T131" s="79" t="s">
        <v>195</v>
      </c>
    </row>
    <row r="132" spans="1:20" ht="24.75" customHeight="1" x14ac:dyDescent="0.25">
      <c r="A132" s="111" t="s">
        <v>196</v>
      </c>
      <c r="B132" s="106" t="s">
        <v>197</v>
      </c>
      <c r="C132" s="119"/>
      <c r="D132" s="9">
        <f>SUM(E132:L132)</f>
        <v>21.9</v>
      </c>
      <c r="E132" s="9">
        <f>SUM(E133:E141)</f>
        <v>0</v>
      </c>
      <c r="F132" s="9">
        <f t="shared" ref="F132:L132" si="23">SUM(F133:F141)</f>
        <v>0</v>
      </c>
      <c r="G132" s="9">
        <f t="shared" si="23"/>
        <v>5.8999999999999995</v>
      </c>
      <c r="H132" s="9">
        <f t="shared" si="23"/>
        <v>6</v>
      </c>
      <c r="I132" s="9">
        <f t="shared" si="23"/>
        <v>0</v>
      </c>
      <c r="J132" s="9">
        <f t="shared" si="23"/>
        <v>0</v>
      </c>
      <c r="K132" s="9">
        <f t="shared" si="23"/>
        <v>10</v>
      </c>
      <c r="L132" s="9">
        <f t="shared" si="23"/>
        <v>0</v>
      </c>
      <c r="M132" s="75"/>
      <c r="N132" s="76"/>
      <c r="O132" s="76"/>
      <c r="P132" s="76"/>
      <c r="Q132" s="76"/>
      <c r="R132" s="76"/>
      <c r="S132" s="80"/>
      <c r="T132" s="81"/>
    </row>
    <row r="133" spans="1:20" ht="24.75" customHeight="1" x14ac:dyDescent="0.25">
      <c r="A133" s="114"/>
      <c r="B133" s="111" t="s">
        <v>198</v>
      </c>
      <c r="C133" s="120" t="s">
        <v>199</v>
      </c>
      <c r="D133" s="9">
        <f>SUM(E133:L133)</f>
        <v>6</v>
      </c>
      <c r="E133" s="11"/>
      <c r="F133" s="11"/>
      <c r="G133" s="11"/>
      <c r="H133" s="11">
        <v>6</v>
      </c>
      <c r="I133" s="11"/>
      <c r="J133" s="11"/>
      <c r="K133" s="43"/>
      <c r="L133" s="9"/>
      <c r="M133" s="9"/>
      <c r="N133" s="43">
        <v>2060704</v>
      </c>
      <c r="O133" s="43" t="s">
        <v>25</v>
      </c>
      <c r="P133" s="43">
        <v>502</v>
      </c>
      <c r="Q133" s="26" t="s">
        <v>170</v>
      </c>
      <c r="R133" s="11"/>
      <c r="S133" s="51"/>
      <c r="T133" s="53" t="s">
        <v>109</v>
      </c>
    </row>
    <row r="134" spans="1:20" ht="24.75" customHeight="1" x14ac:dyDescent="0.25">
      <c r="A134" s="114"/>
      <c r="B134" s="114"/>
      <c r="C134" s="121"/>
      <c r="D134" s="9">
        <f>SUM(E134:L134)</f>
        <v>4.9000000000000004</v>
      </c>
      <c r="E134" s="12"/>
      <c r="F134" s="12"/>
      <c r="G134" s="23">
        <v>4.9000000000000004</v>
      </c>
      <c r="H134" s="12"/>
      <c r="I134" s="12"/>
      <c r="J134" s="12"/>
      <c r="K134" s="47"/>
      <c r="L134" s="9"/>
      <c r="M134" s="9"/>
      <c r="N134" s="47">
        <v>2060703</v>
      </c>
      <c r="O134" s="47" t="s">
        <v>39</v>
      </c>
      <c r="P134" s="66">
        <v>502</v>
      </c>
      <c r="Q134" s="68" t="s">
        <v>170</v>
      </c>
      <c r="R134" s="12"/>
      <c r="S134" s="12"/>
      <c r="T134" s="13" t="s">
        <v>46</v>
      </c>
    </row>
    <row r="135" spans="1:20" ht="24.75" customHeight="1" x14ac:dyDescent="0.25">
      <c r="A135" s="114"/>
      <c r="B135" s="114"/>
      <c r="C135" s="70" t="s">
        <v>200</v>
      </c>
      <c r="D135" s="9">
        <f t="shared" ref="D135:D162" si="24">SUM(E135:L135)</f>
        <v>0.3</v>
      </c>
      <c r="E135" s="12"/>
      <c r="F135" s="12"/>
      <c r="G135" s="23">
        <v>0.3</v>
      </c>
      <c r="H135" s="12"/>
      <c r="I135" s="12"/>
      <c r="J135" s="12"/>
      <c r="K135" s="47"/>
      <c r="L135" s="9"/>
      <c r="M135" s="9"/>
      <c r="N135" s="47">
        <v>2060703</v>
      </c>
      <c r="O135" s="47" t="s">
        <v>39</v>
      </c>
      <c r="P135" s="47">
        <v>505</v>
      </c>
      <c r="Q135" s="54" t="s">
        <v>151</v>
      </c>
      <c r="R135" s="12"/>
      <c r="S135" s="12"/>
      <c r="T135" s="13" t="s">
        <v>46</v>
      </c>
    </row>
    <row r="136" spans="1:20" ht="24.75" customHeight="1" x14ac:dyDescent="0.25">
      <c r="A136" s="114"/>
      <c r="B136" s="114"/>
      <c r="C136" s="55" t="s">
        <v>201</v>
      </c>
      <c r="D136" s="9">
        <f t="shared" si="24"/>
        <v>0.1</v>
      </c>
      <c r="E136" s="12"/>
      <c r="F136" s="12"/>
      <c r="G136" s="23">
        <v>0.1</v>
      </c>
      <c r="H136" s="12"/>
      <c r="I136" s="12"/>
      <c r="J136" s="12"/>
      <c r="K136" s="47"/>
      <c r="L136" s="9"/>
      <c r="M136" s="9"/>
      <c r="N136" s="47">
        <v>2060703</v>
      </c>
      <c r="O136" s="47" t="s">
        <v>39</v>
      </c>
      <c r="P136" s="47">
        <v>505</v>
      </c>
      <c r="Q136" s="54" t="s">
        <v>151</v>
      </c>
      <c r="R136" s="12"/>
      <c r="S136" s="12"/>
      <c r="T136" s="13" t="s">
        <v>46</v>
      </c>
    </row>
    <row r="137" spans="1:20" ht="24.75" customHeight="1" x14ac:dyDescent="0.25">
      <c r="A137" s="114"/>
      <c r="B137" s="112"/>
      <c r="C137" s="55" t="s">
        <v>202</v>
      </c>
      <c r="D137" s="9">
        <f t="shared" si="24"/>
        <v>0.2</v>
      </c>
      <c r="E137" s="12"/>
      <c r="F137" s="12"/>
      <c r="G137" s="23">
        <v>0.2</v>
      </c>
      <c r="H137" s="12"/>
      <c r="I137" s="12"/>
      <c r="J137" s="12"/>
      <c r="K137" s="47"/>
      <c r="L137" s="9"/>
      <c r="M137" s="9"/>
      <c r="N137" s="47">
        <v>2060703</v>
      </c>
      <c r="O137" s="47" t="s">
        <v>39</v>
      </c>
      <c r="P137" s="47">
        <v>505</v>
      </c>
      <c r="Q137" s="54" t="s">
        <v>151</v>
      </c>
      <c r="R137" s="12"/>
      <c r="S137" s="12"/>
      <c r="T137" s="13" t="s">
        <v>46</v>
      </c>
    </row>
    <row r="138" spans="1:20" ht="24.75" customHeight="1" x14ac:dyDescent="0.25">
      <c r="A138" s="114"/>
      <c r="B138" s="22" t="s">
        <v>203</v>
      </c>
      <c r="C138" s="70" t="s">
        <v>204</v>
      </c>
      <c r="D138" s="9">
        <f t="shared" si="24"/>
        <v>0.1</v>
      </c>
      <c r="E138" s="12"/>
      <c r="F138" s="12"/>
      <c r="G138" s="23">
        <v>0.1</v>
      </c>
      <c r="H138" s="12"/>
      <c r="I138" s="12"/>
      <c r="J138" s="12"/>
      <c r="K138" s="47"/>
      <c r="L138" s="9"/>
      <c r="M138" s="9"/>
      <c r="N138" s="47">
        <v>2060703</v>
      </c>
      <c r="O138" s="47" t="s">
        <v>39</v>
      </c>
      <c r="P138" s="47">
        <v>505</v>
      </c>
      <c r="Q138" s="54" t="s">
        <v>151</v>
      </c>
      <c r="R138" s="12"/>
      <c r="S138" s="12"/>
      <c r="T138" s="13" t="s">
        <v>46</v>
      </c>
    </row>
    <row r="139" spans="1:20" ht="24.75" customHeight="1" x14ac:dyDescent="0.25">
      <c r="A139" s="114"/>
      <c r="B139" s="111" t="s">
        <v>205</v>
      </c>
      <c r="C139" s="70" t="s">
        <v>206</v>
      </c>
      <c r="D139" s="9">
        <f t="shared" si="24"/>
        <v>0.1</v>
      </c>
      <c r="E139" s="12"/>
      <c r="F139" s="12"/>
      <c r="G139" s="23">
        <v>0.1</v>
      </c>
      <c r="H139" s="12"/>
      <c r="I139" s="12"/>
      <c r="J139" s="12"/>
      <c r="K139" s="47"/>
      <c r="L139" s="9"/>
      <c r="M139" s="9"/>
      <c r="N139" s="47">
        <v>2060703</v>
      </c>
      <c r="O139" s="47" t="s">
        <v>39</v>
      </c>
      <c r="P139" s="47">
        <v>505</v>
      </c>
      <c r="Q139" s="54" t="s">
        <v>151</v>
      </c>
      <c r="R139" s="12"/>
      <c r="S139" s="12"/>
      <c r="T139" s="13" t="s">
        <v>46</v>
      </c>
    </row>
    <row r="140" spans="1:20" ht="24.75" customHeight="1" x14ac:dyDescent="0.25">
      <c r="A140" s="114"/>
      <c r="B140" s="112"/>
      <c r="C140" s="70" t="s">
        <v>207</v>
      </c>
      <c r="D140" s="9">
        <f t="shared" si="24"/>
        <v>0.2</v>
      </c>
      <c r="E140" s="12"/>
      <c r="F140" s="12"/>
      <c r="G140" s="23">
        <v>0.2</v>
      </c>
      <c r="H140" s="12"/>
      <c r="I140" s="12"/>
      <c r="J140" s="12"/>
      <c r="K140" s="47"/>
      <c r="L140" s="9"/>
      <c r="M140" s="9"/>
      <c r="N140" s="47">
        <v>2060703</v>
      </c>
      <c r="O140" s="47" t="s">
        <v>39</v>
      </c>
      <c r="P140" s="47">
        <v>505</v>
      </c>
      <c r="Q140" s="54" t="s">
        <v>151</v>
      </c>
      <c r="R140" s="12"/>
      <c r="S140" s="12"/>
      <c r="T140" s="13" t="s">
        <v>46</v>
      </c>
    </row>
    <row r="141" spans="1:20" ht="24.75" customHeight="1" x14ac:dyDescent="0.25">
      <c r="A141" s="114"/>
      <c r="B141" s="18" t="s">
        <v>208</v>
      </c>
      <c r="C141" s="28" t="s">
        <v>209</v>
      </c>
      <c r="D141" s="9">
        <f t="shared" si="24"/>
        <v>10</v>
      </c>
      <c r="E141" s="11"/>
      <c r="F141" s="11"/>
      <c r="G141" s="11"/>
      <c r="H141" s="11"/>
      <c r="I141" s="11"/>
      <c r="J141" s="11"/>
      <c r="K141" s="11">
        <v>10</v>
      </c>
      <c r="L141" s="9"/>
      <c r="M141" s="9"/>
      <c r="N141" s="43">
        <v>2060704</v>
      </c>
      <c r="O141" s="43" t="s">
        <v>25</v>
      </c>
      <c r="P141" s="43">
        <v>507</v>
      </c>
      <c r="Q141" s="56" t="s">
        <v>147</v>
      </c>
      <c r="R141" s="11"/>
      <c r="S141" s="51"/>
      <c r="T141" s="53" t="s">
        <v>166</v>
      </c>
    </row>
    <row r="142" spans="1:20" ht="24.75" customHeight="1" x14ac:dyDescent="0.25">
      <c r="A142" s="111" t="s">
        <v>210</v>
      </c>
      <c r="B142" s="106" t="s">
        <v>211</v>
      </c>
      <c r="C142" s="119"/>
      <c r="D142" s="9">
        <f t="shared" si="24"/>
        <v>27.3</v>
      </c>
      <c r="E142" s="9">
        <f>SUM(E143:E146)</f>
        <v>0</v>
      </c>
      <c r="F142" s="9">
        <f t="shared" ref="F142:L142" si="25">SUM(F143:F146)</f>
        <v>0</v>
      </c>
      <c r="G142" s="9">
        <f t="shared" si="25"/>
        <v>1.3</v>
      </c>
      <c r="H142" s="9">
        <f t="shared" si="25"/>
        <v>6</v>
      </c>
      <c r="I142" s="9">
        <f t="shared" si="25"/>
        <v>0</v>
      </c>
      <c r="J142" s="9">
        <f t="shared" si="25"/>
        <v>0</v>
      </c>
      <c r="K142" s="9">
        <f t="shared" si="25"/>
        <v>20</v>
      </c>
      <c r="L142" s="9">
        <f t="shared" si="25"/>
        <v>0</v>
      </c>
      <c r="M142" s="9"/>
      <c r="N142" s="43"/>
      <c r="O142" s="43"/>
      <c r="P142" s="43"/>
      <c r="Q142" s="26"/>
      <c r="R142" s="11"/>
      <c r="S142" s="51"/>
      <c r="T142" s="53"/>
    </row>
    <row r="143" spans="1:20" ht="24.75" customHeight="1" x14ac:dyDescent="0.25">
      <c r="A143" s="114"/>
      <c r="B143" s="111" t="s">
        <v>212</v>
      </c>
      <c r="C143" s="120" t="s">
        <v>213</v>
      </c>
      <c r="D143" s="9">
        <f t="shared" si="24"/>
        <v>1.3</v>
      </c>
      <c r="E143" s="11"/>
      <c r="F143" s="11"/>
      <c r="G143" s="23">
        <v>1.3</v>
      </c>
      <c r="H143" s="23"/>
      <c r="I143" s="23"/>
      <c r="J143" s="23"/>
      <c r="K143" s="47"/>
      <c r="L143" s="9"/>
      <c r="M143" s="9"/>
      <c r="N143" s="47">
        <v>2060703</v>
      </c>
      <c r="O143" s="47" t="s">
        <v>39</v>
      </c>
      <c r="P143" s="66">
        <v>502</v>
      </c>
      <c r="Q143" s="68" t="s">
        <v>170</v>
      </c>
      <c r="R143" s="12"/>
      <c r="S143" s="12"/>
      <c r="T143" s="13" t="s">
        <v>46</v>
      </c>
    </row>
    <row r="144" spans="1:20" ht="24.75" customHeight="1" x14ac:dyDescent="0.25">
      <c r="A144" s="114"/>
      <c r="B144" s="114"/>
      <c r="C144" s="121"/>
      <c r="D144" s="9">
        <f t="shared" si="24"/>
        <v>6</v>
      </c>
      <c r="E144" s="11"/>
      <c r="F144" s="11"/>
      <c r="G144" s="11"/>
      <c r="H144" s="11">
        <v>6</v>
      </c>
      <c r="I144" s="11"/>
      <c r="J144" s="11"/>
      <c r="K144" s="43"/>
      <c r="L144" s="9"/>
      <c r="M144" s="9"/>
      <c r="N144" s="43">
        <v>2060704</v>
      </c>
      <c r="O144" s="43" t="s">
        <v>25</v>
      </c>
      <c r="P144" s="43">
        <v>502</v>
      </c>
      <c r="Q144" s="26" t="s">
        <v>170</v>
      </c>
      <c r="R144" s="11"/>
      <c r="S144" s="51"/>
      <c r="T144" s="53" t="s">
        <v>100</v>
      </c>
    </row>
    <row r="145" spans="1:20" ht="24.75" customHeight="1" x14ac:dyDescent="0.25">
      <c r="A145" s="114"/>
      <c r="B145" s="112"/>
      <c r="C145" s="28" t="s">
        <v>214</v>
      </c>
      <c r="D145" s="9">
        <f t="shared" si="24"/>
        <v>10</v>
      </c>
      <c r="E145" s="11"/>
      <c r="F145" s="11"/>
      <c r="G145" s="11"/>
      <c r="H145" s="11"/>
      <c r="I145" s="11"/>
      <c r="J145" s="11"/>
      <c r="K145" s="11">
        <v>10</v>
      </c>
      <c r="L145" s="9"/>
      <c r="M145" s="9"/>
      <c r="N145" s="43">
        <v>2060704</v>
      </c>
      <c r="O145" s="43" t="s">
        <v>25</v>
      </c>
      <c r="P145" s="43">
        <v>507</v>
      </c>
      <c r="Q145" s="56" t="s">
        <v>147</v>
      </c>
      <c r="R145" s="11"/>
      <c r="S145" s="51"/>
      <c r="T145" s="53" t="s">
        <v>166</v>
      </c>
    </row>
    <row r="146" spans="1:20" ht="24.75" customHeight="1" x14ac:dyDescent="0.25">
      <c r="A146" s="114"/>
      <c r="B146" s="22" t="s">
        <v>215</v>
      </c>
      <c r="C146" s="28" t="s">
        <v>216</v>
      </c>
      <c r="D146" s="9">
        <f t="shared" si="24"/>
        <v>10</v>
      </c>
      <c r="E146" s="11"/>
      <c r="F146" s="11"/>
      <c r="G146" s="11"/>
      <c r="H146" s="11"/>
      <c r="I146" s="11"/>
      <c r="J146" s="11"/>
      <c r="K146" s="11">
        <v>10</v>
      </c>
      <c r="L146" s="9"/>
      <c r="M146" s="9"/>
      <c r="N146" s="43">
        <v>2060704</v>
      </c>
      <c r="O146" s="43" t="s">
        <v>25</v>
      </c>
      <c r="P146" s="43">
        <v>507</v>
      </c>
      <c r="Q146" s="56" t="s">
        <v>147</v>
      </c>
      <c r="R146" s="11"/>
      <c r="S146" s="51"/>
      <c r="T146" s="53" t="s">
        <v>166</v>
      </c>
    </row>
    <row r="147" spans="1:20" ht="24.75" customHeight="1" x14ac:dyDescent="0.25">
      <c r="A147" s="111" t="s">
        <v>217</v>
      </c>
      <c r="B147" s="106" t="s">
        <v>218</v>
      </c>
      <c r="C147" s="119"/>
      <c r="D147" s="9">
        <f t="shared" si="24"/>
        <v>11</v>
      </c>
      <c r="E147" s="9">
        <f>SUM(E148:E149)</f>
        <v>0</v>
      </c>
      <c r="F147" s="9">
        <f t="shared" ref="F147:L147" si="26">SUM(F148:F149)</f>
        <v>0</v>
      </c>
      <c r="G147" s="9">
        <f t="shared" si="26"/>
        <v>0</v>
      </c>
      <c r="H147" s="9">
        <f t="shared" si="26"/>
        <v>6</v>
      </c>
      <c r="I147" s="9">
        <f t="shared" si="26"/>
        <v>0</v>
      </c>
      <c r="J147" s="9">
        <f t="shared" si="26"/>
        <v>5</v>
      </c>
      <c r="K147" s="9">
        <f t="shared" si="26"/>
        <v>0</v>
      </c>
      <c r="L147" s="9">
        <f t="shared" si="26"/>
        <v>0</v>
      </c>
      <c r="M147" s="9"/>
      <c r="N147" s="43"/>
      <c r="O147" s="43"/>
      <c r="P147" s="43"/>
      <c r="Q147" s="26"/>
      <c r="R147" s="11"/>
      <c r="S147" s="51"/>
      <c r="T147" s="53"/>
    </row>
    <row r="148" spans="1:20" ht="24.75" customHeight="1" x14ac:dyDescent="0.25">
      <c r="A148" s="114"/>
      <c r="B148" s="14" t="s">
        <v>219</v>
      </c>
      <c r="C148" s="32" t="s">
        <v>220</v>
      </c>
      <c r="D148" s="9">
        <f t="shared" si="24"/>
        <v>6</v>
      </c>
      <c r="E148" s="11"/>
      <c r="F148" s="11"/>
      <c r="G148" s="11"/>
      <c r="H148" s="12">
        <v>6</v>
      </c>
      <c r="I148" s="11"/>
      <c r="J148" s="11"/>
      <c r="K148" s="43"/>
      <c r="L148" s="9"/>
      <c r="M148" s="9"/>
      <c r="N148" s="43">
        <v>2060704</v>
      </c>
      <c r="O148" s="43" t="s">
        <v>25</v>
      </c>
      <c r="P148" s="43">
        <v>502</v>
      </c>
      <c r="Q148" s="26" t="s">
        <v>170</v>
      </c>
      <c r="R148" s="11"/>
      <c r="S148" s="51"/>
      <c r="T148" s="56" t="s">
        <v>109</v>
      </c>
    </row>
    <row r="149" spans="1:20" ht="24.75" customHeight="1" x14ac:dyDescent="0.25">
      <c r="A149" s="112"/>
      <c r="B149" s="18" t="s">
        <v>221</v>
      </c>
      <c r="C149" s="69" t="s">
        <v>222</v>
      </c>
      <c r="D149" s="9">
        <f t="shared" si="24"/>
        <v>5</v>
      </c>
      <c r="E149" s="22"/>
      <c r="F149" s="22"/>
      <c r="G149" s="22"/>
      <c r="H149" s="22"/>
      <c r="I149" s="22"/>
      <c r="J149" s="22">
        <v>5</v>
      </c>
      <c r="K149" s="22"/>
      <c r="L149" s="9"/>
      <c r="M149" s="9"/>
      <c r="N149" s="43">
        <v>2060704</v>
      </c>
      <c r="O149" s="43" t="s">
        <v>25</v>
      </c>
      <c r="P149" s="66">
        <v>502</v>
      </c>
      <c r="Q149" s="68" t="s">
        <v>170</v>
      </c>
      <c r="R149" s="22"/>
      <c r="S149" s="22"/>
      <c r="T149" s="56" t="s">
        <v>223</v>
      </c>
    </row>
    <row r="150" spans="1:20" ht="24.75" customHeight="1" x14ac:dyDescent="0.25">
      <c r="A150" s="113" t="s">
        <v>224</v>
      </c>
      <c r="B150" s="106" t="s">
        <v>225</v>
      </c>
      <c r="C150" s="119"/>
      <c r="D150" s="9">
        <f t="shared" si="24"/>
        <v>6.8000000000000007</v>
      </c>
      <c r="E150" s="19">
        <f>SUM(E151:E155)</f>
        <v>0</v>
      </c>
      <c r="F150" s="19">
        <f t="shared" ref="F150:L150" si="27">SUM(F151:F155)</f>
        <v>0</v>
      </c>
      <c r="G150" s="19">
        <f t="shared" si="27"/>
        <v>1.8</v>
      </c>
      <c r="H150" s="19">
        <f t="shared" si="27"/>
        <v>10</v>
      </c>
      <c r="I150" s="19">
        <f t="shared" si="27"/>
        <v>0</v>
      </c>
      <c r="J150" s="19">
        <f t="shared" si="27"/>
        <v>0</v>
      </c>
      <c r="K150" s="19">
        <f t="shared" si="27"/>
        <v>10</v>
      </c>
      <c r="L150" s="9">
        <f t="shared" si="27"/>
        <v>-15</v>
      </c>
      <c r="M150" s="9"/>
      <c r="N150" s="22"/>
      <c r="O150" s="22"/>
      <c r="P150" s="22"/>
      <c r="Q150" s="27"/>
      <c r="R150" s="22"/>
      <c r="S150" s="22"/>
      <c r="T150" s="22"/>
    </row>
    <row r="151" spans="1:20" ht="24.75" customHeight="1" x14ac:dyDescent="0.25">
      <c r="A151" s="113"/>
      <c r="B151" s="111" t="s">
        <v>226</v>
      </c>
      <c r="C151" s="122" t="s">
        <v>227</v>
      </c>
      <c r="D151" s="9">
        <f t="shared" si="24"/>
        <v>1.8</v>
      </c>
      <c r="E151" s="22"/>
      <c r="F151" s="22"/>
      <c r="G151" s="23">
        <v>1.8</v>
      </c>
      <c r="H151" s="12"/>
      <c r="I151" s="12"/>
      <c r="J151" s="12"/>
      <c r="K151" s="47"/>
      <c r="L151" s="11"/>
      <c r="M151" s="11"/>
      <c r="N151" s="47">
        <v>2060703</v>
      </c>
      <c r="O151" s="47" t="s">
        <v>39</v>
      </c>
      <c r="P151" s="66">
        <v>502</v>
      </c>
      <c r="Q151" s="68" t="s">
        <v>170</v>
      </c>
      <c r="R151" s="12"/>
      <c r="S151" s="12"/>
      <c r="T151" s="13" t="s">
        <v>46</v>
      </c>
    </row>
    <row r="152" spans="1:20" ht="24.75" customHeight="1" x14ac:dyDescent="0.25">
      <c r="A152" s="115"/>
      <c r="B152" s="114"/>
      <c r="C152" s="123"/>
      <c r="D152" s="9">
        <f t="shared" si="24"/>
        <v>10</v>
      </c>
      <c r="E152" s="22"/>
      <c r="F152" s="22"/>
      <c r="G152" s="23"/>
      <c r="H152" s="22">
        <v>10</v>
      </c>
      <c r="I152" s="12"/>
      <c r="J152" s="12"/>
      <c r="K152" s="43"/>
      <c r="L152" s="11"/>
      <c r="M152" s="11"/>
      <c r="N152" s="43">
        <v>2060704</v>
      </c>
      <c r="O152" s="43" t="s">
        <v>25</v>
      </c>
      <c r="P152" s="43">
        <v>502</v>
      </c>
      <c r="Q152" s="26" t="s">
        <v>170</v>
      </c>
      <c r="R152" s="12"/>
      <c r="S152" s="12"/>
      <c r="T152" s="27" t="s">
        <v>191</v>
      </c>
    </row>
    <row r="153" spans="1:20" s="95" customFormat="1" ht="24.75" customHeight="1" x14ac:dyDescent="0.25">
      <c r="A153" s="115"/>
      <c r="B153" s="114"/>
      <c r="C153" s="96" t="s">
        <v>228</v>
      </c>
      <c r="D153" s="87">
        <f t="shared" si="24"/>
        <v>-10</v>
      </c>
      <c r="E153" s="97"/>
      <c r="F153" s="97"/>
      <c r="G153" s="88"/>
      <c r="H153" s="97"/>
      <c r="I153" s="85"/>
      <c r="J153" s="85"/>
      <c r="K153" s="98"/>
      <c r="L153" s="99">
        <v>-10</v>
      </c>
      <c r="M153" s="99"/>
      <c r="N153" s="98">
        <v>2060704</v>
      </c>
      <c r="O153" s="98" t="s">
        <v>25</v>
      </c>
      <c r="P153" s="98">
        <v>507</v>
      </c>
      <c r="Q153" s="100" t="s">
        <v>147</v>
      </c>
      <c r="R153" s="85"/>
      <c r="S153" s="85"/>
      <c r="T153" s="101" t="s">
        <v>263</v>
      </c>
    </row>
    <row r="154" spans="1:20" s="95" customFormat="1" ht="35.4" customHeight="1" x14ac:dyDescent="0.25">
      <c r="A154" s="115"/>
      <c r="B154" s="114"/>
      <c r="C154" s="102" t="s">
        <v>229</v>
      </c>
      <c r="D154" s="87">
        <f t="shared" si="24"/>
        <v>-5</v>
      </c>
      <c r="E154" s="97"/>
      <c r="F154" s="97"/>
      <c r="G154" s="88"/>
      <c r="H154" s="97"/>
      <c r="I154" s="85"/>
      <c r="J154" s="85"/>
      <c r="K154" s="98"/>
      <c r="L154" s="99">
        <v>-5</v>
      </c>
      <c r="M154" s="99"/>
      <c r="N154" s="98">
        <v>2060704</v>
      </c>
      <c r="O154" s="98" t="s">
        <v>25</v>
      </c>
      <c r="P154" s="98">
        <v>507</v>
      </c>
      <c r="Q154" s="100" t="s">
        <v>147</v>
      </c>
      <c r="R154" s="85"/>
      <c r="S154" s="85"/>
      <c r="T154" s="101" t="s">
        <v>264</v>
      </c>
    </row>
    <row r="155" spans="1:20" ht="24.75" customHeight="1" x14ac:dyDescent="0.25">
      <c r="A155" s="115"/>
      <c r="B155" s="112"/>
      <c r="C155" s="28" t="s">
        <v>230</v>
      </c>
      <c r="D155" s="9">
        <f t="shared" si="24"/>
        <v>10</v>
      </c>
      <c r="E155" s="22"/>
      <c r="F155" s="22"/>
      <c r="G155" s="22"/>
      <c r="H155" s="22"/>
      <c r="I155" s="22"/>
      <c r="J155" s="22"/>
      <c r="K155" s="11">
        <v>10</v>
      </c>
      <c r="L155" s="9"/>
      <c r="M155" s="9"/>
      <c r="N155" s="43">
        <v>2060704</v>
      </c>
      <c r="O155" s="43" t="s">
        <v>25</v>
      </c>
      <c r="P155" s="43">
        <v>507</v>
      </c>
      <c r="Q155" s="56" t="s">
        <v>147</v>
      </c>
      <c r="R155" s="22"/>
      <c r="S155" s="22"/>
      <c r="T155" s="53" t="s">
        <v>166</v>
      </c>
    </row>
    <row r="156" spans="1:20" ht="24.75" customHeight="1" x14ac:dyDescent="0.25">
      <c r="A156" s="113" t="s">
        <v>231</v>
      </c>
      <c r="B156" s="106" t="s">
        <v>232</v>
      </c>
      <c r="C156" s="106"/>
      <c r="D156" s="9">
        <f t="shared" si="24"/>
        <v>7.3</v>
      </c>
      <c r="E156" s="19">
        <f>E157+E158</f>
        <v>0</v>
      </c>
      <c r="F156" s="19">
        <f t="shared" ref="F156:L156" si="28">F157+F158</f>
        <v>0</v>
      </c>
      <c r="G156" s="19">
        <f t="shared" si="28"/>
        <v>1.3</v>
      </c>
      <c r="H156" s="19">
        <f t="shared" si="28"/>
        <v>6</v>
      </c>
      <c r="I156" s="19">
        <f t="shared" si="28"/>
        <v>0</v>
      </c>
      <c r="J156" s="19">
        <f t="shared" si="28"/>
        <v>0</v>
      </c>
      <c r="K156" s="19">
        <f t="shared" si="28"/>
        <v>0</v>
      </c>
      <c r="L156" s="19">
        <f t="shared" si="28"/>
        <v>0</v>
      </c>
      <c r="M156" s="19"/>
      <c r="N156" s="22"/>
      <c r="O156" s="22"/>
      <c r="P156" s="22"/>
      <c r="Q156" s="27"/>
      <c r="R156" s="22"/>
      <c r="S156" s="22"/>
      <c r="T156" s="22"/>
    </row>
    <row r="157" spans="1:20" ht="24.75" customHeight="1" x14ac:dyDescent="0.25">
      <c r="A157" s="113"/>
      <c r="B157" s="109" t="s">
        <v>233</v>
      </c>
      <c r="C157" s="107" t="s">
        <v>234</v>
      </c>
      <c r="D157" s="9">
        <f t="shared" si="24"/>
        <v>1.3</v>
      </c>
      <c r="E157" s="22"/>
      <c r="F157" s="22"/>
      <c r="G157" s="23">
        <v>1.3</v>
      </c>
      <c r="H157" s="12"/>
      <c r="I157" s="12"/>
      <c r="J157" s="12"/>
      <c r="K157" s="47"/>
      <c r="L157" s="9"/>
      <c r="M157" s="9"/>
      <c r="N157" s="47">
        <v>2060703</v>
      </c>
      <c r="O157" s="47" t="s">
        <v>39</v>
      </c>
      <c r="P157" s="66">
        <v>502</v>
      </c>
      <c r="Q157" s="68" t="s">
        <v>170</v>
      </c>
      <c r="R157" s="12"/>
      <c r="S157" s="12"/>
      <c r="T157" s="13" t="s">
        <v>46</v>
      </c>
    </row>
    <row r="158" spans="1:20" ht="31.2" customHeight="1" x14ac:dyDescent="0.25">
      <c r="A158" s="115"/>
      <c r="B158" s="110"/>
      <c r="C158" s="108"/>
      <c r="D158" s="9">
        <f t="shared" si="24"/>
        <v>6</v>
      </c>
      <c r="E158" s="22"/>
      <c r="F158" s="22"/>
      <c r="G158" s="23"/>
      <c r="H158" s="22">
        <v>6</v>
      </c>
      <c r="I158" s="12"/>
      <c r="J158" s="12"/>
      <c r="K158" s="43"/>
      <c r="L158" s="9"/>
      <c r="M158" s="9"/>
      <c r="N158" s="43">
        <v>2060704</v>
      </c>
      <c r="O158" s="43" t="s">
        <v>25</v>
      </c>
      <c r="P158" s="43">
        <v>502</v>
      </c>
      <c r="Q158" s="26" t="s">
        <v>170</v>
      </c>
      <c r="R158" s="12"/>
      <c r="S158" s="12"/>
      <c r="T158" s="56" t="s">
        <v>109</v>
      </c>
    </row>
    <row r="159" spans="1:20" ht="24.75" customHeight="1" x14ac:dyDescent="0.25">
      <c r="A159" s="111" t="s">
        <v>235</v>
      </c>
      <c r="B159" s="106" t="s">
        <v>236</v>
      </c>
      <c r="C159" s="106"/>
      <c r="D159" s="9">
        <f t="shared" si="24"/>
        <v>5</v>
      </c>
      <c r="E159" s="35">
        <f>SUM(E160:E162)</f>
        <v>0</v>
      </c>
      <c r="F159" s="35">
        <f t="shared" ref="F159:L159" si="29">SUM(F160:F162)</f>
        <v>5</v>
      </c>
      <c r="G159" s="35">
        <f t="shared" si="29"/>
        <v>0</v>
      </c>
      <c r="H159" s="35">
        <f t="shared" si="29"/>
        <v>0</v>
      </c>
      <c r="I159" s="35">
        <f t="shared" si="29"/>
        <v>0</v>
      </c>
      <c r="J159" s="35">
        <f t="shared" si="29"/>
        <v>0</v>
      </c>
      <c r="K159" s="35">
        <f t="shared" si="29"/>
        <v>0</v>
      </c>
      <c r="L159" s="35">
        <f t="shared" si="29"/>
        <v>0</v>
      </c>
      <c r="M159" s="35"/>
      <c r="N159" s="12"/>
      <c r="O159" s="12"/>
      <c r="P159" s="12"/>
      <c r="Q159" s="17"/>
      <c r="R159" s="12"/>
      <c r="S159" s="12"/>
      <c r="T159" s="12"/>
    </row>
    <row r="160" spans="1:20" ht="24.75" customHeight="1" x14ac:dyDescent="0.25">
      <c r="A160" s="114"/>
      <c r="B160" s="111" t="s">
        <v>237</v>
      </c>
      <c r="C160" s="71" t="s">
        <v>238</v>
      </c>
      <c r="D160" s="9">
        <f t="shared" si="24"/>
        <v>5</v>
      </c>
      <c r="E160" s="33"/>
      <c r="F160" s="33">
        <v>5</v>
      </c>
      <c r="G160" s="33"/>
      <c r="H160" s="12"/>
      <c r="I160" s="33"/>
      <c r="J160" s="33"/>
      <c r="K160" s="45"/>
      <c r="L160" s="9"/>
      <c r="M160" s="9"/>
      <c r="N160" s="45">
        <v>2060704</v>
      </c>
      <c r="O160" s="45" t="s">
        <v>25</v>
      </c>
      <c r="P160" s="47">
        <v>505</v>
      </c>
      <c r="Q160" s="54" t="s">
        <v>151</v>
      </c>
      <c r="R160" s="33"/>
      <c r="S160" s="33"/>
      <c r="T160" s="53" t="s">
        <v>56</v>
      </c>
    </row>
    <row r="161" spans="1:20" ht="24.75" customHeight="1" x14ac:dyDescent="0.25">
      <c r="A161" s="114"/>
      <c r="B161" s="112"/>
      <c r="C161" s="71" t="s">
        <v>239</v>
      </c>
      <c r="D161" s="9">
        <f t="shared" si="24"/>
        <v>-10</v>
      </c>
      <c r="E161" s="12"/>
      <c r="F161" s="12"/>
      <c r="G161" s="12"/>
      <c r="H161" s="12"/>
      <c r="I161" s="12"/>
      <c r="J161" s="12"/>
      <c r="K161" s="12"/>
      <c r="L161" s="45">
        <v>-10</v>
      </c>
      <c r="M161" s="45"/>
      <c r="N161" s="45">
        <v>2060704</v>
      </c>
      <c r="O161" s="12" t="s">
        <v>25</v>
      </c>
      <c r="P161" s="45">
        <v>507</v>
      </c>
      <c r="Q161" s="17" t="s">
        <v>147</v>
      </c>
      <c r="R161" s="12"/>
      <c r="S161" s="12"/>
      <c r="T161" s="82" t="s">
        <v>261</v>
      </c>
    </row>
    <row r="162" spans="1:20" ht="24.75" customHeight="1" x14ac:dyDescent="0.25">
      <c r="A162" s="112"/>
      <c r="B162" s="15" t="s">
        <v>268</v>
      </c>
      <c r="C162" s="71" t="s">
        <v>239</v>
      </c>
      <c r="D162" s="9">
        <f t="shared" si="24"/>
        <v>10</v>
      </c>
      <c r="E162" s="12"/>
      <c r="F162" s="12"/>
      <c r="G162" s="12"/>
      <c r="H162" s="12"/>
      <c r="I162" s="12"/>
      <c r="J162" s="12"/>
      <c r="K162" s="12"/>
      <c r="L162" s="45">
        <v>10</v>
      </c>
      <c r="M162" s="45"/>
      <c r="N162" s="45">
        <v>2060704</v>
      </c>
      <c r="O162" s="12" t="s">
        <v>25</v>
      </c>
      <c r="P162" s="45">
        <v>507</v>
      </c>
      <c r="Q162" s="17" t="s">
        <v>147</v>
      </c>
      <c r="R162" s="12"/>
      <c r="S162" s="12"/>
      <c r="T162" s="82" t="s">
        <v>261</v>
      </c>
    </row>
    <row r="163" spans="1:20" ht="24.75" customHeight="1" x14ac:dyDescent="0.25">
      <c r="A163" s="111" t="s">
        <v>259</v>
      </c>
      <c r="B163" s="106" t="s">
        <v>240</v>
      </c>
      <c r="C163" s="119"/>
      <c r="D163" s="9">
        <f>D164+D165+D166</f>
        <v>5</v>
      </c>
      <c r="E163" s="84">
        <f t="shared" ref="E163:L163" si="30">E164+E165+E166</f>
        <v>0</v>
      </c>
      <c r="F163" s="84">
        <f t="shared" si="30"/>
        <v>5</v>
      </c>
      <c r="G163" s="84">
        <f t="shared" si="30"/>
        <v>0</v>
      </c>
      <c r="H163" s="84">
        <f t="shared" si="30"/>
        <v>0</v>
      </c>
      <c r="I163" s="84">
        <f t="shared" si="30"/>
        <v>0</v>
      </c>
      <c r="J163" s="84">
        <f t="shared" si="30"/>
        <v>0</v>
      </c>
      <c r="K163" s="84">
        <f t="shared" si="30"/>
        <v>0</v>
      </c>
      <c r="L163" s="84">
        <f t="shared" si="30"/>
        <v>0</v>
      </c>
      <c r="M163" s="84"/>
      <c r="N163" s="12"/>
      <c r="O163" s="12"/>
      <c r="P163" s="12"/>
      <c r="Q163" s="17"/>
      <c r="R163" s="12"/>
      <c r="S163" s="12"/>
      <c r="T163" s="12"/>
    </row>
    <row r="164" spans="1:20" ht="24.75" customHeight="1" x14ac:dyDescent="0.25">
      <c r="A164" s="114"/>
      <c r="B164" s="103" t="s">
        <v>269</v>
      </c>
      <c r="C164" s="71" t="s">
        <v>242</v>
      </c>
      <c r="D164" s="84">
        <f>SUM(E164:L164)</f>
        <v>-10</v>
      </c>
      <c r="E164" s="83"/>
      <c r="F164" s="83"/>
      <c r="G164" s="83"/>
      <c r="H164" s="83"/>
      <c r="I164" s="83"/>
      <c r="J164" s="83"/>
      <c r="K164" s="83"/>
      <c r="L164" s="83">
        <v>-10</v>
      </c>
      <c r="M164" s="83"/>
      <c r="N164" s="45">
        <v>2060704</v>
      </c>
      <c r="O164" s="45" t="s">
        <v>25</v>
      </c>
      <c r="P164" s="45">
        <v>507</v>
      </c>
      <c r="Q164" s="25" t="s">
        <v>147</v>
      </c>
      <c r="R164" s="83"/>
      <c r="S164" s="83"/>
      <c r="T164" s="82" t="s">
        <v>261</v>
      </c>
    </row>
    <row r="165" spans="1:20" ht="24.75" customHeight="1" x14ac:dyDescent="0.25">
      <c r="A165" s="114"/>
      <c r="B165" s="104" t="s">
        <v>267</v>
      </c>
      <c r="C165" s="71" t="s">
        <v>241</v>
      </c>
      <c r="D165" s="84">
        <f>SUM(E165:L165)</f>
        <v>5</v>
      </c>
      <c r="E165" s="33"/>
      <c r="F165" s="33">
        <v>5</v>
      </c>
      <c r="G165" s="33"/>
      <c r="H165" s="83"/>
      <c r="I165" s="33"/>
      <c r="J165" s="33"/>
      <c r="K165" s="45"/>
      <c r="L165" s="84"/>
      <c r="M165" s="84"/>
      <c r="N165" s="45">
        <v>2060704</v>
      </c>
      <c r="O165" s="45" t="s">
        <v>25</v>
      </c>
      <c r="P165" s="45">
        <v>507</v>
      </c>
      <c r="Q165" s="25" t="s">
        <v>147</v>
      </c>
      <c r="R165" s="33"/>
      <c r="S165" s="33"/>
      <c r="T165" s="53" t="s">
        <v>56</v>
      </c>
    </row>
    <row r="166" spans="1:20" ht="24.75" customHeight="1" x14ac:dyDescent="0.25">
      <c r="A166" s="112"/>
      <c r="B166" s="72" t="s">
        <v>260</v>
      </c>
      <c r="C166" s="71" t="s">
        <v>242</v>
      </c>
      <c r="D166" s="9">
        <f>SUM(E166:L166)</f>
        <v>10</v>
      </c>
      <c r="E166" s="12"/>
      <c r="F166" s="12"/>
      <c r="G166" s="12"/>
      <c r="H166" s="12"/>
      <c r="I166" s="12"/>
      <c r="J166" s="12"/>
      <c r="K166" s="12"/>
      <c r="L166" s="12">
        <v>10</v>
      </c>
      <c r="M166" s="12"/>
      <c r="N166" s="45">
        <v>2060704</v>
      </c>
      <c r="O166" s="45" t="s">
        <v>25</v>
      </c>
      <c r="P166" s="45">
        <v>507</v>
      </c>
      <c r="Q166" s="25" t="s">
        <v>147</v>
      </c>
      <c r="R166" s="12"/>
      <c r="S166" s="12"/>
      <c r="T166" s="82" t="s">
        <v>261</v>
      </c>
    </row>
    <row r="167" spans="1:20" ht="24.75" customHeight="1" x14ac:dyDescent="0.25">
      <c r="A167" s="113" t="s">
        <v>243</v>
      </c>
      <c r="B167" s="106" t="s">
        <v>244</v>
      </c>
      <c r="C167" s="106"/>
      <c r="D167" s="9">
        <f>SUM(E167:L167)</f>
        <v>16.3</v>
      </c>
      <c r="E167" s="35">
        <f>SUM(E168:E170)</f>
        <v>0</v>
      </c>
      <c r="F167" s="35">
        <f t="shared" ref="F167:L167" si="31">SUM(F168:F170)</f>
        <v>0</v>
      </c>
      <c r="G167" s="35">
        <f t="shared" si="31"/>
        <v>1.3</v>
      </c>
      <c r="H167" s="35">
        <f t="shared" si="31"/>
        <v>0</v>
      </c>
      <c r="I167" s="35">
        <f t="shared" si="31"/>
        <v>0</v>
      </c>
      <c r="J167" s="35">
        <f t="shared" si="31"/>
        <v>5</v>
      </c>
      <c r="K167" s="35">
        <f t="shared" si="31"/>
        <v>10</v>
      </c>
      <c r="L167" s="35">
        <f t="shared" si="31"/>
        <v>0</v>
      </c>
      <c r="M167" s="35"/>
      <c r="N167" s="12"/>
      <c r="O167" s="12"/>
      <c r="P167" s="12"/>
      <c r="Q167" s="17"/>
      <c r="R167" s="12"/>
      <c r="S167" s="12"/>
      <c r="T167" s="12"/>
    </row>
    <row r="168" spans="1:20" ht="24.75" customHeight="1" x14ac:dyDescent="0.25">
      <c r="A168" s="113"/>
      <c r="B168" s="111" t="s">
        <v>245</v>
      </c>
      <c r="C168" s="17" t="s">
        <v>179</v>
      </c>
      <c r="D168" s="9">
        <f t="shared" ref="D168:D175" si="32">SUM(E168:L168)</f>
        <v>1.3</v>
      </c>
      <c r="E168" s="12"/>
      <c r="F168" s="12"/>
      <c r="G168" s="23">
        <v>1.3</v>
      </c>
      <c r="H168" s="12"/>
      <c r="I168" s="12"/>
      <c r="J168" s="12"/>
      <c r="K168" s="47"/>
      <c r="L168" s="9"/>
      <c r="M168" s="9"/>
      <c r="N168" s="47">
        <v>2060703</v>
      </c>
      <c r="O168" s="47" t="s">
        <v>39</v>
      </c>
      <c r="P168" s="66">
        <v>502</v>
      </c>
      <c r="Q168" s="68" t="s">
        <v>170</v>
      </c>
      <c r="R168" s="12"/>
      <c r="S168" s="12"/>
      <c r="T168" s="13" t="s">
        <v>46</v>
      </c>
    </row>
    <row r="169" spans="1:20" ht="24.75" customHeight="1" x14ac:dyDescent="0.25">
      <c r="A169" s="115"/>
      <c r="B169" s="112"/>
      <c r="C169" s="27" t="s">
        <v>246</v>
      </c>
      <c r="D169" s="9">
        <f t="shared" si="32"/>
        <v>5</v>
      </c>
      <c r="E169" s="12"/>
      <c r="F169" s="12"/>
      <c r="G169" s="12"/>
      <c r="H169" s="12"/>
      <c r="I169" s="12"/>
      <c r="J169" s="12">
        <v>5</v>
      </c>
      <c r="K169" s="43"/>
      <c r="L169" s="9"/>
      <c r="M169" s="9"/>
      <c r="N169" s="43">
        <v>2060704</v>
      </c>
      <c r="O169" s="43" t="s">
        <v>25</v>
      </c>
      <c r="P169" s="47">
        <v>505</v>
      </c>
      <c r="Q169" s="54" t="s">
        <v>151</v>
      </c>
      <c r="R169" s="12"/>
      <c r="S169" s="12"/>
      <c r="T169" s="56" t="s">
        <v>223</v>
      </c>
    </row>
    <row r="170" spans="1:20" ht="24.75" customHeight="1" x14ac:dyDescent="0.25">
      <c r="A170" s="115"/>
      <c r="B170" s="22" t="s">
        <v>247</v>
      </c>
      <c r="C170" s="4" t="s">
        <v>248</v>
      </c>
      <c r="D170" s="9">
        <f t="shared" si="32"/>
        <v>10</v>
      </c>
      <c r="E170" s="12"/>
      <c r="F170" s="12"/>
      <c r="G170" s="12"/>
      <c r="H170" s="12"/>
      <c r="I170" s="12"/>
      <c r="J170" s="12"/>
      <c r="K170" s="11">
        <v>10</v>
      </c>
      <c r="L170" s="9"/>
      <c r="M170" s="9"/>
      <c r="N170" s="43">
        <v>2060704</v>
      </c>
      <c r="O170" s="43" t="s">
        <v>25</v>
      </c>
      <c r="P170" s="43">
        <v>507</v>
      </c>
      <c r="Q170" s="56" t="s">
        <v>147</v>
      </c>
      <c r="R170" s="12"/>
      <c r="S170" s="12"/>
      <c r="T170" s="53" t="s">
        <v>166</v>
      </c>
    </row>
    <row r="171" spans="1:20" ht="27.75" customHeight="1" x14ac:dyDescent="0.25">
      <c r="A171" s="113" t="s">
        <v>249</v>
      </c>
      <c r="B171" s="106" t="s">
        <v>250</v>
      </c>
      <c r="C171" s="106"/>
      <c r="D171" s="9">
        <f t="shared" si="32"/>
        <v>6.3</v>
      </c>
      <c r="E171" s="35">
        <f>E172+E173</f>
        <v>0</v>
      </c>
      <c r="F171" s="35">
        <f t="shared" ref="F171:L171" si="33">F172+F173</f>
        <v>0</v>
      </c>
      <c r="G171" s="35">
        <f t="shared" si="33"/>
        <v>1.3</v>
      </c>
      <c r="H171" s="35">
        <f t="shared" si="33"/>
        <v>0</v>
      </c>
      <c r="I171" s="35">
        <f t="shared" si="33"/>
        <v>0</v>
      </c>
      <c r="J171" s="35">
        <f t="shared" si="33"/>
        <v>5</v>
      </c>
      <c r="K171" s="35">
        <f t="shared" si="33"/>
        <v>0</v>
      </c>
      <c r="L171" s="35">
        <f t="shared" si="33"/>
        <v>0</v>
      </c>
      <c r="M171" s="35"/>
      <c r="N171" s="12"/>
      <c r="O171" s="12"/>
      <c r="P171" s="12"/>
      <c r="Q171" s="17"/>
      <c r="R171" s="12"/>
      <c r="S171" s="12"/>
      <c r="T171" s="12"/>
    </row>
    <row r="172" spans="1:20" ht="27.75" customHeight="1" x14ac:dyDescent="0.25">
      <c r="A172" s="113"/>
      <c r="B172" s="109" t="s">
        <v>251</v>
      </c>
      <c r="C172" s="36" t="s">
        <v>252</v>
      </c>
      <c r="D172" s="9">
        <f t="shared" si="32"/>
        <v>1.3</v>
      </c>
      <c r="E172" s="12"/>
      <c r="F172" s="12"/>
      <c r="G172" s="23">
        <v>1.3</v>
      </c>
      <c r="H172" s="12"/>
      <c r="I172" s="12"/>
      <c r="J172" s="12"/>
      <c r="K172" s="47"/>
      <c r="L172" s="9"/>
      <c r="M172" s="9"/>
      <c r="N172" s="47">
        <v>2060703</v>
      </c>
      <c r="O172" s="47" t="s">
        <v>39</v>
      </c>
      <c r="P172" s="47">
        <v>502</v>
      </c>
      <c r="Q172" s="54" t="s">
        <v>170</v>
      </c>
      <c r="R172" s="23"/>
      <c r="S172" s="55"/>
      <c r="T172" s="13" t="s">
        <v>46</v>
      </c>
    </row>
    <row r="173" spans="1:20" ht="27.75" customHeight="1" x14ac:dyDescent="0.25">
      <c r="A173" s="115"/>
      <c r="B173" s="124"/>
      <c r="C173" s="28" t="s">
        <v>253</v>
      </c>
      <c r="D173" s="9">
        <f t="shared" si="32"/>
        <v>5</v>
      </c>
      <c r="E173" s="12"/>
      <c r="F173" s="12"/>
      <c r="G173" s="23"/>
      <c r="H173" s="12"/>
      <c r="I173" s="12"/>
      <c r="J173" s="12">
        <v>5</v>
      </c>
      <c r="K173" s="47"/>
      <c r="L173" s="9"/>
      <c r="M173" s="9"/>
      <c r="N173" s="43">
        <v>2060704</v>
      </c>
      <c r="O173" s="43" t="s">
        <v>25</v>
      </c>
      <c r="P173" s="47">
        <v>505</v>
      </c>
      <c r="Q173" s="54" t="s">
        <v>151</v>
      </c>
      <c r="R173" s="23"/>
      <c r="S173" s="55"/>
      <c r="T173" s="56" t="s">
        <v>223</v>
      </c>
    </row>
    <row r="174" spans="1:20" ht="27.75" customHeight="1" x14ac:dyDescent="0.25">
      <c r="A174" s="113" t="s">
        <v>254</v>
      </c>
      <c r="B174" s="106" t="s">
        <v>255</v>
      </c>
      <c r="C174" s="106"/>
      <c r="D174" s="9">
        <f t="shared" si="32"/>
        <v>4</v>
      </c>
      <c r="E174" s="35">
        <f>E175</f>
        <v>4</v>
      </c>
      <c r="F174" s="35">
        <f t="shared" ref="F174:L174" si="34">F175</f>
        <v>0</v>
      </c>
      <c r="G174" s="35">
        <f t="shared" si="34"/>
        <v>0</v>
      </c>
      <c r="H174" s="35">
        <f t="shared" si="34"/>
        <v>0</v>
      </c>
      <c r="I174" s="35">
        <f t="shared" si="34"/>
        <v>0</v>
      </c>
      <c r="J174" s="35">
        <f t="shared" si="34"/>
        <v>0</v>
      </c>
      <c r="K174" s="35">
        <f t="shared" si="34"/>
        <v>0</v>
      </c>
      <c r="L174" s="35">
        <f t="shared" si="34"/>
        <v>0</v>
      </c>
      <c r="M174" s="35"/>
      <c r="N174" s="12"/>
      <c r="O174" s="12"/>
      <c r="P174" s="12"/>
      <c r="Q174" s="17"/>
      <c r="R174" s="12"/>
      <c r="S174" s="17"/>
      <c r="T174" s="13"/>
    </row>
    <row r="175" spans="1:20" ht="27.75" customHeight="1" x14ac:dyDescent="0.25">
      <c r="A175" s="113"/>
      <c r="B175" s="22" t="s">
        <v>256</v>
      </c>
      <c r="C175" s="27" t="s">
        <v>257</v>
      </c>
      <c r="D175" s="9">
        <f t="shared" si="32"/>
        <v>4</v>
      </c>
      <c r="E175" s="12">
        <v>4</v>
      </c>
      <c r="F175" s="12"/>
      <c r="G175" s="12"/>
      <c r="H175" s="12"/>
      <c r="I175" s="12"/>
      <c r="J175" s="12"/>
      <c r="K175" s="43"/>
      <c r="L175" s="9"/>
      <c r="M175" s="9"/>
      <c r="N175" s="43">
        <v>2060704</v>
      </c>
      <c r="O175" s="22" t="s">
        <v>25</v>
      </c>
      <c r="P175" s="47">
        <v>502</v>
      </c>
      <c r="Q175" s="54" t="s">
        <v>170</v>
      </c>
      <c r="R175" s="12"/>
      <c r="S175" s="17"/>
      <c r="T175" s="56" t="s">
        <v>32</v>
      </c>
    </row>
  </sheetData>
  <autoFilter ref="A4:U175"/>
  <mergeCells count="88">
    <mergeCell ref="A1:C1"/>
    <mergeCell ref="A2:T2"/>
    <mergeCell ref="A3:T3"/>
    <mergeCell ref="A5:C5"/>
    <mergeCell ref="A6:C6"/>
    <mergeCell ref="B7:C7"/>
    <mergeCell ref="B8:C8"/>
    <mergeCell ref="B9:C9"/>
    <mergeCell ref="B10:C10"/>
    <mergeCell ref="B11:C11"/>
    <mergeCell ref="B12:C12"/>
    <mergeCell ref="B29:C29"/>
    <mergeCell ref="B30:C30"/>
    <mergeCell ref="B41:C41"/>
    <mergeCell ref="B42:C42"/>
    <mergeCell ref="B13:B17"/>
    <mergeCell ref="B18:B20"/>
    <mergeCell ref="B25:B27"/>
    <mergeCell ref="B31:B33"/>
    <mergeCell ref="C14:C16"/>
    <mergeCell ref="C26:C27"/>
    <mergeCell ref="B43:C43"/>
    <mergeCell ref="B44:C44"/>
    <mergeCell ref="B88:C88"/>
    <mergeCell ref="B89:C89"/>
    <mergeCell ref="B90:C90"/>
    <mergeCell ref="B45:B87"/>
    <mergeCell ref="C56:C57"/>
    <mergeCell ref="C59:C60"/>
    <mergeCell ref="C62:C63"/>
    <mergeCell ref="C75:C77"/>
    <mergeCell ref="C83:C84"/>
    <mergeCell ref="B91:C91"/>
    <mergeCell ref="B92:C92"/>
    <mergeCell ref="B93:C93"/>
    <mergeCell ref="B94:C94"/>
    <mergeCell ref="B95:C95"/>
    <mergeCell ref="A96:C96"/>
    <mergeCell ref="B97:C97"/>
    <mergeCell ref="B121:C121"/>
    <mergeCell ref="B124:C124"/>
    <mergeCell ref="B128:C128"/>
    <mergeCell ref="A97:A120"/>
    <mergeCell ref="A121:A123"/>
    <mergeCell ref="A124:A127"/>
    <mergeCell ref="A128:A131"/>
    <mergeCell ref="B122:B123"/>
    <mergeCell ref="B125:B127"/>
    <mergeCell ref="B129:B130"/>
    <mergeCell ref="C129:C130"/>
    <mergeCell ref="B98:B119"/>
    <mergeCell ref="B174:C174"/>
    <mergeCell ref="B132:C132"/>
    <mergeCell ref="B142:C142"/>
    <mergeCell ref="B147:C147"/>
    <mergeCell ref="B150:C150"/>
    <mergeCell ref="B156:C156"/>
    <mergeCell ref="B133:B137"/>
    <mergeCell ref="B139:B140"/>
    <mergeCell ref="B143:B145"/>
    <mergeCell ref="B151:B155"/>
    <mergeCell ref="C133:C134"/>
    <mergeCell ref="C143:C144"/>
    <mergeCell ref="C151:C152"/>
    <mergeCell ref="B172:B173"/>
    <mergeCell ref="B159:C159"/>
    <mergeCell ref="B163:C163"/>
    <mergeCell ref="A7:A8"/>
    <mergeCell ref="A9:A11"/>
    <mergeCell ref="A12:A42"/>
    <mergeCell ref="A43:A91"/>
    <mergeCell ref="A92:A95"/>
    <mergeCell ref="A174:A175"/>
    <mergeCell ref="A132:A141"/>
    <mergeCell ref="A142:A146"/>
    <mergeCell ref="A147:A149"/>
    <mergeCell ref="A150:A155"/>
    <mergeCell ref="A156:A158"/>
    <mergeCell ref="A159:A162"/>
    <mergeCell ref="A163:A166"/>
    <mergeCell ref="A167:A170"/>
    <mergeCell ref="A171:A173"/>
    <mergeCell ref="B167:C167"/>
    <mergeCell ref="B171:C171"/>
    <mergeCell ref="C157:C158"/>
    <mergeCell ref="B157:B158"/>
    <mergeCell ref="B160:B161"/>
    <mergeCell ref="B168:B169"/>
  </mergeCells>
  <phoneticPr fontId="9" type="noConversion"/>
  <printOptions horizontalCentered="1"/>
  <pageMargins left="0.23622047244094499" right="7.8740157480315001E-2" top="0.511811023622047" bottom="0.47244094488188998" header="0.196850393700787" footer="0.31496062992126"/>
  <pageSetup paperSize="9" scale="78" fitToHeight="0" orientation="landscape" r:id="rId1"/>
  <headerFooter>
    <oddFooter>&amp;C第 &amp;P 页，共 &amp;N 页</oddFooter>
  </headerFooter>
  <ignoredErrors>
    <ignoredError sqref="D16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邹倩 null</cp:lastModifiedBy>
  <cp:lastPrinted>2024-07-05T02:00:34Z</cp:lastPrinted>
  <dcterms:created xsi:type="dcterms:W3CDTF">2006-09-13T19:21:00Z</dcterms:created>
  <dcterms:modified xsi:type="dcterms:W3CDTF">2024-07-10T01:28:32Z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12914DDD94F64FAFA4095E9C33D278E0</vt:lpwstr>
  </property>
</Properties>
</file>