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090"/>
  </bookViews>
  <sheets>
    <sheet name="附件1" sheetId="9" r:id="rId1"/>
    <sheet name="附件2" sheetId="10" r:id="rId2"/>
    <sheet name="附件3" sheetId="11" r:id="rId3"/>
    <sheet name="附件4" sheetId="12" r:id="rId4"/>
    <sheet name="附件5" sheetId="13" r:id="rId5"/>
    <sheet name="附件6" sheetId="14" r:id="rId6"/>
    <sheet name="附件7" sheetId="15" r:id="rId7"/>
    <sheet name="附件8" sheetId="16" r:id="rId8"/>
  </sheets>
  <definedNames>
    <definedName name="_xlnm._FilterDatabase" localSheetId="0" hidden="1">附件1!$A$92:$Q$237</definedName>
    <definedName name="_xlnm._FilterDatabase" localSheetId="1" hidden="1">附件2!$A$5:$J$657</definedName>
    <definedName name="_xlnm._FilterDatabase" localSheetId="2" hidden="1">附件3!$A$5:$J$90</definedName>
    <definedName name="_xlnm._FilterDatabase" localSheetId="3" hidden="1">附件4!$A$9:$I$308</definedName>
    <definedName name="_xlnm._FilterDatabase" localSheetId="7" hidden="1">附件8!$A$5:$I$64</definedName>
    <definedName name="_xlnm.Print_Titles" localSheetId="0">附件1!$4:$5</definedName>
    <definedName name="_xlnm.Print_Titles" localSheetId="1">附件2!$5:$5</definedName>
    <definedName name="_xlnm.Print_Titles" localSheetId="2">附件3!$5:$5</definedName>
    <definedName name="_xlnm.Print_Titles" localSheetId="3">附件4!$4:$4</definedName>
    <definedName name="_xlnm.Print_Titles" localSheetId="4">附件5!$3:$3</definedName>
    <definedName name="_xlnm.Print_Titles" localSheetId="5">附件6!$3:$3</definedName>
    <definedName name="_xlnm.Print_Titles" localSheetId="6">附件7!$3:$3</definedName>
    <definedName name="_xlnm.Print_Titles" localSheetId="7">附件8!$5:$5</definedName>
  </definedNames>
  <calcPr calcId="145621"/>
</workbook>
</file>

<file path=xl/calcChain.xml><?xml version="1.0" encoding="utf-8"?>
<calcChain xmlns="http://schemas.openxmlformats.org/spreadsheetml/2006/main">
  <c r="I63" i="16" l="1"/>
  <c r="I61" i="16"/>
  <c r="I59" i="16"/>
  <c r="I57" i="16"/>
  <c r="I55" i="16"/>
  <c r="I53" i="16"/>
  <c r="I49" i="16"/>
  <c r="I48" i="16"/>
  <c r="I47" i="16" s="1"/>
  <c r="I37" i="16"/>
  <c r="I32" i="16"/>
  <c r="I27" i="16"/>
  <c r="I24" i="16"/>
  <c r="I12" i="16"/>
  <c r="I9" i="16"/>
  <c r="I8" i="16"/>
  <c r="I7" i="16" s="1"/>
  <c r="D35" i="15"/>
  <c r="D33" i="15"/>
  <c r="D31" i="15"/>
  <c r="D28" i="15"/>
  <c r="D25" i="15"/>
  <c r="D22" i="15"/>
  <c r="D20" i="15"/>
  <c r="D17" i="15"/>
  <c r="D15" i="15"/>
  <c r="D13" i="15"/>
  <c r="D11" i="15"/>
  <c r="D6" i="15"/>
  <c r="D5" i="15"/>
  <c r="D4" i="15" s="1"/>
  <c r="I292" i="12"/>
  <c r="I256" i="12"/>
  <c r="I255" i="12" s="1"/>
  <c r="I234" i="12"/>
  <c r="I222" i="12"/>
  <c r="I221" i="12" s="1"/>
  <c r="I211" i="12"/>
  <c r="I187" i="12"/>
  <c r="I170" i="12"/>
  <c r="I168" i="12" s="1"/>
  <c r="I133" i="12"/>
  <c r="I127" i="12"/>
  <c r="I114" i="12"/>
  <c r="I43" i="12"/>
  <c r="I8" i="12"/>
  <c r="J72" i="11"/>
  <c r="J8" i="11"/>
  <c r="J7" i="11"/>
  <c r="J6" i="11" s="1"/>
  <c r="J647" i="10"/>
  <c r="J646" i="10" s="1"/>
  <c r="J642" i="10"/>
  <c r="J634" i="10"/>
  <c r="J626" i="10"/>
  <c r="J625" i="10" s="1"/>
  <c r="J616" i="10"/>
  <c r="J598" i="10"/>
  <c r="J597" i="10" s="1"/>
  <c r="J592" i="10"/>
  <c r="J584" i="10"/>
  <c r="J583" i="10"/>
  <c r="J567" i="10"/>
  <c r="J566" i="10" s="1"/>
  <c r="J565" i="10"/>
  <c r="J550" i="10"/>
  <c r="J549" i="10" s="1"/>
  <c r="J544" i="10"/>
  <c r="J533" i="10"/>
  <c r="J526" i="10"/>
  <c r="J525" i="10" s="1"/>
  <c r="J495" i="10"/>
  <c r="J483" i="10"/>
  <c r="J480" i="10"/>
  <c r="J476" i="10"/>
  <c r="J475" i="10" s="1"/>
  <c r="J474" i="10" s="1"/>
  <c r="J473" i="10" s="1"/>
  <c r="J459" i="10"/>
  <c r="J451" i="10"/>
  <c r="J448" i="10"/>
  <c r="J447" i="10"/>
  <c r="J444" i="10"/>
  <c r="J440" i="10"/>
  <c r="J432" i="10"/>
  <c r="J428" i="10"/>
  <c r="J422" i="10"/>
  <c r="J407" i="10"/>
  <c r="J402" i="10"/>
  <c r="J398" i="10"/>
  <c r="J389" i="10"/>
  <c r="J384" i="10"/>
  <c r="J377" i="10"/>
  <c r="J373" i="10"/>
  <c r="J367" i="10"/>
  <c r="J363" i="10"/>
  <c r="J354" i="10"/>
  <c r="J335" i="10"/>
  <c r="J311" i="10"/>
  <c r="J304" i="10"/>
  <c r="J299" i="10"/>
  <c r="J293" i="10"/>
  <c r="J286" i="10"/>
  <c r="J282" i="10"/>
  <c r="J273" i="10"/>
  <c r="J260" i="10"/>
  <c r="J249" i="10"/>
  <c r="J239" i="10"/>
  <c r="J235" i="10"/>
  <c r="J229" i="10"/>
  <c r="J209" i="10"/>
  <c r="J204" i="10"/>
  <c r="J201" i="10"/>
  <c r="J192" i="10"/>
  <c r="J188" i="10"/>
  <c r="J181" i="10"/>
  <c r="J173" i="10"/>
  <c r="J164" i="10"/>
  <c r="J150" i="10"/>
  <c r="J142" i="10"/>
  <c r="J132" i="10"/>
  <c r="J123" i="10"/>
  <c r="J118" i="10"/>
  <c r="J82" i="10"/>
  <c r="J76" i="10"/>
  <c r="J67" i="10"/>
  <c r="J61" i="10"/>
  <c r="J51" i="10"/>
  <c r="J29" i="10"/>
  <c r="J22" i="10"/>
  <c r="J9" i="10"/>
  <c r="J8" i="10" s="1"/>
  <c r="J7" i="10"/>
  <c r="J6" i="10" s="1"/>
  <c r="I228" i="9"/>
  <c r="H237" i="9"/>
  <c r="P237" i="9" s="1"/>
  <c r="H236" i="9"/>
  <c r="P236" i="9" s="1"/>
  <c r="H235" i="9"/>
  <c r="P235" i="9" s="1"/>
  <c r="H234" i="9"/>
  <c r="P234" i="9" s="1"/>
  <c r="H233" i="9"/>
  <c r="P233" i="9" s="1"/>
  <c r="H232" i="9"/>
  <c r="P232" i="9" s="1"/>
  <c r="H231" i="9"/>
  <c r="M228" i="9"/>
  <c r="H230" i="9"/>
  <c r="H229" i="9"/>
  <c r="P229" i="9" s="1"/>
  <c r="O228" i="9"/>
  <c r="N228" i="9"/>
  <c r="L228" i="9"/>
  <c r="K228" i="9"/>
  <c r="J228" i="9"/>
  <c r="H227" i="9"/>
  <c r="P227" i="9" s="1"/>
  <c r="H226" i="9"/>
  <c r="P226" i="9" s="1"/>
  <c r="H225" i="9"/>
  <c r="P225" i="9" s="1"/>
  <c r="H224" i="9"/>
  <c r="P224" i="9" s="1"/>
  <c r="H223" i="9"/>
  <c r="P223" i="9" s="1"/>
  <c r="H222" i="9"/>
  <c r="P222" i="9" s="1"/>
  <c r="H221" i="9"/>
  <c r="P221" i="9" s="1"/>
  <c r="H220" i="9"/>
  <c r="P220" i="9" s="1"/>
  <c r="H219" i="9"/>
  <c r="P219" i="9" s="1"/>
  <c r="H218" i="9"/>
  <c r="P218" i="9" s="1"/>
  <c r="H217" i="9"/>
  <c r="H216" i="9"/>
  <c r="P216" i="9" s="1"/>
  <c r="O215" i="9"/>
  <c r="N215" i="9"/>
  <c r="L215" i="9"/>
  <c r="K215" i="9"/>
  <c r="J215" i="9"/>
  <c r="H214" i="9"/>
  <c r="P214" i="9" s="1"/>
  <c r="L208" i="9"/>
  <c r="H213" i="9"/>
  <c r="P213" i="9" s="1"/>
  <c r="H212" i="9"/>
  <c r="P212" i="9" s="1"/>
  <c r="H211" i="9"/>
  <c r="P211" i="9" s="1"/>
  <c r="O208" i="9"/>
  <c r="H210" i="9"/>
  <c r="P210" i="9" s="1"/>
  <c r="H209" i="9"/>
  <c r="N208" i="9"/>
  <c r="M208" i="9"/>
  <c r="K208" i="9"/>
  <c r="J208" i="9"/>
  <c r="H207" i="9"/>
  <c r="P207" i="9" s="1"/>
  <c r="H206" i="9"/>
  <c r="P206" i="9" s="1"/>
  <c r="H205" i="9"/>
  <c r="P205" i="9" s="1"/>
  <c r="H204" i="9"/>
  <c r="P204" i="9" s="1"/>
  <c r="H203" i="9"/>
  <c r="P203" i="9" s="1"/>
  <c r="H202" i="9"/>
  <c r="H201" i="9"/>
  <c r="P201" i="9" s="1"/>
  <c r="I195" i="9"/>
  <c r="H200" i="9"/>
  <c r="P200" i="9" s="1"/>
  <c r="M195" i="9"/>
  <c r="H199" i="9"/>
  <c r="P199" i="9" s="1"/>
  <c r="H198" i="9"/>
  <c r="P198" i="9" s="1"/>
  <c r="H197" i="9"/>
  <c r="P197" i="9" s="1"/>
  <c r="H196" i="9"/>
  <c r="P196" i="9" s="1"/>
  <c r="O195" i="9"/>
  <c r="N195" i="9"/>
  <c r="L195" i="9"/>
  <c r="K195" i="9"/>
  <c r="J195" i="9"/>
  <c r="L182" i="9"/>
  <c r="H194" i="9"/>
  <c r="H193" i="9"/>
  <c r="P193" i="9" s="1"/>
  <c r="H192" i="9"/>
  <c r="P192" i="9" s="1"/>
  <c r="P191" i="9"/>
  <c r="H191" i="9"/>
  <c r="P190" i="9"/>
  <c r="H190" i="9"/>
  <c r="H188" i="9"/>
  <c r="P188" i="9" s="1"/>
  <c r="H187" i="9"/>
  <c r="P187" i="9" s="1"/>
  <c r="P186" i="9"/>
  <c r="H186" i="9"/>
  <c r="P185" i="9"/>
  <c r="H185" i="9"/>
  <c r="H184" i="9"/>
  <c r="O182" i="9"/>
  <c r="H183" i="9"/>
  <c r="N182" i="9"/>
  <c r="K182" i="9"/>
  <c r="J182" i="9"/>
  <c r="H181" i="9"/>
  <c r="P181" i="9" s="1"/>
  <c r="H180" i="9"/>
  <c r="P180" i="9" s="1"/>
  <c r="H179" i="9"/>
  <c r="P179" i="9" s="1"/>
  <c r="H178" i="9"/>
  <c r="P178" i="9" s="1"/>
  <c r="P177" i="9"/>
  <c r="H177" i="9"/>
  <c r="O175" i="9"/>
  <c r="N175" i="9"/>
  <c r="M175" i="9"/>
  <c r="L175" i="9"/>
  <c r="K175" i="9"/>
  <c r="J175" i="9"/>
  <c r="H174" i="9"/>
  <c r="H173" i="9"/>
  <c r="P173" i="9" s="1"/>
  <c r="P172" i="9"/>
  <c r="H172" i="9"/>
  <c r="H171" i="9"/>
  <c r="N169" i="9"/>
  <c r="L169" i="9"/>
  <c r="K169" i="9"/>
  <c r="J169" i="9"/>
  <c r="H168" i="9"/>
  <c r="P168" i="9" s="1"/>
  <c r="H167" i="9"/>
  <c r="P167" i="9" s="1"/>
  <c r="M158" i="9"/>
  <c r="H166" i="9"/>
  <c r="H165" i="9"/>
  <c r="P165" i="9" s="1"/>
  <c r="H164" i="9"/>
  <c r="P164" i="9" s="1"/>
  <c r="H163" i="9"/>
  <c r="P163" i="9" s="1"/>
  <c r="H162" i="9"/>
  <c r="H161" i="9"/>
  <c r="P161" i="9" s="1"/>
  <c r="H160" i="9"/>
  <c r="P160" i="9" s="1"/>
  <c r="O158" i="9"/>
  <c r="H159" i="9"/>
  <c r="N158" i="9"/>
  <c r="K158" i="9"/>
  <c r="J158" i="9"/>
  <c r="H157" i="9"/>
  <c r="L148" i="9"/>
  <c r="H156" i="9"/>
  <c r="P156" i="9" s="1"/>
  <c r="O148" i="9"/>
  <c r="H155" i="9"/>
  <c r="H154" i="9"/>
  <c r="P154" i="9" s="1"/>
  <c r="P153" i="9"/>
  <c r="H153" i="9"/>
  <c r="H152" i="9"/>
  <c r="P152" i="9" s="1"/>
  <c r="H151" i="9"/>
  <c r="P151" i="9" s="1"/>
  <c r="H150" i="9"/>
  <c r="P150" i="9" s="1"/>
  <c r="N148" i="9"/>
  <c r="K148" i="9"/>
  <c r="J148" i="9"/>
  <c r="H147" i="9"/>
  <c r="P147" i="9" s="1"/>
  <c r="H146" i="9"/>
  <c r="P146" i="9" s="1"/>
  <c r="H145" i="9"/>
  <c r="P145" i="9" s="1"/>
  <c r="H144" i="9"/>
  <c r="P144" i="9" s="1"/>
  <c r="H143" i="9"/>
  <c r="P143" i="9" s="1"/>
  <c r="H142" i="9"/>
  <c r="P142" i="9" s="1"/>
  <c r="O135" i="9"/>
  <c r="H141" i="9"/>
  <c r="P141" i="9" s="1"/>
  <c r="H140" i="9"/>
  <c r="P140" i="9" s="1"/>
  <c r="H139" i="9"/>
  <c r="P139" i="9" s="1"/>
  <c r="M135" i="9"/>
  <c r="H138" i="9"/>
  <c r="P138" i="9" s="1"/>
  <c r="H137" i="9"/>
  <c r="P137" i="9" s="1"/>
  <c r="H136" i="9"/>
  <c r="P136" i="9" s="1"/>
  <c r="N135" i="9"/>
  <c r="L135" i="9"/>
  <c r="K135" i="9"/>
  <c r="J135" i="9"/>
  <c r="I135" i="9"/>
  <c r="H134" i="9"/>
  <c r="P134" i="9" s="1"/>
  <c r="H133" i="9"/>
  <c r="P133" i="9" s="1"/>
  <c r="H132" i="9"/>
  <c r="P132" i="9" s="1"/>
  <c r="H131" i="9"/>
  <c r="P131" i="9" s="1"/>
  <c r="H130" i="9"/>
  <c r="P130" i="9" s="1"/>
  <c r="H129" i="9"/>
  <c r="P129" i="9" s="1"/>
  <c r="H128" i="9"/>
  <c r="H127" i="9"/>
  <c r="P127" i="9" s="1"/>
  <c r="I121" i="9"/>
  <c r="H126" i="9"/>
  <c r="H125" i="9"/>
  <c r="P125" i="9" s="1"/>
  <c r="H124" i="9"/>
  <c r="P124" i="9" s="1"/>
  <c r="H123" i="9"/>
  <c r="P123" i="9" s="1"/>
  <c r="H122" i="9"/>
  <c r="P122" i="9" s="1"/>
  <c r="O121" i="9"/>
  <c r="N121" i="9"/>
  <c r="L121" i="9"/>
  <c r="K121" i="9"/>
  <c r="J121" i="9"/>
  <c r="H120" i="9"/>
  <c r="M114" i="9"/>
  <c r="H119" i="9"/>
  <c r="H118" i="9"/>
  <c r="P118" i="9" s="1"/>
  <c r="H117" i="9"/>
  <c r="P117" i="9" s="1"/>
  <c r="H116" i="9"/>
  <c r="P116" i="9" s="1"/>
  <c r="I114" i="9"/>
  <c r="H115" i="9"/>
  <c r="O114" i="9"/>
  <c r="N114" i="9"/>
  <c r="K114" i="9"/>
  <c r="J114" i="9"/>
  <c r="H113" i="9"/>
  <c r="P113" i="9" s="1"/>
  <c r="O103" i="9"/>
  <c r="H112" i="9"/>
  <c r="P112" i="9" s="1"/>
  <c r="H111" i="9"/>
  <c r="P111" i="9" s="1"/>
  <c r="H110" i="9"/>
  <c r="P110" i="9" s="1"/>
  <c r="M103" i="9"/>
  <c r="H109" i="9"/>
  <c r="H108" i="9"/>
  <c r="P108" i="9" s="1"/>
  <c r="H107" i="9"/>
  <c r="P107" i="9" s="1"/>
  <c r="H106" i="9"/>
  <c r="P106" i="9" s="1"/>
  <c r="H105" i="9"/>
  <c r="P105" i="9" s="1"/>
  <c r="L103" i="9"/>
  <c r="H104" i="9"/>
  <c r="N103" i="9"/>
  <c r="K103" i="9"/>
  <c r="J103" i="9"/>
  <c r="I103" i="9"/>
  <c r="H102" i="9"/>
  <c r="H101" i="9"/>
  <c r="P101" i="9" s="1"/>
  <c r="H100" i="9"/>
  <c r="P100" i="9" s="1"/>
  <c r="H99" i="9"/>
  <c r="P99" i="9" s="1"/>
  <c r="H98" i="9"/>
  <c r="P98" i="9" s="1"/>
  <c r="H97" i="9"/>
  <c r="P97" i="9" s="1"/>
  <c r="I92" i="9"/>
  <c r="H96" i="9"/>
  <c r="P96" i="9" s="1"/>
  <c r="H95" i="9"/>
  <c r="P95" i="9" s="1"/>
  <c r="H94" i="9"/>
  <c r="O92" i="9"/>
  <c r="L92" i="9"/>
  <c r="J92" i="9"/>
  <c r="H93" i="9"/>
  <c r="N92" i="9"/>
  <c r="M92" i="9"/>
  <c r="K92" i="9"/>
  <c r="J87" i="9"/>
  <c r="H90" i="9"/>
  <c r="P90" i="9" s="1"/>
  <c r="H89" i="9"/>
  <c r="P89" i="9" s="1"/>
  <c r="O87" i="9"/>
  <c r="N87" i="9"/>
  <c r="M87" i="9"/>
  <c r="L87" i="9"/>
  <c r="K87" i="9"/>
  <c r="H86" i="9"/>
  <c r="P86" i="9" s="1"/>
  <c r="H85" i="9"/>
  <c r="P85" i="9" s="1"/>
  <c r="H84" i="9"/>
  <c r="P84" i="9" s="1"/>
  <c r="H83" i="9"/>
  <c r="P83" i="9" s="1"/>
  <c r="H82" i="9"/>
  <c r="P82" i="9" s="1"/>
  <c r="H81" i="9"/>
  <c r="P81" i="9" s="1"/>
  <c r="H80" i="9"/>
  <c r="P80" i="9" s="1"/>
  <c r="H79" i="9"/>
  <c r="P79" i="9" s="1"/>
  <c r="H78" i="9"/>
  <c r="P78" i="9" s="1"/>
  <c r="H77" i="9"/>
  <c r="P77" i="9" s="1"/>
  <c r="H76" i="9"/>
  <c r="P76" i="9" s="1"/>
  <c r="H75" i="9"/>
  <c r="P75" i="9" s="1"/>
  <c r="H74" i="9"/>
  <c r="P74" i="9" s="1"/>
  <c r="H73" i="9"/>
  <c r="P73" i="9" s="1"/>
  <c r="H72" i="9"/>
  <c r="P72" i="9" s="1"/>
  <c r="O71" i="9"/>
  <c r="O7" i="9" s="1"/>
  <c r="N71" i="9"/>
  <c r="M71" i="9"/>
  <c r="J71" i="9"/>
  <c r="H70" i="9"/>
  <c r="P70" i="9" s="1"/>
  <c r="P69" i="9"/>
  <c r="H69" i="9"/>
  <c r="H68" i="9"/>
  <c r="P68" i="9" s="1"/>
  <c r="H67" i="9"/>
  <c r="P67" i="9" s="1"/>
  <c r="H66" i="9"/>
  <c r="H65" i="9"/>
  <c r="P65" i="9" s="1"/>
  <c r="H64" i="9"/>
  <c r="H63" i="9"/>
  <c r="P63" i="9" s="1"/>
  <c r="H62" i="9"/>
  <c r="P62" i="9" s="1"/>
  <c r="H61" i="9"/>
  <c r="P61" i="9" s="1"/>
  <c r="H60" i="9"/>
  <c r="P60" i="9" s="1"/>
  <c r="H59" i="9"/>
  <c r="H58" i="9"/>
  <c r="P58" i="9" s="1"/>
  <c r="P57" i="9"/>
  <c r="H57" i="9"/>
  <c r="H56" i="9"/>
  <c r="P56" i="9" s="1"/>
  <c r="H55" i="9"/>
  <c r="P55" i="9" s="1"/>
  <c r="P54" i="9"/>
  <c r="H54" i="9"/>
  <c r="H53" i="9"/>
  <c r="P53" i="9" s="1"/>
  <c r="H52" i="9"/>
  <c r="H51" i="9"/>
  <c r="P51" i="9" s="1"/>
  <c r="H50" i="9"/>
  <c r="P50" i="9" s="1"/>
  <c r="H49" i="9"/>
  <c r="H48" i="9"/>
  <c r="P48" i="9" s="1"/>
  <c r="H47" i="9"/>
  <c r="P47" i="9" s="1"/>
  <c r="H46" i="9"/>
  <c r="P46" i="9" s="1"/>
  <c r="H45" i="9"/>
  <c r="P45" i="9" s="1"/>
  <c r="P44" i="9"/>
  <c r="H44" i="9"/>
  <c r="H43" i="9"/>
  <c r="P43" i="9" s="1"/>
  <c r="H42" i="9"/>
  <c r="P42" i="9" s="1"/>
  <c r="H41" i="9"/>
  <c r="H40" i="9"/>
  <c r="P40" i="9" s="1"/>
  <c r="H39" i="9"/>
  <c r="P39" i="9" s="1"/>
  <c r="H38" i="9"/>
  <c r="P38" i="9" s="1"/>
  <c r="H37" i="9"/>
  <c r="P37" i="9" s="1"/>
  <c r="H36" i="9"/>
  <c r="P36" i="9" s="1"/>
  <c r="H35" i="9"/>
  <c r="H34" i="9"/>
  <c r="P34" i="9" s="1"/>
  <c r="H33" i="9"/>
  <c r="P33" i="9" s="1"/>
  <c r="H32" i="9"/>
  <c r="P32" i="9" s="1"/>
  <c r="P31" i="9"/>
  <c r="H31" i="9"/>
  <c r="H30" i="9"/>
  <c r="P30" i="9" s="1"/>
  <c r="H29" i="9"/>
  <c r="P29" i="9" s="1"/>
  <c r="H28" i="9"/>
  <c r="P28" i="9" s="1"/>
  <c r="H27" i="9"/>
  <c r="P27" i="9" s="1"/>
  <c r="H26" i="9"/>
  <c r="P26" i="9" s="1"/>
  <c r="H25" i="9"/>
  <c r="P25" i="9" s="1"/>
  <c r="H24" i="9"/>
  <c r="H23" i="9"/>
  <c r="P23" i="9" s="1"/>
  <c r="J8" i="9"/>
  <c r="H22" i="9"/>
  <c r="P22" i="9" s="1"/>
  <c r="H21" i="9"/>
  <c r="P21" i="9" s="1"/>
  <c r="H20" i="9"/>
  <c r="P20" i="9" s="1"/>
  <c r="H19" i="9"/>
  <c r="H18" i="9"/>
  <c r="P18" i="9" s="1"/>
  <c r="H17" i="9"/>
  <c r="P17" i="9" s="1"/>
  <c r="H16" i="9"/>
  <c r="H15" i="9"/>
  <c r="P15" i="9" s="1"/>
  <c r="H14" i="9"/>
  <c r="P14" i="9" s="1"/>
  <c r="K8" i="9"/>
  <c r="K7" i="9" s="1"/>
  <c r="H13" i="9"/>
  <c r="P13" i="9" s="1"/>
  <c r="I9" i="9"/>
  <c r="H12" i="9"/>
  <c r="P12" i="9" s="1"/>
  <c r="H11" i="9"/>
  <c r="P11" i="9" s="1"/>
  <c r="H10" i="9"/>
  <c r="O9" i="9"/>
  <c r="N9" i="9"/>
  <c r="M9" i="9"/>
  <c r="L9" i="9"/>
  <c r="K9" i="9"/>
  <c r="J9" i="9"/>
  <c r="O8" i="9"/>
  <c r="N8" i="9"/>
  <c r="M8" i="9"/>
  <c r="I186" i="12" l="1"/>
  <c r="I185" i="12" s="1"/>
  <c r="I7" i="12"/>
  <c r="I6" i="12" s="1"/>
  <c r="J91" i="9"/>
  <c r="P135" i="9"/>
  <c r="H92" i="9"/>
  <c r="N91" i="9"/>
  <c r="M7" i="9"/>
  <c r="N7" i="9"/>
  <c r="I71" i="9"/>
  <c r="J7" i="9"/>
  <c r="P16" i="9"/>
  <c r="O169" i="9"/>
  <c r="O91" i="9" s="1"/>
  <c r="O6" i="9" s="1"/>
  <c r="P171" i="9"/>
  <c r="P19" i="9"/>
  <c r="H71" i="9"/>
  <c r="P115" i="9"/>
  <c r="H114" i="9"/>
  <c r="H121" i="9"/>
  <c r="P126" i="9"/>
  <c r="M121" i="9"/>
  <c r="P128" i="9"/>
  <c r="H135" i="9"/>
  <c r="H170" i="9"/>
  <c r="I169" i="9"/>
  <c r="H176" i="9"/>
  <c r="I175" i="9"/>
  <c r="I208" i="9"/>
  <c r="P35" i="9"/>
  <c r="P41" i="9"/>
  <c r="P71" i="9"/>
  <c r="P104" i="9"/>
  <c r="H103" i="9"/>
  <c r="L158" i="9"/>
  <c r="P162" i="9"/>
  <c r="H158" i="9"/>
  <c r="P209" i="9"/>
  <c r="P208" i="9" s="1"/>
  <c r="H208" i="9"/>
  <c r="H9" i="9"/>
  <c r="H8" i="9"/>
  <c r="P10" i="9"/>
  <c r="P52" i="9"/>
  <c r="I8" i="9"/>
  <c r="L8" i="9"/>
  <c r="P24" i="9"/>
  <c r="P49" i="9"/>
  <c r="P59" i="9"/>
  <c r="P64" i="9"/>
  <c r="L71" i="9"/>
  <c r="P93" i="9"/>
  <c r="P119" i="9"/>
  <c r="P230" i="9"/>
  <c r="H228" i="9"/>
  <c r="H149" i="9"/>
  <c r="I148" i="9"/>
  <c r="P66" i="9"/>
  <c r="M169" i="9"/>
  <c r="M148" i="9"/>
  <c r="P159" i="9"/>
  <c r="P183" i="9"/>
  <c r="I6" i="16"/>
  <c r="P94" i="9"/>
  <c r="L114" i="9"/>
  <c r="P120" i="9"/>
  <c r="I158" i="9"/>
  <c r="P166" i="9"/>
  <c r="M182" i="9"/>
  <c r="H195" i="9"/>
  <c r="H215" i="9"/>
  <c r="M215" i="9"/>
  <c r="P231" i="9"/>
  <c r="H88" i="9"/>
  <c r="I87" i="9"/>
  <c r="K91" i="9"/>
  <c r="K6" i="9" s="1"/>
  <c r="P102" i="9"/>
  <c r="P109" i="9"/>
  <c r="P155" i="9"/>
  <c r="P157" i="9"/>
  <c r="P174" i="9"/>
  <c r="P184" i="9"/>
  <c r="H189" i="9"/>
  <c r="P189" i="9" s="1"/>
  <c r="I182" i="9"/>
  <c r="P194" i="9"/>
  <c r="P202" i="9"/>
  <c r="P195" i="9" s="1"/>
  <c r="P217" i="9"/>
  <c r="P215" i="9" s="1"/>
  <c r="I215" i="9"/>
  <c r="I5" i="12" l="1"/>
  <c r="L91" i="9"/>
  <c r="P121" i="9"/>
  <c r="M91" i="9"/>
  <c r="M6" i="9" s="1"/>
  <c r="J6" i="9"/>
  <c r="I91" i="9"/>
  <c r="N6" i="9"/>
  <c r="H182" i="9"/>
  <c r="P149" i="9"/>
  <c r="P148" i="9" s="1"/>
  <c r="H148" i="9"/>
  <c r="L7" i="9"/>
  <c r="P103" i="9"/>
  <c r="H169" i="9"/>
  <c r="P170" i="9"/>
  <c r="P169" i="9" s="1"/>
  <c r="P182" i="9"/>
  <c r="I7" i="9"/>
  <c r="H175" i="9"/>
  <c r="P176" i="9"/>
  <c r="P175" i="9" s="1"/>
  <c r="P9" i="9"/>
  <c r="P8" i="9"/>
  <c r="P7" i="9" s="1"/>
  <c r="H87" i="9"/>
  <c r="H7" i="9" s="1"/>
  <c r="P88" i="9"/>
  <c r="P87" i="9" s="1"/>
  <c r="P158" i="9"/>
  <c r="P228" i="9"/>
  <c r="P92" i="9"/>
  <c r="P114" i="9"/>
  <c r="L6" i="9" l="1"/>
  <c r="H91" i="9"/>
  <c r="H6" i="9" s="1"/>
  <c r="I6" i="9"/>
  <c r="P91" i="9"/>
  <c r="P6" i="9" s="1"/>
</calcChain>
</file>

<file path=xl/sharedStrings.xml><?xml version="1.0" encoding="utf-8"?>
<sst xmlns="http://schemas.openxmlformats.org/spreadsheetml/2006/main" count="6035" uniqueCount="3256">
  <si>
    <t>2023年第四批教育综合发展专项资金分配表</t>
  </si>
  <si>
    <t>预算代码</t>
  </si>
  <si>
    <t>备注</t>
  </si>
  <si>
    <t>小计</t>
  </si>
  <si>
    <t>全省合计</t>
  </si>
  <si>
    <t>省本级合计</t>
  </si>
  <si>
    <t>省教育厅小计</t>
  </si>
  <si>
    <t>省教育厅</t>
  </si>
  <si>
    <t>湖南省教育厅机关小计</t>
  </si>
  <si>
    <t>国防科技大学</t>
  </si>
  <si>
    <t>吐鲁番市教育局</t>
  </si>
  <si>
    <t>湘潭大学</t>
  </si>
  <si>
    <t>吉首大学</t>
  </si>
  <si>
    <t>湖南科技大学</t>
  </si>
  <si>
    <t>长沙理工大学</t>
  </si>
  <si>
    <t>湖南农业大学</t>
  </si>
  <si>
    <t>中南林业科技大学</t>
  </si>
  <si>
    <t>湖南中医药大学</t>
  </si>
  <si>
    <t>湖南师范大学</t>
  </si>
  <si>
    <t>南华大学</t>
  </si>
  <si>
    <t>湖南工业大学</t>
  </si>
  <si>
    <t>湖南工商大学</t>
  </si>
  <si>
    <t>湖南工程学院</t>
  </si>
  <si>
    <t>湖南理工学院</t>
  </si>
  <si>
    <t>湘南学院</t>
  </si>
  <si>
    <t>衡阳师范学院</t>
  </si>
  <si>
    <t>邵阳学院</t>
  </si>
  <si>
    <t>怀化学院</t>
  </si>
  <si>
    <t>湖南文理学院</t>
  </si>
  <si>
    <t>湖南科技学院</t>
  </si>
  <si>
    <t>湖南人文科技学院</t>
  </si>
  <si>
    <t>湖南第一师范学院</t>
  </si>
  <si>
    <t>湖南城市学院</t>
  </si>
  <si>
    <t>湖南工学院</t>
  </si>
  <si>
    <t>湖南财政经济学院</t>
  </si>
  <si>
    <t>湖南女子学院</t>
  </si>
  <si>
    <t>长沙师范学院</t>
  </si>
  <si>
    <t>长沙民政职业技术学院</t>
  </si>
  <si>
    <t>湖南科技职业学院</t>
  </si>
  <si>
    <t>湖南铁道职业技术学院</t>
  </si>
  <si>
    <t>湖南环境生物职业技术学院</t>
  </si>
  <si>
    <t>湖南大众传媒职业技术学院</t>
  </si>
  <si>
    <t>湖南开放大学（湖南网络工程职业学院）</t>
  </si>
  <si>
    <t>湖南省大中专学校学生信息咨询与就业指导中心</t>
  </si>
  <si>
    <t>长沙市第一中学</t>
  </si>
  <si>
    <t>湖南师范大学附属中学</t>
  </si>
  <si>
    <t>湖南省电化教育馆</t>
  </si>
  <si>
    <t>湖南省教育科学研究院</t>
  </si>
  <si>
    <t>湖南省中小学教师发展中心</t>
  </si>
  <si>
    <t>中南大学</t>
  </si>
  <si>
    <t>湖南大学</t>
  </si>
  <si>
    <t>湖南工业职业技术学院</t>
  </si>
  <si>
    <t>湖南医药学院</t>
  </si>
  <si>
    <t>湖南机电职业技术学院</t>
  </si>
  <si>
    <t>湖南工艺美术职业学院</t>
  </si>
  <si>
    <t>湖南化工职业技术学院</t>
  </si>
  <si>
    <t>湖南石油化工职业技术学院</t>
  </si>
  <si>
    <t>湖南国防工业职业技术学院</t>
  </si>
  <si>
    <t>湖南理工职业技术学院</t>
  </si>
  <si>
    <t>湖南工程职业技术学院</t>
  </si>
  <si>
    <t>长沙环境保护职业技术学院</t>
  </si>
  <si>
    <t>湖南商务职业技术学院</t>
  </si>
  <si>
    <t>湖南水利水电职业技术学院</t>
  </si>
  <si>
    <t>湖南生物机电职业技术学院</t>
  </si>
  <si>
    <t>湖南现代物流职业技术学院</t>
  </si>
  <si>
    <t>湖南交通职业技术学院</t>
  </si>
  <si>
    <t>湖南中医药高等专科学校</t>
  </si>
  <si>
    <t>湖南安全技术职业学院</t>
  </si>
  <si>
    <t>湖南城建职业技术学院</t>
  </si>
  <si>
    <t>其他部门行业小计</t>
  </si>
  <si>
    <t>中共湖南省委党校</t>
  </si>
  <si>
    <t>湖南省社会科学界联合会</t>
  </si>
  <si>
    <t>省公安厅</t>
  </si>
  <si>
    <t>050003</t>
  </si>
  <si>
    <t>湖南警察学院</t>
  </si>
  <si>
    <t>省人社厅</t>
  </si>
  <si>
    <t>湖南省人民武装学校</t>
  </si>
  <si>
    <t>省商务厅</t>
  </si>
  <si>
    <t>湖南外贸职业学院</t>
  </si>
  <si>
    <t>省工业和信息化厅</t>
  </si>
  <si>
    <t>湖南电气职业技术学院</t>
  </si>
  <si>
    <t>张家界航空工业职业技术学院</t>
  </si>
  <si>
    <t>长沙航空职业技术学院</t>
  </si>
  <si>
    <t>省司法厅</t>
  </si>
  <si>
    <t>054002</t>
  </si>
  <si>
    <t>湖南司法警官职业学院</t>
  </si>
  <si>
    <t>湖南艺术职业学院</t>
  </si>
  <si>
    <t>省体育局</t>
  </si>
  <si>
    <t>湖南体育职业学院</t>
  </si>
  <si>
    <t>省食品药品监督管理局</t>
  </si>
  <si>
    <t>047003</t>
  </si>
  <si>
    <t>湖南食品药品职业学院</t>
  </si>
  <si>
    <t>省机关事务局</t>
  </si>
  <si>
    <t>031002</t>
  </si>
  <si>
    <t>湖南省人民政府直属机关第二幼儿院</t>
  </si>
  <si>
    <t>031003</t>
  </si>
  <si>
    <t>湖南省人民政府直属机关第三幼儿院</t>
  </si>
  <si>
    <t>湖南邮电职业技术学院</t>
  </si>
  <si>
    <t>非预算单位</t>
  </si>
  <si>
    <t>保险职业学院</t>
  </si>
  <si>
    <t>湖南涉外经济学院</t>
  </si>
  <si>
    <t>湖南信息学院</t>
  </si>
  <si>
    <t>市州合计</t>
  </si>
  <si>
    <t>长沙市</t>
  </si>
  <si>
    <t>长沙市小计</t>
  </si>
  <si>
    <t>长沙市本级</t>
  </si>
  <si>
    <t>505对事业单位经常性补助</t>
  </si>
  <si>
    <t>望城区</t>
  </si>
  <si>
    <t>雨花区</t>
  </si>
  <si>
    <t>芙蓉区</t>
  </si>
  <si>
    <t>天心区</t>
  </si>
  <si>
    <t>湘江新区</t>
  </si>
  <si>
    <t>开福区</t>
  </si>
  <si>
    <t>长沙县</t>
  </si>
  <si>
    <t>浏阳市</t>
  </si>
  <si>
    <t>宁乡市</t>
  </si>
  <si>
    <t>株洲市</t>
  </si>
  <si>
    <t>株洲市小计</t>
  </si>
  <si>
    <t>天元区</t>
  </si>
  <si>
    <t>荷塘区</t>
  </si>
  <si>
    <t>石峰区</t>
  </si>
  <si>
    <t>攸县</t>
  </si>
  <si>
    <t>茶陵县</t>
  </si>
  <si>
    <t>炎陵县</t>
  </si>
  <si>
    <t>湘潭市</t>
  </si>
  <si>
    <t>湘潭市小计</t>
  </si>
  <si>
    <t>雨湖区</t>
  </si>
  <si>
    <t>岳塘区</t>
  </si>
  <si>
    <t>湘潭县</t>
  </si>
  <si>
    <t>韶山市</t>
  </si>
  <si>
    <t>衡阳市</t>
  </si>
  <si>
    <t>衡阳市小计</t>
  </si>
  <si>
    <t>珠晖区</t>
  </si>
  <si>
    <t>石鼓区</t>
  </si>
  <si>
    <t>衡东县</t>
  </si>
  <si>
    <t>常宁市</t>
  </si>
  <si>
    <t>耒阳市</t>
  </si>
  <si>
    <t>邵阳市</t>
  </si>
  <si>
    <t>邵阳市小计</t>
  </si>
  <si>
    <t>邵阳市本级</t>
  </si>
  <si>
    <t>邵东市</t>
  </si>
  <si>
    <t>隆回县</t>
  </si>
  <si>
    <t>绥宁县</t>
  </si>
  <si>
    <t>岳阳市</t>
  </si>
  <si>
    <t>岳阳市小计</t>
  </si>
  <si>
    <t>岳阳楼区</t>
  </si>
  <si>
    <t>云溪区</t>
  </si>
  <si>
    <t>临湘市</t>
  </si>
  <si>
    <t>华容县</t>
  </si>
  <si>
    <t>常德市</t>
  </si>
  <si>
    <t>常德市小计</t>
  </si>
  <si>
    <t>常德市本级</t>
  </si>
  <si>
    <t>安乡县</t>
  </si>
  <si>
    <t>汉寿县</t>
  </si>
  <si>
    <t>临澧县</t>
  </si>
  <si>
    <t>桃源县</t>
  </si>
  <si>
    <t>张家界市</t>
  </si>
  <si>
    <t>张家界市小计</t>
  </si>
  <si>
    <t>永定区</t>
  </si>
  <si>
    <t>益阳市</t>
  </si>
  <si>
    <t>益阳市小计</t>
  </si>
  <si>
    <t>益阳市本级</t>
  </si>
  <si>
    <t>沅江市</t>
  </si>
  <si>
    <t>桃江县</t>
  </si>
  <si>
    <t>安化县</t>
  </si>
  <si>
    <t>永州市</t>
  </si>
  <si>
    <t>永州市小计</t>
  </si>
  <si>
    <t>永州市本级</t>
  </si>
  <si>
    <t>东安县</t>
  </si>
  <si>
    <t>江永县</t>
  </si>
  <si>
    <t>祁阳市</t>
  </si>
  <si>
    <t>郴州市</t>
  </si>
  <si>
    <t>郴州市小计</t>
  </si>
  <si>
    <t>北湖区</t>
  </si>
  <si>
    <t>资兴市</t>
  </si>
  <si>
    <t>桂阳县</t>
  </si>
  <si>
    <t>汝城县</t>
  </si>
  <si>
    <t>娄底市</t>
  </si>
  <si>
    <t>娄底市小计</t>
  </si>
  <si>
    <t>娄星区</t>
  </si>
  <si>
    <t>涟源市</t>
  </si>
  <si>
    <t>双峰县</t>
  </si>
  <si>
    <t>新化县</t>
  </si>
  <si>
    <t>怀化市</t>
  </si>
  <si>
    <t>怀化市小计</t>
  </si>
  <si>
    <t>鹤城区</t>
  </si>
  <si>
    <t>中方县</t>
  </si>
  <si>
    <t>会同县</t>
  </si>
  <si>
    <t>通道县</t>
  </si>
  <si>
    <t>湘西自治州</t>
  </si>
  <si>
    <t>湘西自治州小计</t>
  </si>
  <si>
    <t>泸溪县</t>
  </si>
  <si>
    <t>保靖县</t>
  </si>
  <si>
    <t>永顺县</t>
  </si>
  <si>
    <t>龙山县</t>
  </si>
  <si>
    <t>附件2</t>
  </si>
  <si>
    <t>2023年度第一批湖南省教育科学规划年度课题经费分配明细表</t>
  </si>
  <si>
    <t>（不含2023年度决策咨询专项课题、省社科基金教育学专项课题）</t>
  </si>
  <si>
    <t>单位：万元</t>
  </si>
  <si>
    <t>市州(单位）</t>
  </si>
  <si>
    <t>单位名称</t>
  </si>
  <si>
    <t>课题编号</t>
  </si>
  <si>
    <t>课题类别</t>
  </si>
  <si>
    <t>学科类别</t>
  </si>
  <si>
    <t>主持人</t>
  </si>
  <si>
    <t>课题名称</t>
  </si>
  <si>
    <t>金额</t>
  </si>
  <si>
    <t>XJK23BGD017</t>
  </si>
  <si>
    <t>省级一般资助</t>
  </si>
  <si>
    <t>高等教育</t>
  </si>
  <si>
    <t>梁彦刚</t>
  </si>
  <si>
    <t>面向航天力学拔尖人才培养的专业课程体系改革与效果评估模型研究</t>
  </si>
  <si>
    <t>吐鲁番职业技术学院</t>
  </si>
  <si>
    <t>XJK23BYJ001</t>
  </si>
  <si>
    <t>职业教育</t>
  </si>
  <si>
    <t>宋雅娟</t>
  </si>
  <si>
    <t>文化自信背景下中华优秀传统文化传承与旅游专业人才培养的耦合路径研究</t>
  </si>
  <si>
    <t>XJK23BYJ002</t>
  </si>
  <si>
    <t>张仲珍</t>
  </si>
  <si>
    <t>新疆职业院校数学课程思政育人路径研究</t>
  </si>
  <si>
    <t>XJK22JCZD07</t>
  </si>
  <si>
    <t>省级重大资助</t>
  </si>
  <si>
    <t>决策咨询专项</t>
  </si>
  <si>
    <t>王建华</t>
  </si>
  <si>
    <t>湖南省普通高校贯彻落实党委领导下的校长负责制实证研究</t>
  </si>
  <si>
    <t>XJK23QGD007</t>
  </si>
  <si>
    <t>省级青年资助</t>
  </si>
  <si>
    <t>云宇龙</t>
  </si>
  <si>
    <t>新时代高校国家安全教育长效机制构建研究</t>
  </si>
  <si>
    <t>XJK23AGD010</t>
  </si>
  <si>
    <t>省级重点资助</t>
  </si>
  <si>
    <t>文少保</t>
  </si>
  <si>
    <t>美国研究型大学有组织科研的体制机制创新及其启示</t>
  </si>
  <si>
    <t>XJK23AJG001</t>
  </si>
  <si>
    <t>教育经济与教育管理</t>
  </si>
  <si>
    <t>朱健</t>
  </si>
  <si>
    <t>学术生态视角下研究生学术创新能力的影响因素及提升机制研究</t>
  </si>
  <si>
    <t>湘潭大学幼儿园</t>
  </si>
  <si>
    <t>XJK23BJC038</t>
  </si>
  <si>
    <t>基础教育</t>
  </si>
  <si>
    <t>颜水平</t>
  </si>
  <si>
    <t>具身认知视角下亲子啦啦操促进幼儿体质健康的实践研究</t>
  </si>
  <si>
    <t>XJK22ZDJD50</t>
  </si>
  <si>
    <t>基地专项</t>
  </si>
  <si>
    <t>胡潇文</t>
  </si>
  <si>
    <t>地方高校艺术类人才美育服务乡村振兴的价值和路径探究</t>
  </si>
  <si>
    <t>22ZDJ03</t>
  </si>
  <si>
    <t>教育学</t>
  </si>
  <si>
    <t>曾明星</t>
  </si>
  <si>
    <t>学习状态智能监控与自适应学习空间模型构建研究</t>
  </si>
  <si>
    <t>XJK22AGD007</t>
  </si>
  <si>
    <t>黄炜</t>
  </si>
  <si>
    <t>基于产出导向的应用型文科专业大学生实践教学体系优化研究</t>
  </si>
  <si>
    <t>XJK22AJG002</t>
  </si>
  <si>
    <t>龙海军</t>
  </si>
  <si>
    <t>失败学习视角下大学生创业失败修复研究</t>
  </si>
  <si>
    <t>XJK23AJD054</t>
  </si>
  <si>
    <t>田红云</t>
  </si>
  <si>
    <t>非遗资源与高校美术专业教学的融合创新研究</t>
  </si>
  <si>
    <t>XJK23BGD043</t>
  </si>
  <si>
    <t>欧阳卉</t>
  </si>
  <si>
    <t>人工智能时代高校教师角色转型意愿与驱动路径研究</t>
  </si>
  <si>
    <t>XJK22JCZD04</t>
  </si>
  <si>
    <t>郭时印</t>
  </si>
  <si>
    <t>基础教育评价改革与“双减”政策统筹推进研究</t>
  </si>
  <si>
    <t>XJK22ZDJD05</t>
  </si>
  <si>
    <t>谢慧</t>
  </si>
  <si>
    <t>《教师法》修订背景下中小学教师专业发展困境及制度支持研究</t>
  </si>
  <si>
    <t>XJK22ZDJD06</t>
  </si>
  <si>
    <t>李海萍</t>
  </si>
  <si>
    <t>基于政产学研协同的高校内部治理体系研究</t>
  </si>
  <si>
    <t>XJK22ZDJD48</t>
  </si>
  <si>
    <t>唐亚阳</t>
  </si>
  <si>
    <t>信息技术推进义务教育均衡发展的历程与经验启示研究</t>
  </si>
  <si>
    <t>XJK22AGD006</t>
  </si>
  <si>
    <t>宋劲松</t>
  </si>
  <si>
    <t>人工智能赋能大学生思想政治工作高质量发展研究</t>
  </si>
  <si>
    <t>XJK22AJC001</t>
  </si>
  <si>
    <t>禹旭才</t>
  </si>
  <si>
    <t>高中思想政治课教学中红色影视资源的运用研究</t>
  </si>
  <si>
    <t>XJK22AXL001</t>
  </si>
  <si>
    <t>教育心理</t>
  </si>
  <si>
    <t>谭千保</t>
  </si>
  <si>
    <t>累积生态风险对青少年责任感发展的抑制机制及其干预策略研究</t>
  </si>
  <si>
    <t>XJK22AXL002</t>
  </si>
  <si>
    <t>黎志华</t>
  </si>
  <si>
    <t>早期社会心理风险对农村儿童执行功能的影响及干预对策研究</t>
  </si>
  <si>
    <t>XJK23AJD005</t>
  </si>
  <si>
    <t>刘成伟</t>
  </si>
  <si>
    <t>校园欺凌的生成机制及其治理研究</t>
  </si>
  <si>
    <t>XJK23AJD006</t>
  </si>
  <si>
    <t>李学</t>
  </si>
  <si>
    <t>新时代教材治理现代化的逻辑与路径研究</t>
  </si>
  <si>
    <t>XJK23AJD052</t>
  </si>
  <si>
    <t>张伟平</t>
  </si>
  <si>
    <t>课程思政融入高校通识教育的信息化教学模式研究</t>
  </si>
  <si>
    <t>XJK23AGD004</t>
  </si>
  <si>
    <t>余光辉</t>
  </si>
  <si>
    <t>新建构主义视域下的在线教学质量评价机制研究</t>
  </si>
  <si>
    <t>XJK23AGD006</t>
  </si>
  <si>
    <t>彭曼丽</t>
  </si>
  <si>
    <t>新时代高校思想政治理论课教学话语体系建设研究</t>
  </si>
  <si>
    <t>XJK23AJC001</t>
  </si>
  <si>
    <t>余翰武</t>
  </si>
  <si>
    <t>湖南省县域农村基础教育资源配置与空间供需均衡性研究</t>
  </si>
  <si>
    <t>XJK23BGD025</t>
  </si>
  <si>
    <t>胡志明</t>
  </si>
  <si>
    <t>“强师计划”背景下定向师范生乡土情怀培育研究</t>
  </si>
  <si>
    <t>XJK23BGD027</t>
  </si>
  <si>
    <t>邹晓玲</t>
  </si>
  <si>
    <t>高校外语专业大学生国家形象意识培养研究</t>
  </si>
  <si>
    <t>XJK23BGD039</t>
  </si>
  <si>
    <t>梁小娟</t>
  </si>
  <si>
    <t>人口老龄化背景下大学生婚育观教育研究</t>
  </si>
  <si>
    <t>XJK23BJC001</t>
  </si>
  <si>
    <t>聂志军</t>
  </si>
  <si>
    <t>基于“教学评一致性”的统编语文教材使用研究</t>
  </si>
  <si>
    <t>XJK23BXL001</t>
  </si>
  <si>
    <t>欧阳益</t>
  </si>
  <si>
    <t>社会互动视角下青少年人际宽恕的形成机制与促进策略研究</t>
  </si>
  <si>
    <t>XJK23BXL003</t>
  </si>
  <si>
    <t>刘明理</t>
  </si>
  <si>
    <t>大学生网络消费行为模式、健康风险及教育对策研究</t>
  </si>
  <si>
    <t>XJK23BXL005</t>
  </si>
  <si>
    <t>郭云贵</t>
  </si>
  <si>
    <t>新时代背景下大学生人生目标对学业成绩的影响机制研究</t>
  </si>
  <si>
    <t>XJK21ZDWT001</t>
  </si>
  <si>
    <t>重大委托课题</t>
  </si>
  <si>
    <t>教育发展战略</t>
  </si>
  <si>
    <t>刘建江</t>
  </si>
  <si>
    <t>对接“三高四新”战略的湖南现代产业学院建设研究</t>
  </si>
  <si>
    <t>XJK22JCZD03</t>
  </si>
  <si>
    <t>黄维</t>
  </si>
  <si>
    <t>以教育资源优势营造我省优良营商环境的对策研究</t>
  </si>
  <si>
    <t>XJK22ZDJD03</t>
  </si>
  <si>
    <t>周雪婷</t>
  </si>
  <si>
    <t>政治社会化视角下工科大学生政治信任的维度、影响因素及提升策略研究</t>
  </si>
  <si>
    <t>XJK22ZDJD04</t>
  </si>
  <si>
    <t>阳立高</t>
  </si>
  <si>
    <t>人力资本积累影响制造业全球价值链升级的机理及政策研究</t>
  </si>
  <si>
    <t>22YBJ07</t>
  </si>
  <si>
    <t>侯承相</t>
  </si>
  <si>
    <t>新文科视角下宋代书院价值及其实现研究</t>
  </si>
  <si>
    <t>XJK23AJD004</t>
  </si>
  <si>
    <t>陈霞</t>
  </si>
  <si>
    <t>财政教育支出对经济高质量发展的影响研究</t>
  </si>
  <si>
    <t>XJK23QGD003</t>
  </si>
  <si>
    <t>刘顶立</t>
  </si>
  <si>
    <t>基于全景数据的交通工程虚拟认识实践教育模式研究</t>
  </si>
  <si>
    <t>XJK23ADY001</t>
  </si>
  <si>
    <t>德育</t>
  </si>
  <si>
    <t>王威峰</t>
  </si>
  <si>
    <t>基于系统思维的大学生奋斗精神培育研究</t>
  </si>
  <si>
    <t>XJK23BGD036</t>
  </si>
  <si>
    <t>聂亮</t>
  </si>
  <si>
    <t>新媒体环境下高校主流意识形态引领力提升路径研究</t>
  </si>
  <si>
    <t>XJK21ZDWT003</t>
  </si>
  <si>
    <t>郭丽君</t>
  </si>
  <si>
    <t>职业教育本科层次人才培养研究</t>
  </si>
  <si>
    <t>XJK23QGD004</t>
  </si>
  <si>
    <t>刘怡</t>
  </si>
  <si>
    <t>袁隆平精神融入涉农院校智慧农业专业的思政课程与课程思政协同创新研究</t>
  </si>
  <si>
    <t>XJK23AGD002</t>
  </si>
  <si>
    <t>学术职业管理视域中的高校教师评价制度研究</t>
  </si>
  <si>
    <t>XJK23BDY007</t>
  </si>
  <si>
    <t>张扬</t>
  </si>
  <si>
    <t>人工智能赋能高校思想政治教育的育人图景与实践进路研究</t>
  </si>
  <si>
    <t>XJK23BGD038</t>
  </si>
  <si>
    <t>范佳</t>
  </si>
  <si>
    <t>乡村振兴视阈下涉农高校乡村规划设计实践人才培养模式研究</t>
  </si>
  <si>
    <t>XJK22ZDJD11</t>
  </si>
  <si>
    <t>仇怡</t>
  </si>
  <si>
    <t>基于绿色技术创新的研政校企深度融合模式与路径研究</t>
  </si>
  <si>
    <t>XJK22ZDJD12</t>
  </si>
  <si>
    <t>贺江华</t>
  </si>
  <si>
    <t>面向文旅融合的研政校企协同育人机制与路径创新研究</t>
  </si>
  <si>
    <t>XJK23AJD011</t>
  </si>
  <si>
    <t>刘珏</t>
  </si>
  <si>
    <t>文旅深度融合背景下研政校企合作赋能高质量创新型旅游人才培养研究</t>
  </si>
  <si>
    <t>XJK23AJD012</t>
  </si>
  <si>
    <t>徐美</t>
  </si>
  <si>
    <t>面向产业绿色发展的研政校企协同创新机制及路径研究</t>
  </si>
  <si>
    <t>XJK23BDY002</t>
  </si>
  <si>
    <t>杨建武</t>
  </si>
  <si>
    <t>算法推荐时代大学生政治认同的风险评估与防范研究</t>
  </si>
  <si>
    <t>XJK23BGD015</t>
  </si>
  <si>
    <t>刘显著</t>
  </si>
  <si>
    <t>大历史观视域下大学生国家认同教育研究</t>
  </si>
  <si>
    <t>XJK23BFZ002</t>
  </si>
  <si>
    <t>曾咏梅</t>
  </si>
  <si>
    <t>乡村振兴背景下高素质现代化农民培育研究</t>
  </si>
  <si>
    <t>XJK23BDJ002</t>
  </si>
  <si>
    <t>赵培瑞</t>
  </si>
  <si>
    <t>新时代高校党校思想政治教育成效评价与改革研究</t>
  </si>
  <si>
    <t>22YBJ01</t>
  </si>
  <si>
    <t>许盈</t>
  </si>
  <si>
    <t>16世纪-19世纪中医知识的正典与价值形成研究</t>
  </si>
  <si>
    <t>22YBJ06</t>
  </si>
  <si>
    <t>陈红涛</t>
  </si>
  <si>
    <t>跟习课堂：新医科背景下中医护理人才培养新模式研究</t>
  </si>
  <si>
    <t>22YBJ08</t>
  </si>
  <si>
    <t>丁颖</t>
  </si>
  <si>
    <t>中医药方向跨文化交际多模态案例教学模式研究</t>
  </si>
  <si>
    <t>XJK23AGD008</t>
  </si>
  <si>
    <t>陈楚淘</t>
  </si>
  <si>
    <t>“高校金师”评价体系建构研究——基于第四代评价理论视角</t>
  </si>
  <si>
    <t>XJK23BGD014</t>
  </si>
  <si>
    <t>蒋小剑</t>
  </si>
  <si>
    <t>基于学习共同体的中医护理人才队伍创新能力提升研究</t>
  </si>
  <si>
    <t>XJK22JCZD01</t>
  </si>
  <si>
    <t>容中逵</t>
  </si>
  <si>
    <t>优质教育资源共享机制及辐射带动作用研究</t>
  </si>
  <si>
    <t>XJK22ZDJD26</t>
  </si>
  <si>
    <t>钟云华</t>
  </si>
  <si>
    <t>乡村教育振兴背景下的公费师范生人才培养研究</t>
  </si>
  <si>
    <t>XJK22ZDJD27</t>
  </si>
  <si>
    <t>蔺海沣</t>
  </si>
  <si>
    <t>乡村教师留岗意愿的影响机制及政策扶持研究</t>
  </si>
  <si>
    <t>XJK22ZDJD30</t>
  </si>
  <si>
    <t>杨莉君</t>
  </si>
  <si>
    <t>湖南省农村普惠性幼儿园保教质量提升研究：理论逻辑与实践路径</t>
  </si>
  <si>
    <t>XJK22ZDJD31</t>
  </si>
  <si>
    <t>彭丹</t>
  </si>
  <si>
    <t>湖南省农村儿童友好型幼儿园教育空间的建构研究</t>
  </si>
  <si>
    <t>XJK22ZDJD42</t>
  </si>
  <si>
    <t>蒋洪新</t>
  </si>
  <si>
    <t>面向“三高四新”的湖南省研究生教育供给改革研究</t>
  </si>
  <si>
    <t>XJK22ZDJD43</t>
  </si>
  <si>
    <t>廖湘阳</t>
  </si>
  <si>
    <t>研究生课程思政资源开发与利用的策略研究</t>
  </si>
  <si>
    <t>XJK22ZDJD23</t>
  </si>
  <si>
    <t>丁道群</t>
  </si>
  <si>
    <t>中学生生命意义构建的心理机制：基于双系统模型的视角</t>
  </si>
  <si>
    <t>XJK22ZDJD24</t>
  </si>
  <si>
    <t>王玉龙</t>
  </si>
  <si>
    <t>社会资本理论视角下青少年心理韧性的发展机制与促进研究</t>
  </si>
  <si>
    <t>XJK22ZDJD39</t>
  </si>
  <si>
    <t>贺艳芳</t>
  </si>
  <si>
    <t>德国本科层次职业教育学位授予制度研究</t>
  </si>
  <si>
    <t>XJK22ZDJD40</t>
  </si>
  <si>
    <t>唐智彬</t>
  </si>
  <si>
    <t>乡村振兴背景下农民技能形成体系研究</t>
  </si>
  <si>
    <t>22ZDJ02</t>
  </si>
  <si>
    <t>康丹</t>
  </si>
  <si>
    <t>从“幼有所育”到“幼有优育”：湖南省农村地区普惠性学前教育质量评估及提升研究</t>
  </si>
  <si>
    <t>XJK23AJD023</t>
  </si>
  <si>
    <t>胡义秋</t>
  </si>
  <si>
    <t>青少年自杀意念到自杀行为：风险因子、机制与对策</t>
  </si>
  <si>
    <t>XJK23AJD024</t>
  </si>
  <si>
    <t>范兴华</t>
  </si>
  <si>
    <t>留守困境下未来取向对儿童不良行为的预防作用</t>
  </si>
  <si>
    <t>XJK23AJD027</t>
  </si>
  <si>
    <t>王伟</t>
  </si>
  <si>
    <t>教育、科技与人才一体统筹下乡村教育发展的理论逻辑与实践路径研究</t>
  </si>
  <si>
    <t>XJK23AJD028</t>
  </si>
  <si>
    <t>缪学超</t>
  </si>
  <si>
    <t>国际比较视野下乡村教师留任的社会支持体系研究</t>
  </si>
  <si>
    <t>XJK23AJD031</t>
  </si>
  <si>
    <t>田景正</t>
  </si>
  <si>
    <t>乡村振兴背景下推进农村学前教育高质量发展的策略研究</t>
  </si>
  <si>
    <t>XJK23AJD032</t>
  </si>
  <si>
    <t>贺红芳</t>
  </si>
  <si>
    <t>基于多方联动的幼小科学衔接研究</t>
  </si>
  <si>
    <t>XJK23AJD041</t>
  </si>
  <si>
    <t>李仲阳</t>
  </si>
  <si>
    <t>凯兴斯泰纳职业教育思想研究</t>
  </si>
  <si>
    <t>XJK23AJD042</t>
  </si>
  <si>
    <t>张永涛</t>
  </si>
  <si>
    <t>红色文艺赋能新时代高职思政教育创新路径研究</t>
  </si>
  <si>
    <t>XJK23AJD043</t>
  </si>
  <si>
    <t>李爱良</t>
  </si>
  <si>
    <t>大学活力的“应然”与“实然”：基于利益相关者视角的研究</t>
  </si>
  <si>
    <t>XJK23AJD045</t>
  </si>
  <si>
    <t>高晓清</t>
  </si>
  <si>
    <t>研究生教育服务区域经济社会创新发展研究</t>
  </si>
  <si>
    <t>XJK23AJD046</t>
  </si>
  <si>
    <t>郑燕虹</t>
  </si>
  <si>
    <t>外语专业实践课程与课程思政的创新模式探索</t>
  </si>
  <si>
    <t>XJK23QXL001</t>
  </si>
  <si>
    <t>颜志强</t>
  </si>
  <si>
    <t>共情妨碍个体的创造力表现？情绪、动机和认知加工的三重路径假设</t>
  </si>
  <si>
    <t>XJK23ADY002</t>
  </si>
  <si>
    <t>李超民</t>
  </si>
  <si>
    <t>构建新时代大中小学思政课一体化育人格局研究</t>
  </si>
  <si>
    <t>XJK23AXX001</t>
  </si>
  <si>
    <t>教育信息技术</t>
  </si>
  <si>
    <t>刘帅</t>
  </si>
  <si>
    <t>师范生教学行为质量智能化分析</t>
  </si>
  <si>
    <t>XJK23ADJ001</t>
  </si>
  <si>
    <t>教育基本理论和教育史</t>
  </si>
  <si>
    <t>李风华</t>
  </si>
  <si>
    <t>中国共产党百年思想政治教育的思想与实践研究</t>
  </si>
  <si>
    <t>XJK23BGD023</t>
  </si>
  <si>
    <t>蔡剑桥</t>
  </si>
  <si>
    <t>性别角色类型视野下女大学生创业现状及影响因素研究</t>
  </si>
  <si>
    <t>XJK23BJC002</t>
  </si>
  <si>
    <t>冯元</t>
  </si>
  <si>
    <t>新立法背景下农村留守儿童“一家两制”家庭教育机制研究</t>
  </si>
  <si>
    <t>XJK23BJC004</t>
  </si>
  <si>
    <t>覃兵</t>
  </si>
  <si>
    <t>核心素养时代湖南省农村小学生家庭教育现状与策略构建研究</t>
  </si>
  <si>
    <t>XJK23BLS002</t>
  </si>
  <si>
    <t>上官剑</t>
  </si>
  <si>
    <t>文化认同视域下的古典诗教研究</t>
  </si>
  <si>
    <t>XJK23BXL002</t>
  </si>
  <si>
    <t>凌辉</t>
  </si>
  <si>
    <t>依恋游戏促进学前儿童自立行为发展的养成教育研究</t>
  </si>
  <si>
    <t>XJK23BXL004</t>
  </si>
  <si>
    <t>张青</t>
  </si>
  <si>
    <t>教学临场感对中学生在线学习倦怠的影响机制与干预策略研究</t>
  </si>
  <si>
    <t>XJK23BXL007</t>
  </si>
  <si>
    <t>秦露露</t>
  </si>
  <si>
    <t>双减政策背景下湖南省小学生心理健康状况变化的评估研究</t>
  </si>
  <si>
    <t>湖南师范大学幼儿园</t>
  </si>
  <si>
    <t>XJK23BJC030</t>
  </si>
  <si>
    <t>徐惠</t>
  </si>
  <si>
    <t>“综合育人”背景下幼儿园爱国主义教育的实践研究</t>
  </si>
  <si>
    <t>22YBJ04</t>
  </si>
  <si>
    <t>李忆华</t>
  </si>
  <si>
    <t>高校爱国主义教育潜在课程建设研究</t>
  </si>
  <si>
    <t>XJK23QGD005</t>
  </si>
  <si>
    <t>王青</t>
  </si>
  <si>
    <t>国际传播能力视域下翻译学习者培养路径创新研究</t>
  </si>
  <si>
    <t>XJK23AGD001</t>
  </si>
  <si>
    <t>罗筑华</t>
  </si>
  <si>
    <t>心理资本视域下困难高校毕业生高质量充分就业促进研究</t>
  </si>
  <si>
    <t>XJK23BGD012</t>
  </si>
  <si>
    <t>蒋福明</t>
  </si>
  <si>
    <t>区域红色文化基本特质及教育传承研究</t>
  </si>
  <si>
    <t>XJK22ZDJD51</t>
  </si>
  <si>
    <t>李光</t>
  </si>
  <si>
    <t>路径依赖理论视域下学生体质健康测试的实施瓶颈与消解路径研究</t>
  </si>
  <si>
    <t>XJK23AJD055</t>
  </si>
  <si>
    <t>王世强</t>
  </si>
  <si>
    <t>基于24小时活动的学龄前儿童身心健康效应及家园共育路径研究</t>
  </si>
  <si>
    <t>XJK23AGD007</t>
  </si>
  <si>
    <t>赵先超</t>
  </si>
  <si>
    <t>服务国家重大战略的新时代大学生生态文明教育理论与实践研究</t>
  </si>
  <si>
    <t>XJK23BDY006</t>
  </si>
  <si>
    <t>罗海英</t>
  </si>
  <si>
    <t>结构—行动视角下高校思想政治教育隐性资源整合的实现机制研究</t>
  </si>
  <si>
    <t>XJK23BGD011</t>
  </si>
  <si>
    <t>冷必元</t>
  </si>
  <si>
    <t>高等学校依法治校评价指标体系研究</t>
  </si>
  <si>
    <t>XJK23BGD016</t>
  </si>
  <si>
    <t>陈莉妤</t>
  </si>
  <si>
    <t>中国式现代化视域下高校新工科人才思想政治教育“第二课堂”协同育人模式研究</t>
  </si>
  <si>
    <t>XJK23BGD020</t>
  </si>
  <si>
    <t>曾慧林</t>
  </si>
  <si>
    <t>基于湖湘文化创新的地方高校戏剧影视专业课程改革研究</t>
  </si>
  <si>
    <t>XJK23BTW009</t>
  </si>
  <si>
    <t>体育卫生艺术教育</t>
  </si>
  <si>
    <t>钟丽萍</t>
  </si>
  <si>
    <t>体育公益组织助力乡村学校体育发展的实践探索  与推进路向——基于“姚基金”的案例分析</t>
  </si>
  <si>
    <t>XJK22AGD005</t>
  </si>
  <si>
    <t>陈飞虎</t>
  </si>
  <si>
    <t>党史教育与高校课程思政深度融合的综合效应评价研究</t>
  </si>
  <si>
    <t>XJK22AXX001</t>
  </si>
  <si>
    <t>徐雪松</t>
  </si>
  <si>
    <t>大数据驱动的课堂教学行为分析及质量提升研究</t>
  </si>
  <si>
    <t>XJK22ADY001</t>
  </si>
  <si>
    <t>彭昊</t>
  </si>
  <si>
    <t>湖湘红色家书文化资源融入高校家校社协同育人体系的路径和机制研究</t>
  </si>
  <si>
    <t>22YBJ02</t>
  </si>
  <si>
    <t>朱莉华</t>
  </si>
  <si>
    <t>中国文化身份认同视域下外语课程思政创新模式研究</t>
  </si>
  <si>
    <t>XJK23AJG002</t>
  </si>
  <si>
    <t>唐红涛</t>
  </si>
  <si>
    <t>人力资本视角下数字经济赋能城乡教育均衡发展研究</t>
  </si>
  <si>
    <t>XJK23BDY003</t>
  </si>
  <si>
    <t>齐冬莲</t>
  </si>
  <si>
    <t>同构性视阈下大中小学思政课一体化建设研究</t>
  </si>
  <si>
    <t>XJK23BGD021</t>
  </si>
  <si>
    <t>李波</t>
  </si>
  <si>
    <t>教育数字化背景下高校教师数字素养提升研究</t>
  </si>
  <si>
    <t>XJK23BGD033</t>
  </si>
  <si>
    <t>李雯静</t>
  </si>
  <si>
    <t>湖南高校“非升即走”聘用制度的实践困境与优化路径研究</t>
  </si>
  <si>
    <t>XJK23BJG002</t>
  </si>
  <si>
    <t>曹仙叶</t>
  </si>
  <si>
    <t>信息生态视角下的高校网络舆情传播行为机制研究</t>
  </si>
  <si>
    <t>XJK22AGD001</t>
  </si>
  <si>
    <t>钱祖煜</t>
  </si>
  <si>
    <t>教育评价改革背景下双创教育与新文科专业人才培养深度融合机制研究</t>
  </si>
  <si>
    <t>XJK23QCR001</t>
  </si>
  <si>
    <t>成人教育</t>
  </si>
  <si>
    <t>曾凡桂</t>
  </si>
  <si>
    <t>积极老龄化背景下老年教育赋权增能的路径与策略研究</t>
  </si>
  <si>
    <t>XJK23QTW001</t>
  </si>
  <si>
    <t>李新威</t>
  </si>
  <si>
    <t>社会资本理论视域下体育参与促进青少年亲社会行为发展的机制研究</t>
  </si>
  <si>
    <t>XJK23BDY005</t>
  </si>
  <si>
    <t>夏文华</t>
  </si>
  <si>
    <t>工科类院校高等数学课程思政体系构建研究</t>
  </si>
  <si>
    <t>XJK23BGD004</t>
  </si>
  <si>
    <t>赵中华</t>
  </si>
  <si>
    <t>基于 CIPP 模式的应用型本科院校产教融合评价体系研究</t>
  </si>
  <si>
    <t>XJK23BGD026</t>
  </si>
  <si>
    <t>罗荃</t>
  </si>
  <si>
    <t>“三高四新”战略下湖南高校构建“产-校-政-企”创新创业教育生态系统研究</t>
  </si>
  <si>
    <t>XJK23BXX002</t>
  </si>
  <si>
    <t>康迎曦</t>
  </si>
  <si>
    <t>基于教育大数据挖掘的在线学习分析与干预研究</t>
  </si>
  <si>
    <t>XJK22AJC002</t>
  </si>
  <si>
    <t>赖颖慧</t>
  </si>
  <si>
    <t>全面乡村振兴背景下城乡儿童数感发展特征比较与培养研究</t>
  </si>
  <si>
    <t>XJK22AJG003</t>
  </si>
  <si>
    <t>何姣</t>
  </si>
  <si>
    <t>“双碳”背景下大学生环境意识与环境友好行为研究</t>
  </si>
  <si>
    <t>XJK22ALS001</t>
  </si>
  <si>
    <t>喻平</t>
  </si>
  <si>
    <t>湖南地方旧志所见书院制度整理与现代价值研究</t>
  </si>
  <si>
    <t>22YBJ21</t>
  </si>
  <si>
    <t>李思</t>
  </si>
  <si>
    <t>数字化保护视域下非遗巴陵戏在高校设计类课程中的传承与创新研究</t>
  </si>
  <si>
    <t>22YBJ28</t>
  </si>
  <si>
    <t>刘钢</t>
  </si>
  <si>
    <t>地方高校军民融合共生溢价机制及策略研究</t>
  </si>
  <si>
    <t>XJK23AGD005</t>
  </si>
  <si>
    <t>谭正航</t>
  </si>
  <si>
    <t>公立高校内部治理结构现代化的法治保障研究</t>
  </si>
  <si>
    <t>XJK23AGD009</t>
  </si>
  <si>
    <t>粟锋</t>
  </si>
  <si>
    <t>后疫情时代大学生数字化生存与网络思想政治教育转型研究</t>
  </si>
  <si>
    <t>XJK23AJC002</t>
  </si>
  <si>
    <t>莫尉</t>
  </si>
  <si>
    <t>中小学人工智能课程区域推进的内部关键问题及其破解研究</t>
  </si>
  <si>
    <t>XJK23BDY004</t>
  </si>
  <si>
    <t>刘小华</t>
  </si>
  <si>
    <t>推进新时代大中小学劳动教育一体化建设研究</t>
  </si>
  <si>
    <t>XJK23BGD002</t>
  </si>
  <si>
    <t>林友谅</t>
  </si>
  <si>
    <t>乡村振兴背景下高校商科农村籍学生返乡创业的关键问题研究</t>
  </si>
  <si>
    <t>XJK23BGD003</t>
  </si>
  <si>
    <t>张咏涛</t>
  </si>
  <si>
    <t>数字赋能高校内部监督体系建设研究</t>
  </si>
  <si>
    <t>XJK23BLS001</t>
  </si>
  <si>
    <t>张军</t>
  </si>
  <si>
    <t>中国式教育现代化中的空间正义问题研究</t>
  </si>
  <si>
    <t>XJK23BJG003</t>
  </si>
  <si>
    <t>邓正华</t>
  </si>
  <si>
    <t>新时代中学生环境意识与环境友好行为驱动机理与提升路径研究</t>
  </si>
  <si>
    <t>XJK22ZDJD58</t>
  </si>
  <si>
    <t>钟嘉鸣</t>
  </si>
  <si>
    <t>构建服务全民终身学习的现代教育体系：内涵、路径与机制</t>
  </si>
  <si>
    <t>XJK23AJD044</t>
  </si>
  <si>
    <t>黄乃祝</t>
  </si>
  <si>
    <t>地方高校卓越教师双导师人才培养运行机制研究</t>
  </si>
  <si>
    <t>XJK23AJD062</t>
  </si>
  <si>
    <t>陈煊</t>
  </si>
  <si>
    <t>服务全民终身学习的社区学习共同体构建研究</t>
  </si>
  <si>
    <t>XJK23QGD001</t>
  </si>
  <si>
    <t>刘东</t>
  </si>
  <si>
    <t>“一体两翼三融四面”应用型本科院校创新创业教育模式研究</t>
  </si>
  <si>
    <t>XJK23BGD005</t>
  </si>
  <si>
    <t>肖娟</t>
  </si>
  <si>
    <t>应用区块链技术构建高校教师信息化教学胜任力动态评价与持续提升体系</t>
  </si>
  <si>
    <t>XJK23BGD029</t>
  </si>
  <si>
    <t>杨志英</t>
  </si>
  <si>
    <t>新时代医学生劳动教育与职业精神培育融通研究</t>
  </si>
  <si>
    <t>XJK23BFZ001</t>
  </si>
  <si>
    <t>岳向华</t>
  </si>
  <si>
    <t>低生育率背景下湖南省高等教育规模的影响因素及预测研究</t>
  </si>
  <si>
    <t>XJK23BTW003</t>
  </si>
  <si>
    <t>肖十川</t>
  </si>
  <si>
    <t>湘南红色故事在终身美育中的视觉传播实践研究</t>
  </si>
  <si>
    <t>XJK22ZDJD13</t>
  </si>
  <si>
    <t>左崇良</t>
  </si>
  <si>
    <t>基于教育公平的教师教育协同治理体系及其运行机制研究</t>
  </si>
  <si>
    <t>XJK22ZDJD14</t>
  </si>
  <si>
    <t>吴云鹏</t>
  </si>
  <si>
    <t>乡土教育复兴背景下乡村教师专业发展问题研究</t>
  </si>
  <si>
    <t>22YBJ17</t>
  </si>
  <si>
    <t>刘小兰</t>
  </si>
  <si>
    <t>新生代乡村教师的地方认同与融入研究</t>
  </si>
  <si>
    <t>XJK23AJD013</t>
  </si>
  <si>
    <t>童宏亮</t>
  </si>
  <si>
    <t>基于卓越教师培养的职前教师师德养成体系建构研究</t>
  </si>
  <si>
    <t>XJK23AJD014</t>
  </si>
  <si>
    <t>何婷婷</t>
  </si>
  <si>
    <t>基于社交网络的乡村幼儿园教师学习共同体研究</t>
  </si>
  <si>
    <t>XJK23BGD018</t>
  </si>
  <si>
    <t>易诚</t>
  </si>
  <si>
    <t>师范生科技创新文化承传与长效机制研究</t>
  </si>
  <si>
    <t>XJK23BTW001</t>
  </si>
  <si>
    <t>马勇</t>
  </si>
  <si>
    <t>健康中国建设进程中地方高校公共体育与健康教育深度融合研究</t>
  </si>
  <si>
    <t>XJK22ZDJD49</t>
  </si>
  <si>
    <t>刘淮保</t>
  </si>
  <si>
    <t>优秀传统音乐文化在高校美育教育过程中的“活态”传承研究</t>
  </si>
  <si>
    <t>XJK22AJC003</t>
  </si>
  <si>
    <t>章坤</t>
  </si>
  <si>
    <t>新生代乡村教师的职业使命感培育研究</t>
  </si>
  <si>
    <t>22YBJ24</t>
  </si>
  <si>
    <t>张微</t>
  </si>
  <si>
    <t>乡村振兴背景下农村中小学教师的心理健康教育胜任力研究</t>
  </si>
  <si>
    <t>XJK23AJD053</t>
  </si>
  <si>
    <t>周晓岩</t>
  </si>
  <si>
    <t>艺术课标视域下美育师资“四环式”培养模式研究与实践</t>
  </si>
  <si>
    <t>XJK23BGD024</t>
  </si>
  <si>
    <t>李田</t>
  </si>
  <si>
    <t>大学英语测试质量数据化评价模式研究</t>
  </si>
  <si>
    <t>XJK23BXL006</t>
  </si>
  <si>
    <t>钟琼瑶</t>
  </si>
  <si>
    <t>“三全育人”理念下高校心理危机干预“家教医”协同工作机制研究</t>
  </si>
  <si>
    <t>22YBJ20</t>
  </si>
  <si>
    <t>曾珍</t>
  </si>
  <si>
    <t>基于高质量发展目标的托育机构教育质量评价研究</t>
  </si>
  <si>
    <t>XJK23QMZ001</t>
  </si>
  <si>
    <t>民族教育</t>
  </si>
  <si>
    <t>李益辉</t>
  </si>
  <si>
    <t>数字化背景下湘西侗族木构建筑营造技艺与高校设计教育深度融合路径研究</t>
  </si>
  <si>
    <t>XJK23BTW007</t>
  </si>
  <si>
    <t>宋彦斌</t>
  </si>
  <si>
    <t>基于产出导向的地方院校音乐学专业人才培养体系构建和实践</t>
  </si>
  <si>
    <t>XJK22ZDJD28</t>
  </si>
  <si>
    <t>蒋良富</t>
  </si>
  <si>
    <t>乡村振兴视域下乡村幼儿教师专业发展支持路径研究</t>
  </si>
  <si>
    <t>XJK22ZDJD29</t>
  </si>
  <si>
    <t>刘宇文</t>
  </si>
  <si>
    <t>湖南省乡村小学全科教师“云教研”共同体建构研究</t>
  </si>
  <si>
    <t>XJK23AJD029</t>
  </si>
  <si>
    <t>周彬</t>
  </si>
  <si>
    <t>从“去乡土化”到“再乡土化”：乡村学校美育的困境与出路</t>
  </si>
  <si>
    <t>XJK23AJD030</t>
  </si>
  <si>
    <t>王兵</t>
  </si>
  <si>
    <t>内生与外援：乡村振兴背景下乡村幼儿教师高质量补充机制研究</t>
  </si>
  <si>
    <t>XJK23QJC001</t>
  </si>
  <si>
    <t>龙晴琴</t>
  </si>
  <si>
    <t>0-3岁托育教师照护服务胜任力模型与提升路径研究</t>
  </si>
  <si>
    <t>XJK23BDY008</t>
  </si>
  <si>
    <t>胡港云</t>
  </si>
  <si>
    <t>新时代大学生文化自信培育的长效机制研究</t>
  </si>
  <si>
    <t>XJK23BGD019</t>
  </si>
  <si>
    <t>乔闹生</t>
  </si>
  <si>
    <t>分级混合研讨式：新工科背景下高校信息类课程教学模式创新研究</t>
  </si>
  <si>
    <t>XJK23BGD030</t>
  </si>
  <si>
    <t>李永平</t>
  </si>
  <si>
    <t>地方本科院校青年博士引进和培养体系创新研究</t>
  </si>
  <si>
    <t>XJK23BGD031</t>
  </si>
  <si>
    <t>田琼</t>
  </si>
  <si>
    <t>师生融学互促同研共创思想融入地方高校新工科建设的教学模式创新研究</t>
  </si>
  <si>
    <t>XJK23BGD042</t>
  </si>
  <si>
    <t>曹忠红</t>
  </si>
  <si>
    <t>总体国家安全观下大学生职业健康安全教育路径研究</t>
  </si>
  <si>
    <t>22YBJ16</t>
  </si>
  <si>
    <t>刘黎明</t>
  </si>
  <si>
    <t>乡村振兴战略下湘中地区乡村教师精准培养机制及路径研究</t>
  </si>
  <si>
    <t>22YBJ19</t>
  </si>
  <si>
    <t>王玉云</t>
  </si>
  <si>
    <t>湖南省乡村教师专业发展活动优化的循证研究</t>
  </si>
  <si>
    <t>XJK23BDY001</t>
  </si>
  <si>
    <t>曹鑫</t>
  </si>
  <si>
    <t>新时代大中小学思政课教师队伍一体化建设的政策支持机制研究</t>
  </si>
  <si>
    <t>XJK23BGD008</t>
  </si>
  <si>
    <t>姜玉辉</t>
  </si>
  <si>
    <t>农村留守儿童抗逆力提升的社会支持路径研究—以曾留守大学生的生命史为视角</t>
  </si>
  <si>
    <t>XJK21ZDZB001</t>
  </si>
  <si>
    <t>重大招标课题</t>
  </si>
  <si>
    <t>德育研究</t>
  </si>
  <si>
    <t>彭晓辉</t>
  </si>
  <si>
    <t>湖南红色基因在各级各类学校的传承研究</t>
  </si>
  <si>
    <t>XJK22JCZD02</t>
  </si>
  <si>
    <t>刘丽群</t>
  </si>
  <si>
    <t>“双减”背景下中小学教师面临困境及激励机制研究</t>
  </si>
  <si>
    <t>XJK22ZDJD19</t>
  </si>
  <si>
    <t>贺汉魂</t>
  </si>
  <si>
    <t>贯彻马克思劳动伦理观推进新时代学校劳动观教育研究</t>
  </si>
  <si>
    <t>XJK22ZDJD20</t>
  </si>
  <si>
    <t>陈明</t>
  </si>
  <si>
    <t>道家健心智慧及其心理健康教育研究</t>
  </si>
  <si>
    <t>XJK22ZDJD34</t>
  </si>
  <si>
    <t>陈华仔</t>
  </si>
  <si>
    <t>湖南省县域义务教育优质均衡发展监测研究</t>
  </si>
  <si>
    <t>XJK22ZDJD35</t>
  </si>
  <si>
    <t>李雅湘</t>
  </si>
  <si>
    <t>基于智慧教育环境的精准教育服务研究</t>
  </si>
  <si>
    <t>22ZDJ04</t>
  </si>
  <si>
    <t>廖小芒</t>
  </si>
  <si>
    <t>百年湖南学校音乐教育史</t>
  </si>
  <si>
    <t>XJK23AJD019</t>
  </si>
  <si>
    <t>陈攀文</t>
  </si>
  <si>
    <t>“大思政”格局下大学生德育内外循环系统的建构研究</t>
  </si>
  <si>
    <t>XJK23AJD020</t>
  </si>
  <si>
    <t>匡艳</t>
  </si>
  <si>
    <t>红色文化涵养高校生命气象研究</t>
  </si>
  <si>
    <t>XJK23AJD035</t>
  </si>
  <si>
    <t>李盛幸</t>
  </si>
  <si>
    <t>湖南省县域义务教育优质均衡发展的保障机制研究</t>
  </si>
  <si>
    <t>XJK23AJD036</t>
  </si>
  <si>
    <t>吴虎强</t>
  </si>
  <si>
    <t>湖南省县域内城乡义务教育一体化研究</t>
  </si>
  <si>
    <t>XJK23QTW002</t>
  </si>
  <si>
    <t>周亦斌</t>
  </si>
  <si>
    <t>新文科赋能音乐教育的文化融创研究</t>
  </si>
  <si>
    <t>XJK23QTW003</t>
  </si>
  <si>
    <t>郭峥</t>
  </si>
  <si>
    <t>湖湘红色文化融入高校美育课程研究</t>
  </si>
  <si>
    <t>XJK23AJG003</t>
  </si>
  <si>
    <t>文连阳</t>
  </si>
  <si>
    <t>红色研学课程思政效应测度及其推进机制研究</t>
  </si>
  <si>
    <t>XJK23AXL001</t>
  </si>
  <si>
    <t>屈晓兰</t>
  </si>
  <si>
    <t>红色文化和中华传统文化传承：青少年文化记忆建构心理研究</t>
  </si>
  <si>
    <t>XJK23BGD022</t>
  </si>
  <si>
    <t>唐科</t>
  </si>
  <si>
    <t>基于立德树人的师范生社会与情感能力培养研究</t>
  </si>
  <si>
    <t>XJK23BTW002</t>
  </si>
  <si>
    <t>蔡惠萌</t>
  </si>
  <si>
    <t>基于UIS协同的城乡美育均衡发展路径与帮扶机制研究</t>
  </si>
  <si>
    <t>XJK23BTW004</t>
  </si>
  <si>
    <t>丁小芬</t>
  </si>
  <si>
    <t>百年红色精神融入高校体育课程思政建设的路径研究</t>
  </si>
  <si>
    <t>XJK23BTW005</t>
  </si>
  <si>
    <t>周莎</t>
  </si>
  <si>
    <t>“双减”背景下体育家庭作业提质增效的路径研究</t>
  </si>
  <si>
    <t>XJK22ZDJD52</t>
  </si>
  <si>
    <t>胡科</t>
  </si>
  <si>
    <t>“双奥”体育明星的榜样价值与引导青少年体育价值观养成的长效机制研究</t>
  </si>
  <si>
    <t>XJK23AJD056</t>
  </si>
  <si>
    <t>彭响</t>
  </si>
  <si>
    <t>体育教师县域交流轮岗的模式设计与实施保障研究</t>
  </si>
  <si>
    <t>XJK23BGD007</t>
  </si>
  <si>
    <t>秦华</t>
  </si>
  <si>
    <t>新时代网络强国战略背景下的“三点一线”信息安全人才培育路径探究</t>
  </si>
  <si>
    <t>XJK23BGD009</t>
  </si>
  <si>
    <t>邓玉梅</t>
  </si>
  <si>
    <t>专业认证背景下高素质应用型人才培养评价指标体系构建研究</t>
  </si>
  <si>
    <t>21YBJ21</t>
  </si>
  <si>
    <t>俞福君</t>
  </si>
  <si>
    <t>基于“三个导向”的生态智慧型课程思政模式构建</t>
  </si>
  <si>
    <t>XJK22AGD004</t>
  </si>
  <si>
    <t>李理</t>
  </si>
  <si>
    <t>基于共同体理念的校企合作课程虚拟教研室建设模式研究</t>
  </si>
  <si>
    <t>XJK23BGD001</t>
  </si>
  <si>
    <t>刘升学</t>
  </si>
  <si>
    <t>支撑战略新兴产业的地方高校新工科紧缺人才培养链式网络演化机制研究</t>
  </si>
  <si>
    <t>XJK23BGD037</t>
  </si>
  <si>
    <t>康健</t>
  </si>
  <si>
    <t>数字经济背景下多链融合式新商科人才培养的理论图谱与实践路径研究</t>
  </si>
  <si>
    <t>XJK22ZDJD54</t>
  </si>
  <si>
    <t>刘征</t>
  </si>
  <si>
    <t>新时代地方高校劳动教育课程体系建设研究</t>
  </si>
  <si>
    <t>XJK22ZDJD44</t>
  </si>
  <si>
    <t>刘长庚</t>
  </si>
  <si>
    <t>中央财政加大对中西部高等教育的转移支付研究</t>
  </si>
  <si>
    <t>XJK22AJG004</t>
  </si>
  <si>
    <t>杨菊仙</t>
  </si>
  <si>
    <t>破“五唯”背景下高校教师学术评价制度创新研究</t>
  </si>
  <si>
    <t>22YBJ03</t>
  </si>
  <si>
    <t>苏玲</t>
  </si>
  <si>
    <t>习近平关于学校体育工作重要论述的伦理意蕴及价值意义</t>
  </si>
  <si>
    <t>XJK23AJD003</t>
  </si>
  <si>
    <t>吴金光</t>
  </si>
  <si>
    <t>促进共同富裕的教育财政支出优化研究</t>
  </si>
  <si>
    <t>XJK23AJD047</t>
  </si>
  <si>
    <t>彭千芮</t>
  </si>
  <si>
    <t>共同富裕目标下中国高等教育区域协调发展研究</t>
  </si>
  <si>
    <t>XJK23AJD058</t>
  </si>
  <si>
    <t>李瑞群</t>
  </si>
  <si>
    <t>新时代高校劳动教育的实施效果及提升策略研究</t>
  </si>
  <si>
    <t>XJK23QGD002</t>
  </si>
  <si>
    <t>刘松</t>
  </si>
  <si>
    <t>湖南高校英语教师语言评估素养研究</t>
  </si>
  <si>
    <t>XJK23BGD006</t>
  </si>
  <si>
    <t>谢素朴</t>
  </si>
  <si>
    <t>面向产业需求的应用型智能会计本科人才培养模式研究</t>
  </si>
  <si>
    <t>XJK22ZDJD15</t>
  </si>
  <si>
    <t>张茜</t>
  </si>
  <si>
    <t>地方红色文化融入旅游管理专业人才培养协同育人机制研究</t>
  </si>
  <si>
    <t>XJK22ZDJD16</t>
  </si>
  <si>
    <t>邵汉清</t>
  </si>
  <si>
    <t>协同育人视域下高校对家庭的教育赋能研究</t>
  </si>
  <si>
    <t>XJK22AGD002</t>
  </si>
  <si>
    <t>郭毅夫</t>
  </si>
  <si>
    <t>区块链视域下产教融合生态提升大学生创业效能研究</t>
  </si>
  <si>
    <t>XJK22AJG001</t>
  </si>
  <si>
    <t>聂会平</t>
  </si>
  <si>
    <t>“健康湖南”背景下我省大学生健康人力资本评价及提升策略研究</t>
  </si>
  <si>
    <t>22YBJ05</t>
  </si>
  <si>
    <t>刘薇珊</t>
  </si>
  <si>
    <t>基于感觉统合的婴幼儿亲子舞蹈课程开发研究</t>
  </si>
  <si>
    <t>XJK23AJD015</t>
  </si>
  <si>
    <t>蒋己兰</t>
  </si>
  <si>
    <t>中外家校社协同育人的理论逻辑与实践路径比较研究</t>
  </si>
  <si>
    <t>XJK23AJD016</t>
  </si>
  <si>
    <t>刘树锟</t>
  </si>
  <si>
    <t>大数据与区块链驱动的精准协同育人智能化激励技术研究</t>
  </si>
  <si>
    <t>XJK23BGD010</t>
  </si>
  <si>
    <t>邓灿辉</t>
  </si>
  <si>
    <t>习近平时代新人观引领大学生成长成才研究</t>
  </si>
  <si>
    <t>XJK23BGD035</t>
  </si>
  <si>
    <t>邹伏霞</t>
  </si>
  <si>
    <t>建设世界旅游目的地背景下湖南应用型高校文旅人才培养创新研究</t>
  </si>
  <si>
    <t>XJK23BXX001</t>
  </si>
  <si>
    <t>潘显民</t>
  </si>
  <si>
    <t>人工智能之蚁群算法视域下基础教育资源均衡化智能优化系统研究</t>
  </si>
  <si>
    <t>XJK22JCZD12</t>
  </si>
  <si>
    <t>曹晓鲜</t>
  </si>
  <si>
    <t>湖南省学前教育质量监测评估体系建设研究</t>
  </si>
  <si>
    <t>XJK22ZDJD32</t>
  </si>
  <si>
    <t>李永新</t>
  </si>
  <si>
    <t>湖南省农村幼儿园骨干教师培训主题的校地园协同生成机制研究</t>
  </si>
  <si>
    <t>XJK22ZDJD33</t>
  </si>
  <si>
    <t>皮军功</t>
  </si>
  <si>
    <t>湖南省幼儿园保育教育质量评估监测工具研究</t>
  </si>
  <si>
    <t>22YBJ18</t>
  </si>
  <si>
    <t>赵南</t>
  </si>
  <si>
    <t>基于文献计量方法的我国学前教育学学术体系研究</t>
  </si>
  <si>
    <t>22YBJ25</t>
  </si>
  <si>
    <t>曹磊</t>
  </si>
  <si>
    <t>湖南省幼儿园课程改革成效的口述史研究（1981-2022）</t>
  </si>
  <si>
    <t>XJK23AJD033</t>
  </si>
  <si>
    <t>李小花</t>
  </si>
  <si>
    <t>优秀传统乡土伦理文化赋能乡村幼儿社会教育的对策研究</t>
  </si>
  <si>
    <t>XJK23AJD034</t>
  </si>
  <si>
    <t>周亮</t>
  </si>
  <si>
    <t>湖南省0-3岁婴幼儿照护服务体系创新性建设研究</t>
  </si>
  <si>
    <t>XJK23BGD013</t>
  </si>
  <si>
    <t>余莉娜</t>
  </si>
  <si>
    <t>新商科人才培养模式数智化转型的运行机制与推进路径研究</t>
  </si>
  <si>
    <t>XJK23BJC003</t>
  </si>
  <si>
    <t>周勇</t>
  </si>
  <si>
    <t>湖南省农村小规模学校教师家庭教育指导能力提升研究</t>
  </si>
  <si>
    <t>XJK23BJC005</t>
  </si>
  <si>
    <t>许亚静</t>
  </si>
  <si>
    <t>乡村振兴背景下农村幼儿园家长学校的开展现状及优化路径研究</t>
  </si>
  <si>
    <t>XJK23BXX003</t>
  </si>
  <si>
    <t>董胡</t>
  </si>
  <si>
    <t>基于深度学习的中文儿童语音情感识别及其社会情绪能力评测研究</t>
  </si>
  <si>
    <t>XJK23BTW010</t>
  </si>
  <si>
    <t>方美红</t>
  </si>
  <si>
    <t>家园社协同：幼儿美育共同体构建与实践</t>
  </si>
  <si>
    <t>XJK22ZDJD37</t>
  </si>
  <si>
    <t>郭广军</t>
  </si>
  <si>
    <t>高职院校教师能力评价体系构建与实践</t>
  </si>
  <si>
    <t>XJK22ZDJD38</t>
  </si>
  <si>
    <t>李斌</t>
  </si>
  <si>
    <t>高质量发展背景下职业本科教育课程体系研究</t>
  </si>
  <si>
    <t>XJK23AJD039</t>
  </si>
  <si>
    <t>易希平</t>
  </si>
  <si>
    <t>高质量发展视野下高等职业教育适应性提升路径研究</t>
  </si>
  <si>
    <t>XJK23AJD040</t>
  </si>
  <si>
    <t>朱志伟</t>
  </si>
  <si>
    <t>基于中国特色学徒制的现场工程师培养体系研究</t>
  </si>
  <si>
    <t>XJK23BDY016</t>
  </si>
  <si>
    <t>程诚</t>
  </si>
  <si>
    <t>“三全育人”视域下校企“双元”课程思政实施路径研究</t>
  </si>
  <si>
    <t>XJK23BZY025</t>
  </si>
  <si>
    <t>徐峰</t>
  </si>
  <si>
    <t>产教深度融合背景下高职艺术设计类专业“新形态教材”开发与应用研究</t>
  </si>
  <si>
    <t>XJK23BZY028</t>
  </si>
  <si>
    <t>杨夏</t>
  </si>
  <si>
    <t>智能技术赋能职业教育增值评价的建构逻辑和实践研究</t>
  </si>
  <si>
    <t>XJK23BZY048</t>
  </si>
  <si>
    <t>邹幸</t>
  </si>
  <si>
    <t>基于中国特色现代学徒制的高职非遗醴陵釉下五彩艺术传承研究</t>
  </si>
  <si>
    <t>XJK23QZY002</t>
  </si>
  <si>
    <t>刘丹娜</t>
  </si>
  <si>
    <t>“一带一路”背景下跨境电子商务人才能力结构与提升路径研究</t>
  </si>
  <si>
    <t>XJK23BZY007</t>
  </si>
  <si>
    <t>邓军</t>
  </si>
  <si>
    <t>“岗课赛证”融通的高职本科软件工程技术专业课程体系研究</t>
  </si>
  <si>
    <t>XJK23BZY063</t>
  </si>
  <si>
    <t>阳赛玉</t>
  </si>
  <si>
    <t>文化自信视域下湖湘红色音乐文化在高职院校音乐教育中的传承研究</t>
  </si>
  <si>
    <t>XJK23BZY046</t>
  </si>
  <si>
    <t>黎丹</t>
  </si>
  <si>
    <t>面向专精特新企业的高职院校现场工程师人才培养模式研究</t>
  </si>
  <si>
    <t>XJK23BZY049</t>
  </si>
  <si>
    <t>陈斌蓉</t>
  </si>
  <si>
    <t>铁路高职院校“大美育五圈”课程体系的构建与实践研究</t>
  </si>
  <si>
    <t>XJK23BZY051</t>
  </si>
  <si>
    <t>杨梦勤</t>
  </si>
  <si>
    <t>“数智”赋能产教融合高职机电类专业人才培养模式的研究与实践</t>
  </si>
  <si>
    <t>XJK23BZY060</t>
  </si>
  <si>
    <t>沈润东</t>
  </si>
  <si>
    <t>高质量发展视域下高职教育推进产教融合型城市建设的影响机制及优化路径研究</t>
  </si>
  <si>
    <t>XJK23BZY015</t>
  </si>
  <si>
    <t>贺灵芝</t>
  </si>
  <si>
    <t>高职药学专业“产学研用创”五位一体科教融汇人才培养模式的研究</t>
  </si>
  <si>
    <t>XJK22JCZD09</t>
  </si>
  <si>
    <t>雷珺麟</t>
  </si>
  <si>
    <t>“楚怡”品牌构建及其成果推广研究</t>
  </si>
  <si>
    <t>XJK23AJD051</t>
  </si>
  <si>
    <t>周曙</t>
  </si>
  <si>
    <t>基于接受理论的传媒教育科研成果推广应用研究</t>
  </si>
  <si>
    <t>XJK23QZY003</t>
  </si>
  <si>
    <t>劳欣哲</t>
  </si>
  <si>
    <t>智媒时代圈层化新闻消费对高职学生思政教育的影响与干预研究</t>
  </si>
  <si>
    <t>XJK23BDY012</t>
  </si>
  <si>
    <t>王利华</t>
  </si>
  <si>
    <t>习近平文艺思想融入高校思政教育的“三进”路径研究</t>
  </si>
  <si>
    <t>XJK23BTW012</t>
  </si>
  <si>
    <t>田芳</t>
  </si>
  <si>
    <t>新时代高校音乐美育体系构建与实施研究</t>
  </si>
  <si>
    <t>XJK22ZDJD57</t>
  </si>
  <si>
    <t>钟金霞</t>
  </si>
  <si>
    <t>服务全民终身学习背景下省域终身教育研究基地的推进研究</t>
  </si>
  <si>
    <t>XJK23AJD061</t>
  </si>
  <si>
    <t>杨斌</t>
  </si>
  <si>
    <t>终身学习背景下老年人主动健康促进研究</t>
  </si>
  <si>
    <t>XJK22JCZD13</t>
  </si>
  <si>
    <t>钟秋明</t>
  </si>
  <si>
    <t>基于高等教育评价改革的高校毕业生雇主调查研究</t>
  </si>
  <si>
    <t>XJK22ZDJD36</t>
  </si>
  <si>
    <t>谢永红</t>
  </si>
  <si>
    <t>核心素养视域下普通高中人本课程体系构建与实施研究  </t>
  </si>
  <si>
    <t>XJK22AJC004</t>
  </si>
  <si>
    <t>杨群英</t>
  </si>
  <si>
    <t>新时代中学生健康生活素养提升校本项目设计和实践研究</t>
  </si>
  <si>
    <t>XJK23AJD037</t>
  </si>
  <si>
    <t>黄雅芩</t>
  </si>
  <si>
    <t>新时代普通高中课程思政背景下学科融通育人的校本探索</t>
  </si>
  <si>
    <t>XJK23AJD038</t>
  </si>
  <si>
    <t>苏建祥</t>
  </si>
  <si>
    <t>基于教学评一体化视角的中学“三导四学”教学实践研究</t>
  </si>
  <si>
    <t>XJK23AXX002</t>
  </si>
  <si>
    <t>张科</t>
  </si>
  <si>
    <t>乡村教育数字化转型的创新实践研究</t>
  </si>
  <si>
    <t>XJK22JCZD05</t>
  </si>
  <si>
    <t>盛正发</t>
  </si>
  <si>
    <t>高等教育服务“三高四新”战略的路径与实践</t>
  </si>
  <si>
    <t>XJK22JCZD06</t>
  </si>
  <si>
    <t>黄恭福</t>
  </si>
  <si>
    <t>县域高中高质量发展机制研究</t>
  </si>
  <si>
    <t>XJK22JCZD08</t>
  </si>
  <si>
    <t>杨颖</t>
  </si>
  <si>
    <t>清廉高校建设及评价体系研究</t>
  </si>
  <si>
    <t>XJK22JCZD11</t>
  </si>
  <si>
    <t>段慧兰</t>
  </si>
  <si>
    <t>湖南省“双一流”建设成效评价指标体系研究</t>
  </si>
  <si>
    <t>XJK22ZDJD41</t>
  </si>
  <si>
    <t>潘国文</t>
  </si>
  <si>
    <t>高校教师实践性知识发展研究  </t>
  </si>
  <si>
    <t>XJK22ZDJD25</t>
  </si>
  <si>
    <t>周丛笑</t>
  </si>
  <si>
    <t>幼小科学衔接视阈下幼儿园入学准备教育变革研究  </t>
  </si>
  <si>
    <t>XJK22ZDJD59</t>
  </si>
  <si>
    <t>雷芳</t>
  </si>
  <si>
    <t>基于高质量发展的民办名校文化育人研究   </t>
  </si>
  <si>
    <t>XJK22ZDJD01</t>
  </si>
  <si>
    <t>张放平</t>
  </si>
  <si>
    <t>教育发展研究的几个基本问题</t>
  </si>
  <si>
    <t>XJK22ZDJD02</t>
  </si>
  <si>
    <t>李小球</t>
  </si>
  <si>
    <t>湖南教育高质量发展的路径与策略研究</t>
  </si>
  <si>
    <t>XJK22AZY002</t>
  </si>
  <si>
    <t>刘琴</t>
  </si>
  <si>
    <t>“三高四新”战略背景下职业教育“以赛育匠”体系构建研究</t>
  </si>
  <si>
    <t>XJK22AZY003</t>
  </si>
  <si>
    <t>毕树沙</t>
  </si>
  <si>
    <t>职业素养导向的职业本科学校专业群课程体系开发研究</t>
  </si>
  <si>
    <t>XJK22AXX002</t>
  </si>
  <si>
    <t>叶坤燚</t>
  </si>
  <si>
    <t>人工智能促进高校思想政治教育话语体系建构研究</t>
  </si>
  <si>
    <t>XJK22AJG005</t>
  </si>
  <si>
    <t>郭尚武</t>
  </si>
  <si>
    <t>“双减”背景下中小学校外培训监管体系研究</t>
  </si>
  <si>
    <t>XJK23AJD001</t>
  </si>
  <si>
    <t>欧卫星</t>
  </si>
  <si>
    <t>教育对湖南经济增长的贡献度研究</t>
  </si>
  <si>
    <t>XJK23AJD025</t>
  </si>
  <si>
    <t>易海华</t>
  </si>
  <si>
    <t>基于素质教育发展的湖南义务教育评价改革理论与实践研究</t>
  </si>
  <si>
    <t>XJK23AJD026</t>
  </si>
  <si>
    <t>孙锋</t>
  </si>
  <si>
    <t>素质教育背景下义务教育阶段融合教育质量提升实践研究</t>
  </si>
  <si>
    <t>XJK23AZY003</t>
  </si>
  <si>
    <t>段泽孝</t>
  </si>
  <si>
    <t>普职融通背景下的职教高考改革研究</t>
  </si>
  <si>
    <t>XJK23BGD044</t>
  </si>
  <si>
    <t>植子伦</t>
  </si>
  <si>
    <t>国际比较视野下中美高等教育学博士学位论文热点演变研究</t>
  </si>
  <si>
    <t>XJK23BGD045</t>
  </si>
  <si>
    <t>李文娟</t>
  </si>
  <si>
    <t>指向中国式现代化的科学教育专业师范生“双素养”培育研究</t>
  </si>
  <si>
    <t>XJK23BLS003</t>
  </si>
  <si>
    <t>蒋书同</t>
  </si>
  <si>
    <t>新民主主义革命时期湖南“红色教育”实践及其历史影响研究</t>
  </si>
  <si>
    <t>XJK23BXX004</t>
  </si>
  <si>
    <t>喻静</t>
  </si>
  <si>
    <t>省级统筹推进教育数字化全面转型发展研究</t>
  </si>
  <si>
    <t>XJK23BTW014</t>
  </si>
  <si>
    <t>喻业</t>
  </si>
  <si>
    <t>基于体育核心素养中小学体育课堂教学评价指标体系构建研究</t>
  </si>
  <si>
    <t>XJK23BZY002</t>
  </si>
  <si>
    <t>胡蓉</t>
  </si>
  <si>
    <t>乡村振兴背景下提升县域职中社会服务能力的理论逻辑与实践路径研究</t>
  </si>
  <si>
    <t>XJK22ZDJD09</t>
  </si>
  <si>
    <t>彭中礼</t>
  </si>
  <si>
    <t>我国教育法法典化的模式选择与规范配置研究 </t>
  </si>
  <si>
    <t>XJK22ZDJD10</t>
  </si>
  <si>
    <t>毛俊响</t>
  </si>
  <si>
    <t>来华留学生教育治理法治化研究  </t>
  </si>
  <si>
    <t>XJK22ZDJD21</t>
  </si>
  <si>
    <t>龙军</t>
  </si>
  <si>
    <t>智能软件驱动的特色化开源软件人才培养模式研究 </t>
  </si>
  <si>
    <t>XJK22ZDJD22</t>
  </si>
  <si>
    <t>陈先来</t>
  </si>
  <si>
    <t>基于大数据的医学教学资源库建设与应用研究   </t>
  </si>
  <si>
    <t>XJK22ZDJD17</t>
  </si>
  <si>
    <t>何雷</t>
  </si>
  <si>
    <t>全生命周期视域下教育舆情风险的生成机理及其动态治理机制研究  </t>
  </si>
  <si>
    <t>XJK22ZDJD18</t>
  </si>
  <si>
    <t>刘媛</t>
  </si>
  <si>
    <t>高校网络舆情演化与应急响应机制研究  </t>
  </si>
  <si>
    <t>XJK23AJD009</t>
  </si>
  <si>
    <t>许中缘</t>
  </si>
  <si>
    <t>社会主义法治人才培养主体性实现的法治保障</t>
  </si>
  <si>
    <t>XJK23AJD010</t>
  </si>
  <si>
    <t>徐靖</t>
  </si>
  <si>
    <t>教育数字化时代公民受教育权法治保障研究</t>
  </si>
  <si>
    <t>XJK23AJD017</t>
  </si>
  <si>
    <t>罗方禄</t>
  </si>
  <si>
    <t>反智主义渗透下教育舆情诱发风险防范研究</t>
  </si>
  <si>
    <t>XJK23AJD018</t>
  </si>
  <si>
    <t>姜国俊</t>
  </si>
  <si>
    <t>城乡义务教育一体化进程中教育舆情风险的发展态势与治理策略研究</t>
  </si>
  <si>
    <t>XJK23AJD021</t>
  </si>
  <si>
    <t>胡超</t>
  </si>
  <si>
    <t>数据驱动下的湖南省中小学生综合素质评价改革研究</t>
  </si>
  <si>
    <t>XJK23AJD022</t>
  </si>
  <si>
    <t>施鹤远</t>
  </si>
  <si>
    <t>教育评价指标关联挖掘与紧致归约研究</t>
  </si>
  <si>
    <t>XJK23QJG001</t>
  </si>
  <si>
    <t>王昕伟</t>
  </si>
  <si>
    <t>马克思主义教育思想与中国优秀传统教育思想相结合的百年回望与经验启示研究</t>
  </si>
  <si>
    <t>XJK23AGD003</t>
  </si>
  <si>
    <t>旷剑敏</t>
  </si>
  <si>
    <t>跨学科视域下英释国学经典课程思政教学建构研究</t>
  </si>
  <si>
    <t>XJK23BGD028</t>
  </si>
  <si>
    <t>韩慧莉</t>
  </si>
  <si>
    <t>红色影视资源融入高校思想政治课教学的逻辑理路与推进路径研究</t>
  </si>
  <si>
    <t>XJK23BGD032</t>
  </si>
  <si>
    <t>范明献</t>
  </si>
  <si>
    <t>新文科建设背景下新闻与传播硕士专业学位研究生跨学科培养难点与突破路径研究</t>
  </si>
  <si>
    <t>XJK23BTW006</t>
  </si>
  <si>
    <t>龚倩</t>
  </si>
  <si>
    <t>新时代大学思政教育与舞蹈美育融合的内在逻辑与路径研究</t>
  </si>
  <si>
    <t>XJK23BDJ001</t>
  </si>
  <si>
    <t>李姗</t>
  </si>
  <si>
    <t>党的百年奋斗重大成就和历史经验融入高校思想政治教育的路径研究</t>
  </si>
  <si>
    <t>XJK22JCZD10</t>
  </si>
  <si>
    <t>余小波</t>
  </si>
  <si>
    <t>湖南省教育评价改革试点现状研究</t>
  </si>
  <si>
    <t>XJK22ZDJD07</t>
  </si>
  <si>
    <t>陈越</t>
  </si>
  <si>
    <t>基于适应性导向的我国职业教育评价制度创新研究</t>
  </si>
  <si>
    <t>XJK22ZDJD08</t>
  </si>
  <si>
    <t>全薇</t>
  </si>
  <si>
    <t>新时代背景下中国高职高专院校竞争力评价研究</t>
  </si>
  <si>
    <t>XJK22AGD003</t>
  </si>
  <si>
    <t>杨美新</t>
  </si>
  <si>
    <t>“饭圈文化”影响下大学生斗争精神教育引导机制研究</t>
  </si>
  <si>
    <t>XJK23AJD007</t>
  </si>
  <si>
    <t>罗仲尤</t>
  </si>
  <si>
    <t>基于元评价视角的大学排行榜生态优化研究</t>
  </si>
  <si>
    <t>XJK23AJD008</t>
  </si>
  <si>
    <t>刘声涛</t>
  </si>
  <si>
    <t>深化新时代高校自我评估改革研究</t>
  </si>
  <si>
    <t>XJK23BGD040</t>
  </si>
  <si>
    <t>谢莹</t>
  </si>
  <si>
    <t>新文科背景下基于复合型传媒人才培养的实践教育改革研究</t>
  </si>
  <si>
    <t>XJK23BJG001</t>
  </si>
  <si>
    <t>周忠宝</t>
  </si>
  <si>
    <t>自媒体时代高等教育舆情引导及危机管理研究</t>
  </si>
  <si>
    <t>XJK21ZDWT004</t>
  </si>
  <si>
    <t>龙华</t>
  </si>
  <si>
    <t>XJK23QJG002</t>
  </si>
  <si>
    <t>刘超</t>
  </si>
  <si>
    <t>湖南战略新兴产业与职业教育结构性耦合协调测度、演化及空间效应研究</t>
  </si>
  <si>
    <t>XJK23BXX006</t>
  </si>
  <si>
    <t>祝旭</t>
  </si>
  <si>
    <t>基于行为大数据分析的高职课堂精准教学模式构建与实践研究</t>
  </si>
  <si>
    <t>22YBJ10</t>
  </si>
  <si>
    <t>王运宏</t>
  </si>
  <si>
    <t>本科层次职业教育专业教学团队建设：基于校企人员双向流动的研究</t>
  </si>
  <si>
    <t>XJK23AZY002</t>
  </si>
  <si>
    <t>黄亚宇</t>
  </si>
  <si>
    <t>产教融合模式下职业教育混合所有制办学的法律问题研究</t>
  </si>
  <si>
    <t>XJK23BZY024</t>
  </si>
  <si>
    <t>李文芳</t>
  </si>
  <si>
    <t>能说会做善创型职业本科教师“四创”工坊培育模式研究</t>
  </si>
  <si>
    <t>XJK23BZY033</t>
  </si>
  <si>
    <t>代振维</t>
  </si>
  <si>
    <t>基于导师制的涉农高职院校创客技能型人才培养体系构建研究</t>
  </si>
  <si>
    <t>XJK23BZY054</t>
  </si>
  <si>
    <t>向东</t>
  </si>
  <si>
    <t>文化自信视阈下中国优秀文化融入公共英语教育的创新研究与实践</t>
  </si>
  <si>
    <t>XJK23BTW015</t>
  </si>
  <si>
    <t>洪华平</t>
  </si>
  <si>
    <t>“五育并举”视域下高职学生“双线多维一体”审美素养培育模式研究</t>
  </si>
  <si>
    <t>XJK23BGD047</t>
  </si>
  <si>
    <t>王芳</t>
  </si>
  <si>
    <t>艺术类高校思想政治教育与艺术教育互融研究</t>
  </si>
  <si>
    <t>XJK23BZY034</t>
  </si>
  <si>
    <t>新时代高职教育服务“乡村工匠”培育的湖南路径研究</t>
  </si>
  <si>
    <t>22YBJ12</t>
  </si>
  <si>
    <t>隆平</t>
  </si>
  <si>
    <t>高等职业院校教师教学能力评价体系开发设计研究</t>
  </si>
  <si>
    <t>XJK23BZY038</t>
  </si>
  <si>
    <t>刘子璇</t>
  </si>
  <si>
    <t>国际比较视野下职业教育国际传播能力提升策略研究</t>
  </si>
  <si>
    <t>XJK23BDY015</t>
  </si>
  <si>
    <t>李菡</t>
  </si>
  <si>
    <t>基于元宇宙理念与技术的职业院校大思政课建设研究</t>
  </si>
  <si>
    <t>XJK23BTW013</t>
  </si>
  <si>
    <t>宗传玉</t>
  </si>
  <si>
    <t>治疗取向的美术活动对儿童心理问题干预研究</t>
  </si>
  <si>
    <t>22YBJ30</t>
  </si>
  <si>
    <t>蔡龙</t>
  </si>
  <si>
    <t>高校在线课程“课程思政”建设中面临的挑战与应对策略研究</t>
  </si>
  <si>
    <t>22ZDJ01</t>
  </si>
  <si>
    <t>唐小艳</t>
  </si>
  <si>
    <t>“差序格局”理论下的高素质技术技能人才培育范式研究</t>
  </si>
  <si>
    <t>XJK23BZY020</t>
  </si>
  <si>
    <t>杨茜</t>
  </si>
  <si>
    <t>高质量发展背景下教育评审专家管理信息化建设研究</t>
  </si>
  <si>
    <t>XJK23BZY037</t>
  </si>
  <si>
    <t>朱邦辉</t>
  </si>
  <si>
    <t>教育数字化背景下基于“深度学习”的职教智慧课堂研究</t>
  </si>
  <si>
    <t>XJK23BZY040</t>
  </si>
  <si>
    <t>罗玲</t>
  </si>
  <si>
    <t>中国式现代化背景下湖南省高职教育产教融合机制研究</t>
  </si>
  <si>
    <t>XJK21ZDWT002</t>
  </si>
  <si>
    <t>李定珍</t>
  </si>
  <si>
    <t>XJK22ZDJD47</t>
  </si>
  <si>
    <t>谢虎军</t>
  </si>
  <si>
    <t>现代产业学院建设对接湖南区域经济高质量发展研究   </t>
  </si>
  <si>
    <t>XJK23AJD050</t>
  </si>
  <si>
    <t>侯杰</t>
  </si>
  <si>
    <t>产业学院高质量服务区域发展的路径研究</t>
  </si>
  <si>
    <t>XJK23QJG003</t>
  </si>
  <si>
    <t>王思惟</t>
  </si>
  <si>
    <t>“合作教育”启示下我国职业教育产教融合发展研究：因素、机制、评价体系与优化路径</t>
  </si>
  <si>
    <t>XJK23QZY001</t>
  </si>
  <si>
    <t>毛斑斑</t>
  </si>
  <si>
    <t>基于CIPP模型的职业院校岗课赛证融合人才培养质量评价研究</t>
  </si>
  <si>
    <t>XJK23BZY003</t>
  </si>
  <si>
    <t>危英</t>
  </si>
  <si>
    <t>组织变革视域下高职虚拟教研室构建与实践创新研究</t>
  </si>
  <si>
    <t>XJK23BZY012</t>
  </si>
  <si>
    <t>谢姣</t>
  </si>
  <si>
    <t>基于核心素养的高职旅游专业人才培养模式研究与实践</t>
  </si>
  <si>
    <t>XJK23BZY050</t>
  </si>
  <si>
    <t>周慧</t>
  </si>
  <si>
    <t>“德技并修”视角下职业教育课堂教学质量提升路径与方法研究</t>
  </si>
  <si>
    <t>XJK23BZY031</t>
  </si>
  <si>
    <t>何洛滨</t>
  </si>
  <si>
    <t>高职院校产业学院课程群建设研究</t>
  </si>
  <si>
    <t>XJK23BZY044</t>
  </si>
  <si>
    <t>陈娟</t>
  </si>
  <si>
    <t>中国式现代化视阈下高职院校课程思政变革的理论逻辑与行动策略</t>
  </si>
  <si>
    <t>XJK23BZY057</t>
  </si>
  <si>
    <t>李国会</t>
  </si>
  <si>
    <t>乡村振兴背景下水利高校产业学院人才培养路径研究</t>
  </si>
  <si>
    <t>22YBJ14</t>
  </si>
  <si>
    <t>戴园园</t>
  </si>
  <si>
    <t>乡村振兴战略下湖南省涉农高职学生创业驱动因素与政策引导研究</t>
  </si>
  <si>
    <t>XJK23BZY010</t>
  </si>
  <si>
    <t>魏喜凤</t>
  </si>
  <si>
    <t>“三全育人”视域下农业类高职课程思政融入“隆平精神”的途径研究</t>
  </si>
  <si>
    <t>XJK23BZY011</t>
  </si>
  <si>
    <t>葛玲瑞</t>
  </si>
  <si>
    <t>乡村振兴背景下湖南省基层农技特岗生职业核心素养培养体系研究</t>
  </si>
  <si>
    <t>XJK23BZY059</t>
  </si>
  <si>
    <t>夏霍</t>
  </si>
  <si>
    <t>提质培优背景下“专思创”三融合课程教学改革研究——以农产品电子商务课程为例</t>
  </si>
  <si>
    <t>22YBJ11</t>
  </si>
  <si>
    <t>杜丽茶</t>
  </si>
  <si>
    <t>“楚怡精神”背景下湖南职业教育专业集群和产业集群耦合发展研究</t>
  </si>
  <si>
    <t>XJK23BZY030</t>
  </si>
  <si>
    <t>邓德艾</t>
  </si>
  <si>
    <t>中国式现代化背景下的乡村物流人才培养质量评价标准研究</t>
  </si>
  <si>
    <t>XJK23BZY035</t>
  </si>
  <si>
    <t>何艳君</t>
  </si>
  <si>
    <t>高职物流商务专业群助力湖南乡村特色产业振兴模式研究</t>
  </si>
  <si>
    <t>XJK23BZY036</t>
  </si>
  <si>
    <t>彭茜薇</t>
  </si>
  <si>
    <t>科教融汇视域下高职物流智慧课堂建构与实践策略研究</t>
  </si>
  <si>
    <t>XJK23BZY055</t>
  </si>
  <si>
    <t>童光展</t>
  </si>
  <si>
    <t>适应物流业制造业深度融合的高职物流类专业实践教学体系转型研究</t>
  </si>
  <si>
    <t>XJK23BZY027</t>
  </si>
  <si>
    <t>黄丹群</t>
  </si>
  <si>
    <t>以中国特色学徒制为主要形式的装备制造类专业现场工程师培养研究</t>
  </si>
  <si>
    <t>XJK23BZY026</t>
  </si>
  <si>
    <t>肖前军</t>
  </si>
  <si>
    <t>数字化赋能高职专业群高质量发展研究</t>
  </si>
  <si>
    <t>XJK23BZY004</t>
  </si>
  <si>
    <t>吴轩辕</t>
  </si>
  <si>
    <t>教育元宇宙视野下高校专创有机融合研究</t>
  </si>
  <si>
    <t>XJK23BTW011</t>
  </si>
  <si>
    <t>刘毅</t>
  </si>
  <si>
    <t>课堂革命驱动下传统保健体育课程“立体课堂”构建研究</t>
  </si>
  <si>
    <t>XJK23BZY062</t>
  </si>
  <si>
    <t>向罗珺</t>
  </si>
  <si>
    <t>产教融合背景下中医药职业教育在线课程质量评价体系研究</t>
  </si>
  <si>
    <t>XJK23BZY043</t>
  </si>
  <si>
    <t>刘海妹</t>
  </si>
  <si>
    <t>科教融汇视域下高职教师教学创新团队建设路径研究</t>
  </si>
  <si>
    <t>XJK23BZY065</t>
  </si>
  <si>
    <t>周劲松</t>
  </si>
  <si>
    <t>服务“三高四新”的职业教育专业集群发展研究</t>
  </si>
  <si>
    <t>22YBJ22</t>
  </si>
  <si>
    <t>邓力</t>
  </si>
  <si>
    <t>“三全育人”理念下湖南高职院校少数民族学生政治认同提升机制创新研究</t>
  </si>
  <si>
    <t>XJK23BDY013</t>
  </si>
  <si>
    <t>陈为化</t>
  </si>
  <si>
    <t>全媒体时代高校思想政治教育“微”路径探究</t>
  </si>
  <si>
    <t>XJK23BJG004</t>
  </si>
  <si>
    <t>陈文锋</t>
  </si>
  <si>
    <t>“三高四新”视阈下湖南职业院校产教深度融合的路径研究</t>
  </si>
  <si>
    <t>XJK23BXX005</t>
  </si>
  <si>
    <t>吴音莹</t>
  </si>
  <si>
    <t>新媒体视角下当代青少年思想政治教育创新发展研究</t>
  </si>
  <si>
    <t>XJK22ZDJD46</t>
  </si>
  <si>
    <t>喻春梅</t>
  </si>
  <si>
    <t>新时代高校学生党支部育人工作机制研究</t>
  </si>
  <si>
    <t>XJK22ZDJD55</t>
  </si>
  <si>
    <t>陈永辉</t>
  </si>
  <si>
    <t>“反暴力”小学校园安全教育研究</t>
  </si>
  <si>
    <t>22YBJ26</t>
  </si>
  <si>
    <t>范瑛</t>
  </si>
  <si>
    <t>百年中国警察教育课程发展史研究</t>
  </si>
  <si>
    <t>XJK23AJD049</t>
  </si>
  <si>
    <t>陈金鑫</t>
  </si>
  <si>
    <t>新时代铸牢高校意识形态阵地建设机制研究</t>
  </si>
  <si>
    <t>XJK23AJD059</t>
  </si>
  <si>
    <t>杨纪恩</t>
  </si>
  <si>
    <t>终极关怀理念下的中小学生命安全与健康教育创新研究</t>
  </si>
  <si>
    <t>XJK23BGD034</t>
  </si>
  <si>
    <t>唐德权</t>
  </si>
  <si>
    <t>新时代智慧警务实战人才情报素养教育发展研究</t>
  </si>
  <si>
    <t>XJK23BGD041</t>
  </si>
  <si>
    <t>朱剑虹</t>
  </si>
  <si>
    <t>新时代中国特色的大学生英语叙事能力框架建构与实践研究</t>
  </si>
  <si>
    <t>XJK23QDY004</t>
  </si>
  <si>
    <t>胡露</t>
  </si>
  <si>
    <t>思想政治工作防范化解意识形态风险的功能及其实现路径研究</t>
  </si>
  <si>
    <t>XJK23QJG004</t>
  </si>
  <si>
    <t>胡冰松</t>
  </si>
  <si>
    <t>总体国家安全观视域下的高校网络意识形态话语权建构研究</t>
  </si>
  <si>
    <t>XJK23BZY016</t>
  </si>
  <si>
    <t>曾妙</t>
  </si>
  <si>
    <t>数字化赋能高职国际经济与贸易专业群高质量发展研究</t>
  </si>
  <si>
    <t>XJK23BXL008</t>
  </si>
  <si>
    <t>湛霞英</t>
  </si>
  <si>
    <t>三全育人视域下高职院校心理育人价值及其实现路径研究</t>
  </si>
  <si>
    <t>XJK23BDY011</t>
  </si>
  <si>
    <t>黄对娥</t>
  </si>
  <si>
    <t>历史自信教育融入高校思政课教学的路径研究</t>
  </si>
  <si>
    <t>XJK23BZY047</t>
  </si>
  <si>
    <t>莫虎</t>
  </si>
  <si>
    <t>新时代教育评价改革背景下高职院校科研评价体系研究与实践</t>
  </si>
  <si>
    <t>XJK22ZDJD53</t>
  </si>
  <si>
    <t>杨虹</t>
  </si>
  <si>
    <t>新时代高职院校劳动教育评价体系构建与实践路径研究</t>
  </si>
  <si>
    <t>XJK22AZY001</t>
  </si>
  <si>
    <t>雷世平</t>
  </si>
  <si>
    <t>职业教育混合所有制改革政策创新研究</t>
  </si>
  <si>
    <t>22YBJ15</t>
  </si>
  <si>
    <t>乐乐</t>
  </si>
  <si>
    <t>服务技能型社会建设的职业教育支撑体系研究</t>
  </si>
  <si>
    <t>XJK23AJD057</t>
  </si>
  <si>
    <t>张艳芳</t>
  </si>
  <si>
    <t>新中国成立以来劳动教育政策的历史嬗变及时代发展研究</t>
  </si>
  <si>
    <t>XJK23BGF001</t>
  </si>
  <si>
    <t>国防军事教育</t>
  </si>
  <si>
    <t>莫铭</t>
  </si>
  <si>
    <t>世界一流军队建设背景下定向培养军士军事体育课程体系建设研究</t>
  </si>
  <si>
    <t>XJK23BZY014</t>
  </si>
  <si>
    <t>田娟</t>
  </si>
  <si>
    <t>新课程标准下中华优秀传统文化融合高职英语教学路径研究</t>
  </si>
  <si>
    <t>XJK23BZY023</t>
  </si>
  <si>
    <t>严勇</t>
  </si>
  <si>
    <t>飞行器数字化制造技术专业升级和数字化改造路径研究</t>
  </si>
  <si>
    <t>XJK23QDY003</t>
  </si>
  <si>
    <t>黄萍萍</t>
  </si>
  <si>
    <t>湖湘名人家风文化融入高职院校德育教育研究</t>
  </si>
  <si>
    <t>XJK23BMZ001</t>
  </si>
  <si>
    <t>刘伟杰</t>
  </si>
  <si>
    <t>乡村治理视域下湖南武陵山区村落民俗体育发展研究</t>
  </si>
  <si>
    <t>XJK23QZY006</t>
  </si>
  <si>
    <t>陈华秋</t>
  </si>
  <si>
    <t>湖南高职院校思政课程与课程思政协同育人的关键逻辑及同步路径研究</t>
  </si>
  <si>
    <t>XJK23BJC049</t>
  </si>
  <si>
    <t>吕奕</t>
  </si>
  <si>
    <t>基于文化传承的幼儿园艺术领域课程资源建设研究</t>
  </si>
  <si>
    <t>XJK23QJC003</t>
  </si>
  <si>
    <t>何牧</t>
  </si>
  <si>
    <t>托幼一体化模式下的托育课程实践研究</t>
  </si>
  <si>
    <t>XJK23BZY018</t>
  </si>
  <si>
    <t>陈艳茜</t>
  </si>
  <si>
    <t>湖南省高职智慧健康养老服务与管理专业学生职业认同提升策略研究</t>
  </si>
  <si>
    <t>XJK23BDY009</t>
  </si>
  <si>
    <t>罗丽华</t>
  </si>
  <si>
    <t>技能型社会高职院校思想政治教育适应性研究</t>
  </si>
  <si>
    <t>市本级</t>
  </si>
  <si>
    <t>长沙学院</t>
  </si>
  <si>
    <t>XJK22ZDJD45</t>
  </si>
  <si>
    <t>刘晨飞</t>
  </si>
  <si>
    <t>新时代高校党组织增强学习本领研究</t>
  </si>
  <si>
    <t>XJK23AJD048</t>
  </si>
  <si>
    <t>屈林岩</t>
  </si>
  <si>
    <t>“大思政课”理念下高校原创红色话剧的创作与育人实效研究</t>
  </si>
  <si>
    <t>XJK23QGD006</t>
  </si>
  <si>
    <t>叶芳羽</t>
  </si>
  <si>
    <t>高校课程教学的动态多元序制评价及其实践路径研究</t>
  </si>
  <si>
    <t>长沙市教育局</t>
  </si>
  <si>
    <t>XJK22ADY002</t>
  </si>
  <si>
    <t>缪雅琴</t>
  </si>
  <si>
    <t>区域推进清廉文化在团、队建设中渗透的探索与实践研究</t>
  </si>
  <si>
    <t>XJK22AJC006</t>
  </si>
  <si>
    <t>肖碧芳</t>
  </si>
  <si>
    <t>多模态数据驱动下区域智慧研训体系构建研究</t>
  </si>
  <si>
    <t>长沙市教育科学研究院</t>
  </si>
  <si>
    <t>22YBJ29</t>
  </si>
  <si>
    <t>刘正华</t>
  </si>
  <si>
    <t>教育信息化背景下家校社协同育人体系构建研究</t>
  </si>
  <si>
    <t>XJK23AJC003</t>
  </si>
  <si>
    <t>聂庭芳</t>
  </si>
  <si>
    <t>乡村振兴背景下乡村学校“在地化”教育实践模型研究</t>
  </si>
  <si>
    <t>XJK23BJC024</t>
  </si>
  <si>
    <t>章勇</t>
  </si>
  <si>
    <t>教育质量综合评价结果应用研究</t>
  </si>
  <si>
    <t>长沙市长郡中学</t>
  </si>
  <si>
    <t>XJK22AJC007</t>
  </si>
  <si>
    <t>翁光龙</t>
  </si>
  <si>
    <t>“双减”背景下普通高中“1435”高质量育人体系构建的研究</t>
  </si>
  <si>
    <t>XJK23BJC009</t>
  </si>
  <si>
    <t>肖斌武</t>
  </si>
  <si>
    <t>基于大单元教学的高中化学主题“教、学、评”体系建构研究</t>
  </si>
  <si>
    <t>湖南外国语职业学院</t>
  </si>
  <si>
    <t>XJK23QZY004</t>
  </si>
  <si>
    <t>罗岩</t>
  </si>
  <si>
    <t>“双师型”教师助力乡村振兴的实然困境与应然路径研究</t>
  </si>
  <si>
    <t>长沙卫生职业学院</t>
  </si>
  <si>
    <t>XJK23BDY010</t>
  </si>
  <si>
    <t>韩丹丹</t>
  </si>
  <si>
    <t>网络“圈层化”视域下大学生主流意识形态引领力提升路径研究</t>
  </si>
  <si>
    <t>长沙市长郡双语实验中学</t>
  </si>
  <si>
    <t>XJK23BJC020</t>
  </si>
  <si>
    <t>莫方</t>
  </si>
  <si>
    <t>减负增效背景下初中智能作业开发与实施研究</t>
  </si>
  <si>
    <t>长沙市实验小学</t>
  </si>
  <si>
    <t>XJK23BJC027</t>
  </si>
  <si>
    <t>王云霞</t>
  </si>
  <si>
    <t>未来学校视域下小学生学习方式变革实践研究</t>
  </si>
  <si>
    <t>长沙市雅礼中学</t>
  </si>
  <si>
    <t>XJK23BXX007</t>
  </si>
  <si>
    <t>黄琼</t>
  </si>
  <si>
    <t>后疫情时代智慧教育平台对中学英语教育的效能研究——以湖南省黄琼高中英语名师网络工作室为例</t>
  </si>
  <si>
    <t>长沙商贸旅游职业技术学院</t>
  </si>
  <si>
    <t>XJK23AZY001</t>
  </si>
  <si>
    <t>陈超群</t>
  </si>
  <si>
    <t>基于区块链技术的楚怡高水平高职专业群现代化治理体系研究</t>
  </si>
  <si>
    <t>XJK23BTW016</t>
  </si>
  <si>
    <t>张明辉</t>
  </si>
  <si>
    <t>新时代体育强国战略下湖南农村公共体育服务高质量供给发展路径研究</t>
  </si>
  <si>
    <t>XJK23BZY008</t>
  </si>
  <si>
    <t>龚勋</t>
  </si>
  <si>
    <t>基于高职思政课适应性提升的“三元四维五融”教学模式构建与实践研究</t>
  </si>
  <si>
    <t>XJK23BZY022</t>
  </si>
  <si>
    <t>舒忠</t>
  </si>
  <si>
    <t>“双高计划”下湖南高质量职业本科教育的建设思路与推进策略研究</t>
  </si>
  <si>
    <t>长沙幼儿师范高等专科学校</t>
  </si>
  <si>
    <t>XJK23BDY014</t>
  </si>
  <si>
    <t>李毅</t>
  </si>
  <si>
    <t>以“楚怡精神”为核心的湖湘特色“大思政课”构建与实施研究</t>
  </si>
  <si>
    <t>XJK23BZY029</t>
  </si>
  <si>
    <t>吴亭亭</t>
  </si>
  <si>
    <t>教育数字化转型下高职在线开放课程与融媒体教材一体化开发研究</t>
  </si>
  <si>
    <t>长沙市教育学院</t>
  </si>
  <si>
    <t>XJK23BJC023</t>
  </si>
  <si>
    <t>王柱根</t>
  </si>
  <si>
    <t>智慧教育背景下核心素养培育的初中历史大单元教学设计与实施研究</t>
  </si>
  <si>
    <t>湖南信息职业技术学院</t>
  </si>
  <si>
    <t>XJK23BZY058</t>
  </si>
  <si>
    <t>郭纪斌</t>
  </si>
  <si>
    <t>基于文化自信的职业教育湖湘工匠文化传承和发展研究</t>
  </si>
  <si>
    <t>湖南电子科技职业学院</t>
  </si>
  <si>
    <t>XJK23BZY019</t>
  </si>
  <si>
    <t>贺卉</t>
  </si>
  <si>
    <t>高质量发展背景下高职智能工匠的培育机制与路径研究</t>
  </si>
  <si>
    <t>长沙市长沙财经学校</t>
  </si>
  <si>
    <t>XJK23BDY018</t>
  </si>
  <si>
    <t>刘军</t>
  </si>
  <si>
    <t>中等职业学校习近平新时代中国特色主义思想进课程进教材研究</t>
  </si>
  <si>
    <t>长沙市教育保障服务中心</t>
  </si>
  <si>
    <t>XJK23BJC016</t>
  </si>
  <si>
    <t>陈珍坤</t>
  </si>
  <si>
    <t>“双减”背景下区域中小学劳动教育实践路径研究</t>
  </si>
  <si>
    <t>长沙市明德华兴中学</t>
  </si>
  <si>
    <t>XJK23BJC046</t>
  </si>
  <si>
    <t>阳淼</t>
  </si>
  <si>
    <t>人工智能助推跨学科教学的实践研究</t>
  </si>
  <si>
    <t>长沙市新城学校</t>
  </si>
  <si>
    <t>XJK23BJC047</t>
  </si>
  <si>
    <t>瞿林</t>
  </si>
  <si>
    <t>专门学校思想与法治教育协同矫治模式研究</t>
  </si>
  <si>
    <t>长沙市田家炳实验中学</t>
  </si>
  <si>
    <t>XJK23BJC056</t>
  </si>
  <si>
    <t>刘燕红</t>
  </si>
  <si>
    <t>“双减”背景下初中生地理实践力的培养途径研究</t>
  </si>
  <si>
    <t>长沙职业技术学院</t>
  </si>
  <si>
    <t>XJK23BZY045</t>
  </si>
  <si>
    <t>谢金云</t>
  </si>
  <si>
    <t>新工科背景下“双师型”教师立体化培养体系的构建研究</t>
  </si>
  <si>
    <t>长沙南方职业学院</t>
  </si>
  <si>
    <t>XJK23BZY053</t>
  </si>
  <si>
    <t>严晓蕾</t>
  </si>
  <si>
    <t>新职教法背景下民办高职院校规范发展研究</t>
  </si>
  <si>
    <t>长沙高新区麓谷小学</t>
  </si>
  <si>
    <t>XJK23BDY020</t>
  </si>
  <si>
    <t>罗湘君</t>
  </si>
  <si>
    <t>智能时代小学德育发展性评价实践研究</t>
  </si>
  <si>
    <t>长沙市岳麓区博才小学</t>
  </si>
  <si>
    <t>XJK23BJC019</t>
  </si>
  <si>
    <t>李肖蕾</t>
  </si>
  <si>
    <t>大观念视域下小学英语单元整体作业设计实践研究</t>
  </si>
  <si>
    <t>长沙市岳麓区实验小学</t>
  </si>
  <si>
    <t>XJK23BJC032</t>
  </si>
  <si>
    <t>吴静</t>
  </si>
  <si>
    <t>集团化办学背景下学校品牌建设实践研究</t>
  </si>
  <si>
    <t>长沙市芙蓉区教育科研中心</t>
  </si>
  <si>
    <t>XJK23BJC022</t>
  </si>
  <si>
    <t>陈婕</t>
  </si>
  <si>
    <t>基于教师“智慧画像”的教学评价改革研究</t>
  </si>
  <si>
    <t>长沙市雨花区教育局</t>
  </si>
  <si>
    <t>XJK23AJC004</t>
  </si>
  <si>
    <t>许惠芝</t>
  </si>
  <si>
    <t>人工智能助推教师专业发展的实践研究</t>
  </si>
  <si>
    <t>开福区教育局</t>
  </si>
  <si>
    <t>XJK22AJC005</t>
  </si>
  <si>
    <t>龙舟</t>
  </si>
  <si>
    <t>区域推进幼小“双向衔接”实践研究</t>
  </si>
  <si>
    <t>长沙市望城区雅礼丁江学校</t>
  </si>
  <si>
    <t>XJK23BJC057</t>
  </si>
  <si>
    <t>曾洁</t>
  </si>
  <si>
    <t>家校协同视域下中小学生劳动素养培育策略研究</t>
  </si>
  <si>
    <t>长沙市望城区虹栖谷幼儿园</t>
  </si>
  <si>
    <t>XJK23BJC045</t>
  </si>
  <si>
    <t>拓展性学习视域下幼儿园教研共同体构建研究</t>
  </si>
  <si>
    <t>长沙市长沙县教育研训中心</t>
  </si>
  <si>
    <t>XJK23BJC025</t>
  </si>
  <si>
    <t>王丹</t>
  </si>
  <si>
    <t>小学语文跨学科学习双向反馈机制研究</t>
  </si>
  <si>
    <t>长沙市浏阳市教育局</t>
  </si>
  <si>
    <t>XJK23BJC036</t>
  </si>
  <si>
    <t>肖力</t>
  </si>
  <si>
    <t>农村初中校长专业成长问题与改进策略实践研究</t>
  </si>
  <si>
    <t>湖南铁路科技职业技术学院</t>
  </si>
  <si>
    <t>22YBJ27</t>
  </si>
  <si>
    <t>戴联华</t>
  </si>
  <si>
    <t>促进“四链衔接”的高职院校产教融合长效机制构建研究</t>
  </si>
  <si>
    <t>XJK23BZY013</t>
  </si>
  <si>
    <t>陈彬</t>
  </si>
  <si>
    <t>基于教育数字化的高职院校内部治理能力现代化水平提升路径研究</t>
  </si>
  <si>
    <t>XJK23BZY021</t>
  </si>
  <si>
    <t>宋杰</t>
  </si>
  <si>
    <t>湖南高职教育生态承载力评价与提升策略研究</t>
  </si>
  <si>
    <t>株洲师范高等专科学校</t>
  </si>
  <si>
    <t>XJK23BZY061</t>
  </si>
  <si>
    <t>李辉</t>
  </si>
  <si>
    <t>专业认证视域下地方师范院校师范生师德养成课程体系的构建研究</t>
  </si>
  <si>
    <t>湖南汽车工程职业学院</t>
  </si>
  <si>
    <t>XJK23BZY001</t>
  </si>
  <si>
    <t>李忠华</t>
  </si>
  <si>
    <t>融入“湘商精神”的高职电子商务专业群文化育人模式构建研究</t>
  </si>
  <si>
    <t>XJK23BZY005</t>
  </si>
  <si>
    <t>谭慧</t>
  </si>
  <si>
    <t>高职院校“思政小课堂”与“社会大课堂”协同育人路径研究</t>
  </si>
  <si>
    <t>XJK23BZY017</t>
  </si>
  <si>
    <t>刘星海</t>
  </si>
  <si>
    <t>教育数字化时代高职院校智慧教学体系研究</t>
  </si>
  <si>
    <t>XJK23BZY039</t>
  </si>
  <si>
    <t>吴德望</t>
  </si>
  <si>
    <t>职业教育新商科课程的社会服务效能提升实践与研究</t>
  </si>
  <si>
    <t>XJK23BZY041</t>
  </si>
  <si>
    <t>肖亚红</t>
  </si>
  <si>
    <t>基于层次分析法的“双师型”职教创新团队评价指标体系研究</t>
  </si>
  <si>
    <t>株洲市田心中学</t>
  </si>
  <si>
    <t>XJK23BJC053</t>
  </si>
  <si>
    <t>罗玉林</t>
  </si>
  <si>
    <t>基于田心片区“科普”资源开发与学生科学素养培育的实践研究</t>
  </si>
  <si>
    <t>株洲市荷塘区教育教学研究指导中心</t>
  </si>
  <si>
    <t>XJK23BJC010</t>
  </si>
  <si>
    <t>张凌云</t>
  </si>
  <si>
    <t>大概念视角下的初中数学单元起始课教学的案例研究</t>
  </si>
  <si>
    <t>株洲市攸县江桥街道江桥小学</t>
  </si>
  <si>
    <t>XJK23BJC021</t>
  </si>
  <si>
    <t>杨雯</t>
  </si>
  <si>
    <t>劳动赋能乡村小学家校社共育机制的实践研究</t>
  </si>
  <si>
    <t>株洲市炎陵县垄溪乡学校</t>
  </si>
  <si>
    <t>XJK23BJC007</t>
  </si>
  <si>
    <t>孟文霞</t>
  </si>
  <si>
    <t>中华优秀传统文化有效融入农村初中英语课程的实践研究</t>
  </si>
  <si>
    <t>湘潭医卫职业技术学院</t>
  </si>
  <si>
    <t>XJK23QDY002</t>
  </si>
  <si>
    <t>贺全</t>
  </si>
  <si>
    <t>新媒体时代大学生思想政治教育亲和力提升研究</t>
  </si>
  <si>
    <t>XJK23ADY003</t>
  </si>
  <si>
    <t>周宁宁</t>
  </si>
  <si>
    <t>习近平共同富裕思想融入高职思政课的价值坐标研究</t>
  </si>
  <si>
    <t>湘潭教育学院</t>
  </si>
  <si>
    <t>XJK23BXX008</t>
  </si>
  <si>
    <t>刘宇明</t>
  </si>
  <si>
    <t>教育信息化背景下中小学教师培训线上课程碎片化泛在学习模式研究</t>
  </si>
  <si>
    <t>湖南民族职业学院</t>
  </si>
  <si>
    <t>22YBJ23</t>
  </si>
  <si>
    <t>潘丽</t>
  </si>
  <si>
    <t>高校内地西藏班师范生音乐美育课程建设研究</t>
  </si>
  <si>
    <t>XJK23BGD046</t>
  </si>
  <si>
    <t>李娟</t>
  </si>
  <si>
    <t>新课改背景下小学科学教育跨学科型教师职前培养模式研究</t>
  </si>
  <si>
    <t>XJK23BZY006</t>
  </si>
  <si>
    <t>李洋</t>
  </si>
  <si>
    <t>师范专业认证背景下高职学前教育专业职前职后一体化人才培养模式研究</t>
  </si>
  <si>
    <t>中南工业学校（湖南省工业技师学院）</t>
  </si>
  <si>
    <t>XJK23QZY008</t>
  </si>
  <si>
    <t>符湘萍</t>
  </si>
  <si>
    <t>高质量发展视域下中职电类专业模块化课程改革与创新研究</t>
  </si>
  <si>
    <t>XJK23BZY071</t>
  </si>
  <si>
    <t>崔淑会</t>
  </si>
  <si>
    <t>新时代中职生涯教育课程体系构建策略研究</t>
  </si>
  <si>
    <t>岳阳开放大学（岳阳市网络工程职业技术学校）</t>
  </si>
  <si>
    <t>XJK23QZY009</t>
  </si>
  <si>
    <t>万李婷</t>
  </si>
  <si>
    <t>“五育并举”视域下中职学校劳动教育课程体系构建研究</t>
  </si>
  <si>
    <t>岳阳市湘北女子职业学校</t>
  </si>
  <si>
    <t>XJK23QZY010</t>
  </si>
  <si>
    <t>姚琳</t>
  </si>
  <si>
    <t>“大思政课”背景下中职旅游专业课程思政体系构建研究</t>
  </si>
  <si>
    <t>岳阳楼区教育科学研究中心</t>
  </si>
  <si>
    <t>XJK23BJC015</t>
  </si>
  <si>
    <t>易松平</t>
  </si>
  <si>
    <t>普通高中作文教学统筹实施策略的研究</t>
  </si>
  <si>
    <t>岳阳楼区环球融创实验学校</t>
  </si>
  <si>
    <t>XJK23BJC029</t>
  </si>
  <si>
    <t>张进</t>
  </si>
  <si>
    <t>小学数学“综合与实践”主题活动设计与评价的研究</t>
  </si>
  <si>
    <t>岳阳市云溪区云鹰小学</t>
  </si>
  <si>
    <t>XJK23BJC048</t>
  </si>
  <si>
    <t>李佳嵋</t>
  </si>
  <si>
    <t>小学劳动教育课程评价体系构建研究</t>
  </si>
  <si>
    <t>岳阳市华容县职业中专</t>
  </si>
  <si>
    <t>XJK23BZY072</t>
  </si>
  <si>
    <t>付琼</t>
  </si>
  <si>
    <t>中职英语课堂沉默现象的原因与解决策略研究</t>
  </si>
  <si>
    <t>湖南幼儿师范高等专科学校</t>
  </si>
  <si>
    <t>22YBJ09</t>
  </si>
  <si>
    <t>钟昌振</t>
  </si>
  <si>
    <t>数字技术赋能职业教育高质量发展的制度困境与政策创新研究</t>
  </si>
  <si>
    <t>XJK23AJD002</t>
  </si>
  <si>
    <t>曾健坤</t>
  </si>
  <si>
    <t>湖南新建幼专学校高质量发展支持体系研究</t>
  </si>
  <si>
    <t>XJK23QJC002</t>
  </si>
  <si>
    <t>贾蓉</t>
  </si>
  <si>
    <t>幼儿园区域活动中幼儿深度学习的心理机制与实现路径研究</t>
  </si>
  <si>
    <t>XJK23BJC006</t>
  </si>
  <si>
    <t>王谢祎</t>
  </si>
  <si>
    <t>乡村振兴背景下农村幼儿园本土食育课程构建的实践研究</t>
  </si>
  <si>
    <t>XJK23BTW017</t>
  </si>
  <si>
    <t>梁英</t>
  </si>
  <si>
    <t>美育新路径：基于模因论方法的儿童原创绘本地域性发展研究</t>
  </si>
  <si>
    <t>湖南应用技术学院</t>
  </si>
  <si>
    <t>XJK23BTW008</t>
  </si>
  <si>
    <t>刘建武</t>
  </si>
  <si>
    <t>交叠影响阈理论视角下课后体育服务“家校社”协同的长效机制研究</t>
  </si>
  <si>
    <t>常德财经中等专业学校</t>
  </si>
  <si>
    <t>XJK23BZY067</t>
  </si>
  <si>
    <t>陶莉</t>
  </si>
  <si>
    <t>“楚怡”名师工作室IPO评价模型构建及应用研究</t>
  </si>
  <si>
    <t>XJK23BZY068</t>
  </si>
  <si>
    <t>贵颖祺</t>
  </si>
  <si>
    <t>基于教师专业发展的职业院校“双师型”名师工作室建设实践研究</t>
  </si>
  <si>
    <t>常德市桃源县教科室</t>
  </si>
  <si>
    <t>XJK23BDY019</t>
  </si>
  <si>
    <t>周华英</t>
  </si>
  <si>
    <t>湖南红色文化融入高中思政课教学的实践研究</t>
  </si>
  <si>
    <t>常德市桃源县第二中学</t>
  </si>
  <si>
    <t>XJK23QXL002</t>
  </si>
  <si>
    <t>郭琴</t>
  </si>
  <si>
    <t>行为管理导向下农村全寄宿制普通高中心理健康教育管理研究</t>
  </si>
  <si>
    <t>常德市汉寿县第二中学</t>
  </si>
  <si>
    <t>XJK23BJC044</t>
  </si>
  <si>
    <t>何英浩</t>
  </si>
  <si>
    <t>基于学生自主学习能力培养的高中化学五类课型设计与实施策略研究</t>
  </si>
  <si>
    <t>安乡县教育教学研究室</t>
  </si>
  <si>
    <t>XJK22AJC008</t>
  </si>
  <si>
    <t>王者兰</t>
  </si>
  <si>
    <t>核心素养视域下的初中《道德与法治》大单元教学研究</t>
  </si>
  <si>
    <t>常德市临澧县丁玲莲花学校</t>
  </si>
  <si>
    <t>XJK23BJC018</t>
  </si>
  <si>
    <t>周定艳</t>
  </si>
  <si>
    <t>双减背景下学校课后服务质量三维提升的实践研究</t>
  </si>
  <si>
    <t>湖南高速铁路职业技术学院</t>
  </si>
  <si>
    <t>XJK23BZY052</t>
  </si>
  <si>
    <t>李龙</t>
  </si>
  <si>
    <t>高职交通运输与土建类专业虚拟仿真教学数字化评价体系的构建与实施路径研究</t>
  </si>
  <si>
    <t>XJK23BZY064</t>
  </si>
  <si>
    <t>曹向平</t>
  </si>
  <si>
    <t>新时代工匠学院发展机理与实现路径研究</t>
  </si>
  <si>
    <t>湖南财经工业职业技术学院</t>
  </si>
  <si>
    <t>XJK23BZY009</t>
  </si>
  <si>
    <t>郝倩</t>
  </si>
  <si>
    <t>湖南高等职业教育治理体系与治理能力现代化行动路径研究</t>
  </si>
  <si>
    <t>衡阳市珠晖区教育局</t>
  </si>
  <si>
    <t>XJK23BJC051</t>
  </si>
  <si>
    <t>刘景松</t>
  </si>
  <si>
    <t>基于小学数学核心素养“量感”的培养活动教学实践研究</t>
  </si>
  <si>
    <t>衡阳市石鼓区都司街小学</t>
  </si>
  <si>
    <t>XJK23BJC012</t>
  </si>
  <si>
    <t>阳衡湘</t>
  </si>
  <si>
    <t>运用“双师课堂”模式促进小学课堂提质增效的实践研究</t>
  </si>
  <si>
    <t>衡阳市衡东县第九中学</t>
  </si>
  <si>
    <t>XJK23AJC005</t>
  </si>
  <si>
    <t>侯志中</t>
  </si>
  <si>
    <t>乡村学生社会情感学习语文课程实现路径研究</t>
  </si>
  <si>
    <t>邵东市第一中学</t>
  </si>
  <si>
    <t>XJK23BJC026</t>
  </si>
  <si>
    <t>赵小华</t>
  </si>
  <si>
    <t>基于新课标的高中技术教育实施路径与人才培养策略研究</t>
  </si>
  <si>
    <t>邵东市两市塘街道城南小学</t>
  </si>
  <si>
    <t>XJK23BJC034</t>
  </si>
  <si>
    <t>李林林</t>
  </si>
  <si>
    <t>素养导向下小学 “融语文”课堂建构的理论与实践研究</t>
  </si>
  <si>
    <t>邵阳市绥宁县李熙桥镇双元学校</t>
  </si>
  <si>
    <t>XJK23BJC040</t>
  </si>
  <si>
    <t>莫季凤</t>
  </si>
  <si>
    <t>乡村振兴背景下特色劳动教育体系构建研究</t>
  </si>
  <si>
    <t>益阳师范高等专科学校</t>
  </si>
  <si>
    <t>XJK23BGD048</t>
  </si>
  <si>
    <t>思维</t>
  </si>
  <si>
    <t>民办高校发展中教师组织认同变化的影响因素研究</t>
  </si>
  <si>
    <t>益阳医学高等专科学校</t>
  </si>
  <si>
    <t>XJK23BDY017</t>
  </si>
  <si>
    <t>张婷</t>
  </si>
  <si>
    <t>“大思政”视域下高职院校移动思政课的模式构建研究</t>
  </si>
  <si>
    <t>益阳市箴言中学</t>
  </si>
  <si>
    <t>XJK23BJC011</t>
  </si>
  <si>
    <t>汤佑海</t>
  </si>
  <si>
    <t>基于VR技术构建高中物理沉浸式教学模式的研究与实践</t>
  </si>
  <si>
    <t>益阳职业技术学院</t>
  </si>
  <si>
    <t>XJK23BZY042</t>
  </si>
  <si>
    <t>艾金龙</t>
  </si>
  <si>
    <t>数智技术时代湖南高职院校涉农专业提质升级与优化布局研究</t>
  </si>
  <si>
    <t>沅江市中等职业专业学校</t>
  </si>
  <si>
    <t>XJK23BZY069</t>
  </si>
  <si>
    <t>郭明</t>
  </si>
  <si>
    <t>中等职业学校“双师型”教师队伍发展路径研究与实践</t>
  </si>
  <si>
    <t>沅江市政通小学</t>
  </si>
  <si>
    <t>XJK23QTW004</t>
  </si>
  <si>
    <t>毛莎</t>
  </si>
  <si>
    <t>运用特色手工课程培育学生劳动素养的实践研究</t>
  </si>
  <si>
    <t>益阳市桃江县第一中学</t>
  </si>
  <si>
    <t>XJK23BJC043</t>
  </si>
  <si>
    <t>邱畅怀</t>
  </si>
  <si>
    <t>“互联网+"背景下县域高中学校精细化管理策略研究</t>
  </si>
  <si>
    <t>益阳市桃江县特殊教育学校</t>
  </si>
  <si>
    <t>XJK23BJC050</t>
  </si>
  <si>
    <t>刘厚元</t>
  </si>
  <si>
    <t>培智学校基于社区融合的劳动课程建设与实践研究</t>
  </si>
  <si>
    <t>益阳市桃江县石牛江镇完全小学</t>
  </si>
  <si>
    <t>XJK23BJC058</t>
  </si>
  <si>
    <t>文粤江</t>
  </si>
  <si>
    <t>基于“新课标”背景下小学数学“大单元”教学的研究与实践</t>
  </si>
  <si>
    <t>益阳市安化县教师发展中心</t>
  </si>
  <si>
    <t>XJK23BJC014</t>
  </si>
  <si>
    <t>夏建新</t>
  </si>
  <si>
    <t>新课标背景下小学数学单元作业设计实践研究</t>
  </si>
  <si>
    <t>XJK23BJC031</t>
  </si>
  <si>
    <t>陈艳辉</t>
  </si>
  <si>
    <t>基于统编高中语文教材单元学习任务群的情境写作研究</t>
  </si>
  <si>
    <t>益阳市安化县教育局</t>
  </si>
  <si>
    <t>XJK23BJC052</t>
  </si>
  <si>
    <t>陈小宜</t>
  </si>
  <si>
    <t>幼小衔接背景下县域幼儿园自主游戏的推广与实践研究</t>
  </si>
  <si>
    <t>永州市教育科学研究院</t>
  </si>
  <si>
    <t>XJK23BXL009</t>
  </si>
  <si>
    <t>白沙</t>
  </si>
  <si>
    <t>湘南地区特教教师心理健康干预与援助机制的建构与实践研究</t>
  </si>
  <si>
    <t>永州职业技术学院</t>
  </si>
  <si>
    <t>XJK23BZY056</t>
  </si>
  <si>
    <t>陈强</t>
  </si>
  <si>
    <t>基于虚拟现实在线平台的职业教育数字课程建设与应用研究</t>
  </si>
  <si>
    <t>湖南九嶷职业技术学院</t>
  </si>
  <si>
    <t>XJK23BZY032</t>
  </si>
  <si>
    <t>罗湘明</t>
  </si>
  <si>
    <t>潇湘文化融入地方职业院校学生“五种精神”培育的实践研究</t>
  </si>
  <si>
    <t>永州市江永县第一中学</t>
  </si>
  <si>
    <t>XJK23BJC008</t>
  </si>
  <si>
    <t>周启群</t>
  </si>
  <si>
    <t>基于深度学习的统编高中语文群文阅读读写一体化教学研究</t>
  </si>
  <si>
    <t>永州市祁阳市第一中学</t>
  </si>
  <si>
    <t>XJK23BCR001</t>
  </si>
  <si>
    <t>刘朝晖</t>
  </si>
  <si>
    <t>基于学生学科核心素养培养的地理教师培训研究</t>
  </si>
  <si>
    <t>XJK23BJC033</t>
  </si>
  <si>
    <t>夏建成</t>
  </si>
  <si>
    <t>新高考背景下县域普通高中校长课程领导力及其提升路径研究</t>
  </si>
  <si>
    <t>郴州职业技术学院</t>
  </si>
  <si>
    <t>XJK23QZY007</t>
  </si>
  <si>
    <t>许至晶</t>
  </si>
  <si>
    <t>高职软件技术专业“岗课赛证融通”育人模式现实问题与改革策略研究</t>
  </si>
  <si>
    <t>郴州市特殊教育中心学校</t>
  </si>
  <si>
    <t>XJK23BJC013</t>
  </si>
  <si>
    <t>曹艳丽</t>
  </si>
  <si>
    <t>智力障碍儿童在小学随班就读中存在的主要问题及指导策略研究</t>
  </si>
  <si>
    <t>郴州市教育科学研究院</t>
  </si>
  <si>
    <t>XJK23BJC017</t>
  </si>
  <si>
    <t>李献军</t>
  </si>
  <si>
    <t>基于主题的初中数学单元整体教学实践研究</t>
  </si>
  <si>
    <t>XJK23BJC039</t>
  </si>
  <si>
    <t>李百炼</t>
  </si>
  <si>
    <t>初中物理“跨学科实践”教育实践研究</t>
  </si>
  <si>
    <t>桂阳县第三中学</t>
  </si>
  <si>
    <t>XJK22AXL003</t>
  </si>
  <si>
    <t>何天宝</t>
  </si>
  <si>
    <t>积极心理学视域下提升高中生自我效能感培养策略研究</t>
  </si>
  <si>
    <t>郴州市汝城县玉潭学校</t>
  </si>
  <si>
    <t>XJK23AFZ001</t>
  </si>
  <si>
    <t>袁利盛</t>
  </si>
  <si>
    <t>湖南省世行贷款项目县义务教育优质均衡发展评估指标达成度研究－－以P、R县为例</t>
  </si>
  <si>
    <t>娄底楚怡职业学校（娄底市工贸职业中专学校）</t>
  </si>
  <si>
    <t>XJK23BZY070</t>
  </si>
  <si>
    <t>刘震</t>
  </si>
  <si>
    <t>“双优计划”背景下中职教师教学创新团队建设研究</t>
  </si>
  <si>
    <t>XJK23BZY066</t>
  </si>
  <si>
    <t>袁愈雄</t>
  </si>
  <si>
    <t>楚怡精神融入中职学校五育并举育人体系的路径与策略研究</t>
  </si>
  <si>
    <t>娄底市大科小学</t>
  </si>
  <si>
    <t>XJK23BJC041</t>
  </si>
  <si>
    <t>彭正春</t>
  </si>
  <si>
    <t>“双减”背景下家校社协同育人机制的策略研究</t>
  </si>
  <si>
    <t>娄底市新化县孟公镇中心学校</t>
  </si>
  <si>
    <t>XJK23BDY021</t>
  </si>
  <si>
    <t>周木煌</t>
  </si>
  <si>
    <t>农村初中单亲家庭学生品德教育策略研究</t>
  </si>
  <si>
    <t>涟源市第一中学</t>
  </si>
  <si>
    <t>XJK23BJC037</t>
  </si>
  <si>
    <t>肖常胜</t>
  </si>
  <si>
    <t>基于核心素养培育的高中思政课大单元教学设计与实施研究</t>
  </si>
  <si>
    <t>怀化职业技术学院</t>
  </si>
  <si>
    <t>XJK23QZY005</t>
  </si>
  <si>
    <t>欧阳瑞</t>
  </si>
  <si>
    <t>校企协同视阈下高职院校实训基地共建共享机制研究—以环境艺术设计专业群为例</t>
  </si>
  <si>
    <t>怀化市中方县新建镇中学</t>
  </si>
  <si>
    <t>XJK23QJC004</t>
  </si>
  <si>
    <t>谢亭亭</t>
  </si>
  <si>
    <t>大单元视域下初中语文作业设计研究</t>
  </si>
  <si>
    <t>怀化市会同县林城镇初级中学</t>
  </si>
  <si>
    <t>XJK23BJC028</t>
  </si>
  <si>
    <t>杨海波</t>
  </si>
  <si>
    <t>基于社团活动平台的劳动教育课程开发与实践研究</t>
  </si>
  <si>
    <t>州本级</t>
  </si>
  <si>
    <t>吉首大学师范学院</t>
  </si>
  <si>
    <t>XJK22ZDJD56</t>
  </si>
  <si>
    <t>石群勇</t>
  </si>
  <si>
    <t>民族地区学校铸牢中华民族共同体意识教育路径研究</t>
  </si>
  <si>
    <t>XJK23AJD060</t>
  </si>
  <si>
    <t>滕林峰</t>
  </si>
  <si>
    <t>民族文化嵌入艺术教育创新模式研究</t>
  </si>
  <si>
    <t>湘西民族职业技术学院</t>
  </si>
  <si>
    <t>22YBJ13</t>
  </si>
  <si>
    <t>周峻</t>
  </si>
  <si>
    <t>乡村振兴战略下职业教育提升农村相对贫困群体就业创业能力的绩效评价和优化研究</t>
  </si>
  <si>
    <t>湘西土家族苗族自治州民族中学</t>
  </si>
  <si>
    <t>XJK23BJC055</t>
  </si>
  <si>
    <t>龙桂兰</t>
  </si>
  <si>
    <t>核心素养背景下湘西地区自然地理科考实践融入高中地理主题教学策略探究</t>
  </si>
  <si>
    <t>湘西州保靖县职业中专学校</t>
  </si>
  <si>
    <t>XJK23AZY004</t>
  </si>
  <si>
    <t>曾维</t>
  </si>
  <si>
    <t>民族地区中职学校女生心理健康教育现状及对策研究</t>
  </si>
  <si>
    <t>湘西州龙山县石牌镇初级中学</t>
  </si>
  <si>
    <t>XJK23BJC054</t>
  </si>
  <si>
    <t>向金凤</t>
  </si>
  <si>
    <t>新时代农村中学校本劳动项目的设计与实践研究</t>
  </si>
  <si>
    <t>湘西州永顺县第一中学</t>
  </si>
  <si>
    <t>XJK23BJC035</t>
  </si>
  <si>
    <t>王菊香</t>
  </si>
  <si>
    <t>高中学科STEM教育案例开发实践研究</t>
  </si>
  <si>
    <t>张家界市第一中学</t>
  </si>
  <si>
    <t>XJK23BJC042</t>
  </si>
  <si>
    <t>邱士庆</t>
  </si>
  <si>
    <t>新课程改革背景下中学物理力学大概念有效教学的实践研究</t>
  </si>
  <si>
    <t>附件3</t>
  </si>
  <si>
    <t>2023年度第二批湖南省教育科学规划年度课题经费分配明细表</t>
  </si>
  <si>
    <t>（2023年度决策咨询专项课题、省社科基金教育学专项课题）</t>
  </si>
  <si>
    <t>23YBJ07</t>
  </si>
  <si>
    <t>杨丽萍</t>
  </si>
  <si>
    <t>教育、科技与人才三位一体战略推进背景下的科技素养教育研究</t>
  </si>
  <si>
    <t>23YBJ16</t>
  </si>
  <si>
    <t>蔡洁</t>
  </si>
  <si>
    <t>社会主义核心价值观融入高校美育工作的内在机理与实现路径研究</t>
  </si>
  <si>
    <t>XJK23JCZD07</t>
  </si>
  <si>
    <t>加快建设教育强省背景下湖南教育人才发展战略研究</t>
  </si>
  <si>
    <t>XJK23JCZD10</t>
  </si>
  <si>
    <t>教育强省建设中乡镇中心学校运行机制优化研究</t>
  </si>
  <si>
    <t>23YBJ19</t>
  </si>
  <si>
    <t>彭丽丽</t>
  </si>
  <si>
    <t>基层医疗卫生机构护理人员中医药继续教育协同创新研究</t>
  </si>
  <si>
    <t>23YBJ05</t>
  </si>
  <si>
    <t>周敏</t>
  </si>
  <si>
    <t>基于“教学评一致性”理念的语文作业评价改革理论与实践研究</t>
  </si>
  <si>
    <t>23YBJ11</t>
  </si>
  <si>
    <t>李丹</t>
  </si>
  <si>
    <t>新时代融合教育背景下随班就读学生学习适应性的影响机制及干预体系</t>
  </si>
  <si>
    <t>XJK23JCZD11</t>
  </si>
  <si>
    <t>服务教育强省建设的湖南普通高校分类发展与分类评价研究</t>
  </si>
  <si>
    <t>23YBJ18</t>
  </si>
  <si>
    <t>刘晓</t>
  </si>
  <si>
    <t>湖南红色工业文化的大学思政教育价值及其实现机制研究</t>
  </si>
  <si>
    <t>23YBJ04</t>
  </si>
  <si>
    <t>胡湘兰</t>
  </si>
  <si>
    <t>数字赋能高等教育高质量发展的机理与路径研究</t>
  </si>
  <si>
    <t>23ZDJ02</t>
  </si>
  <si>
    <t>廖霞</t>
  </si>
  <si>
    <t>普及化背景下湖南高等教育结构优化及其政策支持研究</t>
  </si>
  <si>
    <t>23YBJ27</t>
  </si>
  <si>
    <t>易翠枝</t>
  </si>
  <si>
    <t>教育数字化背景下地方高校新商科“专创融合”机制创新研究</t>
  </si>
  <si>
    <t>23YBJ06</t>
  </si>
  <si>
    <t>梁文明</t>
  </si>
  <si>
    <t>地方高师院校教师分类评价机制优化研究</t>
  </si>
  <si>
    <t>23YBJ14</t>
  </si>
  <si>
    <t>张莉莉</t>
  </si>
  <si>
    <t>地方高校师范生美育培养与德育融合的内涵及实践路径研究</t>
  </si>
  <si>
    <t>23YBJ25</t>
  </si>
  <si>
    <t>陈佳</t>
  </si>
  <si>
    <t>共建共治共享背景下社区育人研究</t>
  </si>
  <si>
    <t>XJK23JCZD08</t>
  </si>
  <si>
    <t>李建奇</t>
  </si>
  <si>
    <t>以专业化职业化科学化推进我省辅导员队伍高质量建设</t>
  </si>
  <si>
    <t>23YBJ08</t>
  </si>
  <si>
    <t>谢云天</t>
  </si>
  <si>
    <t>农村儿童的心理健康及其风险因素评估指标体系研究</t>
  </si>
  <si>
    <t>23YBJ26</t>
  </si>
  <si>
    <t>陈晶晶</t>
  </si>
  <si>
    <t>高校思政课教师发展现实困境与对策策略</t>
  </si>
  <si>
    <t>23YBJ30</t>
  </si>
  <si>
    <t>陆燕</t>
  </si>
  <si>
    <t>基于多模态数据融合的课堂教学行为分析研究</t>
  </si>
  <si>
    <t>23ZDJ03</t>
  </si>
  <si>
    <t>龙红明</t>
  </si>
  <si>
    <t>中小学教师职业获得感幸福感安全感提升研究</t>
  </si>
  <si>
    <t>XJK23JCZD01</t>
  </si>
  <si>
    <t>肖婷</t>
  </si>
  <si>
    <t>湖南省义务教育优质均衡发展政策落地研究</t>
  </si>
  <si>
    <t>XJK23JCZD03</t>
  </si>
  <si>
    <t>赵雄辉</t>
  </si>
  <si>
    <t>推动韶山区域性红色文化研学实践高质量发展的对策研究</t>
  </si>
  <si>
    <t>XJK23JCZD04</t>
  </si>
  <si>
    <t>湖南教育强省建设的战略目标、路径与举措研究</t>
  </si>
  <si>
    <t>XJK23JCZD06</t>
  </si>
  <si>
    <t>蒋志平</t>
  </si>
  <si>
    <t>湖南省教育乱收费综合治理研究</t>
  </si>
  <si>
    <t>23YBJ12</t>
  </si>
  <si>
    <t>田杰</t>
  </si>
  <si>
    <t>第一代大学生助推家校社协同育人机制研究： 国际经验与本土构建</t>
  </si>
  <si>
    <t>23YBJ24</t>
  </si>
  <si>
    <t>王薇</t>
  </si>
  <si>
    <t>UIA平台支持下的产学研深度融合研究生培养模式研究</t>
  </si>
  <si>
    <t>XJK23JCZD09</t>
  </si>
  <si>
    <t>易玲</t>
  </si>
  <si>
    <t>高质量教育体系背景下的高校教师评价改革及体系构建</t>
  </si>
  <si>
    <t>XJK23JCZD02</t>
  </si>
  <si>
    <t>优化管理评价机制引导高校特色发展研究</t>
  </si>
  <si>
    <t>23YBJ09</t>
  </si>
  <si>
    <t>王艳</t>
  </si>
  <si>
    <t>装备制造业数字化升级背景下高职数控技术人才培养路径优化研究</t>
  </si>
  <si>
    <t>23YBJ13</t>
  </si>
  <si>
    <t>雷波</t>
  </si>
  <si>
    <t>智联融合与虚实结合：教育数字化战略背景下高校思政课混合式教学创新研究</t>
  </si>
  <si>
    <t>23YBJ29</t>
  </si>
  <si>
    <t>数字技术赋能职业教育课程思政教学资源库建设研究</t>
  </si>
  <si>
    <t>23YBJ22</t>
  </si>
  <si>
    <t>曹珍</t>
  </si>
  <si>
    <t>大中小学思政课一体化建设的三重维度研究</t>
  </si>
  <si>
    <t>XJK23JCZD12</t>
  </si>
  <si>
    <t>唐海珍</t>
  </si>
  <si>
    <t>“大思政课”视域下高校新时代生态文明思想教育创新研究</t>
  </si>
  <si>
    <t>23YBJ17</t>
  </si>
  <si>
    <t>毛春华</t>
  </si>
  <si>
    <t>高校英语教师数字化教学能力测度评估、影响因素及提升策略研究</t>
  </si>
  <si>
    <t>XJK23JCZD05</t>
  </si>
  <si>
    <t>胡代松</t>
  </si>
  <si>
    <t>湖南省高考录取率提升后的相关配套政策研究</t>
  </si>
  <si>
    <t>23ZDJ01</t>
  </si>
  <si>
    <t>王宝智</t>
  </si>
  <si>
    <t>网上网下教育舆情联动式治理研究</t>
  </si>
  <si>
    <t>23YBJ02</t>
  </si>
  <si>
    <t>艾艳红</t>
  </si>
  <si>
    <t>新文科背景下高校大学生文学素养培育研究</t>
  </si>
  <si>
    <t>23YBJ15</t>
  </si>
  <si>
    <t>刘翠屏</t>
  </si>
  <si>
    <t>“双高”计划下高职会计人才培养模式数字化转型研究</t>
  </si>
  <si>
    <t>23YBJ03</t>
  </si>
  <si>
    <t>石纪虎</t>
  </si>
  <si>
    <t>师范生“体验内化式”师德养成教育体系构建研究</t>
  </si>
  <si>
    <t>23YBJ20</t>
  </si>
  <si>
    <t>沈言锦</t>
  </si>
  <si>
    <t>人工智能背景下湖南职业教育数字化转型的路径研究</t>
  </si>
  <si>
    <t>常德职业技术学院</t>
  </si>
  <si>
    <t>23YBJ28</t>
  </si>
  <si>
    <t>张俊强</t>
  </si>
  <si>
    <t>职业教育赋能乡村振兴的内在逻辑、实践困境与优化路径</t>
  </si>
  <si>
    <t>湖南交通工程学院</t>
  </si>
  <si>
    <t>23YBJ21</t>
  </si>
  <si>
    <t>彭文武</t>
  </si>
  <si>
    <t>地方高校大学生创业胜任素质模型构建、路径选择及湖南实证研究</t>
  </si>
  <si>
    <t>23YBJ01</t>
  </si>
  <si>
    <t>龚曼霞</t>
  </si>
  <si>
    <t>大中小学思想政治教育一体化理论维度与实践路径研究</t>
  </si>
  <si>
    <t>附件4</t>
  </si>
  <si>
    <t>湖南省第五届教育科学研究优秀成果奖励经费分配明细表</t>
  </si>
  <si>
    <t>申报人</t>
  </si>
  <si>
    <t>成果名称</t>
  </si>
  <si>
    <t>成果类型</t>
  </si>
  <si>
    <t>获奖等级</t>
  </si>
  <si>
    <t>奖励金额</t>
  </si>
  <si>
    <t>赵翔</t>
  </si>
  <si>
    <t>基于聚类和张量补全的慕课平台课程退学预测</t>
  </si>
  <si>
    <t>论文</t>
  </si>
  <si>
    <t>二等奖</t>
  </si>
  <si>
    <t>高性能计算与工程教育发展与实践</t>
  </si>
  <si>
    <t>三等奖</t>
  </si>
  <si>
    <t>赵忠君</t>
  </si>
  <si>
    <t>智慧学习环境下高校教师胜任力模型构建的实证研究</t>
  </si>
  <si>
    <t>一等奖</t>
  </si>
  <si>
    <t>湖南省高校科技成果转化的问题与对策</t>
  </si>
  <si>
    <t>咨询报告</t>
  </si>
  <si>
    <t>王伟清</t>
  </si>
  <si>
    <t>EFL交际课堂中的教师口头纠错反馈研究</t>
  </si>
  <si>
    <t>专著</t>
  </si>
  <si>
    <t>宋德发</t>
  </si>
  <si>
    <t>站稳讲台：大学讲授学</t>
  </si>
  <si>
    <t>基于产出导向的应用型文科专业大学生创客培养模式研究</t>
  </si>
  <si>
    <t>张天成</t>
  </si>
  <si>
    <t>武陵民族地区中学生健康危险行为及影响因素研究</t>
  </si>
  <si>
    <t>彭拥军</t>
  </si>
  <si>
    <t>应答与挑战：高等教育与农村发展互动</t>
  </si>
  <si>
    <t>新时代教科书塑造国家形象的路径研究</t>
  </si>
  <si>
    <t>加强新时代我省教育科研工作的建议</t>
  </si>
  <si>
    <t>周险峰</t>
  </si>
  <si>
    <t>批判教育学的当代困境与可	能</t>
  </si>
  <si>
    <t>李炳煌</t>
  </si>
  <si>
    <t>中小学课堂教学诊断</t>
  </si>
  <si>
    <t>陈京军</t>
  </si>
  <si>
    <t>拼音输入在即时信息使用对儿童手写汉字作用中的补偿效应</t>
  </si>
  <si>
    <t>More money, better performance? The effects of student loans and need-based grants in China's higher education？（助学贷款/助学金对中国大学生学业成绩的影响）</t>
  </si>
  <si>
    <t>特等奖</t>
  </si>
  <si>
    <t>谈传生</t>
  </si>
  <si>
    <t>高校思想政治教育实践育人的机制创新</t>
  </si>
  <si>
    <t>李雨燕</t>
  </si>
  <si>
    <t>新时代劳动教育的育人导向研究</t>
  </si>
  <si>
    <t>教师发展视野下的高校教学评价制度研究</t>
  </si>
  <si>
    <t>方成智</t>
  </si>
  <si>
    <t>教科书生态学</t>
  </si>
  <si>
    <t>张凌</t>
  </si>
  <si>
    <t>大学生学业成就获得的城乡差异研究</t>
  </si>
  <si>
    <t>陆海燕</t>
  </si>
  <si>
    <t>新媒体时代大学生总体国家安全观培育路径研究</t>
  </si>
  <si>
    <t>王伟伟</t>
  </si>
  <si>
    <t>高校优秀思想政治理论课教师特质研究——基于496位“2013-2017年度影响力人物”事迹材料的分析</t>
  </si>
  <si>
    <t>陈仙</t>
  </si>
  <si>
    <t>古代书院通识教育对现代大学英语教育的启示</t>
  </si>
  <si>
    <t>黄音</t>
  </si>
  <si>
    <t>基于数字孪生讲台的在线沉浸式教学体系分析与流程设计</t>
  </si>
  <si>
    <t>张斌</t>
  </si>
  <si>
    <t>青少年手机依赖及其协同治理研究</t>
  </si>
  <si>
    <t>潘晓彦</t>
  </si>
  <si>
    <t>美国“QM 质量标准”与我国“精品在线开放课程”评价指标体系比较研究与应用</t>
  </si>
  <si>
    <t>王卫华</t>
  </si>
  <si>
    <t>教育思辨研究与教育实证研究：从分野到共生</t>
  </si>
  <si>
    <t>资利萍</t>
  </si>
  <si>
    <t>普通高中音乐课程标准（2017年版）学科核心素养产生的背景、释义分析及其课程实施</t>
  </si>
  <si>
    <t>学校仪式的文化记忆功能及实现路径</t>
  </si>
  <si>
    <t>"一带一路"倡议与中国外语教育改革</t>
  </si>
  <si>
    <t>职业教育扶贫的国际经验与中国路径</t>
  </si>
  <si>
    <t>贫困大学生就业质量提升研究——基于社会资本的视角</t>
  </si>
  <si>
    <t>孙洪涛</t>
  </si>
  <si>
    <t>生命教育：学生体质健康促进的源点</t>
  </si>
  <si>
    <t>应用型硕士研究生培养研究</t>
  </si>
  <si>
    <t>湖南省学前教育公共服务体系构建研究</t>
  </si>
  <si>
    <t>刘铁芳</t>
  </si>
  <si>
    <t>以教学打开生命：个体成人的教学哲学阐释</t>
  </si>
  <si>
    <t>李广伟</t>
  </si>
  <si>
    <t>基于语料库的学术英语翻转课堂教学模式构建与应用研究</t>
  </si>
  <si>
    <t>陈若松</t>
  </si>
  <si>
    <t>思想道德修养与法律基础专题式金课教学设计</t>
  </si>
  <si>
    <t>李新生</t>
  </si>
  <si>
    <t>关于《中华人民共和国职业教育法》修订内容的理性反思</t>
  </si>
  <si>
    <t>王国军</t>
  </si>
  <si>
    <t>高中生“阳光长跑”无氧阈心率强度控制干预效果</t>
  </si>
  <si>
    <t>君子文化与高等商科教育</t>
  </si>
  <si>
    <t>李杰豪</t>
  </si>
  <si>
    <t>完善治理手段 维护校园安全——增强《湖南省学校学生人身伤害事故预防和处理条例》执行效力的建议</t>
  </si>
  <si>
    <t>张  胜</t>
  </si>
  <si>
    <t>智慧教育管理体系的可视化探究——以湖南工商大学为例</t>
  </si>
  <si>
    <t>曾永卫</t>
  </si>
  <si>
    <t>卓越工程师培养论</t>
  </si>
  <si>
    <t>宋  丹</t>
  </si>
  <si>
    <t>基于多源数据分析的课程成绩预测与课程预警研究</t>
  </si>
  <si>
    <t>李大健</t>
  </si>
  <si>
    <t>用习近平新时代中国特色社会主义思想铸魂育人的多维路向</t>
  </si>
  <si>
    <t>邹宏如</t>
  </si>
  <si>
    <t>牢记中国共产党是什么、要干什么这个根本问题</t>
  </si>
  <si>
    <t>高等教育治理的变革与转型</t>
  </si>
  <si>
    <t>周镕基</t>
  </si>
  <si>
    <t>新型农业经营体系下职业农民培育与家庭农场发展研究</t>
  </si>
  <si>
    <t>王  琼</t>
  </si>
  <si>
    <t>信息技术自我效能感在高校信息技术支持对职前教师TRACK的影响中中介效应最强：来自中国三所师范院校的证据</t>
  </si>
  <si>
    <t>新时期高校毕业生“慢就业”现象研究报告</t>
  </si>
  <si>
    <t>龙献忠</t>
  </si>
  <si>
    <t>多元利益主体参与下的大学治理现代化研究</t>
  </si>
  <si>
    <t>李红革</t>
  </si>
  <si>
    <t>集成视角下大学生思想政治教育实效性研究</t>
  </si>
  <si>
    <t>张俭民</t>
  </si>
  <si>
    <t>迷失与重建：大学师生关系探讨</t>
  </si>
  <si>
    <t>唐淑红</t>
  </si>
  <si>
    <t>教师教育实践之TPACK理论下的师范生信息技术应用能力探究</t>
  </si>
  <si>
    <t>彭小奇</t>
  </si>
  <si>
    <t>湖南省乡村小规模学校建设与发展的政策建议</t>
  </si>
  <si>
    <t>李梦龙</t>
  </si>
  <si>
    <t>体育锻炼对农村留守儿童社交焦虑的影响:社会支持的中介与调节作用</t>
  </si>
  <si>
    <t>美国乡村学校的历史跌宕与现实审视</t>
  </si>
  <si>
    <t>陈  明</t>
  </si>
  <si>
    <t>人本主义心理学教育观与道家教育观的共通之处</t>
  </si>
  <si>
    <t>何旭娟</t>
  </si>
  <si>
    <t>新时代大学生思想政治教育获得感及其测评研究</t>
  </si>
  <si>
    <t>新媒体发展对大学生行为方式的影响及思想政治教育创新研究</t>
  </si>
  <si>
    <t>王小兵</t>
  </si>
  <si>
    <t>地方应用型学院应用特色学科建设成效评价与建设路径研究</t>
  </si>
  <si>
    <t>廖  阔</t>
  </si>
  <si>
    <t>新时代高校思政课改革视角转化与路径重构研究</t>
  </si>
  <si>
    <t>张本青</t>
  </si>
  <si>
    <t>网络意识形态安全教育融入高校思想政治理论课的有效路径</t>
  </si>
  <si>
    <t>李先跃</t>
  </si>
  <si>
    <t>研学旅行发展与服务体系研究</t>
  </si>
  <si>
    <t>屈振辉</t>
  </si>
  <si>
    <t>地方高校产学研用一体化与创新创业教育改革</t>
  </si>
  <si>
    <t>长沙师范学院小计</t>
  </si>
  <si>
    <t>常振亚</t>
  </si>
  <si>
    <t>24小时动作行为对学龄前儿童体质健康影响的等时替代效益研究</t>
  </si>
  <si>
    <t>周  亮</t>
  </si>
  <si>
    <t>“双创”视域下运动人体科学课程群实验教学体系研究</t>
  </si>
  <si>
    <t>长沙师范学院附属第二幼儿园</t>
  </si>
  <si>
    <t>罗晓红</t>
  </si>
  <si>
    <t>课程领导：自然教育园本课程建构与实施的关键</t>
  </si>
  <si>
    <t>新时代高职教育供给侧结构性改革的推进策略</t>
  </si>
  <si>
    <t>李  斌</t>
  </si>
  <si>
    <t>高职教育产教融合质量评价的“数据治理”：内涵特征、形态嬗变和实现路径</t>
  </si>
  <si>
    <t>蒋晓明</t>
  </si>
  <si>
    <t>后现代社会的职业教育走向——实现人的自由发展与完全解放的全人教育</t>
  </si>
  <si>
    <t>平先秉</t>
  </si>
  <si>
    <t>高职教育共同体价值实现的意蕴、瓶颈与路径</t>
  </si>
  <si>
    <t>首珩</t>
  </si>
  <si>
    <t>高职教育现代学徒制研究与实践</t>
  </si>
  <si>
    <t>周少斌</t>
  </si>
  <si>
    <t>行业类高职院校思想政治理论课建设研究</t>
  </si>
  <si>
    <t>邝允新</t>
  </si>
  <si>
    <t>高校创新创业优质教育资源建设与实践研究</t>
  </si>
  <si>
    <t>TQM理念下高职专业群实践教学质量保证体系探究</t>
  </si>
  <si>
    <t>周文清</t>
  </si>
  <si>
    <t>现代职业教育“四位一体”人才“立交桥”的构建与运行</t>
  </si>
  <si>
    <t>湖南开放大学</t>
  </si>
  <si>
    <t>当前幼儿体质健康促进困境与社会支持现状分析</t>
  </si>
  <si>
    <t>罗月恒</t>
  </si>
  <si>
    <t>人间是剧场：我们的音乐剧体验式课程</t>
  </si>
  <si>
    <t>黄月初</t>
  </si>
  <si>
    <t>基于高中生积极心理品质培养的校本研究</t>
  </si>
  <si>
    <t>为了独一无二的你——高中班主任教育手记</t>
  </si>
  <si>
    <t>新建本科院校发展：理论与实践探索</t>
  </si>
  <si>
    <t>喻  静</t>
  </si>
  <si>
    <t>加强我省中小学在线教育教学的建议
—构建“四面一体”教育数字化新格局</t>
  </si>
  <si>
    <t>精准改善我省乡村教师生存状况势在必行</t>
  </si>
  <si>
    <t>彭玮婧</t>
  </si>
  <si>
    <t>中小学生自杀精准预防体系及实施策略研究</t>
  </si>
  <si>
    <t>基于问题归因分析的中学语文名著阅读课程实施策略</t>
  </si>
  <si>
    <t>科学实践：“科学探究与创新意识”核心素养的意蕴</t>
  </si>
  <si>
    <t>崔  晴</t>
  </si>
  <si>
    <t>关于推进湖南中小学生课后服务发展的几点建议</t>
  </si>
  <si>
    <t>舒底清</t>
  </si>
  <si>
    <t>职业院校教师教学能力提升专著——《教学有道》</t>
  </si>
  <si>
    <t>曹  仪</t>
  </si>
  <si>
    <t>班级生态系统对学生学业水平的影响研究</t>
  </si>
  <si>
    <t>面向中国教育现代化2035的省域终身学习体系现代化相关问题研究</t>
  </si>
  <si>
    <t>杨  颖</t>
  </si>
  <si>
    <t>湖南省中小学“停课不停学”在线教育教学现状问题与对策建议</t>
  </si>
  <si>
    <t>龚明斌</t>
  </si>
  <si>
    <t>中小学教师培训MOOMs模式研究报告</t>
  </si>
  <si>
    <t>徐  靖</t>
  </si>
  <si>
    <t>高等学校“非升即走”聘用合同法律性质及其制度法治逻辑</t>
  </si>
  <si>
    <t>曹清燕</t>
  </si>
  <si>
    <t>价值多元背景下大学生价值观引导研究</t>
  </si>
  <si>
    <t>彭远春</t>
  </si>
  <si>
    <t>环境身份、环境态度对大学生环境行为的影响分析</t>
  </si>
  <si>
    <t>胡国清</t>
  </si>
  <si>
    <t>我国学龄前儿童监护人移动安全教育研究</t>
  </si>
  <si>
    <t>董海军</t>
  </si>
  <si>
    <t>中国学前教育政策的范式变迁及转型发展</t>
  </si>
  <si>
    <t>大学社会评价体系与机制研究</t>
  </si>
  <si>
    <t>高校专业课教师推进课程思政的实践逻辑</t>
  </si>
  <si>
    <t>张  俊</t>
  </si>
  <si>
    <t>美与自由教育</t>
  </si>
  <si>
    <t>朱恬恬</t>
  </si>
  <si>
    <t>The allocation of PhD enrolment quotas in China’s research-oriented universities based on equity and efficiency principles兼顾公平与效率的中国研究型大学博士生招生名额分配研究</t>
  </si>
  <si>
    <t>周哲民</t>
  </si>
  <si>
    <t>校企协同视域下工科高职院校技术技能积累与创新</t>
  </si>
  <si>
    <t>伍俊晖</t>
  </si>
  <si>
    <t>“一带一路”背景下装备制造业校企协同人才培养创新与实践</t>
  </si>
  <si>
    <t>刘  魁</t>
  </si>
  <si>
    <t>高职创新创业型人才培养模式研究</t>
  </si>
  <si>
    <t>百万扩招政策下职业教育权的应有与实有形态思辨—基于对《职业教育法》修订的思考</t>
  </si>
  <si>
    <t>伍慧玲</t>
  </si>
  <si>
    <t>农业供给侧改革下高职院校培育乡村工匠研究</t>
  </si>
  <si>
    <t>周  剑</t>
  </si>
  <si>
    <t>“工匠精神”融入职业教育体系研究</t>
  </si>
  <si>
    <t>胡颖蔓</t>
  </si>
  <si>
    <t>高校“思政社团+社团思政”的研究与探索</t>
  </si>
  <si>
    <t>陈  超</t>
  </si>
  <si>
    <t>职业教育精准扶贫评价指标探析</t>
  </si>
  <si>
    <t>王鸿</t>
  </si>
  <si>
    <t>互联网背景下高职教育舆情问题初探</t>
  </si>
  <si>
    <t>李科</t>
  </si>
  <si>
    <t>基于区块链技术的高 水平专业群教师教学 创新团队建设一一 以现代殡葬技术与管 理专业群为例</t>
  </si>
  <si>
    <t>夏红雨</t>
  </si>
  <si>
    <t>职业教育校企合作难以深入开展的原因及对策</t>
  </si>
  <si>
    <t>邓玉喜</t>
  </si>
  <si>
    <t>大学生返乡创业协同帮扶体系构建路径研究</t>
  </si>
  <si>
    <t>面向制造强国的技术技能人才培养模式改革研究</t>
  </si>
  <si>
    <t>罗汝珍</t>
  </si>
  <si>
    <t>冲突与平衡：企业执行产教融合政策的价值取向分析</t>
  </si>
  <si>
    <t>王旎</t>
  </si>
  <si>
    <t>“双一流”建设背景下高职院校治理能力建设研究</t>
  </si>
  <si>
    <t>孙长坪</t>
  </si>
  <si>
    <t>高职院校治理能力建设之维：治理体系+运行机制</t>
  </si>
  <si>
    <t>邓艳君</t>
  </si>
  <si>
    <t>湖湘红色文化与大学生成长成才教育</t>
  </si>
  <si>
    <t>李付亮</t>
  </si>
  <si>
    <t>高职高质量课堂建设探索</t>
  </si>
  <si>
    <t>唐年青</t>
  </si>
  <si>
    <t>政府农村职业教育供给效率评价与改进研究</t>
  </si>
  <si>
    <t>黄凌</t>
  </si>
  <si>
    <t>湖湘红色文化融入高职思想政治教育实践教学路径探析</t>
  </si>
  <si>
    <t>王频</t>
  </si>
  <si>
    <t>“三教”改革视域下智慧网络学习空间的三维解码</t>
  </si>
  <si>
    <t>王悠</t>
  </si>
  <si>
    <t>中国特色高水平高职院校内部治理体系建设研究</t>
  </si>
  <si>
    <t>谷茂恒</t>
  </si>
  <si>
    <t>我国休闲体育产业研究</t>
  </si>
  <si>
    <t>张世兵</t>
  </si>
  <si>
    <t>精准扶贫视阈下新型农民教育培养的目标内涵阐释及作用机理：以大湘西为例</t>
  </si>
  <si>
    <t>周惠芳</t>
  </si>
  <si>
    <t>供给侧改革视角下的在线开放课程建设路径研究</t>
  </si>
  <si>
    <t>容慧</t>
  </si>
  <si>
    <t>课程思政研究—以电工技术与应用课程为例</t>
  </si>
  <si>
    <t>刘於清</t>
  </si>
  <si>
    <t>从冷漠走向关切:校园欺凌旁观者伦理复苏的路径研究</t>
  </si>
  <si>
    <t>职业教育混合所有制办学政策现状、问题与对策</t>
  </si>
  <si>
    <t>陈勇</t>
  </si>
  <si>
    <t>审思与构建：我国高职院校教育质量评价研究</t>
  </si>
  <si>
    <t>“课程劳育”的缘起、内涵及推进路径</t>
  </si>
  <si>
    <t>刘娟</t>
  </si>
  <si>
    <t>幼儿园高质量室内运动环境的创设</t>
  </si>
  <si>
    <t>毕杨</t>
  </si>
  <si>
    <t>基于物联网的大学生心理危机信号识别方法</t>
  </si>
  <si>
    <t>张耀辉</t>
  </si>
  <si>
    <t xml:space="preserve">高职院校推行线上线下混合式教学模式的应用研究  </t>
  </si>
  <si>
    <t>杨明刚</t>
  </si>
  <si>
    <t>如何提升农村教师的吸引力：欧盟的经验与启示</t>
  </si>
  <si>
    <t>蒋晓东</t>
  </si>
  <si>
    <t>建设教育强国是中华民族伟大复兴的基础工程</t>
  </si>
  <si>
    <t>以先进政治文化育人是新时代大学建设的内在要求和根本特征</t>
  </si>
  <si>
    <t>钟  波</t>
  </si>
  <si>
    <t>现代职教体系视域下职教与产业协同发展创新之路</t>
  </si>
  <si>
    <t>杜启平</t>
  </si>
  <si>
    <t>新生代农民工市民化的终身职业教育体系研究</t>
  </si>
  <si>
    <t>中国特色高水平高职专业群建设绩效第三方评价研究</t>
  </si>
  <si>
    <t>胡伏湘</t>
  </si>
  <si>
    <t>信息化导向的高职未来课堂探讨与设计</t>
  </si>
  <si>
    <t>喻友军</t>
  </si>
  <si>
    <t>弘扬雷锋精神 培育时代新人</t>
  </si>
  <si>
    <t>郑雯</t>
  </si>
  <si>
    <t>情景模拟式翻转课堂在高职护生护理实践教学中的应用</t>
  </si>
  <si>
    <t>夏小艳</t>
  </si>
  <si>
    <t>职业价值观与职业效能在基层医疗卫生机构本土化人才培养医学生职业认知对职业认同影响的中介效应</t>
  </si>
  <si>
    <t>中小学“智慧校园”建设视域下智慧教学模式探索</t>
  </si>
  <si>
    <t>智慧教育重构学校生态的实践路径</t>
  </si>
  <si>
    <t>刘翠鸿</t>
  </si>
  <si>
    <t>家长学校课程资源的需求调查与对策分析</t>
  </si>
  <si>
    <t>长沙教育学院</t>
  </si>
  <si>
    <t>孙智明</t>
  </si>
  <si>
    <t>提升中学思想政治课亲和力实践研究</t>
  </si>
  <si>
    <t>丁  丽</t>
  </si>
  <si>
    <t>依托名师农村工作站，引领乡村教师专业成长的策略</t>
  </si>
  <si>
    <t>徐昌才</t>
  </si>
  <si>
    <t>向文本更深处漫溯</t>
  </si>
  <si>
    <t>雅礼洋湖中学</t>
  </si>
  <si>
    <t>璩艳霞</t>
  </si>
  <si>
    <t>整本书阅读 我们这样教</t>
  </si>
  <si>
    <t>长沙航天学校</t>
  </si>
  <si>
    <t>杨展鹏</t>
  </si>
  <si>
    <t>基于市场需求的汽修专业人才培养模式研究</t>
  </si>
  <si>
    <t>岳麓区</t>
  </si>
  <si>
    <t>岳麓区教师发展中心</t>
  </si>
  <si>
    <t>黄梦娟</t>
  </si>
  <si>
    <t>区域中小学教师分层分类培训需求的实证调查</t>
  </si>
  <si>
    <t>天心区青园井岗小学</t>
  </si>
  <si>
    <t>宋  娟</t>
  </si>
  <si>
    <t>基于思维品质培养的整体情境创设探究</t>
  </si>
  <si>
    <t>天心教科中心</t>
  </si>
  <si>
    <t>黄宁</t>
  </si>
  <si>
    <t>基于学科核心素养培育的“1+X”语文教学</t>
  </si>
  <si>
    <t>余战勇</t>
  </si>
  <si>
    <t>从问题到课题：三位一体教育科研推进策略</t>
  </si>
  <si>
    <t>芙蓉教科中心</t>
  </si>
  <si>
    <t>刘昌荣</t>
  </si>
  <si>
    <t>地理主题式劳动课程构建的区域探索</t>
  </si>
  <si>
    <t>开福教科中心</t>
  </si>
  <si>
    <t>罗炜</t>
  </si>
  <si>
    <t>审美快乐：当下乡村学校美育的价值追求</t>
  </si>
  <si>
    <t>周南秀峰学校</t>
  </si>
  <si>
    <t>张静</t>
  </si>
  <si>
    <t>中小学模拟法庭模式的问题及改进</t>
  </si>
  <si>
    <t>长沙市宁乡市教师进修学校</t>
  </si>
  <si>
    <t>刘令军</t>
  </si>
  <si>
    <t>乡村教师培训“PAE”课程开发的实践与探索</t>
  </si>
  <si>
    <t>张灵芝</t>
  </si>
  <si>
    <t>基于信息技术与高职课程教学深度融合的“3+5”云系统应用实践研究——以《接触网设备检修》为例</t>
  </si>
  <si>
    <t>谭泽媛</t>
  </si>
  <si>
    <t>课程思政的内涵探析与机制构建</t>
  </si>
  <si>
    <t>程  美</t>
  </si>
  <si>
    <t>职业教育智慧教学</t>
  </si>
  <si>
    <t>株洲市高等师范专科学校</t>
  </si>
  <si>
    <t>周芝萍</t>
  </si>
  <si>
    <t>基于生命教育的职业院校心理健康教育模式的建构与实践</t>
  </si>
  <si>
    <t>黄靖</t>
  </si>
  <si>
    <t>“四阶递进”混合式学习：新课标理念下“整本书阅读与研讨”专题教学模式</t>
  </si>
  <si>
    <t>株洲市教育局</t>
  </si>
  <si>
    <t>李建国</t>
  </si>
  <si>
    <t>中小学德育的生态回归</t>
  </si>
  <si>
    <t>株洲市教育科学研究院</t>
  </si>
  <si>
    <t>汤飞平</t>
  </si>
  <si>
    <t>《朝花夕拾》读写转化任务设计举隅</t>
  </si>
  <si>
    <t>株洲市第四中学</t>
  </si>
  <si>
    <t>母  莉</t>
  </si>
  <si>
    <t>高中生内隐学习态度特点的研究</t>
  </si>
  <si>
    <t>株洲市天元区天台小学</t>
  </si>
  <si>
    <t>文艳云</t>
  </si>
  <si>
    <t>信息化时代学生管理策略的创新研究与实践</t>
  </si>
  <si>
    <t>湘潭市教育科学研究院</t>
  </si>
  <si>
    <t>罗大红</t>
  </si>
  <si>
    <t>活用红色文化资源进行中小学生涯教育</t>
  </si>
  <si>
    <t>湘潭市雨湖区熙春路逸夫小学</t>
  </si>
  <si>
    <t>刘  丹</t>
  </si>
  <si>
    <t>熙春路逸夫小学珠心算特色校本课程开发与实践</t>
  </si>
  <si>
    <t>湘潭市雨湖区人民学校</t>
  </si>
  <si>
    <t>章  静</t>
  </si>
  <si>
    <t>小学语文教育中的汉字文化教育实践与研究</t>
  </si>
  <si>
    <t>湘潭市岳塘区霞城乡红霞完小</t>
  </si>
  <si>
    <t>罗光辉</t>
  </si>
  <si>
    <t>《大学》与我的小学</t>
  </si>
  <si>
    <t>湘潭市湘潭县云龙中学</t>
  </si>
  <si>
    <t>蔡子辉</t>
  </si>
  <si>
    <t>从人的需求出发——县域推进心理健康教育的实践研究</t>
  </si>
  <si>
    <t>湘潭市韶山市教研室</t>
  </si>
  <si>
    <t>彭  辉</t>
  </si>
  <si>
    <t>基于生涯教育理念的红色文化课程开发与应用</t>
  </si>
  <si>
    <t>农村幼儿园教师队伍建设现状与促进策略</t>
  </si>
  <si>
    <t>包学敏</t>
  </si>
  <si>
    <t>关于开发信息化教学资源助力西藏地区小学教育发展的建议报告</t>
  </si>
  <si>
    <t>岳阳市教育科学技术研究院</t>
  </si>
  <si>
    <t>袁丽</t>
  </si>
  <si>
    <t>数据驱动赋能新时代教师领导力的思考</t>
  </si>
  <si>
    <t>岳阳市华容县开放大学</t>
  </si>
  <si>
    <t>舒利</t>
  </si>
  <si>
    <t>课堂管理学</t>
  </si>
  <si>
    <t>学前教育教师的性别失衡与平衡研究-基于性别表演论的视角</t>
  </si>
  <si>
    <t>常德市特殊教育学校</t>
  </si>
  <si>
    <t>龚旭波</t>
  </si>
  <si>
    <t>融合教育背景下听障儿童“特幼转衔”个案研究</t>
  </si>
  <si>
    <t>常德市教育科学研究院</t>
  </si>
  <si>
    <t>傅广生</t>
  </si>
  <si>
    <t>基于科学思维培养的物理课堂教学创新与优化
——以“大气压强”教学为例</t>
  </si>
  <si>
    <t>临澧县第一完全小学</t>
  </si>
  <si>
    <t>肖莉</t>
  </si>
  <si>
    <t>家校合作促进隔代教育小学生心理健康发展研究</t>
  </si>
  <si>
    <t>赵苓妃</t>
  </si>
  <si>
    <t>高职院校二级学院内部治理构建与运行</t>
  </si>
  <si>
    <t>虚拟现实技术在轨道交通类职业人才技能培养中的应用研究</t>
  </si>
  <si>
    <t>刘艳平</t>
  </si>
  <si>
    <t>中华优秀传统文化与高职英语教学融合研究</t>
  </si>
  <si>
    <t>汤飞飞</t>
  </si>
  <si>
    <t>大数据视野下高职院校师生智能在线学习行为建模及挖掘研究</t>
  </si>
  <si>
    <t>衡阳市华新实验中学</t>
  </si>
  <si>
    <t>文瑛</t>
  </si>
  <si>
    <t>如何加强学生的心理健康教育？
湖南衡阳市华新实验中学有办法</t>
  </si>
  <si>
    <t>衡阳市船山实验小学</t>
  </si>
  <si>
    <t>刘敏</t>
  </si>
  <si>
    <t>教育与梦想同行</t>
  </si>
  <si>
    <t>衡阳市衡东县欧阳遇实验中学</t>
  </si>
  <si>
    <t>王勋业</t>
  </si>
  <si>
    <t>爱与教育智慧</t>
  </si>
  <si>
    <t>衡阳市常宁市教师进修学校</t>
  </si>
  <si>
    <t>唐永红</t>
  </si>
  <si>
    <t>脑科学视野下的写作内容生成研究：要素构成、机能分析及教学启示</t>
  </si>
  <si>
    <t>衡阳市耒阳市教育教学研究中心</t>
  </si>
  <si>
    <t>梁陆元</t>
  </si>
  <si>
    <t>中小学幼儿园课题研究与规范管理</t>
  </si>
  <si>
    <t>湘中幼儿师范高等专科学校</t>
  </si>
  <si>
    <t>贺湖</t>
  </si>
  <si>
    <t>加强中小学生安全问题治理刻不容缓</t>
  </si>
  <si>
    <t>邵阳市教育科学研究院</t>
  </si>
  <si>
    <t>谢渝芳</t>
  </si>
  <si>
    <t>建构幼儿园线描画美术园本课程的实践研究</t>
  </si>
  <si>
    <t>姚腊初</t>
  </si>
  <si>
    <t>“1+1+1”医学专科人才培养模式改革探索--以益阳医学高等专科学校为例</t>
  </si>
  <si>
    <t>刘建成</t>
  </si>
  <si>
    <t>高校思政课践行习近平思想政治教育重要论述探析</t>
  </si>
  <si>
    <t>刘屈钱</t>
  </si>
  <si>
    <t>基于技术技能积累与社会服务能力的专业群建设模式研究</t>
  </si>
  <si>
    <t>张  鑫</t>
  </si>
  <si>
    <t>构建科技创新分层动态教育新模式的研究与实践</t>
  </si>
  <si>
    <t>永州市教师发展中心</t>
  </si>
  <si>
    <t>吴春来</t>
  </si>
  <si>
    <t>发现语文</t>
  </si>
  <si>
    <t>卿利军</t>
  </si>
  <si>
    <t>现代学徒制2.0背景下高职畜牧专业“3485”模式探讨</t>
  </si>
  <si>
    <t>祁阳市教学研究室</t>
  </si>
  <si>
    <t>周建军</t>
  </si>
  <si>
    <t>关于在祁阳县推广教师移动终端进课堂技术应用的建议</t>
  </si>
  <si>
    <t>永州市东安县明德小学</t>
  </si>
  <si>
    <t>席丽萍</t>
  </si>
  <si>
    <t>提升边远地区小学生生态文明素养方法初探</t>
  </si>
  <si>
    <t>鲁玉桃</t>
  </si>
  <si>
    <t>高职院校职业发展与就业指导课程教学资源建设的思考</t>
  </si>
  <si>
    <t>湘南幼儿师范高等专科学校</t>
  </si>
  <si>
    <t>林青</t>
  </si>
  <si>
    <t>供给侧结构性改革下幼儿园教师队伍的现状及对策研究</t>
  </si>
  <si>
    <t>袁红梅</t>
  </si>
  <si>
    <t xml:space="preserve">基于STEM教育的小学科学实验教学课程开发研究 </t>
  </si>
  <si>
    <t>郴州市第十五中学</t>
  </si>
  <si>
    <t>廖春燕</t>
  </si>
  <si>
    <t>基于核心素养的中学生地理实践力培养的基本策略</t>
  </si>
  <si>
    <t>郴州市第五中学</t>
  </si>
  <si>
    <t>曾雄兵</t>
  </si>
  <si>
    <t>职业学校多举措助力精准扶贫的探究</t>
  </si>
  <si>
    <t>娄底职业技术学院</t>
  </si>
  <si>
    <t>朱忠义</t>
  </si>
  <si>
    <t>高职教育产教融合赋能乡村振兴战略的问题与推进策略</t>
  </si>
  <si>
    <t>肖姣娣</t>
  </si>
  <si>
    <t>“专创一体化”理念指导下创新创业实践平台的构建</t>
  </si>
  <si>
    <t>潇湘职业学院</t>
  </si>
  <si>
    <t>肖志亮</t>
  </si>
  <si>
    <t>民办高职院校商贸专业人才培养模式研究</t>
  </si>
  <si>
    <t>新化县人民政府教育督导室</t>
  </si>
  <si>
    <t>肖凯文</t>
  </si>
  <si>
    <t>责任督学能力建设探微</t>
  </si>
  <si>
    <t>娄底市双峰县永丰中学</t>
  </si>
  <si>
    <t>李娟兰</t>
  </si>
  <si>
    <t>用“厨艺”推开班级幸福之门——探索初中生劳动教育的有效途径</t>
  </si>
  <si>
    <t xml:space="preserve">怀化市湖天中学 </t>
  </si>
  <si>
    <t xml:space="preserve">杨芳 </t>
  </si>
  <si>
    <t>高中地理教学中如何利用微课突破重难点</t>
  </si>
  <si>
    <t xml:space="preserve">怀化市鹤城区芙蓉学校  </t>
  </si>
  <si>
    <t>唐亚</t>
  </si>
  <si>
    <t>“讲好中国故事”启蒙小学生爱国主义情感教育的路径探索</t>
  </si>
  <si>
    <t xml:space="preserve"> 怀化市会同县城北学校</t>
  </si>
  <si>
    <t>饶菊芳</t>
  </si>
  <si>
    <t xml:space="preserve">和乐教育理念下，“学思行”家校共育模式创建 </t>
  </si>
  <si>
    <t>湘西州教育科学研究院</t>
  </si>
  <si>
    <t>赵晓玉</t>
  </si>
  <si>
    <t>湘西土家族苗族中职学生民族文化认知及应用研究</t>
  </si>
  <si>
    <t>湘西州民族特殊教育学校</t>
  </si>
  <si>
    <t>李卫群</t>
  </si>
  <si>
    <t>如何培养听障儿童阅读习惯</t>
  </si>
  <si>
    <t>泸溪县教育科学研究所</t>
  </si>
  <si>
    <t>李华君</t>
  </si>
  <si>
    <t>教学模式整体构建的研究与实践</t>
  </si>
  <si>
    <t>附件5</t>
  </si>
  <si>
    <r>
      <rPr>
        <b/>
        <sz val="10.5"/>
        <color theme="1"/>
        <rFont val="宋体"/>
        <family val="3"/>
        <charset val="134"/>
      </rPr>
      <t>序号</t>
    </r>
  </si>
  <si>
    <r>
      <rPr>
        <b/>
        <sz val="10.5"/>
        <color theme="1"/>
        <rFont val="宋体"/>
        <family val="3"/>
        <charset val="134"/>
      </rPr>
      <t>市州</t>
    </r>
  </si>
  <si>
    <r>
      <rPr>
        <b/>
        <sz val="10.5"/>
        <color theme="1"/>
        <rFont val="宋体"/>
        <family val="3"/>
        <charset val="134"/>
      </rPr>
      <t>县市区</t>
    </r>
  </si>
  <si>
    <r>
      <rPr>
        <b/>
        <sz val="10.5"/>
        <color theme="1"/>
        <rFont val="宋体"/>
        <family val="3"/>
        <charset val="134"/>
      </rPr>
      <t>补助金额（单位：万元）</t>
    </r>
  </si>
  <si>
    <r>
      <rPr>
        <b/>
        <sz val="10.5"/>
        <color theme="1"/>
        <rFont val="宋体"/>
        <family val="3"/>
        <charset val="134"/>
      </rPr>
      <t>备注</t>
    </r>
  </si>
  <si>
    <r>
      <rPr>
        <sz val="10.5"/>
        <color theme="1"/>
        <rFont val="宋体"/>
        <family val="3"/>
        <charset val="134"/>
      </rPr>
      <t>长沙市</t>
    </r>
  </si>
  <si>
    <r>
      <rPr>
        <sz val="10.5"/>
        <color theme="1"/>
        <rFont val="宋体"/>
        <family val="3"/>
        <charset val="134"/>
      </rPr>
      <t>湘江新区</t>
    </r>
  </si>
  <si>
    <r>
      <rPr>
        <sz val="10.5"/>
        <color theme="1"/>
        <rFont val="宋体"/>
        <family val="3"/>
        <charset val="134"/>
      </rPr>
      <t>芙蓉区</t>
    </r>
  </si>
  <si>
    <r>
      <rPr>
        <sz val="10.5"/>
        <color theme="1"/>
        <rFont val="宋体"/>
        <family val="3"/>
        <charset val="134"/>
      </rPr>
      <t>天心区</t>
    </r>
  </si>
  <si>
    <r>
      <rPr>
        <sz val="10.5"/>
        <color theme="1"/>
        <rFont val="宋体"/>
        <family val="3"/>
        <charset val="134"/>
      </rPr>
      <t>开福区</t>
    </r>
  </si>
  <si>
    <r>
      <rPr>
        <sz val="10.5"/>
        <color theme="1"/>
        <rFont val="宋体"/>
        <family val="3"/>
        <charset val="134"/>
      </rPr>
      <t>雨花区</t>
    </r>
  </si>
  <si>
    <r>
      <rPr>
        <sz val="10.5"/>
        <color theme="1"/>
        <rFont val="宋体"/>
        <family val="3"/>
        <charset val="134"/>
      </rPr>
      <t>望城区</t>
    </r>
  </si>
  <si>
    <r>
      <rPr>
        <sz val="10.5"/>
        <color theme="1"/>
        <rFont val="宋体"/>
        <family val="3"/>
        <charset val="134"/>
      </rPr>
      <t>由国家承担</t>
    </r>
  </si>
  <si>
    <r>
      <rPr>
        <sz val="10.5"/>
        <color theme="1"/>
        <rFont val="宋体"/>
        <family val="3"/>
        <charset val="134"/>
      </rPr>
      <t>长沙县</t>
    </r>
  </si>
  <si>
    <r>
      <rPr>
        <sz val="10.5"/>
        <color theme="1"/>
        <rFont val="宋体"/>
        <family val="3"/>
        <charset val="134"/>
      </rPr>
      <t>宁乡市</t>
    </r>
  </si>
  <si>
    <r>
      <rPr>
        <sz val="10.5"/>
        <color theme="1"/>
        <rFont val="宋体"/>
        <family val="3"/>
        <charset val="134"/>
      </rPr>
      <t>浏阳市</t>
    </r>
  </si>
  <si>
    <r>
      <rPr>
        <sz val="10.5"/>
        <color theme="1"/>
        <rFont val="宋体"/>
        <family val="3"/>
        <charset val="134"/>
      </rPr>
      <t xml:space="preserve">	衡阳市</t>
    </r>
  </si>
  <si>
    <r>
      <rPr>
        <sz val="10.5"/>
        <color theme="1"/>
        <rFont val="宋体"/>
        <family val="3"/>
        <charset val="134"/>
      </rPr>
      <t>石鼓区</t>
    </r>
  </si>
  <si>
    <r>
      <rPr>
        <sz val="10.5"/>
        <color theme="1"/>
        <rFont val="宋体"/>
        <family val="3"/>
        <charset val="134"/>
      </rPr>
      <t>衡山县</t>
    </r>
  </si>
  <si>
    <r>
      <rPr>
        <sz val="10.5"/>
        <color theme="1"/>
        <rFont val="宋体"/>
        <family val="3"/>
        <charset val="134"/>
      </rPr>
      <t>蒸湘区</t>
    </r>
  </si>
  <si>
    <r>
      <rPr>
        <sz val="10.5"/>
        <color theme="1"/>
        <rFont val="宋体"/>
        <family val="3"/>
        <charset val="134"/>
      </rPr>
      <t>雁峰区</t>
    </r>
  </si>
  <si>
    <r>
      <rPr>
        <sz val="10.5"/>
        <color theme="1"/>
        <rFont val="宋体"/>
        <family val="3"/>
        <charset val="134"/>
      </rPr>
      <t>衡东县</t>
    </r>
  </si>
  <si>
    <r>
      <rPr>
        <sz val="10.5"/>
        <color theme="1"/>
        <rFont val="宋体"/>
        <family val="3"/>
        <charset val="134"/>
      </rPr>
      <t>衡阳县</t>
    </r>
  </si>
  <si>
    <r>
      <rPr>
        <sz val="10.5"/>
        <color theme="1"/>
        <rFont val="宋体"/>
        <family val="3"/>
        <charset val="134"/>
      </rPr>
      <t>南岳区</t>
    </r>
  </si>
  <si>
    <r>
      <rPr>
        <sz val="10.5"/>
        <color theme="1"/>
        <rFont val="宋体"/>
        <family val="3"/>
        <charset val="134"/>
      </rPr>
      <t>耒阳市</t>
    </r>
  </si>
  <si>
    <r>
      <rPr>
        <sz val="10.5"/>
        <color theme="1"/>
        <rFont val="宋体"/>
        <family val="3"/>
        <charset val="134"/>
      </rPr>
      <t>珠晖区</t>
    </r>
  </si>
  <si>
    <r>
      <rPr>
        <sz val="10.5"/>
        <color theme="1"/>
        <rFont val="宋体"/>
        <family val="3"/>
        <charset val="134"/>
      </rPr>
      <t>衡南县</t>
    </r>
  </si>
  <si>
    <r>
      <rPr>
        <sz val="10.5"/>
        <color theme="1"/>
        <rFont val="宋体"/>
        <family val="3"/>
        <charset val="134"/>
      </rPr>
      <t>祁东县</t>
    </r>
  </si>
  <si>
    <r>
      <rPr>
        <sz val="10.5"/>
        <color theme="1"/>
        <rFont val="宋体"/>
        <family val="3"/>
        <charset val="134"/>
      </rPr>
      <t>常宁市</t>
    </r>
  </si>
  <si>
    <r>
      <rPr>
        <sz val="10.5"/>
        <color theme="1"/>
        <rFont val="宋体"/>
        <family val="3"/>
        <charset val="134"/>
      </rPr>
      <t>株洲市</t>
    </r>
  </si>
  <si>
    <r>
      <rPr>
        <sz val="10.5"/>
        <color theme="1"/>
        <rFont val="宋体"/>
        <family val="3"/>
        <charset val="134"/>
      </rPr>
      <t>荷塘区</t>
    </r>
  </si>
  <si>
    <r>
      <rPr>
        <sz val="10.5"/>
        <color theme="1"/>
        <rFont val="宋体"/>
        <family val="3"/>
        <charset val="134"/>
      </rPr>
      <t>芦淞区</t>
    </r>
  </si>
  <si>
    <r>
      <rPr>
        <sz val="10.5"/>
        <color theme="1"/>
        <rFont val="宋体"/>
        <family val="3"/>
        <charset val="134"/>
      </rPr>
      <t>石峰区</t>
    </r>
  </si>
  <si>
    <r>
      <rPr>
        <sz val="10.5"/>
        <color theme="1"/>
        <rFont val="宋体"/>
        <family val="3"/>
        <charset val="134"/>
      </rPr>
      <t>天元区</t>
    </r>
  </si>
  <si>
    <r>
      <rPr>
        <sz val="10.5"/>
        <color theme="1"/>
        <rFont val="宋体"/>
        <family val="3"/>
        <charset val="134"/>
      </rPr>
      <t>渌口区</t>
    </r>
  </si>
  <si>
    <r>
      <rPr>
        <sz val="10.5"/>
        <color theme="1"/>
        <rFont val="宋体"/>
        <family val="3"/>
        <charset val="134"/>
      </rPr>
      <t>茶陵县</t>
    </r>
  </si>
  <si>
    <r>
      <rPr>
        <sz val="10.5"/>
        <color theme="1"/>
        <rFont val="宋体"/>
        <family val="3"/>
        <charset val="134"/>
      </rPr>
      <t>攸县</t>
    </r>
  </si>
  <si>
    <r>
      <rPr>
        <sz val="10.5"/>
        <color theme="1"/>
        <rFont val="宋体"/>
        <family val="3"/>
        <charset val="134"/>
      </rPr>
      <t>炎陵县</t>
    </r>
  </si>
  <si>
    <r>
      <rPr>
        <sz val="10.5"/>
        <color theme="1"/>
        <rFont val="宋体"/>
        <family val="3"/>
        <charset val="134"/>
      </rPr>
      <t>醴陵市</t>
    </r>
  </si>
  <si>
    <r>
      <rPr>
        <sz val="10.5"/>
        <color theme="1"/>
        <rFont val="宋体"/>
        <family val="3"/>
        <charset val="134"/>
      </rPr>
      <t>湘潭市</t>
    </r>
  </si>
  <si>
    <r>
      <rPr>
        <sz val="10.5"/>
        <color theme="1"/>
        <rFont val="宋体"/>
        <family val="3"/>
        <charset val="134"/>
      </rPr>
      <t>韶山市</t>
    </r>
  </si>
  <si>
    <r>
      <rPr>
        <sz val="10.5"/>
        <color theme="1"/>
        <rFont val="宋体"/>
        <family val="3"/>
        <charset val="134"/>
      </rPr>
      <t>雨湖区</t>
    </r>
  </si>
  <si>
    <r>
      <rPr>
        <sz val="10.5"/>
        <color theme="1"/>
        <rFont val="宋体"/>
        <family val="3"/>
        <charset val="134"/>
      </rPr>
      <t>湘潭县</t>
    </r>
  </si>
  <si>
    <r>
      <rPr>
        <sz val="10.5"/>
        <color theme="1"/>
        <rFont val="宋体"/>
        <family val="3"/>
        <charset val="134"/>
      </rPr>
      <t>湘乡市</t>
    </r>
  </si>
  <si>
    <r>
      <rPr>
        <sz val="10.5"/>
        <color theme="1"/>
        <rFont val="宋体"/>
        <family val="3"/>
        <charset val="134"/>
      </rPr>
      <t>岳塘区</t>
    </r>
  </si>
  <si>
    <r>
      <rPr>
        <sz val="10.5"/>
        <color theme="1"/>
        <rFont val="宋体"/>
        <family val="3"/>
        <charset val="134"/>
      </rPr>
      <t>邵阳市</t>
    </r>
  </si>
  <si>
    <r>
      <rPr>
        <sz val="10.5"/>
        <color theme="1"/>
        <rFont val="宋体"/>
        <family val="3"/>
        <charset val="134"/>
      </rPr>
      <t>双清区</t>
    </r>
  </si>
  <si>
    <r>
      <rPr>
        <sz val="10.5"/>
        <color theme="1"/>
        <rFont val="宋体"/>
        <family val="3"/>
        <charset val="134"/>
      </rPr>
      <t>大祥区</t>
    </r>
  </si>
  <si>
    <r>
      <rPr>
        <sz val="10.5"/>
        <color theme="1"/>
        <rFont val="宋体"/>
        <family val="3"/>
        <charset val="134"/>
      </rPr>
      <t>北塔区</t>
    </r>
  </si>
  <si>
    <r>
      <rPr>
        <sz val="10.5"/>
        <color theme="1"/>
        <rFont val="宋体"/>
        <family val="3"/>
        <charset val="134"/>
      </rPr>
      <t>邵东市</t>
    </r>
  </si>
  <si>
    <r>
      <rPr>
        <sz val="10.5"/>
        <color theme="1"/>
        <rFont val="宋体"/>
        <family val="3"/>
        <charset val="134"/>
      </rPr>
      <t>新邵县</t>
    </r>
  </si>
  <si>
    <r>
      <rPr>
        <sz val="10.5"/>
        <color theme="1"/>
        <rFont val="宋体"/>
        <family val="3"/>
        <charset val="134"/>
      </rPr>
      <t>隆回县</t>
    </r>
  </si>
  <si>
    <r>
      <rPr>
        <sz val="10.5"/>
        <color theme="1"/>
        <rFont val="宋体"/>
        <family val="3"/>
        <charset val="134"/>
      </rPr>
      <t>邵阳县</t>
    </r>
  </si>
  <si>
    <r>
      <rPr>
        <sz val="10.5"/>
        <color theme="1"/>
        <rFont val="宋体"/>
        <family val="3"/>
        <charset val="134"/>
      </rPr>
      <t>洞口县</t>
    </r>
  </si>
  <si>
    <r>
      <rPr>
        <sz val="10.5"/>
        <color theme="1"/>
        <rFont val="宋体"/>
        <family val="3"/>
        <charset val="134"/>
      </rPr>
      <t>绥宁县</t>
    </r>
  </si>
  <si>
    <r>
      <rPr>
        <sz val="10.5"/>
        <color theme="1"/>
        <rFont val="宋体"/>
        <family val="3"/>
        <charset val="134"/>
      </rPr>
      <t>新宁县</t>
    </r>
  </si>
  <si>
    <r>
      <rPr>
        <sz val="10.5"/>
        <color theme="1"/>
        <rFont val="宋体"/>
        <family val="3"/>
        <charset val="134"/>
      </rPr>
      <t>城步县</t>
    </r>
  </si>
  <si>
    <r>
      <rPr>
        <sz val="10.5"/>
        <color theme="1"/>
        <rFont val="宋体"/>
        <family val="3"/>
        <charset val="134"/>
      </rPr>
      <t>武冈市</t>
    </r>
  </si>
  <si>
    <r>
      <rPr>
        <sz val="10.5"/>
        <color theme="1"/>
        <rFont val="宋体"/>
        <family val="3"/>
        <charset val="134"/>
      </rPr>
      <t>岳阳市</t>
    </r>
  </si>
  <si>
    <r>
      <rPr>
        <sz val="10.5"/>
        <color theme="1"/>
        <rFont val="宋体"/>
        <family val="3"/>
        <charset val="134"/>
      </rPr>
      <t>岳阳楼区</t>
    </r>
  </si>
  <si>
    <r>
      <rPr>
        <sz val="10.5"/>
        <color theme="1"/>
        <rFont val="宋体"/>
        <family val="3"/>
        <charset val="134"/>
      </rPr>
      <t>云溪区</t>
    </r>
  </si>
  <si>
    <r>
      <rPr>
        <sz val="10.5"/>
        <color theme="1"/>
        <rFont val="宋体"/>
        <family val="3"/>
        <charset val="134"/>
      </rPr>
      <t>君山区</t>
    </r>
  </si>
  <si>
    <r>
      <rPr>
        <sz val="10.5"/>
        <color theme="1"/>
        <rFont val="宋体"/>
        <family val="3"/>
        <charset val="134"/>
      </rPr>
      <t>岳阳县</t>
    </r>
  </si>
  <si>
    <r>
      <rPr>
        <sz val="10.5"/>
        <color theme="1"/>
        <rFont val="宋体"/>
        <family val="3"/>
        <charset val="134"/>
      </rPr>
      <t>华容县</t>
    </r>
  </si>
  <si>
    <r>
      <rPr>
        <sz val="10.5"/>
        <color theme="1"/>
        <rFont val="宋体"/>
        <family val="3"/>
        <charset val="134"/>
      </rPr>
      <t>湘阴县</t>
    </r>
  </si>
  <si>
    <r>
      <rPr>
        <sz val="10.5"/>
        <color theme="1"/>
        <rFont val="宋体"/>
        <family val="3"/>
        <charset val="134"/>
      </rPr>
      <t>平江县</t>
    </r>
  </si>
  <si>
    <r>
      <rPr>
        <sz val="10.5"/>
        <color theme="1"/>
        <rFont val="宋体"/>
        <family val="3"/>
        <charset val="134"/>
      </rPr>
      <t>汨罗市</t>
    </r>
  </si>
  <si>
    <r>
      <rPr>
        <sz val="10.5"/>
        <color theme="1"/>
        <rFont val="宋体"/>
        <family val="3"/>
        <charset val="134"/>
      </rPr>
      <t>临湘市</t>
    </r>
  </si>
  <si>
    <r>
      <rPr>
        <sz val="10.5"/>
        <color theme="1"/>
        <rFont val="宋体"/>
        <family val="3"/>
        <charset val="134"/>
      </rPr>
      <t>常德市</t>
    </r>
  </si>
  <si>
    <r>
      <rPr>
        <sz val="10.5"/>
        <color theme="1"/>
        <rFont val="宋体"/>
        <family val="3"/>
        <charset val="134"/>
      </rPr>
      <t>津市市</t>
    </r>
  </si>
  <si>
    <r>
      <rPr>
        <sz val="10.5"/>
        <color theme="1"/>
        <rFont val="宋体"/>
        <family val="3"/>
        <charset val="134"/>
      </rPr>
      <t>鼎城区</t>
    </r>
  </si>
  <si>
    <r>
      <rPr>
        <sz val="10.5"/>
        <color theme="1"/>
        <rFont val="宋体"/>
        <family val="3"/>
        <charset val="134"/>
      </rPr>
      <t>安乡县</t>
    </r>
  </si>
  <si>
    <r>
      <rPr>
        <sz val="10.5"/>
        <color theme="1"/>
        <rFont val="宋体"/>
        <family val="3"/>
        <charset val="134"/>
      </rPr>
      <t>汉寿县</t>
    </r>
  </si>
  <si>
    <r>
      <rPr>
        <sz val="10.5"/>
        <color theme="1"/>
        <rFont val="宋体"/>
        <family val="3"/>
        <charset val="134"/>
      </rPr>
      <t>澧县</t>
    </r>
  </si>
  <si>
    <r>
      <rPr>
        <sz val="10.5"/>
        <color theme="1"/>
        <rFont val="宋体"/>
        <family val="3"/>
        <charset val="134"/>
      </rPr>
      <t>临澧县</t>
    </r>
  </si>
  <si>
    <r>
      <rPr>
        <sz val="10.5"/>
        <color theme="1"/>
        <rFont val="宋体"/>
        <family val="3"/>
        <charset val="134"/>
      </rPr>
      <t>桃源县</t>
    </r>
  </si>
  <si>
    <r>
      <rPr>
        <sz val="10.5"/>
        <color theme="1"/>
        <rFont val="宋体"/>
        <family val="3"/>
        <charset val="134"/>
      </rPr>
      <t>石门县</t>
    </r>
  </si>
  <si>
    <r>
      <rPr>
        <sz val="10.5"/>
        <color theme="1"/>
        <rFont val="宋体"/>
        <family val="3"/>
        <charset val="134"/>
      </rPr>
      <t>武陵区</t>
    </r>
  </si>
  <si>
    <r>
      <rPr>
        <sz val="10.5"/>
        <color theme="1"/>
        <rFont val="宋体"/>
        <family val="3"/>
        <charset val="134"/>
      </rPr>
      <t>益阳市</t>
    </r>
  </si>
  <si>
    <r>
      <rPr>
        <sz val="10.5"/>
        <color theme="1"/>
        <rFont val="宋体"/>
        <family val="3"/>
        <charset val="134"/>
      </rPr>
      <t>资阳区</t>
    </r>
  </si>
  <si>
    <r>
      <rPr>
        <sz val="10.5"/>
        <color theme="1"/>
        <rFont val="宋体"/>
        <family val="3"/>
        <charset val="134"/>
      </rPr>
      <t>赫山区</t>
    </r>
  </si>
  <si>
    <r>
      <rPr>
        <sz val="10.5"/>
        <color theme="1"/>
        <rFont val="宋体"/>
        <family val="3"/>
        <charset val="134"/>
      </rPr>
      <t>南县</t>
    </r>
  </si>
  <si>
    <r>
      <rPr>
        <sz val="10.5"/>
        <color theme="1"/>
        <rFont val="宋体"/>
        <family val="3"/>
        <charset val="134"/>
      </rPr>
      <t>桃江县</t>
    </r>
  </si>
  <si>
    <r>
      <rPr>
        <sz val="10.5"/>
        <color theme="1"/>
        <rFont val="宋体"/>
        <family val="3"/>
        <charset val="134"/>
      </rPr>
      <t>安化县</t>
    </r>
  </si>
  <si>
    <r>
      <rPr>
        <sz val="10.5"/>
        <color theme="1"/>
        <rFont val="宋体"/>
        <family val="3"/>
        <charset val="134"/>
      </rPr>
      <t>沅江市</t>
    </r>
  </si>
  <si>
    <r>
      <rPr>
        <sz val="10.5"/>
        <color theme="1"/>
        <rFont val="宋体"/>
        <family val="3"/>
        <charset val="134"/>
      </rPr>
      <t>郴州市</t>
    </r>
  </si>
  <si>
    <r>
      <rPr>
        <sz val="10.5"/>
        <color theme="1"/>
        <rFont val="宋体"/>
        <family val="3"/>
        <charset val="134"/>
      </rPr>
      <t>北湖区</t>
    </r>
  </si>
  <si>
    <r>
      <rPr>
        <sz val="10.5"/>
        <color theme="1"/>
        <rFont val="宋体"/>
        <family val="3"/>
        <charset val="134"/>
      </rPr>
      <t>苏仙区</t>
    </r>
  </si>
  <si>
    <r>
      <rPr>
        <sz val="10.5"/>
        <color theme="1"/>
        <rFont val="宋体"/>
        <family val="3"/>
        <charset val="134"/>
      </rPr>
      <t>桂阳县</t>
    </r>
  </si>
  <si>
    <r>
      <rPr>
        <sz val="10.5"/>
        <color theme="1"/>
        <rFont val="宋体"/>
        <family val="3"/>
        <charset val="134"/>
      </rPr>
      <t>宜章县</t>
    </r>
  </si>
  <si>
    <r>
      <rPr>
        <sz val="10.5"/>
        <color theme="1"/>
        <rFont val="宋体"/>
        <family val="3"/>
        <charset val="134"/>
      </rPr>
      <t>永兴县</t>
    </r>
  </si>
  <si>
    <r>
      <rPr>
        <sz val="10.5"/>
        <color theme="1"/>
        <rFont val="宋体"/>
        <family val="3"/>
        <charset val="134"/>
      </rPr>
      <t>嘉禾县</t>
    </r>
  </si>
  <si>
    <r>
      <rPr>
        <sz val="10.5"/>
        <color theme="1"/>
        <rFont val="宋体"/>
        <family val="3"/>
        <charset val="134"/>
      </rPr>
      <t>临武县</t>
    </r>
  </si>
  <si>
    <r>
      <rPr>
        <sz val="10.5"/>
        <color theme="1"/>
        <rFont val="宋体"/>
        <family val="3"/>
        <charset val="134"/>
      </rPr>
      <t>汝城县</t>
    </r>
  </si>
  <si>
    <r>
      <rPr>
        <sz val="10.5"/>
        <color theme="1"/>
        <rFont val="宋体"/>
        <family val="3"/>
        <charset val="134"/>
      </rPr>
      <t>桂东县</t>
    </r>
  </si>
  <si>
    <r>
      <rPr>
        <sz val="10.5"/>
        <color theme="1"/>
        <rFont val="宋体"/>
        <family val="3"/>
        <charset val="134"/>
      </rPr>
      <t>安仁县</t>
    </r>
  </si>
  <si>
    <r>
      <rPr>
        <sz val="10.5"/>
        <color theme="1"/>
        <rFont val="宋体"/>
        <family val="3"/>
        <charset val="134"/>
      </rPr>
      <t>资兴市</t>
    </r>
  </si>
  <si>
    <r>
      <rPr>
        <sz val="10.5"/>
        <color theme="1"/>
        <rFont val="宋体"/>
        <family val="3"/>
        <charset val="134"/>
      </rPr>
      <t>张家界市</t>
    </r>
  </si>
  <si>
    <r>
      <rPr>
        <sz val="10.5"/>
        <color theme="1"/>
        <rFont val="宋体"/>
        <family val="3"/>
        <charset val="134"/>
      </rPr>
      <t>永定区</t>
    </r>
  </si>
  <si>
    <r>
      <rPr>
        <sz val="10.5"/>
        <color theme="1"/>
        <rFont val="宋体"/>
        <family val="3"/>
        <charset val="134"/>
      </rPr>
      <t>慈利县</t>
    </r>
  </si>
  <si>
    <r>
      <rPr>
        <sz val="10.5"/>
        <color theme="1"/>
        <rFont val="宋体"/>
        <family val="3"/>
        <charset val="134"/>
      </rPr>
      <t>桑植县</t>
    </r>
  </si>
  <si>
    <r>
      <rPr>
        <sz val="10.5"/>
        <color theme="1"/>
        <rFont val="宋体"/>
        <family val="3"/>
        <charset val="134"/>
      </rPr>
      <t>武陵源区</t>
    </r>
  </si>
  <si>
    <r>
      <rPr>
        <sz val="10.5"/>
        <color theme="1"/>
        <rFont val="宋体"/>
        <family val="3"/>
        <charset val="134"/>
      </rPr>
      <t>娄底市</t>
    </r>
  </si>
  <si>
    <r>
      <rPr>
        <sz val="10.5"/>
        <color theme="1"/>
        <rFont val="宋体"/>
        <family val="3"/>
        <charset val="134"/>
      </rPr>
      <t>娄星区</t>
    </r>
  </si>
  <si>
    <r>
      <rPr>
        <sz val="10.5"/>
        <color theme="1"/>
        <rFont val="宋体"/>
        <family val="3"/>
        <charset val="134"/>
      </rPr>
      <t>双峰县</t>
    </r>
  </si>
  <si>
    <r>
      <rPr>
        <sz val="10.5"/>
        <color theme="1"/>
        <rFont val="宋体"/>
        <family val="3"/>
        <charset val="134"/>
      </rPr>
      <t>新化县</t>
    </r>
  </si>
  <si>
    <r>
      <rPr>
        <sz val="10.5"/>
        <color theme="1"/>
        <rFont val="宋体"/>
        <family val="3"/>
        <charset val="134"/>
      </rPr>
      <t>冷水江市</t>
    </r>
  </si>
  <si>
    <r>
      <rPr>
        <sz val="10.5"/>
        <color theme="1"/>
        <rFont val="宋体"/>
        <family val="3"/>
        <charset val="134"/>
      </rPr>
      <t>涟源市</t>
    </r>
  </si>
  <si>
    <r>
      <rPr>
        <sz val="10.5"/>
        <color theme="1"/>
        <rFont val="宋体"/>
        <family val="3"/>
        <charset val="134"/>
      </rPr>
      <t>怀化市</t>
    </r>
  </si>
  <si>
    <r>
      <rPr>
        <sz val="10.5"/>
        <color theme="1"/>
        <rFont val="宋体"/>
        <family val="3"/>
        <charset val="134"/>
      </rPr>
      <t>鹤城区</t>
    </r>
  </si>
  <si>
    <r>
      <rPr>
        <sz val="10.5"/>
        <color theme="1"/>
        <rFont val="宋体"/>
        <family val="3"/>
        <charset val="134"/>
      </rPr>
      <t>中方县</t>
    </r>
  </si>
  <si>
    <r>
      <rPr>
        <sz val="10.5"/>
        <color theme="1"/>
        <rFont val="宋体"/>
        <family val="3"/>
        <charset val="134"/>
      </rPr>
      <t>沅陵县</t>
    </r>
  </si>
  <si>
    <r>
      <rPr>
        <sz val="10.5"/>
        <color theme="1"/>
        <rFont val="宋体"/>
        <family val="3"/>
        <charset val="134"/>
      </rPr>
      <t>辰溪县</t>
    </r>
  </si>
  <si>
    <r>
      <rPr>
        <sz val="10.5"/>
        <color theme="1"/>
        <rFont val="宋体"/>
        <family val="3"/>
        <charset val="134"/>
      </rPr>
      <t>溆浦县</t>
    </r>
  </si>
  <si>
    <r>
      <rPr>
        <sz val="10.5"/>
        <color theme="1"/>
        <rFont val="宋体"/>
        <family val="3"/>
        <charset val="134"/>
      </rPr>
      <t>会同县</t>
    </r>
  </si>
  <si>
    <r>
      <rPr>
        <sz val="10.5"/>
        <color theme="1"/>
        <rFont val="宋体"/>
        <family val="3"/>
        <charset val="134"/>
      </rPr>
      <t>麻阳县</t>
    </r>
  </si>
  <si>
    <r>
      <rPr>
        <sz val="10.5"/>
        <color theme="1"/>
        <rFont val="宋体"/>
        <family val="3"/>
        <charset val="134"/>
      </rPr>
      <t>新晃县</t>
    </r>
  </si>
  <si>
    <r>
      <rPr>
        <sz val="10.5"/>
        <color theme="1"/>
        <rFont val="宋体"/>
        <family val="3"/>
        <charset val="134"/>
      </rPr>
      <t>芷江县</t>
    </r>
  </si>
  <si>
    <r>
      <rPr>
        <sz val="10.5"/>
        <color theme="1"/>
        <rFont val="宋体"/>
        <family val="3"/>
        <charset val="134"/>
      </rPr>
      <t>靖州县</t>
    </r>
  </si>
  <si>
    <r>
      <rPr>
        <sz val="10.5"/>
        <color theme="1"/>
        <rFont val="宋体"/>
        <family val="3"/>
        <charset val="134"/>
      </rPr>
      <t>通道县</t>
    </r>
  </si>
  <si>
    <r>
      <rPr>
        <sz val="10.5"/>
        <color theme="1"/>
        <rFont val="宋体"/>
        <family val="3"/>
        <charset val="134"/>
      </rPr>
      <t>洪江市</t>
    </r>
  </si>
  <si>
    <r>
      <rPr>
        <sz val="10.5"/>
        <color theme="1"/>
        <rFont val="宋体"/>
        <family val="3"/>
        <charset val="134"/>
      </rPr>
      <t>永州市</t>
    </r>
  </si>
  <si>
    <r>
      <rPr>
        <sz val="10.5"/>
        <color theme="1"/>
        <rFont val="宋体"/>
        <family val="3"/>
        <charset val="134"/>
      </rPr>
      <t>零陵区</t>
    </r>
  </si>
  <si>
    <r>
      <rPr>
        <sz val="10.5"/>
        <color theme="1"/>
        <rFont val="宋体"/>
        <family val="3"/>
        <charset val="134"/>
      </rPr>
      <t>冷水滩区</t>
    </r>
  </si>
  <si>
    <r>
      <rPr>
        <sz val="10.5"/>
        <color theme="1"/>
        <rFont val="宋体"/>
        <family val="3"/>
        <charset val="134"/>
      </rPr>
      <t>祁阳市</t>
    </r>
  </si>
  <si>
    <r>
      <rPr>
        <sz val="10.5"/>
        <color theme="1"/>
        <rFont val="宋体"/>
        <family val="3"/>
        <charset val="134"/>
      </rPr>
      <t>东安县</t>
    </r>
  </si>
  <si>
    <r>
      <rPr>
        <sz val="10.5"/>
        <color theme="1"/>
        <rFont val="宋体"/>
        <family val="3"/>
        <charset val="134"/>
      </rPr>
      <t>双牌县</t>
    </r>
  </si>
  <si>
    <r>
      <rPr>
        <sz val="10.5"/>
        <color theme="1"/>
        <rFont val="宋体"/>
        <family val="3"/>
        <charset val="134"/>
      </rPr>
      <t>道县</t>
    </r>
  </si>
  <si>
    <r>
      <rPr>
        <sz val="10.5"/>
        <color theme="1"/>
        <rFont val="宋体"/>
        <family val="3"/>
        <charset val="134"/>
      </rPr>
      <t>江永县</t>
    </r>
  </si>
  <si>
    <r>
      <rPr>
        <sz val="10.5"/>
        <color theme="1"/>
        <rFont val="宋体"/>
        <family val="3"/>
        <charset val="134"/>
      </rPr>
      <t>宁远县</t>
    </r>
  </si>
  <si>
    <r>
      <rPr>
        <sz val="10.5"/>
        <color theme="1"/>
        <rFont val="宋体"/>
        <family val="3"/>
        <charset val="134"/>
      </rPr>
      <t>蓝山县</t>
    </r>
  </si>
  <si>
    <r>
      <rPr>
        <sz val="10.5"/>
        <color theme="1"/>
        <rFont val="宋体"/>
        <family val="3"/>
        <charset val="134"/>
      </rPr>
      <t>新田县</t>
    </r>
  </si>
  <si>
    <r>
      <rPr>
        <sz val="10.5"/>
        <color theme="1"/>
        <rFont val="宋体"/>
        <family val="3"/>
        <charset val="134"/>
      </rPr>
      <t>江华县</t>
    </r>
  </si>
  <si>
    <r>
      <rPr>
        <sz val="10.5"/>
        <color theme="1"/>
        <rFont val="宋体"/>
        <family val="3"/>
        <charset val="134"/>
      </rPr>
      <t>湘西州</t>
    </r>
  </si>
  <si>
    <r>
      <rPr>
        <sz val="10.5"/>
        <color theme="1"/>
        <rFont val="宋体"/>
        <family val="3"/>
        <charset val="134"/>
      </rPr>
      <t>吉首市</t>
    </r>
  </si>
  <si>
    <r>
      <rPr>
        <sz val="10.5"/>
        <color theme="1"/>
        <rFont val="宋体"/>
        <family val="3"/>
        <charset val="134"/>
      </rPr>
      <t>泸溪县</t>
    </r>
  </si>
  <si>
    <r>
      <rPr>
        <sz val="10.5"/>
        <color theme="1"/>
        <rFont val="宋体"/>
        <family val="3"/>
        <charset val="134"/>
      </rPr>
      <t>凤凰县</t>
    </r>
  </si>
  <si>
    <r>
      <rPr>
        <sz val="10.5"/>
        <color theme="1"/>
        <rFont val="宋体"/>
        <family val="3"/>
        <charset val="134"/>
      </rPr>
      <t>花垣县</t>
    </r>
  </si>
  <si>
    <r>
      <rPr>
        <sz val="10.5"/>
        <color theme="1"/>
        <rFont val="宋体"/>
        <family val="3"/>
        <charset val="134"/>
      </rPr>
      <t>保靖县</t>
    </r>
  </si>
  <si>
    <r>
      <rPr>
        <sz val="10.5"/>
        <color theme="1"/>
        <rFont val="宋体"/>
        <family val="3"/>
        <charset val="134"/>
      </rPr>
      <t>古丈县</t>
    </r>
  </si>
  <si>
    <r>
      <rPr>
        <sz val="10.5"/>
        <color theme="1"/>
        <rFont val="宋体"/>
        <family val="3"/>
        <charset val="134"/>
      </rPr>
      <t>永顺县</t>
    </r>
  </si>
  <si>
    <r>
      <rPr>
        <sz val="10.5"/>
        <color theme="1"/>
        <rFont val="宋体"/>
        <family val="3"/>
        <charset val="134"/>
      </rPr>
      <t>龙山县</t>
    </r>
  </si>
  <si>
    <r>
      <rPr>
        <sz val="10.5"/>
        <color theme="1"/>
        <rFont val="宋体"/>
        <family val="3"/>
        <charset val="134"/>
      </rPr>
      <t>总计</t>
    </r>
  </si>
  <si>
    <r>
      <rPr>
        <sz val="10.5"/>
        <color theme="1"/>
        <rFont val="宋体"/>
        <family val="3"/>
        <charset val="134"/>
      </rPr>
      <t>1080万元</t>
    </r>
  </si>
  <si>
    <t>附件6-1</t>
  </si>
  <si>
    <r>
      <rPr>
        <sz val="20"/>
        <color rgb="FF000000"/>
        <rFont val="Times New Roman"/>
        <family val="1"/>
      </rPr>
      <t>2023</t>
    </r>
    <r>
      <rPr>
        <sz val="20"/>
        <color rgb="FF000000"/>
        <rFont val="宋体"/>
        <family val="3"/>
        <charset val="134"/>
      </rPr>
      <t>年湖南省深化新时代教育评价改革试点资金分配明细表（高校）</t>
    </r>
  </si>
  <si>
    <r>
      <rPr>
        <sz val="14"/>
        <color theme="1"/>
        <rFont val="黑体"/>
        <family val="3"/>
        <charset val="134"/>
      </rPr>
      <t>序</t>
    </r>
    <r>
      <rPr>
        <sz val="14"/>
        <color theme="1"/>
        <rFont val="Times New Roman"/>
        <family val="1"/>
      </rPr>
      <t xml:space="preserve"> </t>
    </r>
    <r>
      <rPr>
        <sz val="14"/>
        <color theme="1"/>
        <rFont val="黑体"/>
        <family val="3"/>
        <charset val="134"/>
      </rPr>
      <t>号</t>
    </r>
  </si>
  <si>
    <r>
      <rPr>
        <sz val="14"/>
        <color theme="1"/>
        <rFont val="黑体"/>
        <family val="3"/>
        <charset val="134"/>
      </rPr>
      <t>学校名称</t>
    </r>
  </si>
  <si>
    <r>
      <rPr>
        <sz val="14"/>
        <color theme="1"/>
        <rFont val="黑体"/>
        <family val="3"/>
        <charset val="134"/>
      </rPr>
      <t>试点名称</t>
    </r>
  </si>
  <si>
    <r>
      <rPr>
        <sz val="14"/>
        <color theme="1"/>
        <rFont val="黑体"/>
        <family val="3"/>
        <charset val="134"/>
      </rPr>
      <t>负责人</t>
    </r>
  </si>
  <si>
    <r>
      <rPr>
        <sz val="14"/>
        <color theme="1"/>
        <rFont val="黑体"/>
        <family val="3"/>
        <charset val="134"/>
      </rPr>
      <t>试点高校经费（万元）</t>
    </r>
  </si>
  <si>
    <t>TGGX202201</t>
  </si>
  <si>
    <t>新时代高校推进教育评价改革实践研究</t>
  </si>
  <si>
    <r>
      <rPr>
        <sz val="10"/>
        <color rgb="FF000000"/>
        <rFont val="宋体"/>
        <family val="3"/>
        <charset val="134"/>
      </rPr>
      <t>陈</t>
    </r>
    <r>
      <rPr>
        <sz val="10"/>
        <color rgb="FF000000"/>
        <rFont val="Times New Roman"/>
        <family val="1"/>
      </rPr>
      <t xml:space="preserve">  </t>
    </r>
    <r>
      <rPr>
        <sz val="10"/>
        <color rgb="FF000000"/>
        <rFont val="宋体"/>
        <family val="3"/>
        <charset val="134"/>
      </rPr>
      <t>翔</t>
    </r>
  </si>
  <si>
    <t>TGGX202202</t>
  </si>
  <si>
    <t>深化教师评价制度改革，推进学校高质量发展</t>
  </si>
  <si>
    <t>段献忠</t>
  </si>
  <si>
    <t>TGGX202203</t>
  </si>
  <si>
    <r>
      <rPr>
        <sz val="10"/>
        <color rgb="FF000000"/>
        <rFont val="宋体"/>
        <family val="3"/>
        <charset val="134"/>
      </rPr>
      <t>基于</t>
    </r>
    <r>
      <rPr>
        <sz val="10"/>
        <color rgb="FF000000"/>
        <rFont val="Times New Roman"/>
        <family val="1"/>
      </rPr>
      <t>“</t>
    </r>
    <r>
      <rPr>
        <sz val="10"/>
        <color rgb="FF000000"/>
        <rFont val="宋体"/>
        <family val="3"/>
        <charset val="134"/>
      </rPr>
      <t>持续改进循环</t>
    </r>
    <r>
      <rPr>
        <sz val="10"/>
        <color rgb="FF000000"/>
        <rFont val="Times New Roman"/>
        <family val="1"/>
      </rPr>
      <t>”</t>
    </r>
    <r>
      <rPr>
        <sz val="10"/>
        <color rgb="FF000000"/>
        <rFont val="宋体"/>
        <family val="3"/>
        <charset val="134"/>
      </rPr>
      <t>理论的地方高水平大学多元多维教育评价改革体系建构探索与实践</t>
    </r>
  </si>
  <si>
    <r>
      <rPr>
        <sz val="10"/>
        <color rgb="FF000000"/>
        <rFont val="宋体"/>
        <family val="3"/>
        <charset val="134"/>
      </rPr>
      <t>蒋洪新</t>
    </r>
    <r>
      <rPr>
        <sz val="10"/>
        <color rgb="FF000000"/>
        <rFont val="Times New Roman"/>
        <family val="1"/>
      </rPr>
      <t xml:space="preserve"> </t>
    </r>
    <r>
      <rPr>
        <sz val="10"/>
        <color rgb="FF000000"/>
        <rFont val="宋体"/>
        <family val="3"/>
        <charset val="134"/>
      </rPr>
      <t>刘起军</t>
    </r>
  </si>
  <si>
    <t>TGGX202204</t>
  </si>
  <si>
    <t>完善高校党政管理干部选拔任用机制，为高质量发展提供坚强组织保障</t>
  </si>
  <si>
    <t>廖永安</t>
  </si>
  <si>
    <t>TGGX202205</t>
  </si>
  <si>
    <t>构建分类多维评价体系，深化人才评价改革</t>
  </si>
  <si>
    <t>TGGX202206</t>
  </si>
  <si>
    <t>普通高校院（系）分类评价改革研究与实践</t>
  </si>
  <si>
    <t>吴义强</t>
  </si>
  <si>
    <t>TGGX202207</t>
  </si>
  <si>
    <r>
      <rPr>
        <sz val="10"/>
        <color rgb="FF000000"/>
        <rFont val="宋体"/>
        <family val="3"/>
        <charset val="134"/>
      </rPr>
      <t>锚定新时代</t>
    </r>
    <r>
      <rPr>
        <sz val="10"/>
        <color rgb="FF000000"/>
        <rFont val="Times New Roman"/>
        <family val="1"/>
      </rPr>
      <t>“</t>
    </r>
    <r>
      <rPr>
        <sz val="10"/>
        <color rgb="FF000000"/>
        <rFont val="宋体"/>
        <family val="3"/>
        <charset val="134"/>
      </rPr>
      <t>金师</t>
    </r>
    <r>
      <rPr>
        <sz val="10"/>
        <color rgb="FF000000"/>
        <rFont val="Times New Roman"/>
        <family val="1"/>
      </rPr>
      <t>”</t>
    </r>
    <r>
      <rPr>
        <sz val="10"/>
        <color rgb="FF000000"/>
        <rFont val="宋体"/>
        <family val="3"/>
        <charset val="134"/>
      </rPr>
      <t>要求，探索构建高校教师教学能力评价体系</t>
    </r>
  </si>
  <si>
    <t>戴爱国</t>
  </si>
  <si>
    <t>TGGX202208</t>
  </si>
  <si>
    <r>
      <rPr>
        <sz val="10"/>
        <color rgb="FF000000"/>
        <rFont val="宋体"/>
        <family val="3"/>
        <charset val="134"/>
      </rPr>
      <t>新时代大学生劳动教育评价</t>
    </r>
    <r>
      <rPr>
        <sz val="10"/>
        <color rgb="FF000000"/>
        <rFont val="Times New Roman"/>
        <family val="1"/>
      </rPr>
      <t>“</t>
    </r>
    <r>
      <rPr>
        <sz val="10"/>
        <color rgb="FF000000"/>
        <rFont val="宋体"/>
        <family val="3"/>
        <charset val="134"/>
      </rPr>
      <t>五五三</t>
    </r>
    <r>
      <rPr>
        <sz val="10"/>
        <color rgb="FF000000"/>
        <rFont val="Times New Roman"/>
        <family val="1"/>
      </rPr>
      <t>”</t>
    </r>
    <r>
      <rPr>
        <sz val="10"/>
        <color rgb="FF000000"/>
        <rFont val="宋体"/>
        <family val="3"/>
        <charset val="134"/>
      </rPr>
      <t>模式探索与实践</t>
    </r>
  </si>
  <si>
    <t>汤放华</t>
  </si>
  <si>
    <t>TGGX202209</t>
  </si>
  <si>
    <t>地方应用型高校内部质量保障体系的建设与提升实践</t>
  </si>
  <si>
    <t>曹执令</t>
  </si>
  <si>
    <t>TGGX202210</t>
  </si>
  <si>
    <r>
      <rPr>
        <sz val="10"/>
        <color rgb="FF000000"/>
        <rFont val="Times New Roman"/>
        <family val="1"/>
      </rPr>
      <t>“</t>
    </r>
    <r>
      <rPr>
        <sz val="10"/>
        <color rgb="FF000000"/>
        <rFont val="宋体"/>
        <family val="3"/>
        <charset val="134"/>
      </rPr>
      <t>两强引领 五维四性</t>
    </r>
    <r>
      <rPr>
        <sz val="10"/>
        <color rgb="FF000000"/>
        <rFont val="Times New Roman"/>
        <family val="1"/>
      </rPr>
      <t>”</t>
    </r>
    <r>
      <rPr>
        <sz val="10"/>
        <color rgb="FF000000"/>
        <rFont val="宋体"/>
        <family val="3"/>
        <charset val="134"/>
      </rPr>
      <t>本科师范院校教育评价综合改革</t>
    </r>
  </si>
  <si>
    <t>罗成翼</t>
  </si>
  <si>
    <t>TGGX202211</t>
  </si>
  <si>
    <r>
      <rPr>
        <sz val="10"/>
        <color rgb="FF000000"/>
        <rFont val="Times New Roman"/>
        <family val="1"/>
      </rPr>
      <t>“</t>
    </r>
    <r>
      <rPr>
        <sz val="10"/>
        <color rgb="FF000000"/>
        <rFont val="宋体"/>
        <family val="3"/>
        <charset val="134"/>
      </rPr>
      <t>五维驱动</t>
    </r>
    <r>
      <rPr>
        <sz val="10"/>
        <color rgb="FF000000"/>
        <rFont val="Times New Roman"/>
        <family val="1"/>
      </rPr>
      <t>+</t>
    </r>
    <r>
      <rPr>
        <sz val="10"/>
        <color rgb="FF000000"/>
        <rFont val="宋体"/>
        <family val="3"/>
        <charset val="134"/>
      </rPr>
      <t>点面推进</t>
    </r>
    <r>
      <rPr>
        <sz val="10"/>
        <color rgb="FF000000"/>
        <rFont val="Times New Roman"/>
        <family val="1"/>
      </rPr>
      <t>”</t>
    </r>
    <r>
      <rPr>
        <sz val="10"/>
        <color rgb="FF000000"/>
        <rFont val="宋体"/>
        <family val="3"/>
        <charset val="134"/>
      </rPr>
      <t>的高职院校教育评价改革探索与实践</t>
    </r>
  </si>
  <si>
    <r>
      <rPr>
        <sz val="10"/>
        <color rgb="FF000000"/>
        <rFont val="宋体"/>
        <family val="3"/>
        <charset val="134"/>
      </rPr>
      <t>李斌</t>
    </r>
    <r>
      <rPr>
        <sz val="10"/>
        <color rgb="FF000000"/>
        <rFont val="Times New Roman"/>
        <family val="1"/>
      </rPr>
      <t xml:space="preserve"> </t>
    </r>
    <r>
      <rPr>
        <sz val="10"/>
        <color rgb="FF000000"/>
        <rFont val="宋体"/>
        <family val="3"/>
        <charset val="134"/>
      </rPr>
      <t>陈静彬</t>
    </r>
  </si>
  <si>
    <t>TGGX202212</t>
  </si>
  <si>
    <t>新时代高等职业院校深化关键领域评价改革的探索与实践</t>
  </si>
  <si>
    <t>方小斌</t>
  </si>
  <si>
    <t>TGGX202213</t>
  </si>
  <si>
    <t>基于职业教育类型定位的高职教育评价综合改革与实践</t>
  </si>
  <si>
    <t>陈志军</t>
  </si>
  <si>
    <t>TGGX202214</t>
  </si>
  <si>
    <r>
      <rPr>
        <sz val="10"/>
        <color rgb="FF000000"/>
        <rFont val="宋体"/>
        <family val="3"/>
        <charset val="134"/>
      </rPr>
      <t>以实现</t>
    </r>
    <r>
      <rPr>
        <sz val="10"/>
        <color rgb="FF000000"/>
        <rFont val="Times New Roman"/>
        <family val="1"/>
      </rPr>
      <t>“</t>
    </r>
    <r>
      <rPr>
        <sz val="10"/>
        <color rgb="FF000000"/>
        <rFont val="宋体"/>
        <family val="3"/>
        <charset val="134"/>
      </rPr>
      <t>两高一本</t>
    </r>
    <r>
      <rPr>
        <sz val="10"/>
        <color rgb="FF000000"/>
        <rFont val="Times New Roman"/>
        <family val="1"/>
      </rPr>
      <t>”</t>
    </r>
    <r>
      <rPr>
        <sz val="10"/>
        <color rgb="FF000000"/>
        <rFont val="宋体"/>
        <family val="3"/>
        <charset val="134"/>
      </rPr>
      <t>战略为导向的教育评价改革试点</t>
    </r>
  </si>
  <si>
    <t>金立槟</t>
  </si>
  <si>
    <t>TGGX202215</t>
  </si>
  <si>
    <t>新时代教育评价改革综合试点学校</t>
  </si>
  <si>
    <t>吴伟生</t>
  </si>
  <si>
    <t>附件6-2</t>
  </si>
  <si>
    <r>
      <rPr>
        <sz val="20"/>
        <color theme="1"/>
        <rFont val="Times New Roman"/>
        <family val="1"/>
      </rPr>
      <t>2023</t>
    </r>
    <r>
      <rPr>
        <sz val="20"/>
        <color theme="1"/>
        <rFont val="宋体"/>
        <family val="3"/>
        <charset val="134"/>
      </rPr>
      <t>年湖南省深化新时代教育评价改革试点资金分配明细表（院系）</t>
    </r>
  </si>
  <si>
    <r>
      <rPr>
        <sz val="14"/>
        <color theme="1"/>
        <rFont val="黑体"/>
        <family val="3"/>
        <charset val="134"/>
      </rPr>
      <t>序号</t>
    </r>
  </si>
  <si>
    <r>
      <rPr>
        <sz val="14"/>
        <color theme="1"/>
        <rFont val="黑体"/>
        <family val="3"/>
        <charset val="134"/>
      </rPr>
      <t>院系名称</t>
    </r>
  </si>
  <si>
    <r>
      <rPr>
        <sz val="14"/>
        <color theme="1"/>
        <rFont val="黑体"/>
        <family val="3"/>
        <charset val="134"/>
      </rPr>
      <t>试点院系经费（万元）</t>
    </r>
  </si>
  <si>
    <t>TGYX202201</t>
  </si>
  <si>
    <t>动物医学院</t>
  </si>
  <si>
    <t>动物医学专业实践教育的探索与改革</t>
  </si>
  <si>
    <t>郑晓峰</t>
  </si>
  <si>
    <t>TGYX202202</t>
  </si>
  <si>
    <t>衡阳医学院</t>
  </si>
  <si>
    <t>地方大学附属医院集群临床医学本科多点教学同质化评价体系研究</t>
  </si>
  <si>
    <r>
      <rPr>
        <sz val="10"/>
        <color rgb="FF000000"/>
        <rFont val="宋体"/>
        <family val="3"/>
        <charset val="134"/>
      </rPr>
      <t>曾</t>
    </r>
    <r>
      <rPr>
        <sz val="10"/>
        <color rgb="FF000000"/>
        <rFont val="Times New Roman"/>
        <family val="1"/>
      </rPr>
      <t xml:space="preserve">  </t>
    </r>
    <r>
      <rPr>
        <sz val="10"/>
        <color rgb="FF000000"/>
        <rFont val="宋体"/>
        <family val="3"/>
        <charset val="134"/>
      </rPr>
      <t>国</t>
    </r>
  </si>
  <si>
    <t>TGYX202203</t>
  </si>
  <si>
    <t>体育学院</t>
  </si>
  <si>
    <t>基于智慧平台的大学生体育综合评价探索与实践</t>
  </si>
  <si>
    <t>敬龙军</t>
  </si>
  <si>
    <t>TGYX202204</t>
  </si>
  <si>
    <t>生命科学与化学学院</t>
  </si>
  <si>
    <r>
      <rPr>
        <sz val="10"/>
        <color rgb="FF000000"/>
        <rFont val="Times New Roman"/>
        <family val="1"/>
      </rPr>
      <t xml:space="preserve">OBE </t>
    </r>
    <r>
      <rPr>
        <sz val="10"/>
        <color rgb="FF000000"/>
        <rFont val="宋体"/>
        <family val="3"/>
        <charset val="134"/>
      </rPr>
      <t>视野下理工类本科毕业论文</t>
    </r>
    <r>
      <rPr>
        <sz val="10"/>
        <color rgb="FF000000"/>
        <rFont val="Times New Roman"/>
        <family val="1"/>
      </rPr>
      <t>“</t>
    </r>
    <r>
      <rPr>
        <sz val="10"/>
        <color rgb="FF000000"/>
        <rFont val="宋体"/>
        <family val="3"/>
        <charset val="134"/>
      </rPr>
      <t>三维一体</t>
    </r>
    <r>
      <rPr>
        <sz val="10"/>
        <color rgb="FF000000"/>
        <rFont val="Times New Roman"/>
        <family val="1"/>
      </rPr>
      <t>”</t>
    </r>
    <r>
      <rPr>
        <sz val="10"/>
        <color rgb="FF000000"/>
        <rFont val="宋体"/>
        <family val="3"/>
        <charset val="134"/>
      </rPr>
      <t>质量评价体系构建与实践</t>
    </r>
  </si>
  <si>
    <t>曾晓希</t>
  </si>
  <si>
    <t>TGYX202205</t>
  </si>
  <si>
    <t>工商管理学院</t>
  </si>
  <si>
    <r>
      <rPr>
        <sz val="10"/>
        <color rgb="FF000000"/>
        <rFont val="宋体"/>
        <family val="3"/>
        <charset val="134"/>
      </rPr>
      <t>打造</t>
    </r>
    <r>
      <rPr>
        <sz val="10"/>
        <color rgb="FF000000"/>
        <rFont val="Times New Roman"/>
        <family val="1"/>
      </rPr>
      <t>“1+N”</t>
    </r>
    <r>
      <rPr>
        <sz val="10"/>
        <color rgb="FF000000"/>
        <rFont val="宋体"/>
        <family val="3"/>
        <charset val="134"/>
      </rPr>
      <t>劳动实践课程超市 提升大学生劳动素养的实践探索</t>
    </r>
  </si>
  <si>
    <r>
      <rPr>
        <sz val="10"/>
        <color rgb="FF000000"/>
        <rFont val="宋体"/>
        <family val="3"/>
        <charset val="134"/>
      </rPr>
      <t>曾</t>
    </r>
    <r>
      <rPr>
        <sz val="10"/>
        <color rgb="FF000000"/>
        <rFont val="Times New Roman"/>
        <family val="1"/>
      </rPr>
      <t xml:space="preserve">  </t>
    </r>
    <r>
      <rPr>
        <sz val="10"/>
        <color rgb="FF000000"/>
        <rFont val="宋体"/>
        <family val="3"/>
        <charset val="134"/>
      </rPr>
      <t>平</t>
    </r>
  </si>
  <si>
    <t>TGYX202206</t>
  </si>
  <si>
    <t>音乐学院（公共艺术教学部）</t>
  </si>
  <si>
    <r>
      <rPr>
        <sz val="10"/>
        <color rgb="FF000000"/>
        <rFont val="宋体"/>
        <family val="3"/>
        <charset val="134"/>
      </rPr>
      <t>构建以</t>
    </r>
    <r>
      <rPr>
        <sz val="10"/>
        <color rgb="FF000000"/>
        <rFont val="Times New Roman"/>
        <family val="1"/>
      </rPr>
      <t>“</t>
    </r>
    <r>
      <rPr>
        <sz val="10"/>
        <color rgb="FF000000"/>
        <rFont val="宋体"/>
        <family val="3"/>
        <charset val="134"/>
      </rPr>
      <t>个性化评价</t>
    </r>
    <r>
      <rPr>
        <sz val="10"/>
        <color rgb="FF000000"/>
        <rFont val="Times New Roman"/>
        <family val="1"/>
      </rPr>
      <t>”</t>
    </r>
    <r>
      <rPr>
        <sz val="10"/>
        <color rgb="FF000000"/>
        <rFont val="宋体"/>
        <family val="3"/>
        <charset val="134"/>
      </rPr>
      <t>为核心的学生美育评价体系</t>
    </r>
  </si>
  <si>
    <t>徐振祥</t>
  </si>
  <si>
    <t>TGYX202207</t>
  </si>
  <si>
    <t>体育科学学院</t>
  </si>
  <si>
    <t>高校公共体育课程模式创新设计与评价体系构建</t>
  </si>
  <si>
    <r>
      <rPr>
        <sz val="10"/>
        <color rgb="FF000000"/>
        <rFont val="宋体"/>
        <family val="3"/>
        <charset val="134"/>
      </rPr>
      <t>江</t>
    </r>
    <r>
      <rPr>
        <sz val="10"/>
        <color rgb="FF000000"/>
        <rFont val="Times New Roman"/>
        <family val="1"/>
      </rPr>
      <t xml:space="preserve">  </t>
    </r>
    <r>
      <rPr>
        <sz val="10"/>
        <color rgb="FF000000"/>
        <rFont val="宋体"/>
        <family val="3"/>
        <charset val="134"/>
      </rPr>
      <t>亮</t>
    </r>
  </si>
  <si>
    <t>TGYX202208</t>
  </si>
  <si>
    <t>师范学院</t>
  </si>
  <si>
    <r>
      <rPr>
        <sz val="10"/>
        <color rgb="FF000000"/>
        <rFont val="宋体"/>
        <family val="3"/>
        <charset val="134"/>
      </rPr>
      <t>乡村振兴背景下乡村教师培养</t>
    </r>
    <r>
      <rPr>
        <sz val="10"/>
        <color rgb="FF000000"/>
        <rFont val="Times New Roman"/>
        <family val="1"/>
      </rPr>
      <t>“</t>
    </r>
    <r>
      <rPr>
        <sz val="10"/>
        <color rgb="FF000000"/>
        <rFont val="宋体"/>
        <family val="3"/>
        <charset val="134"/>
      </rPr>
      <t>五维</t>
    </r>
    <r>
      <rPr>
        <sz val="10"/>
        <color rgb="FF000000"/>
        <rFont val="Times New Roman"/>
        <family val="1"/>
      </rPr>
      <t>”</t>
    </r>
    <r>
      <rPr>
        <sz val="10"/>
        <color rgb="FF000000"/>
        <rFont val="宋体"/>
        <family val="3"/>
        <charset val="134"/>
      </rPr>
      <t>评价体系探索</t>
    </r>
  </si>
  <si>
    <t>唐松林</t>
  </si>
  <si>
    <t>TGYX202209</t>
  </si>
  <si>
    <t>机械工程学院</t>
  </si>
  <si>
    <r>
      <rPr>
        <sz val="10"/>
        <color rgb="FF000000"/>
        <rFont val="Times New Roman"/>
        <family val="1"/>
      </rPr>
      <t>“</t>
    </r>
    <r>
      <rPr>
        <sz val="10"/>
        <color rgb="FF000000"/>
        <rFont val="宋体"/>
        <family val="3"/>
        <charset val="134"/>
      </rPr>
      <t>三位一体，四性贯通，五育融合</t>
    </r>
    <r>
      <rPr>
        <sz val="10"/>
        <color rgb="FF000000"/>
        <rFont val="Times New Roman"/>
        <family val="1"/>
      </rPr>
      <t>”</t>
    </r>
    <r>
      <rPr>
        <sz val="10"/>
        <color rgb="FF000000"/>
        <rFont val="宋体"/>
        <family val="3"/>
        <charset val="134"/>
      </rPr>
      <t>的机械类应用型人才培养评价标准探索与实践</t>
    </r>
  </si>
  <si>
    <t>陈国强</t>
  </si>
  <si>
    <t>TGYX202210</t>
  </si>
  <si>
    <t>艺术设计学院</t>
  </si>
  <si>
    <r>
      <rPr>
        <sz val="10"/>
        <color rgb="FF000000"/>
        <rFont val="宋体"/>
        <family val="3"/>
        <charset val="134"/>
      </rPr>
      <t>应用型院校</t>
    </r>
    <r>
      <rPr>
        <sz val="10"/>
        <color rgb="FF000000"/>
        <rFont val="Times New Roman"/>
        <family val="1"/>
      </rPr>
      <t>“</t>
    </r>
    <r>
      <rPr>
        <sz val="10"/>
        <color rgb="FF000000"/>
        <rFont val="宋体"/>
        <family val="3"/>
        <charset val="134"/>
      </rPr>
      <t>产出导向 校社协同</t>
    </r>
    <r>
      <rPr>
        <sz val="10"/>
        <color rgb="FF000000"/>
        <rFont val="Times New Roman"/>
        <family val="1"/>
      </rPr>
      <t>”</t>
    </r>
    <r>
      <rPr>
        <sz val="10"/>
        <color rgb="FF000000"/>
        <rFont val="宋体"/>
        <family val="3"/>
        <charset val="134"/>
      </rPr>
      <t>的艺术类专业实践育人多维评价模式的完善与提升</t>
    </r>
  </si>
  <si>
    <t>汪碧波</t>
  </si>
  <si>
    <t>TGYX202211</t>
  </si>
  <si>
    <t>体育与健康学院</t>
  </si>
  <si>
    <t>新时代大学体育评价的改革实践与体系重构</t>
  </si>
  <si>
    <r>
      <rPr>
        <sz val="10"/>
        <color rgb="FF000000"/>
        <rFont val="宋体"/>
        <family val="3"/>
        <charset val="134"/>
      </rPr>
      <t>张</t>
    </r>
    <r>
      <rPr>
        <sz val="10"/>
        <color rgb="FF000000"/>
        <rFont val="Times New Roman"/>
        <family val="1"/>
      </rPr>
      <t xml:space="preserve">  </t>
    </r>
    <r>
      <rPr>
        <sz val="10"/>
        <color rgb="FF000000"/>
        <rFont val="宋体"/>
        <family val="3"/>
        <charset val="134"/>
      </rPr>
      <t>斌</t>
    </r>
  </si>
  <si>
    <t>TGYX202212</t>
  </si>
  <si>
    <t>化学与生物工程学院</t>
  </si>
  <si>
    <t>新时代大学生劳动教育评价体系的健全与完善</t>
  </si>
  <si>
    <t>任学兵</t>
  </si>
  <si>
    <t>TGYX202213</t>
  </si>
  <si>
    <t>临床学院</t>
  </si>
  <si>
    <t>构建以产出为导向的教师教学智能多元化评价体系</t>
  </si>
  <si>
    <t>颜建辉</t>
  </si>
  <si>
    <t>TGYX202214</t>
  </si>
  <si>
    <t>商学院</t>
  </si>
  <si>
    <t>深化二级院（系）科研评价改革</t>
  </si>
  <si>
    <r>
      <rPr>
        <sz val="10"/>
        <color rgb="FF000000"/>
        <rFont val="宋体"/>
        <family val="3"/>
        <charset val="134"/>
      </rPr>
      <t>朱</t>
    </r>
    <r>
      <rPr>
        <sz val="10"/>
        <color rgb="FF000000"/>
        <rFont val="Times New Roman"/>
        <family val="1"/>
      </rPr>
      <t xml:space="preserve">  </t>
    </r>
    <r>
      <rPr>
        <sz val="10"/>
        <color rgb="FF000000"/>
        <rFont val="宋体"/>
        <family val="3"/>
        <charset val="134"/>
      </rPr>
      <t>强</t>
    </r>
  </si>
  <si>
    <t>TGYX202215</t>
  </si>
  <si>
    <t>面向新文科的管理类应用型本科人才培养评价探索</t>
  </si>
  <si>
    <t>刘铁明</t>
  </si>
  <si>
    <t>TGYX202216</t>
  </si>
  <si>
    <t>侦查系</t>
  </si>
  <si>
    <t>探索建立应用型侦查学本科人才培养评价标准及指标体系</t>
  </si>
  <si>
    <t>秦立春</t>
  </si>
  <si>
    <t>TGYX202217</t>
  </si>
  <si>
    <t>学前教育学院</t>
  </si>
  <si>
    <t>学前教育专业师范生教育实践考核办法改革</t>
  </si>
  <si>
    <t>张晓辉</t>
  </si>
  <si>
    <t>TGYX202218</t>
  </si>
  <si>
    <t>康复医学与保健学院</t>
  </si>
  <si>
    <r>
      <rPr>
        <sz val="10"/>
        <color rgb="FF000000"/>
        <rFont val="宋体"/>
        <family val="3"/>
        <charset val="134"/>
      </rPr>
      <t>以</t>
    </r>
    <r>
      <rPr>
        <sz val="10"/>
        <color rgb="FF000000"/>
        <rFont val="Times New Roman"/>
        <family val="1"/>
      </rPr>
      <t>“</t>
    </r>
    <r>
      <rPr>
        <sz val="10"/>
        <color rgb="FF000000"/>
        <rFont val="宋体"/>
        <family val="3"/>
        <charset val="134"/>
      </rPr>
      <t>劳动清单</t>
    </r>
    <r>
      <rPr>
        <sz val="10"/>
        <color rgb="FF000000"/>
        <rFont val="Times New Roman"/>
        <family val="1"/>
      </rPr>
      <t>”</t>
    </r>
    <r>
      <rPr>
        <sz val="10"/>
        <color rgb="FF000000"/>
        <rFont val="宋体"/>
        <family val="3"/>
        <charset val="134"/>
      </rPr>
      <t>强化医学生劳动育人实效</t>
    </r>
  </si>
  <si>
    <r>
      <rPr>
        <sz val="10"/>
        <color rgb="FF000000"/>
        <rFont val="宋体"/>
        <family val="3"/>
        <charset val="134"/>
      </rPr>
      <t>封</t>
    </r>
    <r>
      <rPr>
        <sz val="10"/>
        <color rgb="FF000000"/>
        <rFont val="Times New Roman"/>
        <family val="1"/>
      </rPr>
      <t xml:space="preserve">  </t>
    </r>
    <r>
      <rPr>
        <sz val="10"/>
        <color rgb="FF000000"/>
        <rFont val="宋体"/>
        <family val="3"/>
        <charset val="134"/>
      </rPr>
      <t>敏</t>
    </r>
  </si>
  <si>
    <t>TGYX202219</t>
  </si>
  <si>
    <t>马克思主义学院</t>
  </si>
  <si>
    <r>
      <rPr>
        <sz val="10"/>
        <color rgb="FF000000"/>
        <rFont val="宋体"/>
        <family val="3"/>
        <charset val="134"/>
      </rPr>
      <t>高校</t>
    </r>
    <r>
      <rPr>
        <sz val="10"/>
        <color rgb="FF000000"/>
        <rFont val="Times New Roman"/>
        <family val="1"/>
      </rPr>
      <t>“</t>
    </r>
    <r>
      <rPr>
        <sz val="10"/>
        <color rgb="FF000000"/>
        <rFont val="宋体"/>
        <family val="3"/>
        <charset val="134"/>
      </rPr>
      <t>大思政课</t>
    </r>
    <r>
      <rPr>
        <sz val="10"/>
        <color rgb="FF000000"/>
        <rFont val="Times New Roman"/>
        <family val="1"/>
      </rPr>
      <t>”</t>
    </r>
    <r>
      <rPr>
        <sz val="10"/>
        <color rgb="FF000000"/>
        <rFont val="宋体"/>
        <family val="3"/>
        <charset val="134"/>
      </rPr>
      <t>实践教学综合评价改革试点</t>
    </r>
  </si>
  <si>
    <t>刘洪波</t>
  </si>
  <si>
    <t>TGYX202220</t>
  </si>
  <si>
    <t>经济管理学院</t>
  </si>
  <si>
    <t>完善高校学科特色发展分类评价</t>
  </si>
  <si>
    <t>TGYX202221</t>
  </si>
  <si>
    <t>路桥工程学院</t>
  </si>
  <si>
    <r>
      <rPr>
        <sz val="10"/>
        <color rgb="FF000000"/>
        <rFont val="Times New Roman"/>
        <family val="1"/>
      </rPr>
      <t>“</t>
    </r>
    <r>
      <rPr>
        <sz val="10"/>
        <color rgb="FF000000"/>
        <rFont val="宋体"/>
        <family val="3"/>
        <charset val="134"/>
      </rPr>
      <t>楚怡</t>
    </r>
    <r>
      <rPr>
        <sz val="10"/>
        <color rgb="FF000000"/>
        <rFont val="Times New Roman"/>
        <family val="1"/>
      </rPr>
      <t>”</t>
    </r>
    <r>
      <rPr>
        <sz val="10"/>
        <color rgb="FF000000"/>
        <rFont val="宋体"/>
        <family val="3"/>
        <charset val="134"/>
      </rPr>
      <t>行动背景下高职专业群产教融合质量评价体系研究与实践</t>
    </r>
  </si>
  <si>
    <t>彭东黎</t>
  </si>
  <si>
    <t>TGYX202222</t>
  </si>
  <si>
    <t>护理学院</t>
  </si>
  <si>
    <t>基于产教融合的高职医卫类专业临床教学基地教学质量评价体系的探索</t>
  </si>
  <si>
    <t>范国正</t>
  </si>
  <si>
    <t>TGYX202223</t>
  </si>
  <si>
    <t>环境监测学院</t>
  </si>
  <si>
    <r>
      <rPr>
        <sz val="10"/>
        <color rgb="FF000000"/>
        <rFont val="宋体"/>
        <family val="3"/>
        <charset val="134"/>
      </rPr>
      <t>基于</t>
    </r>
    <r>
      <rPr>
        <sz val="10"/>
        <color rgb="FF000000"/>
        <rFont val="Times New Roman"/>
        <family val="1"/>
      </rPr>
      <t>“CIPP”</t>
    </r>
    <r>
      <rPr>
        <sz val="10"/>
        <color rgb="FF000000"/>
        <rFont val="宋体"/>
        <family val="3"/>
        <charset val="134"/>
      </rPr>
      <t>模型的高职环保类专业现代学徒制人才培养评价体系构建与研究</t>
    </r>
  </si>
  <si>
    <t>方晖</t>
  </si>
  <si>
    <t>TGYX202224</t>
  </si>
  <si>
    <t>物流工程学院</t>
  </si>
  <si>
    <r>
      <rPr>
        <sz val="10"/>
        <color rgb="FF000000"/>
        <rFont val="Times New Roman"/>
        <family val="1"/>
      </rPr>
      <t>“</t>
    </r>
    <r>
      <rPr>
        <sz val="10"/>
        <color rgb="FF000000"/>
        <rFont val="宋体"/>
        <family val="3"/>
        <charset val="134"/>
      </rPr>
      <t>校企社</t>
    </r>
    <r>
      <rPr>
        <sz val="10"/>
        <color rgb="FF000000"/>
        <rFont val="Times New Roman"/>
        <family val="1"/>
      </rPr>
      <t>”</t>
    </r>
    <r>
      <rPr>
        <sz val="10"/>
        <color rgb="FF000000"/>
        <rFont val="宋体"/>
        <family val="3"/>
        <charset val="134"/>
      </rPr>
      <t>联动评价改革 培养德技并修人才</t>
    </r>
  </si>
  <si>
    <r>
      <rPr>
        <sz val="10"/>
        <color rgb="FF000000"/>
        <rFont val="宋体"/>
        <family val="3"/>
        <charset val="134"/>
      </rPr>
      <t>杜丽茶</t>
    </r>
    <r>
      <rPr>
        <sz val="10"/>
        <color rgb="FF000000"/>
        <rFont val="Times New Roman"/>
        <family val="1"/>
      </rPr>
      <t xml:space="preserve"> </t>
    </r>
    <r>
      <rPr>
        <sz val="10"/>
        <color rgb="FF000000"/>
        <rFont val="宋体"/>
        <family val="3"/>
        <charset val="134"/>
      </rPr>
      <t>刘建辉</t>
    </r>
  </si>
  <si>
    <t>TGYX202225</t>
  </si>
  <si>
    <t>戏剧学院</t>
  </si>
  <si>
    <t>探索中国特色高层次戏曲表演专业现代学徒制评价体系</t>
  </si>
  <si>
    <r>
      <rPr>
        <sz val="10"/>
        <color rgb="FF000000"/>
        <rFont val="宋体"/>
        <family val="3"/>
        <charset val="134"/>
      </rPr>
      <t>周文清</t>
    </r>
    <r>
      <rPr>
        <sz val="10"/>
        <color rgb="FF000000"/>
        <rFont val="Times New Roman"/>
        <family val="1"/>
      </rPr>
      <t xml:space="preserve"> </t>
    </r>
    <r>
      <rPr>
        <sz val="10"/>
        <color rgb="FF000000"/>
        <rFont val="宋体"/>
        <family val="3"/>
        <charset val="134"/>
      </rPr>
      <t>刘坚平</t>
    </r>
  </si>
  <si>
    <t>TGYX202226</t>
  </si>
  <si>
    <t>商务贸易学院</t>
  </si>
  <si>
    <r>
      <rPr>
        <sz val="10"/>
        <color rgb="FF000000"/>
        <rFont val="Times New Roman"/>
        <family val="1"/>
      </rPr>
      <t>“</t>
    </r>
    <r>
      <rPr>
        <sz val="10"/>
        <color rgb="FF000000"/>
        <rFont val="宋体"/>
        <family val="3"/>
        <charset val="134"/>
      </rPr>
      <t>一核四维</t>
    </r>
    <r>
      <rPr>
        <sz val="10"/>
        <color rgb="FF000000"/>
        <rFont val="Times New Roman"/>
        <family val="1"/>
      </rPr>
      <t>”</t>
    </r>
    <r>
      <rPr>
        <sz val="10"/>
        <color rgb="FF000000"/>
        <rFont val="宋体"/>
        <family val="3"/>
        <charset val="134"/>
      </rPr>
      <t>高职财经商贸大类专业学业评价体系改革</t>
    </r>
  </si>
  <si>
    <t>TGYX202227</t>
  </si>
  <si>
    <t>铁道供电与电气学院</t>
  </si>
  <si>
    <t>高职院校产教融合校企合作质量评价体系</t>
  </si>
  <si>
    <t>蒋逢灵</t>
  </si>
  <si>
    <t>TGYX202228</t>
  </si>
  <si>
    <t>电梯工程学院</t>
  </si>
  <si>
    <t>高职院校产教融合校企合作质量评价体系探索与实践</t>
  </si>
  <si>
    <t>程一凡</t>
  </si>
  <si>
    <t>TGYX202229</t>
  </si>
  <si>
    <t>水利工程学院</t>
  </si>
  <si>
    <t>以工作实绩与健康成长为导向的高职院校教师评价体系构建</t>
  </si>
  <si>
    <t>蒋买勇</t>
  </si>
  <si>
    <t>TGYX202230</t>
  </si>
  <si>
    <t>武装装备维修学院</t>
  </si>
  <si>
    <t>定向培养军士综合素质评价改革</t>
  </si>
  <si>
    <t>王洪兰</t>
  </si>
  <si>
    <t>附件7</t>
  </si>
  <si>
    <t>市州</t>
  </si>
  <si>
    <t>县市区</t>
  </si>
  <si>
    <t>金 额</t>
  </si>
  <si>
    <t>支出功能科目</t>
  </si>
  <si>
    <t>政府经济科目</t>
  </si>
  <si>
    <t>全省总计</t>
  </si>
  <si>
    <t>市州小计</t>
  </si>
  <si>
    <r>
      <rPr>
        <sz val="10"/>
        <rFont val="Times New Roman"/>
        <family val="1"/>
      </rPr>
      <t>2050299</t>
    </r>
    <r>
      <rPr>
        <sz val="10"/>
        <rFont val="宋体"/>
        <family val="3"/>
        <charset val="134"/>
      </rPr>
      <t>其他普通教育支出</t>
    </r>
  </si>
  <si>
    <t>岳麓区教育局</t>
  </si>
  <si>
    <t>宁乡市教育局</t>
  </si>
  <si>
    <t>浏阳市教育局</t>
  </si>
  <si>
    <t>茶陵县教育局</t>
  </si>
  <si>
    <t>雨湖区教育局</t>
  </si>
  <si>
    <t>石鼓区教育局</t>
  </si>
  <si>
    <t>邵阳市教育局</t>
  </si>
  <si>
    <t>隆回县教育局</t>
  </si>
  <si>
    <t>临湘市教体局</t>
  </si>
  <si>
    <t>常德市教育局</t>
  </si>
  <si>
    <t>汉寿县教育局</t>
  </si>
  <si>
    <t>益阳市教育局</t>
  </si>
  <si>
    <t>安化县教育局</t>
  </si>
  <si>
    <t>桂阳县教育局</t>
  </si>
  <si>
    <t>资兴市教育局</t>
  </si>
  <si>
    <t>张家界</t>
  </si>
  <si>
    <t>永定区教育局</t>
  </si>
  <si>
    <t>娄星区教育局</t>
  </si>
  <si>
    <t>通道县教育局</t>
  </si>
  <si>
    <t>永州市教育局</t>
  </si>
  <si>
    <t>附件8</t>
  </si>
  <si>
    <t>2023年度湖南省教育科学“十四五”规划年度课题经费分配明细表</t>
  </si>
  <si>
    <t>（2023年度教育财建研究专项课题）</t>
  </si>
  <si>
    <t>XJK23BCJ002</t>
  </si>
  <si>
    <t>教育财建研究专项</t>
  </si>
  <si>
    <t>刘稳丰</t>
  </si>
  <si>
    <t>基于师生满意度提升的高校财务服务机制研究</t>
  </si>
  <si>
    <t>XJK23BCJ028</t>
  </si>
  <si>
    <t>郭丽</t>
  </si>
  <si>
    <r>
      <rPr>
        <sz val="10"/>
        <color theme="1"/>
        <rFont val="宋体"/>
        <family val="3"/>
        <charset val="134"/>
      </rPr>
      <t>高校</t>
    </r>
    <r>
      <rPr>
        <sz val="10"/>
        <color theme="1"/>
        <rFont val="Tahoma"/>
        <family val="2"/>
      </rPr>
      <t>EPC</t>
    </r>
    <r>
      <rPr>
        <sz val="10"/>
        <color theme="1"/>
        <rFont val="宋体"/>
        <family val="3"/>
        <charset val="134"/>
      </rPr>
      <t>建设项目审计风险模型构建及应用研究</t>
    </r>
  </si>
  <si>
    <t>XJK23BCJ001</t>
  </si>
  <si>
    <t>刘力</t>
  </si>
  <si>
    <t>地方高校全面实施预算绩效管理的体系及运行机制研究</t>
  </si>
  <si>
    <t>XJK23BCJ031</t>
  </si>
  <si>
    <t>明宪成</t>
  </si>
  <si>
    <r>
      <rPr>
        <sz val="10"/>
        <color theme="1"/>
        <rFont val="宋体"/>
        <family val="3"/>
        <charset val="134"/>
      </rPr>
      <t>高校闲置存量国有资产盘活处置问题研究</t>
    </r>
    <r>
      <rPr>
        <sz val="10"/>
        <color theme="1"/>
        <rFont val="Tahoma"/>
        <family val="2"/>
      </rPr>
      <t>-</t>
    </r>
    <r>
      <rPr>
        <sz val="10"/>
        <color theme="1"/>
        <rFont val="宋体"/>
        <family val="3"/>
        <charset val="134"/>
      </rPr>
      <t>以长沙理工大学盘活闲置国有土地使用权为例</t>
    </r>
  </si>
  <si>
    <t>XJK23BCJ011</t>
  </si>
  <si>
    <t>易东平</t>
  </si>
  <si>
    <t>全面实施预算绩效管理背景下中医药高等教育资金以成果评价促优化配置的应用研究</t>
  </si>
  <si>
    <t>XJK23ACJ004</t>
  </si>
  <si>
    <t>陈文雄</t>
  </si>
  <si>
    <t>智慧高校基建项目信息化全过程管理应用研究</t>
  </si>
  <si>
    <t>XJK23BCJ010</t>
  </si>
  <si>
    <t>周清明</t>
  </si>
  <si>
    <t>新时代绩效预算推行的条件、困境及其对策研究</t>
  </si>
  <si>
    <t>XJK23BCJ032</t>
  </si>
  <si>
    <t>李宇</t>
  </si>
  <si>
    <t>数智化背景下高校采购内部控制体系的优化策略研究</t>
  </si>
  <si>
    <t>XJK23BCJ027</t>
  </si>
  <si>
    <t>王染</t>
  </si>
  <si>
    <r>
      <rPr>
        <sz val="10"/>
        <color theme="1"/>
        <rFont val="Tahoma"/>
        <family val="2"/>
      </rPr>
      <t>“</t>
    </r>
    <r>
      <rPr>
        <sz val="10"/>
        <color theme="1"/>
        <rFont val="宋体"/>
        <family val="3"/>
        <charset val="134"/>
      </rPr>
      <t>业财</t>
    </r>
    <r>
      <rPr>
        <sz val="10"/>
        <color theme="1"/>
        <rFont val="Tahoma"/>
        <family val="2"/>
      </rPr>
      <t>”</t>
    </r>
    <r>
      <rPr>
        <sz val="10"/>
        <color theme="1"/>
        <rFont val="宋体"/>
        <family val="3"/>
        <charset val="134"/>
      </rPr>
      <t>融合背景下高校审计信息化建设的理论与实践研究</t>
    </r>
  </si>
  <si>
    <t>XJK23ACJ005</t>
  </si>
  <si>
    <t>彭十一</t>
  </si>
  <si>
    <t>高校政府采购内部控制机制研究</t>
  </si>
  <si>
    <t>XJK23BCJ023</t>
  </si>
  <si>
    <t>邓胜军</t>
  </si>
  <si>
    <r>
      <rPr>
        <sz val="10"/>
        <color theme="1"/>
        <rFont val="宋体"/>
        <family val="3"/>
        <charset val="134"/>
      </rPr>
      <t>基于</t>
    </r>
    <r>
      <rPr>
        <sz val="10"/>
        <color theme="1"/>
        <rFont val="Tahoma"/>
        <family val="2"/>
      </rPr>
      <t>EPC</t>
    </r>
    <r>
      <rPr>
        <sz val="10"/>
        <color theme="1"/>
        <rFont val="宋体"/>
        <family val="3"/>
        <charset val="134"/>
      </rPr>
      <t>模式的地方高校基本建设项目审计研究与实践</t>
    </r>
  </si>
  <si>
    <t>XJK23BCJ026</t>
  </si>
  <si>
    <t>孙娟</t>
  </si>
  <si>
    <t>审计全覆盖视角下地方高校内部审计整改质效提升机制及实现路径研究</t>
  </si>
  <si>
    <t>XJK23ACJ002</t>
  </si>
  <si>
    <t>实现高校审计全覆盖监督体系构建与实践研究</t>
  </si>
  <si>
    <t>XJK23BCJ016</t>
  </si>
  <si>
    <t>卢瑜</t>
  </si>
  <si>
    <r>
      <rPr>
        <sz val="10"/>
        <color theme="1"/>
        <rFont val="Tahoma"/>
        <family val="2"/>
      </rPr>
      <t>“</t>
    </r>
    <r>
      <rPr>
        <sz val="10"/>
        <color theme="1"/>
        <rFont val="宋体"/>
        <family val="3"/>
        <charset val="134"/>
      </rPr>
      <t>双一流</t>
    </r>
    <r>
      <rPr>
        <sz val="10"/>
        <color theme="1"/>
        <rFont val="Tahoma"/>
        <family val="2"/>
      </rPr>
      <t>”</t>
    </r>
    <r>
      <rPr>
        <sz val="10"/>
        <color theme="1"/>
        <rFont val="宋体"/>
        <family val="3"/>
        <charset val="134"/>
      </rPr>
      <t>建设背景下湖南高等教育财政投入的效率及政策优化研究</t>
    </r>
  </si>
  <si>
    <t>XJK23BCJ033</t>
  </si>
  <si>
    <t>蒋欣吟</t>
  </si>
  <si>
    <t>基于全生命周期的高校国有资产政府采购绩效评价体系构建研究</t>
  </si>
  <si>
    <t>XJK23BCJ005</t>
  </si>
  <si>
    <t>杨哲媛</t>
  </si>
  <si>
    <t>高职院校预算项目库绩效管理对策研究</t>
  </si>
  <si>
    <t>XJK23BCJ030</t>
  </si>
  <si>
    <t>尹玉林</t>
  </si>
  <si>
    <t>高职院校基建项目建设全过程管理研究</t>
  </si>
  <si>
    <t>XJK23BCJ007</t>
  </si>
  <si>
    <t>臧晓菁</t>
  </si>
  <si>
    <t>地方公办高职院校专业成本核算体系探究</t>
  </si>
  <si>
    <t>XJK23BCJ006</t>
  </si>
  <si>
    <t>周纳宇</t>
  </si>
  <si>
    <t>大数据背景下高职院校财务管理风险成因分析与对策</t>
  </si>
  <si>
    <t>XJK23BCJ003</t>
  </si>
  <si>
    <t>陈旭</t>
  </si>
  <si>
    <t>高职院校工会财务内部控制研究</t>
  </si>
  <si>
    <t>XJK23BCJ020</t>
  </si>
  <si>
    <t>张莉萍</t>
  </si>
  <si>
    <t>教育审计促进高校内涵式发展的作用机制与实现路径研究</t>
  </si>
  <si>
    <t>湖南网络工程职业学院</t>
  </si>
  <si>
    <t>XJK23BCJ004</t>
  </si>
  <si>
    <t>吉光</t>
  </si>
  <si>
    <t>基于智慧财务的高校学历继续教育财务监管研究</t>
  </si>
  <si>
    <t>XJK23ACJ001</t>
  </si>
  <si>
    <t>吴甚其</t>
  </si>
  <si>
    <t>高等职业院校差异化生均拨款标准与政策研究</t>
  </si>
  <si>
    <t>XJK23BCJ019</t>
  </si>
  <si>
    <t>刘菁</t>
  </si>
  <si>
    <t>审计监督促进高校内涵式发展的作用机制与实现路径研究</t>
  </si>
  <si>
    <t>XJK23BCJ029</t>
  </si>
  <si>
    <t>杨帆</t>
  </si>
  <si>
    <t>面向高质量发展的高校校园规划设计规范、实施方法及执行监督研究</t>
  </si>
  <si>
    <t>XJK23ACJ003</t>
  </si>
  <si>
    <t>刘康逸</t>
  </si>
  <si>
    <t>预算管理一体化视角下双一流高校预算绩效动态评价体系研究与应用</t>
  </si>
  <si>
    <t>XJK23BCJ022</t>
  </si>
  <si>
    <t>易宣辰</t>
  </si>
  <si>
    <t>构建贯通高校审计、纪检、巡察和教育督导的监督大格局体系研究</t>
  </si>
  <si>
    <t>XJK23BCJ014</t>
  </si>
  <si>
    <t>柳志</t>
  </si>
  <si>
    <t>产教融合背景下高职院校财务管理风险防范控制研究</t>
  </si>
  <si>
    <t>XJK23BCJ009</t>
  </si>
  <si>
    <t>王明</t>
  </si>
  <si>
    <t>新预算法实施背景下政府预算绩效管理研究</t>
  </si>
  <si>
    <t>XJK23BCJ008</t>
  </si>
  <si>
    <t>邢伟</t>
  </si>
  <si>
    <t>湖南省高职院校预算绩效管理问题与对策研究</t>
  </si>
  <si>
    <t>非预算单位小计</t>
  </si>
  <si>
    <t>XJK23BCJ012</t>
  </si>
  <si>
    <t>巫靖莎</t>
  </si>
  <si>
    <t>数字化转型视域下高校成本控制与绩效管理优化策略研究</t>
  </si>
  <si>
    <t>XJK23BCJ017</t>
  </si>
  <si>
    <t>任森</t>
  </si>
  <si>
    <t>农村义务教育留守儿童营养改善计划提质增效研究</t>
  </si>
  <si>
    <t>XJK23BCJ024</t>
  </si>
  <si>
    <t>熊德辉</t>
  </si>
  <si>
    <t>大监督体系下高职院校内部审计与纪检监察的贯通协同机制研究</t>
  </si>
  <si>
    <t>XJK23BCJ035</t>
  </si>
  <si>
    <t>蒋洁琼</t>
  </si>
  <si>
    <r>
      <rPr>
        <sz val="10"/>
        <color theme="1"/>
        <rFont val="宋体"/>
        <family val="3"/>
        <charset val="134"/>
      </rPr>
      <t>新阶段高校政府采购绩效评价指标体系研究</t>
    </r>
    <r>
      <rPr>
        <sz val="10"/>
        <color theme="1"/>
        <rFont val="Tahoma"/>
        <family val="2"/>
      </rPr>
      <t>——</t>
    </r>
    <r>
      <rPr>
        <sz val="10"/>
        <color theme="1"/>
        <rFont val="宋体"/>
        <family val="3"/>
        <charset val="134"/>
      </rPr>
      <t>以长沙市属高校为例</t>
    </r>
  </si>
  <si>
    <t>XJK23BCJ034</t>
  </si>
  <si>
    <t>李佳</t>
  </si>
  <si>
    <r>
      <rPr>
        <sz val="10"/>
        <color theme="1"/>
        <rFont val="Tahoma"/>
        <family val="2"/>
      </rPr>
      <t>“</t>
    </r>
    <r>
      <rPr>
        <sz val="10"/>
        <color theme="1"/>
        <rFont val="宋体"/>
        <family val="3"/>
        <charset val="134"/>
      </rPr>
      <t>数字政府</t>
    </r>
    <r>
      <rPr>
        <sz val="10"/>
        <color theme="1"/>
        <rFont val="Tahoma"/>
        <family val="2"/>
      </rPr>
      <t>”</t>
    </r>
    <r>
      <rPr>
        <sz val="10"/>
        <color theme="1"/>
        <rFont val="宋体"/>
        <family val="3"/>
        <charset val="134"/>
      </rPr>
      <t>建设背景下高职院校政府采购内控制度创新研究</t>
    </r>
  </si>
  <si>
    <t>XJK23BCJ015</t>
  </si>
  <si>
    <t>孙巍</t>
  </si>
  <si>
    <r>
      <rPr>
        <sz val="10"/>
        <color theme="1"/>
        <rFont val="宋体"/>
        <family val="3"/>
        <charset val="134"/>
      </rPr>
      <t>基于</t>
    </r>
    <r>
      <rPr>
        <sz val="10"/>
        <color theme="1"/>
        <rFont val="Tahoma"/>
        <family val="2"/>
      </rPr>
      <t>“</t>
    </r>
    <r>
      <rPr>
        <sz val="10"/>
        <color theme="1"/>
        <rFont val="宋体"/>
        <family val="3"/>
        <charset val="134"/>
      </rPr>
      <t>双减</t>
    </r>
    <r>
      <rPr>
        <sz val="10"/>
        <color theme="1"/>
        <rFont val="Tahoma"/>
        <family val="2"/>
      </rPr>
      <t>”</t>
    </r>
    <r>
      <rPr>
        <sz val="10"/>
        <color theme="1"/>
        <rFont val="宋体"/>
        <family val="3"/>
        <charset val="134"/>
      </rPr>
      <t>政策的小学课后服务收费问题及其对策研究</t>
    </r>
  </si>
  <si>
    <t>XJK23BCJ021</t>
  </si>
  <si>
    <t>曾虹</t>
  </si>
  <si>
    <t>高校开展研究型审计的实现路径研究</t>
  </si>
  <si>
    <t>XJK23BCJ025</t>
  </si>
  <si>
    <t>宾柱元</t>
  </si>
  <si>
    <t>贯通高校财会、审计、纪检、巡察和教育督导的监督大格局体系构建与实践</t>
  </si>
  <si>
    <t>XJK23BCJ013</t>
  </si>
  <si>
    <t>谢君</t>
  </si>
  <si>
    <t>公办幼儿园和普惠性民办幼儿园办学成本比较研究</t>
  </si>
  <si>
    <t>XJK23BCJ018</t>
  </si>
  <si>
    <t>刘文红</t>
  </si>
  <si>
    <r>
      <rPr>
        <sz val="10"/>
        <color theme="1"/>
        <rFont val="宋体"/>
        <family val="3"/>
        <charset val="134"/>
      </rPr>
      <t>基于</t>
    </r>
    <r>
      <rPr>
        <sz val="10"/>
        <color theme="1"/>
        <rFont val="Tahoma"/>
        <family val="2"/>
      </rPr>
      <t>EPC</t>
    </r>
    <r>
      <rPr>
        <sz val="10"/>
        <color theme="1"/>
        <rFont val="宋体"/>
        <family val="3"/>
        <charset val="134"/>
      </rPr>
      <t>模式的高校基本建设项目全过程多维跟踪审计研究</t>
    </r>
  </si>
  <si>
    <r>
      <rPr>
        <sz val="12"/>
        <color theme="1"/>
        <rFont val="黑体"/>
        <family val="3"/>
        <charset val="134"/>
      </rPr>
      <t>附件</t>
    </r>
    <r>
      <rPr>
        <sz val="12"/>
        <color theme="1"/>
        <rFont val="Times New Roman"/>
        <family val="1"/>
      </rPr>
      <t>1</t>
    </r>
  </si>
  <si>
    <r>
      <rPr>
        <sz val="12"/>
        <rFont val="黑体"/>
        <family val="3"/>
        <charset val="134"/>
      </rPr>
      <t>市州（单位）</t>
    </r>
  </si>
  <si>
    <r>
      <rPr>
        <sz val="12"/>
        <rFont val="黑体"/>
        <family val="3"/>
        <charset val="134"/>
      </rPr>
      <t>预算代码</t>
    </r>
  </si>
  <si>
    <r>
      <rPr>
        <sz val="12"/>
        <rFont val="黑体"/>
        <family val="3"/>
        <charset val="134"/>
      </rPr>
      <t>单位</t>
    </r>
  </si>
  <si>
    <r>
      <rPr>
        <sz val="12"/>
        <rFont val="黑体"/>
        <family val="3"/>
        <charset val="134"/>
      </rPr>
      <t>政府预算支出经济科目</t>
    </r>
  </si>
  <si>
    <r>
      <rPr>
        <sz val="12"/>
        <rFont val="黑体"/>
        <family val="3"/>
        <charset val="134"/>
      </rPr>
      <t>部门预算经济科目</t>
    </r>
  </si>
  <si>
    <r>
      <rPr>
        <sz val="12"/>
        <rFont val="黑体"/>
        <family val="3"/>
        <charset val="134"/>
      </rPr>
      <t>功能科目</t>
    </r>
  </si>
  <si>
    <r>
      <rPr>
        <sz val="12"/>
        <rFont val="黑体"/>
        <family val="3"/>
        <charset val="134"/>
      </rPr>
      <t>教育科学规划课题经费</t>
    </r>
  </si>
  <si>
    <r>
      <rPr>
        <sz val="12"/>
        <rFont val="黑体"/>
        <family val="3"/>
        <charset val="134"/>
      </rPr>
      <t>教育财建研究专项课题经费</t>
    </r>
  </si>
  <si>
    <r>
      <rPr>
        <sz val="12"/>
        <rFont val="黑体"/>
        <family val="3"/>
        <charset val="134"/>
      </rPr>
      <t>第五届教育科学研究优秀成果奖</t>
    </r>
  </si>
  <si>
    <r>
      <rPr>
        <sz val="12"/>
        <color theme="1"/>
        <rFont val="黑体"/>
        <family val="3"/>
        <charset val="134"/>
      </rPr>
      <t>义务教育质量监测购买服务</t>
    </r>
  </si>
  <si>
    <r>
      <rPr>
        <sz val="12"/>
        <color theme="1"/>
        <rFont val="黑体"/>
        <family val="3"/>
        <charset val="134"/>
      </rPr>
      <t>教育体制改革试点</t>
    </r>
  </si>
  <si>
    <r>
      <rPr>
        <sz val="12"/>
        <color theme="1"/>
        <rFont val="黑体"/>
        <family val="3"/>
        <charset val="134"/>
      </rPr>
      <t>校外培训综合治理</t>
    </r>
  </si>
  <si>
    <r>
      <rPr>
        <sz val="12"/>
        <color theme="1"/>
        <rFont val="黑体"/>
        <family val="3"/>
        <charset val="134"/>
      </rPr>
      <t>合计下达</t>
    </r>
  </si>
  <si>
    <r>
      <rPr>
        <sz val="12"/>
        <color theme="1"/>
        <rFont val="黑体"/>
        <family val="3"/>
        <charset val="134"/>
      </rPr>
      <t>备注</t>
    </r>
  </si>
  <si>
    <r>
      <rPr>
        <sz val="12"/>
        <rFont val="黑体"/>
        <family val="3"/>
        <charset val="134"/>
      </rPr>
      <t>小计</t>
    </r>
  </si>
  <si>
    <r>
      <rPr>
        <sz val="12"/>
        <rFont val="黑体"/>
        <family val="3"/>
        <charset val="134"/>
      </rPr>
      <t>第一批</t>
    </r>
  </si>
  <si>
    <r>
      <rPr>
        <sz val="12"/>
        <rFont val="黑体"/>
        <family val="3"/>
        <charset val="134"/>
      </rPr>
      <t>第二批</t>
    </r>
  </si>
  <si>
    <r>
      <rPr>
        <sz val="12"/>
        <color theme="1"/>
        <rFont val="宋体"/>
        <family val="3"/>
        <charset val="134"/>
      </rPr>
      <t>省教育厅</t>
    </r>
  </si>
  <si>
    <r>
      <rPr>
        <sz val="11"/>
        <color indexed="8"/>
        <rFont val="宋体"/>
        <family val="3"/>
        <charset val="134"/>
      </rPr>
      <t>国防科技大学</t>
    </r>
  </si>
  <si>
    <r>
      <t>50502</t>
    </r>
    <r>
      <rPr>
        <sz val="11"/>
        <color indexed="8"/>
        <rFont val="宋体"/>
        <family val="3"/>
        <charset val="134"/>
      </rPr>
      <t>商品和服务支出</t>
    </r>
  </si>
  <si>
    <r>
      <t>30299</t>
    </r>
    <r>
      <rPr>
        <sz val="11"/>
        <color indexed="8"/>
        <rFont val="宋体"/>
        <family val="3"/>
        <charset val="134"/>
      </rPr>
      <t>其他商品和服务支出</t>
    </r>
  </si>
  <si>
    <r>
      <t>2050205</t>
    </r>
    <r>
      <rPr>
        <sz val="11"/>
        <color theme="1"/>
        <rFont val="宋体"/>
        <family val="3"/>
        <charset val="134"/>
      </rPr>
      <t>高等教育</t>
    </r>
  </si>
  <si>
    <r>
      <rPr>
        <sz val="11"/>
        <color indexed="8"/>
        <rFont val="宋体"/>
        <family val="3"/>
        <charset val="134"/>
      </rPr>
      <t>吐鲁番市教育局</t>
    </r>
  </si>
  <si>
    <r>
      <t>2050299</t>
    </r>
    <r>
      <rPr>
        <sz val="11"/>
        <color theme="1"/>
        <rFont val="宋体"/>
        <family val="3"/>
        <charset val="134"/>
      </rPr>
      <t>其他普通教育支出</t>
    </r>
  </si>
  <si>
    <r>
      <rPr>
        <sz val="11"/>
        <color indexed="8"/>
        <rFont val="宋体"/>
        <family val="3"/>
        <charset val="134"/>
      </rPr>
      <t>省教育厅</t>
    </r>
  </si>
  <si>
    <r>
      <rPr>
        <sz val="11"/>
        <color theme="1"/>
        <rFont val="宋体"/>
        <family val="3"/>
        <charset val="134"/>
      </rPr>
      <t>湘潭大学</t>
    </r>
  </si>
  <si>
    <r>
      <rPr>
        <sz val="11"/>
        <color theme="1"/>
        <rFont val="宋体"/>
        <family val="3"/>
        <charset val="134"/>
      </rPr>
      <t>吉首大学</t>
    </r>
  </si>
  <si>
    <r>
      <rPr>
        <sz val="11"/>
        <color theme="1"/>
        <rFont val="宋体"/>
        <family val="3"/>
        <charset val="134"/>
      </rPr>
      <t>湖南科技大学</t>
    </r>
  </si>
  <si>
    <r>
      <rPr>
        <sz val="11"/>
        <color theme="1"/>
        <rFont val="宋体"/>
        <family val="3"/>
        <charset val="134"/>
      </rPr>
      <t>长沙理工大学</t>
    </r>
  </si>
  <si>
    <r>
      <rPr>
        <sz val="11"/>
        <color theme="1"/>
        <rFont val="宋体"/>
        <family val="3"/>
        <charset val="134"/>
      </rPr>
      <t>湖南农业大学</t>
    </r>
  </si>
  <si>
    <r>
      <rPr>
        <sz val="11"/>
        <color theme="1"/>
        <rFont val="宋体"/>
        <family val="3"/>
        <charset val="134"/>
      </rPr>
      <t>中南林业科技大学</t>
    </r>
  </si>
  <si>
    <r>
      <rPr>
        <sz val="11"/>
        <color theme="1"/>
        <rFont val="宋体"/>
        <family val="3"/>
        <charset val="134"/>
      </rPr>
      <t>湖南中医药大学</t>
    </r>
  </si>
  <si>
    <r>
      <rPr>
        <sz val="11"/>
        <color theme="1"/>
        <rFont val="宋体"/>
        <family val="3"/>
        <charset val="134"/>
      </rPr>
      <t>湖南师范大学</t>
    </r>
  </si>
  <si>
    <r>
      <rPr>
        <sz val="11"/>
        <color theme="1"/>
        <rFont val="宋体"/>
        <family val="3"/>
        <charset val="134"/>
      </rPr>
      <t>南华大学</t>
    </r>
  </si>
  <si>
    <r>
      <rPr>
        <sz val="11"/>
        <color theme="1"/>
        <rFont val="宋体"/>
        <family val="3"/>
        <charset val="134"/>
      </rPr>
      <t>湖南工业大学</t>
    </r>
  </si>
  <si>
    <r>
      <rPr>
        <sz val="11"/>
        <color theme="1"/>
        <rFont val="宋体"/>
        <family val="3"/>
        <charset val="134"/>
      </rPr>
      <t>湖南工商大学</t>
    </r>
  </si>
  <si>
    <r>
      <rPr>
        <sz val="11"/>
        <color theme="1"/>
        <rFont val="宋体"/>
        <family val="3"/>
        <charset val="134"/>
      </rPr>
      <t>湖南工程学院</t>
    </r>
  </si>
  <si>
    <r>
      <rPr>
        <sz val="11"/>
        <color theme="1"/>
        <rFont val="宋体"/>
        <family val="3"/>
        <charset val="134"/>
      </rPr>
      <t>湖南理工学院</t>
    </r>
  </si>
  <si>
    <r>
      <rPr>
        <sz val="11"/>
        <color theme="1"/>
        <rFont val="宋体"/>
        <family val="3"/>
        <charset val="134"/>
      </rPr>
      <t>湘南学院</t>
    </r>
  </si>
  <si>
    <r>
      <rPr>
        <sz val="11"/>
        <color theme="1"/>
        <rFont val="宋体"/>
        <family val="3"/>
        <charset val="134"/>
      </rPr>
      <t>衡阳师范学院</t>
    </r>
  </si>
  <si>
    <r>
      <rPr>
        <sz val="11"/>
        <color theme="1"/>
        <rFont val="宋体"/>
        <family val="3"/>
        <charset val="134"/>
      </rPr>
      <t>邵阳学院</t>
    </r>
  </si>
  <si>
    <r>
      <rPr>
        <sz val="11"/>
        <color theme="1"/>
        <rFont val="宋体"/>
        <family val="3"/>
        <charset val="134"/>
      </rPr>
      <t>怀化学院</t>
    </r>
  </si>
  <si>
    <r>
      <rPr>
        <sz val="11"/>
        <color theme="1"/>
        <rFont val="宋体"/>
        <family val="3"/>
        <charset val="134"/>
      </rPr>
      <t>湖南文理学院</t>
    </r>
  </si>
  <si>
    <r>
      <rPr>
        <sz val="11"/>
        <color theme="1"/>
        <rFont val="宋体"/>
        <family val="3"/>
        <charset val="134"/>
      </rPr>
      <t>湖南科技学院</t>
    </r>
  </si>
  <si>
    <r>
      <rPr>
        <sz val="11"/>
        <color theme="1"/>
        <rFont val="宋体"/>
        <family val="3"/>
        <charset val="134"/>
      </rPr>
      <t>湖南人文科技学院</t>
    </r>
  </si>
  <si>
    <r>
      <rPr>
        <sz val="11"/>
        <color theme="1"/>
        <rFont val="宋体"/>
        <family val="3"/>
        <charset val="134"/>
      </rPr>
      <t>湖南第一师范学院</t>
    </r>
  </si>
  <si>
    <r>
      <rPr>
        <sz val="11"/>
        <color theme="1"/>
        <rFont val="宋体"/>
        <family val="3"/>
        <charset val="134"/>
      </rPr>
      <t>湖南城市学院</t>
    </r>
  </si>
  <si>
    <r>
      <rPr>
        <sz val="11"/>
        <color theme="1"/>
        <rFont val="宋体"/>
        <family val="3"/>
        <charset val="134"/>
      </rPr>
      <t>湖南工学院</t>
    </r>
  </si>
  <si>
    <r>
      <rPr>
        <sz val="11"/>
        <color theme="1"/>
        <rFont val="宋体"/>
        <family val="3"/>
        <charset val="134"/>
      </rPr>
      <t>湖南财政经济学院</t>
    </r>
  </si>
  <si>
    <r>
      <rPr>
        <sz val="11"/>
        <color theme="1"/>
        <rFont val="宋体"/>
        <family val="3"/>
        <charset val="134"/>
      </rPr>
      <t>湖南女子学院</t>
    </r>
  </si>
  <si>
    <r>
      <rPr>
        <sz val="11"/>
        <color theme="1"/>
        <rFont val="宋体"/>
        <family val="3"/>
        <charset val="134"/>
      </rPr>
      <t>长沙师范学院</t>
    </r>
  </si>
  <si>
    <r>
      <rPr>
        <sz val="11"/>
        <color theme="1"/>
        <rFont val="宋体"/>
        <family val="3"/>
        <charset val="134"/>
      </rPr>
      <t>长沙民政职业技术学院</t>
    </r>
  </si>
  <si>
    <r>
      <t>2050305</t>
    </r>
    <r>
      <rPr>
        <sz val="11"/>
        <color theme="1"/>
        <rFont val="宋体"/>
        <family val="3"/>
        <charset val="134"/>
      </rPr>
      <t>高等职业教育</t>
    </r>
  </si>
  <si>
    <r>
      <rPr>
        <sz val="11"/>
        <color theme="1"/>
        <rFont val="宋体"/>
        <family val="3"/>
        <charset val="134"/>
      </rPr>
      <t>湖南科技职业学院</t>
    </r>
  </si>
  <si>
    <r>
      <rPr>
        <sz val="11"/>
        <color theme="1"/>
        <rFont val="宋体"/>
        <family val="3"/>
        <charset val="134"/>
      </rPr>
      <t>湖南铁道职业技术学院</t>
    </r>
  </si>
  <si>
    <r>
      <rPr>
        <sz val="11"/>
        <color theme="1"/>
        <rFont val="宋体"/>
        <family val="3"/>
        <charset val="134"/>
      </rPr>
      <t>湖南环境生物职业技术学院</t>
    </r>
  </si>
  <si>
    <r>
      <rPr>
        <sz val="11"/>
        <color theme="1"/>
        <rFont val="宋体"/>
        <family val="3"/>
        <charset val="134"/>
      </rPr>
      <t>湖南大众传媒职业技术学院</t>
    </r>
  </si>
  <si>
    <r>
      <rPr>
        <sz val="11"/>
        <color theme="1"/>
        <rFont val="宋体"/>
        <family val="3"/>
        <charset val="134"/>
      </rPr>
      <t>湖南开放大学（湖南网络工程职业学院）</t>
    </r>
  </si>
  <si>
    <r>
      <rPr>
        <sz val="11"/>
        <color theme="1"/>
        <rFont val="宋体"/>
        <family val="3"/>
        <charset val="134"/>
      </rPr>
      <t>湖南省大中专学校学生信息咨询与就业指导中心</t>
    </r>
  </si>
  <si>
    <r>
      <rPr>
        <sz val="11"/>
        <color theme="1"/>
        <rFont val="宋体"/>
        <family val="3"/>
        <charset val="134"/>
      </rPr>
      <t>长沙市第一中学</t>
    </r>
  </si>
  <si>
    <r>
      <t>2050204</t>
    </r>
    <r>
      <rPr>
        <sz val="11"/>
        <color theme="1"/>
        <rFont val="宋体"/>
        <family val="3"/>
        <charset val="134"/>
      </rPr>
      <t>高中教育</t>
    </r>
  </si>
  <si>
    <r>
      <rPr>
        <sz val="11"/>
        <color theme="1"/>
        <rFont val="宋体"/>
        <family val="3"/>
        <charset val="134"/>
      </rPr>
      <t>湖南师范大学附属中学</t>
    </r>
  </si>
  <si>
    <r>
      <rPr>
        <sz val="11"/>
        <color theme="1"/>
        <rFont val="宋体"/>
        <family val="3"/>
        <charset val="134"/>
      </rPr>
      <t>湖南省电化教育馆</t>
    </r>
  </si>
  <si>
    <r>
      <rPr>
        <sz val="11"/>
        <color theme="1"/>
        <rFont val="宋体"/>
        <family val="3"/>
        <charset val="134"/>
      </rPr>
      <t>湖南省教育科学研究院</t>
    </r>
  </si>
  <si>
    <r>
      <rPr>
        <sz val="11"/>
        <color theme="1"/>
        <rFont val="宋体"/>
        <family val="3"/>
        <charset val="134"/>
      </rPr>
      <t>湖南省中小学教师发展中心</t>
    </r>
  </si>
  <si>
    <r>
      <rPr>
        <sz val="11"/>
        <color theme="1"/>
        <rFont val="宋体"/>
        <family val="3"/>
        <charset val="134"/>
      </rPr>
      <t>中南大学</t>
    </r>
  </si>
  <si>
    <r>
      <rPr>
        <sz val="11"/>
        <color theme="1"/>
        <rFont val="宋体"/>
        <family val="3"/>
        <charset val="134"/>
      </rPr>
      <t>湖南大学</t>
    </r>
  </si>
  <si>
    <r>
      <rPr>
        <sz val="11"/>
        <color theme="1"/>
        <rFont val="宋体"/>
        <family val="3"/>
        <charset val="134"/>
      </rPr>
      <t>湖南工业职业技术学院</t>
    </r>
  </si>
  <si>
    <r>
      <rPr>
        <sz val="11"/>
        <color theme="1"/>
        <rFont val="宋体"/>
        <family val="3"/>
        <charset val="134"/>
      </rPr>
      <t>湖南医药学院</t>
    </r>
  </si>
  <si>
    <r>
      <rPr>
        <sz val="11"/>
        <color theme="1"/>
        <rFont val="宋体"/>
        <family val="3"/>
        <charset val="134"/>
      </rPr>
      <t>湖南机电职业技术学院</t>
    </r>
  </si>
  <si>
    <r>
      <rPr>
        <sz val="11"/>
        <color theme="1"/>
        <rFont val="宋体"/>
        <family val="3"/>
        <charset val="134"/>
      </rPr>
      <t>湖南工艺美术职业学院</t>
    </r>
  </si>
  <si>
    <r>
      <rPr>
        <sz val="11"/>
        <color theme="1"/>
        <rFont val="宋体"/>
        <family val="3"/>
        <charset val="134"/>
      </rPr>
      <t>湖南化工职业技术学院</t>
    </r>
  </si>
  <si>
    <r>
      <rPr>
        <sz val="11"/>
        <color theme="1"/>
        <rFont val="宋体"/>
        <family val="3"/>
        <charset val="134"/>
      </rPr>
      <t>湖南石油化工职业技术学院</t>
    </r>
  </si>
  <si>
    <r>
      <rPr>
        <sz val="11"/>
        <color theme="1"/>
        <rFont val="宋体"/>
        <family val="3"/>
        <charset val="134"/>
      </rPr>
      <t>湖南国防工业职业技术学院</t>
    </r>
  </si>
  <si>
    <r>
      <rPr>
        <sz val="11"/>
        <color theme="1"/>
        <rFont val="宋体"/>
        <family val="3"/>
        <charset val="134"/>
      </rPr>
      <t>湖南理工职业技术学院</t>
    </r>
  </si>
  <si>
    <r>
      <rPr>
        <sz val="11"/>
        <color theme="1"/>
        <rFont val="宋体"/>
        <family val="3"/>
        <charset val="134"/>
      </rPr>
      <t>湖南工程职业技术学院</t>
    </r>
  </si>
  <si>
    <r>
      <rPr>
        <sz val="11"/>
        <color theme="1"/>
        <rFont val="宋体"/>
        <family val="3"/>
        <charset val="134"/>
      </rPr>
      <t>长沙环境保护职业技术学院</t>
    </r>
  </si>
  <si>
    <r>
      <rPr>
        <sz val="11"/>
        <color theme="1"/>
        <rFont val="宋体"/>
        <family val="3"/>
        <charset val="134"/>
      </rPr>
      <t>湖南商务职业技术学院</t>
    </r>
  </si>
  <si>
    <r>
      <rPr>
        <sz val="11"/>
        <color theme="1"/>
        <rFont val="宋体"/>
        <family val="3"/>
        <charset val="134"/>
      </rPr>
      <t>湖南水利水电职业技术学院</t>
    </r>
  </si>
  <si>
    <r>
      <rPr>
        <sz val="11"/>
        <color theme="1"/>
        <rFont val="宋体"/>
        <family val="3"/>
        <charset val="134"/>
      </rPr>
      <t>湖南生物机电职业技术学院</t>
    </r>
  </si>
  <si>
    <r>
      <rPr>
        <sz val="11"/>
        <color theme="1"/>
        <rFont val="宋体"/>
        <family val="3"/>
        <charset val="134"/>
      </rPr>
      <t>湖南现代物流职业技术学院</t>
    </r>
  </si>
  <si>
    <r>
      <rPr>
        <sz val="11"/>
        <color theme="1"/>
        <rFont val="宋体"/>
        <family val="3"/>
        <charset val="134"/>
      </rPr>
      <t>湖南交通职业技术学院</t>
    </r>
  </si>
  <si>
    <r>
      <rPr>
        <sz val="11"/>
        <color theme="1"/>
        <rFont val="宋体"/>
        <family val="3"/>
        <charset val="134"/>
      </rPr>
      <t>湖南中医药高等专科学校</t>
    </r>
  </si>
  <si>
    <r>
      <t>50502</t>
    </r>
    <r>
      <rPr>
        <sz val="11"/>
        <color theme="1"/>
        <rFont val="宋体"/>
        <family val="3"/>
        <charset val="134"/>
      </rPr>
      <t>商品和服务支出</t>
    </r>
  </si>
  <si>
    <r>
      <t>30299</t>
    </r>
    <r>
      <rPr>
        <sz val="11"/>
        <color theme="1"/>
        <rFont val="宋体"/>
        <family val="3"/>
        <charset val="134"/>
      </rPr>
      <t>其他商品和服务支出</t>
    </r>
  </si>
  <si>
    <r>
      <rPr>
        <sz val="11"/>
        <color theme="1"/>
        <rFont val="宋体"/>
        <family val="3"/>
        <charset val="134"/>
      </rPr>
      <t>湖南安全技术职业学院</t>
    </r>
  </si>
  <si>
    <r>
      <rPr>
        <sz val="11"/>
        <color theme="1"/>
        <rFont val="宋体"/>
        <family val="3"/>
        <charset val="134"/>
      </rPr>
      <t>湖南城建职业技术学院</t>
    </r>
  </si>
  <si>
    <r>
      <rPr>
        <b/>
        <sz val="12"/>
        <color theme="1"/>
        <rFont val="宋体"/>
        <family val="3"/>
        <charset val="134"/>
      </rPr>
      <t>其他部门行业小计</t>
    </r>
  </si>
  <si>
    <r>
      <rPr>
        <sz val="12"/>
        <color theme="1"/>
        <rFont val="宋体"/>
        <family val="3"/>
        <charset val="134"/>
      </rPr>
      <t>省公安厅</t>
    </r>
  </si>
  <si>
    <r>
      <rPr>
        <sz val="11"/>
        <color theme="1"/>
        <rFont val="宋体"/>
        <family val="3"/>
        <charset val="134"/>
      </rPr>
      <t>湖南警察学院</t>
    </r>
  </si>
  <si>
    <r>
      <rPr>
        <sz val="12"/>
        <color theme="1"/>
        <rFont val="宋体"/>
        <family val="3"/>
        <charset val="134"/>
      </rPr>
      <t>省人社厅</t>
    </r>
  </si>
  <si>
    <r>
      <rPr>
        <sz val="11"/>
        <color theme="1"/>
        <rFont val="宋体"/>
        <family val="3"/>
        <charset val="134"/>
      </rPr>
      <t>湖南省人民武装学校</t>
    </r>
  </si>
  <si>
    <r>
      <rPr>
        <sz val="12"/>
        <color theme="1"/>
        <rFont val="宋体"/>
        <family val="3"/>
        <charset val="134"/>
      </rPr>
      <t>省商务厅</t>
    </r>
  </si>
  <si>
    <r>
      <rPr>
        <sz val="11"/>
        <color theme="1"/>
        <rFont val="宋体"/>
        <family val="3"/>
        <charset val="134"/>
      </rPr>
      <t>湖南外贸职业学院</t>
    </r>
  </si>
  <si>
    <r>
      <rPr>
        <sz val="12"/>
        <color theme="1"/>
        <rFont val="宋体"/>
        <family val="3"/>
        <charset val="134"/>
      </rPr>
      <t>省工业和信息化厅</t>
    </r>
  </si>
  <si>
    <r>
      <rPr>
        <sz val="11"/>
        <color theme="1"/>
        <rFont val="宋体"/>
        <family val="3"/>
        <charset val="134"/>
      </rPr>
      <t>湖南电气职业技术学院</t>
    </r>
  </si>
  <si>
    <r>
      <rPr>
        <sz val="11"/>
        <color theme="1"/>
        <rFont val="宋体"/>
        <family val="3"/>
        <charset val="134"/>
      </rPr>
      <t>张家界航空工业职业技术学院</t>
    </r>
  </si>
  <si>
    <r>
      <rPr>
        <sz val="11"/>
        <color theme="1"/>
        <rFont val="宋体"/>
        <family val="3"/>
        <charset val="134"/>
      </rPr>
      <t>长沙航空职业技术学院</t>
    </r>
  </si>
  <si>
    <r>
      <rPr>
        <sz val="12"/>
        <color theme="1"/>
        <rFont val="宋体"/>
        <family val="3"/>
        <charset val="134"/>
      </rPr>
      <t>省司法厅</t>
    </r>
  </si>
  <si>
    <r>
      <rPr>
        <sz val="11"/>
        <color theme="1"/>
        <rFont val="宋体"/>
        <family val="3"/>
        <charset val="134"/>
      </rPr>
      <t>湖南司法警官职业学院</t>
    </r>
  </si>
  <si>
    <r>
      <rPr>
        <sz val="12"/>
        <color theme="1"/>
        <rFont val="宋体"/>
        <family val="3"/>
        <charset val="134"/>
      </rPr>
      <t>省文化和旅游厅</t>
    </r>
  </si>
  <si>
    <r>
      <rPr>
        <sz val="11"/>
        <color theme="1"/>
        <rFont val="宋体"/>
        <family val="3"/>
        <charset val="134"/>
      </rPr>
      <t>湖南艺术职业学院</t>
    </r>
  </si>
  <si>
    <r>
      <rPr>
        <sz val="12"/>
        <color theme="1"/>
        <rFont val="宋体"/>
        <family val="3"/>
        <charset val="134"/>
      </rPr>
      <t>省体育局</t>
    </r>
  </si>
  <si>
    <r>
      <rPr>
        <sz val="11"/>
        <color theme="1"/>
        <rFont val="宋体"/>
        <family val="3"/>
        <charset val="134"/>
      </rPr>
      <t>湖南体育职业学院</t>
    </r>
  </si>
  <si>
    <r>
      <rPr>
        <sz val="12"/>
        <color theme="1"/>
        <rFont val="宋体"/>
        <family val="3"/>
        <charset val="134"/>
      </rPr>
      <t>省食品药品监督管理局</t>
    </r>
  </si>
  <si>
    <r>
      <rPr>
        <sz val="11"/>
        <color theme="1"/>
        <rFont val="宋体"/>
        <family val="3"/>
        <charset val="134"/>
      </rPr>
      <t>湖南食品药品职业学院</t>
    </r>
  </si>
  <si>
    <r>
      <rPr>
        <sz val="12"/>
        <color theme="1"/>
        <rFont val="宋体"/>
        <family val="3"/>
        <charset val="134"/>
      </rPr>
      <t>省机关事务局</t>
    </r>
  </si>
  <si>
    <r>
      <rPr>
        <sz val="11"/>
        <color theme="1"/>
        <rFont val="宋体"/>
        <family val="3"/>
        <charset val="134"/>
      </rPr>
      <t>湖南省人民政府直属机关第二幼儿院</t>
    </r>
  </si>
  <si>
    <r>
      <t>2050201</t>
    </r>
    <r>
      <rPr>
        <sz val="11"/>
        <color theme="1"/>
        <rFont val="宋体"/>
        <family val="3"/>
        <charset val="134"/>
      </rPr>
      <t>学前教育</t>
    </r>
  </si>
  <si>
    <r>
      <rPr>
        <sz val="11"/>
        <color theme="1"/>
        <rFont val="宋体"/>
        <family val="3"/>
        <charset val="134"/>
      </rPr>
      <t>湖南省人民政府直属机关第三幼儿院</t>
    </r>
  </si>
  <si>
    <r>
      <rPr>
        <b/>
        <sz val="12"/>
        <color theme="1"/>
        <rFont val="宋体"/>
        <family val="3"/>
        <charset val="134"/>
      </rPr>
      <t>非预算单位</t>
    </r>
  </si>
  <si>
    <r>
      <rPr>
        <sz val="11"/>
        <color theme="1"/>
        <rFont val="宋体"/>
        <family val="3"/>
        <charset val="134"/>
      </rPr>
      <t>保险职业学院</t>
    </r>
  </si>
  <si>
    <r>
      <rPr>
        <sz val="11"/>
        <color theme="1"/>
        <rFont val="宋体"/>
        <family val="3"/>
        <charset val="134"/>
      </rPr>
      <t>湖南涉外经济学院</t>
    </r>
  </si>
  <si>
    <r>
      <rPr>
        <sz val="11"/>
        <color theme="1"/>
        <rFont val="宋体"/>
        <family val="3"/>
        <charset val="134"/>
      </rPr>
      <t>湖南信息学院</t>
    </r>
  </si>
  <si>
    <r>
      <rPr>
        <b/>
        <sz val="12"/>
        <color theme="1"/>
        <rFont val="宋体"/>
        <family val="3"/>
        <charset val="134"/>
      </rPr>
      <t>市州合计</t>
    </r>
  </si>
  <si>
    <r>
      <rPr>
        <sz val="12"/>
        <color theme="1"/>
        <rFont val="宋体"/>
        <family val="3"/>
        <charset val="134"/>
      </rPr>
      <t>长沙市</t>
    </r>
  </si>
  <si>
    <r>
      <rPr>
        <sz val="12"/>
        <color theme="1"/>
        <rFont val="宋体"/>
        <family val="3"/>
        <charset val="134"/>
      </rPr>
      <t>长沙市本级</t>
    </r>
  </si>
  <si>
    <r>
      <t>505</t>
    </r>
    <r>
      <rPr>
        <sz val="11"/>
        <color indexed="8"/>
        <rFont val="宋体"/>
        <family val="3"/>
        <charset val="134"/>
      </rPr>
      <t>对事业单位经常性补助</t>
    </r>
  </si>
  <si>
    <r>
      <rPr>
        <sz val="12"/>
        <color theme="1"/>
        <rFont val="宋体"/>
        <family val="3"/>
        <charset val="134"/>
      </rPr>
      <t>望城区</t>
    </r>
  </si>
  <si>
    <r>
      <rPr>
        <sz val="12"/>
        <color theme="1"/>
        <rFont val="宋体"/>
        <family val="3"/>
        <charset val="134"/>
      </rPr>
      <t>雨花区</t>
    </r>
  </si>
  <si>
    <r>
      <rPr>
        <sz val="12"/>
        <color theme="1"/>
        <rFont val="宋体"/>
        <family val="3"/>
        <charset val="134"/>
      </rPr>
      <t>芙蓉区</t>
    </r>
  </si>
  <si>
    <r>
      <rPr>
        <sz val="12"/>
        <color theme="1"/>
        <rFont val="宋体"/>
        <family val="3"/>
        <charset val="134"/>
      </rPr>
      <t>天心区</t>
    </r>
  </si>
  <si>
    <r>
      <rPr>
        <sz val="12"/>
        <color theme="1"/>
        <rFont val="宋体"/>
        <family val="3"/>
        <charset val="134"/>
      </rPr>
      <t>湘江新区</t>
    </r>
  </si>
  <si>
    <r>
      <rPr>
        <sz val="12"/>
        <color theme="1"/>
        <rFont val="宋体"/>
        <family val="3"/>
        <charset val="134"/>
      </rPr>
      <t>开福区</t>
    </r>
  </si>
  <si>
    <r>
      <rPr>
        <sz val="12"/>
        <color theme="1"/>
        <rFont val="宋体"/>
        <family val="3"/>
        <charset val="134"/>
      </rPr>
      <t>长沙县</t>
    </r>
  </si>
  <si>
    <r>
      <rPr>
        <sz val="12"/>
        <color theme="1"/>
        <rFont val="宋体"/>
        <family val="3"/>
        <charset val="134"/>
      </rPr>
      <t>浏阳市</t>
    </r>
  </si>
  <si>
    <r>
      <rPr>
        <sz val="12"/>
        <color theme="1"/>
        <rFont val="宋体"/>
        <family val="3"/>
        <charset val="134"/>
      </rPr>
      <t>宁乡市</t>
    </r>
  </si>
  <si>
    <r>
      <rPr>
        <sz val="12"/>
        <color theme="1"/>
        <rFont val="宋体"/>
        <family val="3"/>
        <charset val="134"/>
      </rPr>
      <t>株洲市</t>
    </r>
  </si>
  <si>
    <r>
      <rPr>
        <sz val="12"/>
        <color theme="1"/>
        <rFont val="宋体"/>
        <family val="3"/>
        <charset val="134"/>
      </rPr>
      <t>株洲市本级</t>
    </r>
  </si>
  <si>
    <r>
      <rPr>
        <sz val="12"/>
        <color theme="1"/>
        <rFont val="宋体"/>
        <family val="3"/>
        <charset val="134"/>
      </rPr>
      <t>天元区</t>
    </r>
  </si>
  <si>
    <r>
      <rPr>
        <sz val="12"/>
        <color theme="1"/>
        <rFont val="宋体"/>
        <family val="3"/>
        <charset val="134"/>
      </rPr>
      <t>芦淞区</t>
    </r>
  </si>
  <si>
    <r>
      <rPr>
        <sz val="12"/>
        <color theme="1"/>
        <rFont val="宋体"/>
        <family val="3"/>
        <charset val="134"/>
      </rPr>
      <t>荷塘区</t>
    </r>
  </si>
  <si>
    <r>
      <rPr>
        <sz val="12"/>
        <color theme="1"/>
        <rFont val="宋体"/>
        <family val="3"/>
        <charset val="134"/>
      </rPr>
      <t>石峰区</t>
    </r>
  </si>
  <si>
    <r>
      <rPr>
        <sz val="12"/>
        <color theme="1"/>
        <rFont val="宋体"/>
        <family val="3"/>
        <charset val="134"/>
      </rPr>
      <t>渌口区</t>
    </r>
  </si>
  <si>
    <r>
      <rPr>
        <sz val="12"/>
        <color theme="1"/>
        <rFont val="宋体"/>
        <family val="3"/>
        <charset val="134"/>
      </rPr>
      <t>醴陵市</t>
    </r>
  </si>
  <si>
    <r>
      <rPr>
        <sz val="12"/>
        <color theme="1"/>
        <rFont val="宋体"/>
        <family val="3"/>
        <charset val="134"/>
      </rPr>
      <t>攸县</t>
    </r>
  </si>
  <si>
    <r>
      <rPr>
        <sz val="12"/>
        <color theme="1"/>
        <rFont val="宋体"/>
        <family val="3"/>
        <charset val="134"/>
      </rPr>
      <t>茶陵县</t>
    </r>
  </si>
  <si>
    <r>
      <rPr>
        <sz val="12"/>
        <color theme="1"/>
        <rFont val="宋体"/>
        <family val="3"/>
        <charset val="134"/>
      </rPr>
      <t>炎陵县</t>
    </r>
  </si>
  <si>
    <r>
      <rPr>
        <sz val="12"/>
        <color theme="1"/>
        <rFont val="宋体"/>
        <family val="3"/>
        <charset val="134"/>
      </rPr>
      <t>湘潭市</t>
    </r>
  </si>
  <si>
    <r>
      <rPr>
        <sz val="12"/>
        <color theme="1"/>
        <rFont val="宋体"/>
        <family val="3"/>
        <charset val="134"/>
      </rPr>
      <t>湘潭市本级</t>
    </r>
  </si>
  <si>
    <r>
      <rPr>
        <sz val="12"/>
        <color theme="1"/>
        <rFont val="宋体"/>
        <family val="3"/>
        <charset val="134"/>
      </rPr>
      <t>雨湖区</t>
    </r>
  </si>
  <si>
    <r>
      <rPr>
        <sz val="12"/>
        <color theme="1"/>
        <rFont val="宋体"/>
        <family val="3"/>
        <charset val="134"/>
      </rPr>
      <t>岳塘区</t>
    </r>
  </si>
  <si>
    <r>
      <rPr>
        <sz val="12"/>
        <color theme="1"/>
        <rFont val="宋体"/>
        <family val="3"/>
        <charset val="134"/>
      </rPr>
      <t>湘潭县</t>
    </r>
  </si>
  <si>
    <r>
      <rPr>
        <sz val="12"/>
        <color theme="1"/>
        <rFont val="宋体"/>
        <family val="3"/>
        <charset val="134"/>
      </rPr>
      <t>湘乡市</t>
    </r>
  </si>
  <si>
    <r>
      <rPr>
        <sz val="12"/>
        <color theme="1"/>
        <rFont val="宋体"/>
        <family val="3"/>
        <charset val="134"/>
      </rPr>
      <t>韶山市</t>
    </r>
  </si>
  <si>
    <r>
      <rPr>
        <sz val="12"/>
        <color theme="1"/>
        <rFont val="宋体"/>
        <family val="3"/>
        <charset val="134"/>
      </rPr>
      <t>衡阳市</t>
    </r>
  </si>
  <si>
    <r>
      <rPr>
        <sz val="12"/>
        <color theme="1"/>
        <rFont val="宋体"/>
        <family val="3"/>
        <charset val="134"/>
      </rPr>
      <t>衡阳市本级</t>
    </r>
  </si>
  <si>
    <r>
      <rPr>
        <sz val="12"/>
        <color theme="1"/>
        <rFont val="宋体"/>
        <family val="3"/>
        <charset val="134"/>
      </rPr>
      <t>南岳区</t>
    </r>
  </si>
  <si>
    <r>
      <rPr>
        <sz val="12"/>
        <color theme="1"/>
        <rFont val="宋体"/>
        <family val="3"/>
        <charset val="134"/>
      </rPr>
      <t>珠晖区</t>
    </r>
  </si>
  <si>
    <r>
      <rPr>
        <sz val="12"/>
        <color theme="1"/>
        <rFont val="宋体"/>
        <family val="3"/>
        <charset val="134"/>
      </rPr>
      <t>雁峰区</t>
    </r>
  </si>
  <si>
    <r>
      <rPr>
        <sz val="12"/>
        <color theme="1"/>
        <rFont val="宋体"/>
        <family val="3"/>
        <charset val="134"/>
      </rPr>
      <t>石鼓区</t>
    </r>
  </si>
  <si>
    <r>
      <rPr>
        <sz val="12"/>
        <color theme="1"/>
        <rFont val="宋体"/>
        <family val="3"/>
        <charset val="134"/>
      </rPr>
      <t>蒸湘区</t>
    </r>
  </si>
  <si>
    <r>
      <rPr>
        <sz val="12"/>
        <color theme="1"/>
        <rFont val="宋体"/>
        <family val="3"/>
        <charset val="134"/>
      </rPr>
      <t>衡南县</t>
    </r>
  </si>
  <si>
    <r>
      <rPr>
        <sz val="12"/>
        <color theme="1"/>
        <rFont val="宋体"/>
        <family val="3"/>
        <charset val="134"/>
      </rPr>
      <t>衡阳县</t>
    </r>
  </si>
  <si>
    <r>
      <rPr>
        <sz val="12"/>
        <color theme="1"/>
        <rFont val="宋体"/>
        <family val="3"/>
        <charset val="134"/>
      </rPr>
      <t>衡山县</t>
    </r>
  </si>
  <si>
    <r>
      <rPr>
        <sz val="12"/>
        <color theme="1"/>
        <rFont val="宋体"/>
        <family val="3"/>
        <charset val="134"/>
      </rPr>
      <t>衡东县</t>
    </r>
  </si>
  <si>
    <r>
      <rPr>
        <sz val="12"/>
        <color theme="1"/>
        <rFont val="宋体"/>
        <family val="3"/>
        <charset val="134"/>
      </rPr>
      <t>常宁市</t>
    </r>
  </si>
  <si>
    <r>
      <rPr>
        <sz val="12"/>
        <color theme="1"/>
        <rFont val="宋体"/>
        <family val="3"/>
        <charset val="134"/>
      </rPr>
      <t>祁东县</t>
    </r>
  </si>
  <si>
    <r>
      <rPr>
        <sz val="12"/>
        <color theme="1"/>
        <rFont val="宋体"/>
        <family val="3"/>
        <charset val="134"/>
      </rPr>
      <t>耒阳市</t>
    </r>
  </si>
  <si>
    <r>
      <rPr>
        <sz val="12"/>
        <color theme="1"/>
        <rFont val="宋体"/>
        <family val="3"/>
        <charset val="134"/>
      </rPr>
      <t>邵阳市</t>
    </r>
  </si>
  <si>
    <r>
      <rPr>
        <sz val="12"/>
        <color theme="1"/>
        <rFont val="宋体"/>
        <family val="3"/>
        <charset val="134"/>
      </rPr>
      <t>邵阳市本级</t>
    </r>
  </si>
  <si>
    <r>
      <rPr>
        <sz val="12"/>
        <color theme="1"/>
        <rFont val="宋体"/>
        <family val="3"/>
        <charset val="134"/>
      </rPr>
      <t>双清区</t>
    </r>
  </si>
  <si>
    <r>
      <rPr>
        <sz val="12"/>
        <color theme="1"/>
        <rFont val="宋体"/>
        <family val="3"/>
        <charset val="134"/>
      </rPr>
      <t>大祥区</t>
    </r>
  </si>
  <si>
    <r>
      <rPr>
        <sz val="12"/>
        <color theme="1"/>
        <rFont val="宋体"/>
        <family val="3"/>
        <charset val="134"/>
      </rPr>
      <t>北塔区</t>
    </r>
  </si>
  <si>
    <r>
      <rPr>
        <sz val="12"/>
        <color theme="1"/>
        <rFont val="宋体"/>
        <family val="3"/>
        <charset val="134"/>
      </rPr>
      <t>邵东市</t>
    </r>
  </si>
  <si>
    <r>
      <rPr>
        <sz val="12"/>
        <color theme="1"/>
        <rFont val="宋体"/>
        <family val="3"/>
        <charset val="134"/>
      </rPr>
      <t>隆回县</t>
    </r>
  </si>
  <si>
    <r>
      <rPr>
        <sz val="12"/>
        <color theme="1"/>
        <rFont val="宋体"/>
        <family val="3"/>
        <charset val="134"/>
      </rPr>
      <t>武冈市</t>
    </r>
  </si>
  <si>
    <r>
      <rPr>
        <sz val="12"/>
        <color theme="1"/>
        <rFont val="宋体"/>
        <family val="3"/>
        <charset val="134"/>
      </rPr>
      <t>洞口县</t>
    </r>
  </si>
  <si>
    <r>
      <rPr>
        <sz val="12"/>
        <color theme="1"/>
        <rFont val="宋体"/>
        <family val="3"/>
        <charset val="134"/>
      </rPr>
      <t>新宁县</t>
    </r>
  </si>
  <si>
    <r>
      <rPr>
        <sz val="12"/>
        <color theme="1"/>
        <rFont val="宋体"/>
        <family val="3"/>
        <charset val="134"/>
      </rPr>
      <t>邵阳县</t>
    </r>
  </si>
  <si>
    <r>
      <rPr>
        <sz val="12"/>
        <color theme="1"/>
        <rFont val="宋体"/>
        <family val="3"/>
        <charset val="134"/>
      </rPr>
      <t>城步县</t>
    </r>
  </si>
  <si>
    <r>
      <rPr>
        <sz val="12"/>
        <color theme="1"/>
        <rFont val="宋体"/>
        <family val="3"/>
        <charset val="134"/>
      </rPr>
      <t>绥宁县</t>
    </r>
  </si>
  <si>
    <r>
      <rPr>
        <sz val="12"/>
        <color theme="1"/>
        <rFont val="宋体"/>
        <family val="3"/>
        <charset val="134"/>
      </rPr>
      <t>岳阳市</t>
    </r>
  </si>
  <si>
    <r>
      <rPr>
        <sz val="12"/>
        <color theme="1"/>
        <rFont val="宋体"/>
        <family val="3"/>
        <charset val="134"/>
      </rPr>
      <t>岳阳市本级</t>
    </r>
  </si>
  <si>
    <r>
      <rPr>
        <sz val="12"/>
        <color theme="1"/>
        <rFont val="宋体"/>
        <family val="3"/>
        <charset val="134"/>
      </rPr>
      <t>岳阳楼区</t>
    </r>
  </si>
  <si>
    <r>
      <rPr>
        <sz val="12"/>
        <color theme="1"/>
        <rFont val="宋体"/>
        <family val="3"/>
        <charset val="134"/>
      </rPr>
      <t>君山区</t>
    </r>
  </si>
  <si>
    <r>
      <rPr>
        <sz val="12"/>
        <color theme="1"/>
        <rFont val="宋体"/>
        <family val="3"/>
        <charset val="134"/>
      </rPr>
      <t>云溪区</t>
    </r>
  </si>
  <si>
    <r>
      <rPr>
        <sz val="12"/>
        <color theme="1"/>
        <rFont val="宋体"/>
        <family val="3"/>
        <charset val="134"/>
      </rPr>
      <t>平江县</t>
    </r>
  </si>
  <si>
    <r>
      <rPr>
        <sz val="12"/>
        <color theme="1"/>
        <rFont val="宋体"/>
        <family val="3"/>
        <charset val="134"/>
      </rPr>
      <t>湘阴县</t>
    </r>
  </si>
  <si>
    <r>
      <rPr>
        <sz val="12"/>
        <color theme="1"/>
        <rFont val="宋体"/>
        <family val="3"/>
        <charset val="134"/>
      </rPr>
      <t>临湘市</t>
    </r>
  </si>
  <si>
    <r>
      <rPr>
        <sz val="12"/>
        <color theme="1"/>
        <rFont val="宋体"/>
        <family val="3"/>
        <charset val="134"/>
      </rPr>
      <t>华容县</t>
    </r>
  </si>
  <si>
    <r>
      <rPr>
        <sz val="12"/>
        <color theme="1"/>
        <rFont val="宋体"/>
        <family val="3"/>
        <charset val="134"/>
      </rPr>
      <t>岳阳县</t>
    </r>
  </si>
  <si>
    <r>
      <rPr>
        <sz val="12"/>
        <color theme="1"/>
        <rFont val="宋体"/>
        <family val="3"/>
        <charset val="134"/>
      </rPr>
      <t>常德市</t>
    </r>
  </si>
  <si>
    <r>
      <rPr>
        <sz val="12"/>
        <color theme="1"/>
        <rFont val="宋体"/>
        <family val="3"/>
        <charset val="134"/>
      </rPr>
      <t>常德市本级</t>
    </r>
  </si>
  <si>
    <r>
      <rPr>
        <sz val="12"/>
        <color theme="1"/>
        <rFont val="宋体"/>
        <family val="3"/>
        <charset val="134"/>
      </rPr>
      <t>武陵区</t>
    </r>
  </si>
  <si>
    <r>
      <rPr>
        <sz val="12"/>
        <color theme="1"/>
        <rFont val="宋体"/>
        <family val="3"/>
        <charset val="134"/>
      </rPr>
      <t>鼎城区</t>
    </r>
  </si>
  <si>
    <r>
      <rPr>
        <sz val="12"/>
        <color theme="1"/>
        <rFont val="宋体"/>
        <family val="3"/>
        <charset val="134"/>
      </rPr>
      <t>津市市</t>
    </r>
  </si>
  <si>
    <r>
      <rPr>
        <sz val="12"/>
        <color theme="1"/>
        <rFont val="宋体"/>
        <family val="3"/>
        <charset val="134"/>
      </rPr>
      <t>安乡县</t>
    </r>
  </si>
  <si>
    <r>
      <rPr>
        <sz val="12"/>
        <color theme="1"/>
        <rFont val="宋体"/>
        <family val="3"/>
        <charset val="134"/>
      </rPr>
      <t>汉寿县</t>
    </r>
  </si>
  <si>
    <r>
      <rPr>
        <sz val="12"/>
        <color theme="1"/>
        <rFont val="宋体"/>
        <family val="3"/>
        <charset val="134"/>
      </rPr>
      <t>澧县</t>
    </r>
  </si>
  <si>
    <r>
      <rPr>
        <sz val="12"/>
        <color theme="1"/>
        <rFont val="宋体"/>
        <family val="3"/>
        <charset val="134"/>
      </rPr>
      <t>临澧县</t>
    </r>
  </si>
  <si>
    <r>
      <rPr>
        <sz val="12"/>
        <color theme="1"/>
        <rFont val="宋体"/>
        <family val="3"/>
        <charset val="134"/>
      </rPr>
      <t>桃源县</t>
    </r>
  </si>
  <si>
    <r>
      <rPr>
        <sz val="12"/>
        <color theme="1"/>
        <rFont val="宋体"/>
        <family val="3"/>
        <charset val="134"/>
      </rPr>
      <t>石门县</t>
    </r>
  </si>
  <si>
    <r>
      <rPr>
        <sz val="12"/>
        <color theme="1"/>
        <rFont val="宋体"/>
        <family val="3"/>
        <charset val="134"/>
      </rPr>
      <t>张家界市</t>
    </r>
  </si>
  <si>
    <r>
      <rPr>
        <sz val="12"/>
        <color theme="1"/>
        <rFont val="宋体"/>
        <family val="3"/>
        <charset val="134"/>
      </rPr>
      <t>张家界市本级</t>
    </r>
  </si>
  <si>
    <r>
      <rPr>
        <sz val="12"/>
        <color theme="1"/>
        <rFont val="宋体"/>
        <family val="3"/>
        <charset val="134"/>
      </rPr>
      <t>永定区</t>
    </r>
  </si>
  <si>
    <r>
      <rPr>
        <sz val="12"/>
        <color theme="1"/>
        <rFont val="宋体"/>
        <family val="3"/>
        <charset val="134"/>
      </rPr>
      <t>武陵源区</t>
    </r>
  </si>
  <si>
    <r>
      <rPr>
        <sz val="12"/>
        <color theme="1"/>
        <rFont val="宋体"/>
        <family val="3"/>
        <charset val="134"/>
      </rPr>
      <t>慈利县</t>
    </r>
  </si>
  <si>
    <r>
      <rPr>
        <sz val="12"/>
        <color theme="1"/>
        <rFont val="宋体"/>
        <family val="3"/>
        <charset val="134"/>
      </rPr>
      <t>桑植县</t>
    </r>
  </si>
  <si>
    <r>
      <rPr>
        <sz val="12"/>
        <color theme="1"/>
        <rFont val="宋体"/>
        <family val="3"/>
        <charset val="134"/>
      </rPr>
      <t>益阳市</t>
    </r>
  </si>
  <si>
    <r>
      <rPr>
        <sz val="12"/>
        <color theme="1"/>
        <rFont val="宋体"/>
        <family val="3"/>
        <charset val="134"/>
      </rPr>
      <t>益阳市本级</t>
    </r>
  </si>
  <si>
    <r>
      <rPr>
        <sz val="12"/>
        <color theme="1"/>
        <rFont val="宋体"/>
        <family val="3"/>
        <charset val="134"/>
      </rPr>
      <t>赫山区</t>
    </r>
  </si>
  <si>
    <r>
      <rPr>
        <sz val="12"/>
        <color theme="1"/>
        <rFont val="宋体"/>
        <family val="3"/>
        <charset val="134"/>
      </rPr>
      <t>沅江市</t>
    </r>
  </si>
  <si>
    <r>
      <rPr>
        <sz val="12"/>
        <color theme="1"/>
        <rFont val="宋体"/>
        <family val="3"/>
        <charset val="134"/>
      </rPr>
      <t>南县</t>
    </r>
  </si>
  <si>
    <r>
      <rPr>
        <sz val="12"/>
        <color theme="1"/>
        <rFont val="宋体"/>
        <family val="3"/>
        <charset val="134"/>
      </rPr>
      <t>桃江县</t>
    </r>
  </si>
  <si>
    <r>
      <rPr>
        <sz val="12"/>
        <color theme="1"/>
        <rFont val="宋体"/>
        <family val="3"/>
        <charset val="134"/>
      </rPr>
      <t>安化县</t>
    </r>
  </si>
  <si>
    <r>
      <rPr>
        <sz val="12"/>
        <color theme="1"/>
        <rFont val="宋体"/>
        <family val="3"/>
        <charset val="134"/>
      </rPr>
      <t>永州市</t>
    </r>
  </si>
  <si>
    <r>
      <rPr>
        <sz val="12"/>
        <color theme="1"/>
        <rFont val="宋体"/>
        <family val="3"/>
        <charset val="134"/>
      </rPr>
      <t>永州市本级</t>
    </r>
  </si>
  <si>
    <r>
      <rPr>
        <sz val="12"/>
        <color theme="1"/>
        <rFont val="宋体"/>
        <family val="3"/>
        <charset val="134"/>
      </rPr>
      <t>零陵区</t>
    </r>
  </si>
  <si>
    <r>
      <rPr>
        <sz val="12"/>
        <color theme="1"/>
        <rFont val="宋体"/>
        <family val="3"/>
        <charset val="134"/>
      </rPr>
      <t>冷水滩区</t>
    </r>
  </si>
  <si>
    <r>
      <rPr>
        <sz val="12"/>
        <color theme="1"/>
        <rFont val="宋体"/>
        <family val="3"/>
        <charset val="134"/>
      </rPr>
      <t>东安县</t>
    </r>
  </si>
  <si>
    <r>
      <rPr>
        <sz val="12"/>
        <color theme="1"/>
        <rFont val="宋体"/>
        <family val="3"/>
        <charset val="134"/>
      </rPr>
      <t>道县</t>
    </r>
  </si>
  <si>
    <r>
      <rPr>
        <sz val="12"/>
        <color theme="1"/>
        <rFont val="宋体"/>
        <family val="3"/>
        <charset val="134"/>
      </rPr>
      <t>宁远县</t>
    </r>
  </si>
  <si>
    <r>
      <rPr>
        <sz val="12"/>
        <color theme="1"/>
        <rFont val="宋体"/>
        <family val="3"/>
        <charset val="134"/>
      </rPr>
      <t>江永县</t>
    </r>
  </si>
  <si>
    <r>
      <rPr>
        <sz val="12"/>
        <color theme="1"/>
        <rFont val="宋体"/>
        <family val="3"/>
        <charset val="134"/>
      </rPr>
      <t>江华县</t>
    </r>
  </si>
  <si>
    <r>
      <rPr>
        <sz val="12"/>
        <color theme="1"/>
        <rFont val="宋体"/>
        <family val="3"/>
        <charset val="134"/>
      </rPr>
      <t>蓝山县</t>
    </r>
  </si>
  <si>
    <r>
      <rPr>
        <sz val="12"/>
        <color theme="1"/>
        <rFont val="宋体"/>
        <family val="3"/>
        <charset val="134"/>
      </rPr>
      <t>新田县</t>
    </r>
  </si>
  <si>
    <r>
      <rPr>
        <sz val="12"/>
        <color theme="1"/>
        <rFont val="宋体"/>
        <family val="3"/>
        <charset val="134"/>
      </rPr>
      <t>双牌县</t>
    </r>
  </si>
  <si>
    <r>
      <rPr>
        <sz val="12"/>
        <color theme="1"/>
        <rFont val="宋体"/>
        <family val="3"/>
        <charset val="134"/>
      </rPr>
      <t>祁阳市</t>
    </r>
  </si>
  <si>
    <r>
      <rPr>
        <sz val="12"/>
        <color theme="1"/>
        <rFont val="宋体"/>
        <family val="3"/>
        <charset val="134"/>
      </rPr>
      <t>郴州市</t>
    </r>
  </si>
  <si>
    <r>
      <rPr>
        <sz val="12"/>
        <color theme="1"/>
        <rFont val="宋体"/>
        <family val="3"/>
        <charset val="134"/>
      </rPr>
      <t>郴州市本级</t>
    </r>
  </si>
  <si>
    <r>
      <rPr>
        <sz val="12"/>
        <color theme="1"/>
        <rFont val="宋体"/>
        <family val="3"/>
        <charset val="134"/>
      </rPr>
      <t>北湖区</t>
    </r>
  </si>
  <si>
    <r>
      <rPr>
        <sz val="12"/>
        <color theme="1"/>
        <rFont val="宋体"/>
        <family val="3"/>
        <charset val="134"/>
      </rPr>
      <t>苏仙区</t>
    </r>
  </si>
  <si>
    <r>
      <rPr>
        <sz val="12"/>
        <color theme="1"/>
        <rFont val="宋体"/>
        <family val="3"/>
        <charset val="134"/>
      </rPr>
      <t>资兴市</t>
    </r>
  </si>
  <si>
    <r>
      <rPr>
        <sz val="12"/>
        <color theme="1"/>
        <rFont val="宋体"/>
        <family val="3"/>
        <charset val="134"/>
      </rPr>
      <t>桂阳县</t>
    </r>
  </si>
  <si>
    <r>
      <rPr>
        <sz val="12"/>
        <color theme="1"/>
        <rFont val="宋体"/>
        <family val="3"/>
        <charset val="134"/>
      </rPr>
      <t>永兴县</t>
    </r>
  </si>
  <si>
    <r>
      <rPr>
        <sz val="12"/>
        <color theme="1"/>
        <rFont val="宋体"/>
        <family val="3"/>
        <charset val="134"/>
      </rPr>
      <t>宜章县</t>
    </r>
  </si>
  <si>
    <r>
      <rPr>
        <sz val="12"/>
        <color theme="1"/>
        <rFont val="宋体"/>
        <family val="3"/>
        <charset val="134"/>
      </rPr>
      <t>嘉禾县</t>
    </r>
  </si>
  <si>
    <r>
      <rPr>
        <sz val="12"/>
        <color theme="1"/>
        <rFont val="宋体"/>
        <family val="3"/>
        <charset val="134"/>
      </rPr>
      <t>临武县</t>
    </r>
  </si>
  <si>
    <r>
      <rPr>
        <sz val="12"/>
        <color theme="1"/>
        <rFont val="宋体"/>
        <family val="3"/>
        <charset val="134"/>
      </rPr>
      <t>汝城县</t>
    </r>
  </si>
  <si>
    <r>
      <rPr>
        <sz val="12"/>
        <color theme="1"/>
        <rFont val="宋体"/>
        <family val="3"/>
        <charset val="134"/>
      </rPr>
      <t>桂东县</t>
    </r>
  </si>
  <si>
    <r>
      <rPr>
        <sz val="12"/>
        <color theme="1"/>
        <rFont val="宋体"/>
        <family val="3"/>
        <charset val="134"/>
      </rPr>
      <t>安仁县</t>
    </r>
  </si>
  <si>
    <r>
      <rPr>
        <sz val="12"/>
        <color theme="1"/>
        <rFont val="宋体"/>
        <family val="3"/>
        <charset val="134"/>
      </rPr>
      <t>娄底市</t>
    </r>
  </si>
  <si>
    <r>
      <rPr>
        <sz val="12"/>
        <color theme="1"/>
        <rFont val="宋体"/>
        <family val="3"/>
        <charset val="134"/>
      </rPr>
      <t>娄底市本级</t>
    </r>
  </si>
  <si>
    <r>
      <rPr>
        <sz val="12"/>
        <color theme="1"/>
        <rFont val="宋体"/>
        <family val="3"/>
        <charset val="134"/>
      </rPr>
      <t>娄星区</t>
    </r>
  </si>
  <si>
    <r>
      <rPr>
        <sz val="12"/>
        <color theme="1"/>
        <rFont val="宋体"/>
        <family val="3"/>
        <charset val="134"/>
      </rPr>
      <t>涟源市</t>
    </r>
  </si>
  <si>
    <r>
      <rPr>
        <sz val="12"/>
        <color theme="1"/>
        <rFont val="宋体"/>
        <family val="3"/>
        <charset val="134"/>
      </rPr>
      <t>冷水江市</t>
    </r>
  </si>
  <si>
    <r>
      <rPr>
        <sz val="12"/>
        <color theme="1"/>
        <rFont val="宋体"/>
        <family val="3"/>
        <charset val="134"/>
      </rPr>
      <t>双峰县</t>
    </r>
  </si>
  <si>
    <r>
      <rPr>
        <sz val="12"/>
        <color theme="1"/>
        <rFont val="宋体"/>
        <family val="3"/>
        <charset val="134"/>
      </rPr>
      <t>新化县</t>
    </r>
  </si>
  <si>
    <r>
      <rPr>
        <sz val="12"/>
        <color theme="1"/>
        <rFont val="宋体"/>
        <family val="3"/>
        <charset val="134"/>
      </rPr>
      <t>怀化市</t>
    </r>
  </si>
  <si>
    <r>
      <rPr>
        <sz val="12"/>
        <color theme="1"/>
        <rFont val="宋体"/>
        <family val="3"/>
        <charset val="134"/>
      </rPr>
      <t>怀化市本级</t>
    </r>
  </si>
  <si>
    <r>
      <rPr>
        <sz val="12"/>
        <color theme="1"/>
        <rFont val="宋体"/>
        <family val="3"/>
        <charset val="134"/>
      </rPr>
      <t>鹤城区</t>
    </r>
  </si>
  <si>
    <r>
      <rPr>
        <sz val="12"/>
        <color theme="1"/>
        <rFont val="宋体"/>
        <family val="3"/>
        <charset val="134"/>
      </rPr>
      <t>沅陵县</t>
    </r>
  </si>
  <si>
    <r>
      <rPr>
        <sz val="12"/>
        <color theme="1"/>
        <rFont val="宋体"/>
        <family val="3"/>
        <charset val="134"/>
      </rPr>
      <t>辰溪县</t>
    </r>
  </si>
  <si>
    <r>
      <rPr>
        <sz val="12"/>
        <color theme="1"/>
        <rFont val="宋体"/>
        <family val="3"/>
        <charset val="134"/>
      </rPr>
      <t>麻阳县</t>
    </r>
  </si>
  <si>
    <r>
      <rPr>
        <sz val="12"/>
        <color theme="1"/>
        <rFont val="宋体"/>
        <family val="3"/>
        <charset val="134"/>
      </rPr>
      <t>新晃县</t>
    </r>
  </si>
  <si>
    <r>
      <rPr>
        <sz val="12"/>
        <color theme="1"/>
        <rFont val="宋体"/>
        <family val="3"/>
        <charset val="134"/>
      </rPr>
      <t>芷江县</t>
    </r>
  </si>
  <si>
    <r>
      <rPr>
        <sz val="12"/>
        <color theme="1"/>
        <rFont val="宋体"/>
        <family val="3"/>
        <charset val="134"/>
      </rPr>
      <t>中方县</t>
    </r>
  </si>
  <si>
    <r>
      <rPr>
        <sz val="12"/>
        <color theme="1"/>
        <rFont val="宋体"/>
        <family val="3"/>
        <charset val="134"/>
      </rPr>
      <t>洪江市</t>
    </r>
  </si>
  <si>
    <r>
      <rPr>
        <sz val="12"/>
        <color theme="1"/>
        <rFont val="宋体"/>
        <family val="3"/>
        <charset val="134"/>
      </rPr>
      <t>会同县</t>
    </r>
  </si>
  <si>
    <r>
      <rPr>
        <sz val="12"/>
        <color theme="1"/>
        <rFont val="宋体"/>
        <family val="3"/>
        <charset val="134"/>
      </rPr>
      <t>靖州县</t>
    </r>
  </si>
  <si>
    <r>
      <rPr>
        <sz val="12"/>
        <color theme="1"/>
        <rFont val="宋体"/>
        <family val="3"/>
        <charset val="134"/>
      </rPr>
      <t>通道县</t>
    </r>
  </si>
  <si>
    <r>
      <rPr>
        <sz val="12"/>
        <color theme="1"/>
        <rFont val="宋体"/>
        <family val="3"/>
        <charset val="134"/>
      </rPr>
      <t>湘西自治州</t>
    </r>
  </si>
  <si>
    <r>
      <rPr>
        <sz val="12"/>
        <color theme="1"/>
        <rFont val="宋体"/>
        <family val="3"/>
        <charset val="134"/>
      </rPr>
      <t>湘西州本级</t>
    </r>
  </si>
  <si>
    <r>
      <rPr>
        <sz val="12"/>
        <color theme="1"/>
        <rFont val="宋体"/>
        <family val="3"/>
        <charset val="134"/>
      </rPr>
      <t>吉首市</t>
    </r>
  </si>
  <si>
    <r>
      <rPr>
        <sz val="12"/>
        <color theme="1"/>
        <rFont val="宋体"/>
        <family val="3"/>
        <charset val="134"/>
      </rPr>
      <t>泸溪县</t>
    </r>
  </si>
  <si>
    <r>
      <rPr>
        <sz val="12"/>
        <color theme="1"/>
        <rFont val="宋体"/>
        <family val="3"/>
        <charset val="134"/>
      </rPr>
      <t>凤凰县</t>
    </r>
  </si>
  <si>
    <r>
      <rPr>
        <sz val="12"/>
        <color theme="1"/>
        <rFont val="宋体"/>
        <family val="3"/>
        <charset val="134"/>
      </rPr>
      <t>花垣县</t>
    </r>
  </si>
  <si>
    <r>
      <rPr>
        <sz val="12"/>
        <color theme="1"/>
        <rFont val="宋体"/>
        <family val="3"/>
        <charset val="134"/>
      </rPr>
      <t>保靖县</t>
    </r>
  </si>
  <si>
    <r>
      <rPr>
        <sz val="12"/>
        <color theme="1"/>
        <rFont val="宋体"/>
        <family val="3"/>
        <charset val="134"/>
      </rPr>
      <t>古丈县</t>
    </r>
  </si>
  <si>
    <r>
      <rPr>
        <sz val="12"/>
        <color theme="1"/>
        <rFont val="宋体"/>
        <family val="3"/>
        <charset val="134"/>
      </rPr>
      <t>永顺县</t>
    </r>
  </si>
  <si>
    <r>
      <rPr>
        <sz val="12"/>
        <color theme="1"/>
        <rFont val="宋体"/>
        <family val="3"/>
        <charset val="134"/>
      </rPr>
      <t>龙山县</t>
    </r>
  </si>
  <si>
    <r>
      <rPr>
        <sz val="11"/>
        <color indexed="8"/>
        <rFont val="宋体"/>
        <family val="3"/>
        <charset val="134"/>
      </rPr>
      <t>湖南省教育厅机关小计</t>
    </r>
  </si>
  <si>
    <r>
      <rPr>
        <sz val="12"/>
        <color theme="1"/>
        <rFont val="宋体"/>
        <family val="3"/>
        <charset val="134"/>
      </rPr>
      <t>长沙市小计</t>
    </r>
  </si>
  <si>
    <r>
      <rPr>
        <sz val="12"/>
        <color theme="1"/>
        <rFont val="宋体"/>
        <family val="3"/>
        <charset val="134"/>
      </rPr>
      <t>株洲市小计</t>
    </r>
  </si>
  <si>
    <r>
      <rPr>
        <sz val="12"/>
        <color theme="1"/>
        <rFont val="宋体"/>
        <family val="3"/>
        <charset val="134"/>
      </rPr>
      <t>湘潭市小计</t>
    </r>
  </si>
  <si>
    <r>
      <rPr>
        <sz val="12"/>
        <color theme="1"/>
        <rFont val="宋体"/>
        <family val="3"/>
        <charset val="134"/>
      </rPr>
      <t>衡阳市小计</t>
    </r>
  </si>
  <si>
    <r>
      <rPr>
        <sz val="12"/>
        <color theme="1"/>
        <rFont val="宋体"/>
        <family val="3"/>
        <charset val="134"/>
      </rPr>
      <t>邵阳市小计</t>
    </r>
  </si>
  <si>
    <r>
      <rPr>
        <sz val="12"/>
        <color theme="1"/>
        <rFont val="宋体"/>
        <family val="3"/>
        <charset val="134"/>
      </rPr>
      <t>岳阳市小计</t>
    </r>
  </si>
  <si>
    <r>
      <rPr>
        <sz val="12"/>
        <color theme="1"/>
        <rFont val="宋体"/>
        <family val="3"/>
        <charset val="134"/>
      </rPr>
      <t>常德市小计</t>
    </r>
  </si>
  <si>
    <r>
      <rPr>
        <sz val="12"/>
        <color theme="1"/>
        <rFont val="宋体"/>
        <family val="3"/>
        <charset val="134"/>
      </rPr>
      <t>张家界市小计</t>
    </r>
  </si>
  <si>
    <r>
      <rPr>
        <sz val="12"/>
        <color theme="1"/>
        <rFont val="宋体"/>
        <family val="3"/>
        <charset val="134"/>
      </rPr>
      <t>益阳市小计</t>
    </r>
  </si>
  <si>
    <r>
      <rPr>
        <sz val="12"/>
        <color theme="1"/>
        <rFont val="宋体"/>
        <family val="3"/>
        <charset val="134"/>
      </rPr>
      <t>永州市小计</t>
    </r>
  </si>
  <si>
    <r>
      <rPr>
        <sz val="12"/>
        <color theme="1"/>
        <rFont val="宋体"/>
        <family val="3"/>
        <charset val="134"/>
      </rPr>
      <t>郴州市小计</t>
    </r>
  </si>
  <si>
    <r>
      <rPr>
        <sz val="12"/>
        <color theme="1"/>
        <rFont val="宋体"/>
        <family val="3"/>
        <charset val="134"/>
      </rPr>
      <t>娄底市小计</t>
    </r>
  </si>
  <si>
    <r>
      <rPr>
        <sz val="12"/>
        <color theme="1"/>
        <rFont val="宋体"/>
        <family val="3"/>
        <charset val="134"/>
      </rPr>
      <t>怀化市小计</t>
    </r>
  </si>
  <si>
    <r>
      <rPr>
        <sz val="12"/>
        <color theme="1"/>
        <rFont val="宋体"/>
        <family val="3"/>
        <charset val="134"/>
      </rPr>
      <t>湘西自治州小计</t>
    </r>
  </si>
  <si>
    <t>单位：万元</t>
    <phoneticPr fontId="105" type="noConversion"/>
  </si>
  <si>
    <r>
      <rPr>
        <sz val="11"/>
        <color theme="1"/>
        <rFont val="宋体"/>
        <family val="3"/>
        <charset val="134"/>
      </rPr>
      <t>湖南师范大学幼儿园教育科学规划课题经费</t>
    </r>
    <r>
      <rPr>
        <sz val="11"/>
        <color theme="1"/>
        <rFont val="Times New Roman"/>
        <family val="1"/>
      </rPr>
      <t>1</t>
    </r>
    <r>
      <rPr>
        <sz val="11"/>
        <color theme="1"/>
        <rFont val="宋体"/>
        <family val="3"/>
        <charset val="134"/>
      </rPr>
      <t>万元</t>
    </r>
  </si>
  <si>
    <r>
      <rPr>
        <sz val="11"/>
        <color theme="1"/>
        <rFont val="宋体"/>
        <family val="3"/>
        <charset val="134"/>
      </rPr>
      <t>长沙师范学院附属第二幼儿园第五届教育科学研究优秀成果奖</t>
    </r>
    <r>
      <rPr>
        <sz val="11"/>
        <color theme="1"/>
        <rFont val="Times New Roman"/>
        <family val="1"/>
      </rPr>
      <t>3</t>
    </r>
    <r>
      <rPr>
        <sz val="11"/>
        <color theme="1"/>
        <rFont val="宋体"/>
        <family val="3"/>
        <charset val="134"/>
      </rPr>
      <t>万元</t>
    </r>
  </si>
  <si>
    <r>
      <rPr>
        <sz val="11"/>
        <color theme="1"/>
        <rFont val="宋体"/>
        <family val="3"/>
        <charset val="134"/>
      </rPr>
      <t>教育科学研究优秀成果奖含湖南省第五届教育科学研究优秀成果评选专家评审及工作经费</t>
    </r>
    <r>
      <rPr>
        <sz val="11"/>
        <color theme="1"/>
        <rFont val="Times New Roman"/>
        <family val="1"/>
      </rPr>
      <t>19</t>
    </r>
    <r>
      <rPr>
        <sz val="11"/>
        <color theme="1"/>
        <rFont val="宋体"/>
        <family val="3"/>
        <charset val="134"/>
      </rPr>
      <t>万元</t>
    </r>
  </si>
  <si>
    <r>
      <rPr>
        <sz val="11"/>
        <color theme="1"/>
        <rFont val="宋体"/>
        <family val="3"/>
        <charset val="134"/>
      </rPr>
      <t>长沙商贸旅游职业技术学院教育体制改革试点</t>
    </r>
    <r>
      <rPr>
        <sz val="11"/>
        <color theme="1"/>
        <rFont val="Times New Roman"/>
        <family val="1"/>
      </rPr>
      <t>10</t>
    </r>
    <r>
      <rPr>
        <sz val="11"/>
        <color theme="1"/>
        <rFont val="宋体"/>
        <family val="3"/>
        <charset val="134"/>
      </rPr>
      <t>万元；长沙卫生职业学院教育财建研究专项课题经费</t>
    </r>
    <r>
      <rPr>
        <sz val="11"/>
        <color theme="1"/>
        <rFont val="Times New Roman"/>
        <family val="1"/>
      </rPr>
      <t>1</t>
    </r>
    <r>
      <rPr>
        <sz val="11"/>
        <color theme="1"/>
        <rFont val="宋体"/>
        <family val="3"/>
        <charset val="134"/>
      </rPr>
      <t>万元；长沙职业技术学院教育财建研究专项课题经费</t>
    </r>
    <r>
      <rPr>
        <sz val="11"/>
        <color theme="1"/>
        <rFont val="Times New Roman"/>
        <family val="1"/>
      </rPr>
      <t>1</t>
    </r>
    <r>
      <rPr>
        <sz val="11"/>
        <color theme="1"/>
        <rFont val="宋体"/>
        <family val="3"/>
        <charset val="134"/>
      </rPr>
      <t>万元；湖南信息职业技术学院教育财建研究专项课题经费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</si>
  <si>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湖南汽车工程职业学院、湖南铁路科技职业技术学院教育体制改革试点各</t>
    </r>
    <r>
      <rPr>
        <sz val="11"/>
        <color theme="1"/>
        <rFont val="Times New Roman"/>
        <family val="1"/>
      </rPr>
      <t>5</t>
    </r>
    <r>
      <rPr>
        <sz val="11"/>
        <color theme="1"/>
        <rFont val="宋体"/>
        <family val="3"/>
        <charset val="134"/>
      </rPr>
      <t>万元；湖南铁路科技职业技术学院教育财建研究专项课题经费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</si>
  <si>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湖南高速铁路职业技术学院教育体制改革试点</t>
    </r>
    <r>
      <rPr>
        <sz val="11"/>
        <color theme="1"/>
        <rFont val="Times New Roman"/>
        <family val="1"/>
      </rPr>
      <t>10</t>
    </r>
    <r>
      <rPr>
        <sz val="11"/>
        <color theme="1"/>
        <rFont val="宋体"/>
        <family val="3"/>
        <charset val="134"/>
      </rPr>
      <t>万元；湖南交通工程学院教育体制改革试点</t>
    </r>
    <r>
      <rPr>
        <sz val="11"/>
        <color theme="1"/>
        <rFont val="Times New Roman"/>
        <family val="1"/>
      </rPr>
      <t>5</t>
    </r>
    <r>
      <rPr>
        <sz val="11"/>
        <color theme="1"/>
        <rFont val="宋体"/>
        <family val="3"/>
        <charset val="134"/>
      </rPr>
      <t>万元</t>
    </r>
  </si>
  <si>
    <r>
      <rPr>
        <sz val="11"/>
        <color theme="1"/>
        <rFont val="宋体"/>
        <family val="3"/>
        <charset val="134"/>
      </rPr>
      <t>湖南幼儿师范高等专科学校教育财建研究专项课题经费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</si>
  <si>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追扣湘财教指〔</t>
    </r>
    <r>
      <rPr>
        <sz val="11"/>
        <color theme="1"/>
        <rFont val="Times New Roman"/>
        <family val="1"/>
      </rPr>
      <t>2022</t>
    </r>
    <r>
      <rPr>
        <sz val="11"/>
        <color theme="1"/>
        <rFont val="宋体"/>
        <family val="3"/>
        <charset val="134"/>
      </rPr>
      <t>〕</t>
    </r>
    <r>
      <rPr>
        <sz val="11"/>
        <color theme="1"/>
        <rFont val="Times New Roman"/>
        <family val="1"/>
      </rPr>
      <t>39</t>
    </r>
    <r>
      <rPr>
        <sz val="11"/>
        <color theme="1"/>
        <rFont val="宋体"/>
        <family val="3"/>
        <charset val="134"/>
      </rPr>
      <t>号误下达汉寿县义务教育质量监测购买服务</t>
    </r>
    <r>
      <rPr>
        <sz val="11"/>
        <color theme="1"/>
        <rFont val="Times New Roman"/>
        <family val="1"/>
      </rPr>
      <t>5</t>
    </r>
    <r>
      <rPr>
        <sz val="11"/>
        <color theme="1"/>
        <rFont val="宋体"/>
        <family val="3"/>
        <charset val="134"/>
      </rPr>
      <t>万元</t>
    </r>
  </si>
  <si>
    <r>
      <rPr>
        <sz val="11"/>
        <color theme="1"/>
        <rFont val="宋体"/>
        <family val="3"/>
        <charset val="134"/>
      </rPr>
      <t>追补湘财教指〔</t>
    </r>
    <r>
      <rPr>
        <sz val="11"/>
        <color theme="1"/>
        <rFont val="Times New Roman"/>
        <family val="1"/>
      </rPr>
      <t>2022</t>
    </r>
    <r>
      <rPr>
        <sz val="11"/>
        <color theme="1"/>
        <rFont val="宋体"/>
        <family val="3"/>
        <charset val="134"/>
      </rPr>
      <t>〕</t>
    </r>
    <r>
      <rPr>
        <sz val="11"/>
        <color theme="1"/>
        <rFont val="Times New Roman"/>
        <family val="1"/>
      </rPr>
      <t>39</t>
    </r>
    <r>
      <rPr>
        <sz val="11"/>
        <color theme="1"/>
        <rFont val="宋体"/>
        <family val="3"/>
        <charset val="134"/>
      </rPr>
      <t>号应下达澧县义务教育质量监测购买服务</t>
    </r>
    <r>
      <rPr>
        <sz val="11"/>
        <color theme="1"/>
        <rFont val="Times New Roman"/>
        <family val="1"/>
      </rPr>
      <t>5</t>
    </r>
    <r>
      <rPr>
        <sz val="11"/>
        <color theme="1"/>
        <rFont val="宋体"/>
        <family val="3"/>
        <charset val="134"/>
      </rPr>
      <t>万元</t>
    </r>
  </si>
  <si>
    <r>
      <rPr>
        <sz val="11"/>
        <color theme="1"/>
        <rFont val="宋体"/>
        <family val="3"/>
        <charset val="134"/>
      </rPr>
      <t>益阳职业技术学院教育财建研究专项课题经费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</si>
  <si>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永州职业技术学院教育财建研究专项课题经费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</si>
  <si>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湘南幼儿师范高等专科学校教育财建研究专项课题经费</t>
    </r>
    <r>
      <rPr>
        <sz val="11"/>
        <color theme="1"/>
        <rFont val="Times New Roman"/>
        <family val="1"/>
      </rPr>
      <t>1</t>
    </r>
    <r>
      <rPr>
        <sz val="11"/>
        <color theme="1"/>
        <rFont val="宋体"/>
        <family val="3"/>
        <charset val="134"/>
      </rPr>
      <t>万元</t>
    </r>
  </si>
  <si>
    <r>
      <rPr>
        <sz val="11"/>
        <color theme="1"/>
        <rFont val="宋体"/>
        <family val="3"/>
        <charset val="134"/>
      </rPr>
      <t>娄底职业技术学院教育体制改革试点</t>
    </r>
    <r>
      <rPr>
        <sz val="11"/>
        <color theme="1"/>
        <rFont val="Times New Roman"/>
        <family val="1"/>
      </rPr>
      <t>5</t>
    </r>
    <r>
      <rPr>
        <sz val="11"/>
        <color theme="1"/>
        <rFont val="宋体"/>
        <family val="3"/>
        <charset val="134"/>
      </rPr>
      <t>万元；娄底职业技术学院教育财建研究专项课题经费</t>
    </r>
    <r>
      <rPr>
        <sz val="11"/>
        <color theme="1"/>
        <rFont val="Times New Roman"/>
        <family val="1"/>
      </rPr>
      <t>1</t>
    </r>
    <r>
      <rPr>
        <sz val="11"/>
        <color theme="1"/>
        <rFont val="宋体"/>
        <family val="3"/>
        <charset val="134"/>
      </rPr>
      <t>万元</t>
    </r>
  </si>
  <si>
    <t>中共湖南省委党校、湖南行政学院</t>
    <phoneticPr fontId="105" type="noConversion"/>
  </si>
  <si>
    <t>中共湖南省委党校、湖南行政学院本级</t>
    <phoneticPr fontId="105" type="noConversion"/>
  </si>
  <si>
    <t>湖南省社会科学界联合会</t>
    <phoneticPr fontId="105" type="noConversion"/>
  </si>
  <si>
    <t>湖南省社会科学界联合会本级</t>
    <phoneticPr fontId="105" type="noConversion"/>
  </si>
  <si>
    <t>湖南邮电职业技术学院</t>
    <phoneticPr fontId="105" type="noConversion"/>
  </si>
  <si>
    <t>湖南邮电职业技术学院本级</t>
    <phoneticPr fontId="105" type="noConversion"/>
  </si>
  <si>
    <t>2023年国家义务教育质量监测经费省级补助资金表</t>
    <phoneticPr fontId="105" type="noConversion"/>
  </si>
  <si>
    <r>
      <t>2023</t>
    </r>
    <r>
      <rPr>
        <sz val="18"/>
        <rFont val="方正小标宋简体"/>
        <family val="3"/>
        <charset val="134"/>
      </rPr>
      <t>年校外培训综合治理资金安排表</t>
    </r>
    <phoneticPr fontId="1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</si>
</sst>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 #,##0.00_ ;_ \¥* \-#,##0.00_ ;_ \¥* &quot;-&quot;??_ ;_ @_ "/>
  </numFmts>
  <fonts count="107">
    <font>
      <sz val="11"/>
      <color theme="1"/>
      <name val="Tahoma"/>
      <charset val="134"/>
    </font>
    <font>
      <sz val="12"/>
      <color theme="1"/>
      <name val="黑体"/>
      <family val="3"/>
      <charset val="134"/>
    </font>
    <font>
      <sz val="18"/>
      <color theme="1"/>
      <name val="方正小标宋_GBK"/>
      <family val="4"/>
      <charset val="134"/>
    </font>
    <font>
      <sz val="12"/>
      <color theme="1"/>
      <name val="楷体_GB2312"/>
      <family val="3"/>
      <charset val="134"/>
    </font>
    <font>
      <sz val="11"/>
      <color theme="1"/>
      <name val="宋体"/>
      <family val="3"/>
      <charset val="134"/>
    </font>
    <font>
      <b/>
      <sz val="10"/>
      <color theme="1"/>
      <name val="宋体"/>
      <family val="3"/>
      <charset val="134"/>
    </font>
    <font>
      <sz val="10"/>
      <color theme="1"/>
      <name val="宋体"/>
      <family val="3"/>
      <charset val="134"/>
    </font>
    <font>
      <sz val="10"/>
      <color theme="1"/>
      <name val="Tahoma"/>
      <family val="2"/>
    </font>
    <font>
      <b/>
      <sz val="10"/>
      <color theme="1"/>
      <name val="Tahoma"/>
      <family val="2"/>
    </font>
    <font>
      <sz val="12"/>
      <name val="Times New Roman"/>
      <family val="1"/>
    </font>
    <font>
      <sz val="10"/>
      <name val="Times New Roman"/>
      <family val="1"/>
    </font>
    <font>
      <sz val="12"/>
      <name val="黑体"/>
      <family val="3"/>
      <charset val="134"/>
    </font>
    <font>
      <sz val="18"/>
      <name val="Times New Roman"/>
      <family val="1"/>
    </font>
    <font>
      <sz val="10"/>
      <name val="宋体"/>
      <family val="3"/>
      <charset val="134"/>
    </font>
    <font>
      <b/>
      <sz val="10"/>
      <name val="Times New Roman"/>
      <family val="1"/>
    </font>
    <font>
      <b/>
      <sz val="10"/>
      <name val="宋体"/>
      <family val="3"/>
      <charset val="134"/>
    </font>
    <font>
      <sz val="10"/>
      <color indexed="8"/>
      <name val="宋体"/>
      <family val="3"/>
      <charset val="134"/>
    </font>
    <font>
      <b/>
      <sz val="10"/>
      <color indexed="8"/>
      <name val="宋体"/>
      <family val="3"/>
      <charset val="134"/>
    </font>
    <font>
      <sz val="11"/>
      <color theme="1"/>
      <name val="宋体"/>
      <family val="3"/>
      <charset val="134"/>
      <scheme val="minor"/>
    </font>
    <font>
      <sz val="20"/>
      <color rgb="FF000000"/>
      <name val="Times New Roman"/>
      <family val="1"/>
    </font>
    <font>
      <sz val="14"/>
      <color theme="1"/>
      <name val="黑体"/>
      <family val="3"/>
      <charset val="134"/>
    </font>
    <font>
      <sz val="10"/>
      <color theme="1"/>
      <name val="Times New Roman"/>
      <family val="1"/>
    </font>
    <font>
      <sz val="10"/>
      <color rgb="FF000000"/>
      <name val="宋体"/>
      <family val="3"/>
      <charset val="134"/>
    </font>
    <font>
      <sz val="10"/>
      <color rgb="FF000000"/>
      <name val="Times New Roman"/>
      <family val="1"/>
    </font>
    <font>
      <sz val="20"/>
      <color theme="1"/>
      <name val="Times New Roman"/>
      <family val="1"/>
    </font>
    <font>
      <sz val="16"/>
      <color theme="1"/>
      <name val="方正小标宋简体"/>
      <family val="3"/>
      <charset val="134"/>
    </font>
    <font>
      <b/>
      <sz val="10.5"/>
      <color theme="1"/>
      <name val="宋体"/>
      <family val="3"/>
      <charset val="134"/>
      <scheme val="minor"/>
    </font>
    <font>
      <sz val="10.5"/>
      <color theme="1"/>
      <name val="Times New Roman"/>
      <family val="1"/>
    </font>
    <font>
      <sz val="10.5"/>
      <color theme="1"/>
      <name val="宋体"/>
      <family val="3"/>
      <charset val="134"/>
      <scheme val="minor"/>
    </font>
    <font>
      <sz val="11"/>
      <color rgb="FFFF0000"/>
      <name val="Tahoma"/>
      <family val="2"/>
    </font>
    <font>
      <b/>
      <sz val="11"/>
      <color rgb="FFFF0000"/>
      <name val="Tahoma"/>
      <family val="2"/>
    </font>
    <font>
      <sz val="16"/>
      <color theme="1"/>
      <name val="方正小标宋_GBK"/>
      <family val="4"/>
      <charset val="134"/>
    </font>
    <font>
      <b/>
      <sz val="11"/>
      <color theme="1"/>
      <name val="宋体"/>
      <family val="3"/>
      <charset val="134"/>
      <scheme val="minor"/>
    </font>
    <font>
      <sz val="11"/>
      <name val="宋体"/>
      <family val="3"/>
      <charset val="134"/>
      <scheme val="minor"/>
    </font>
    <font>
      <sz val="11"/>
      <color rgb="FF000000"/>
      <name val="宋体"/>
      <family val="3"/>
      <charset val="134"/>
      <scheme val="minor"/>
    </font>
    <font>
      <sz val="11"/>
      <color rgb="FF333333"/>
      <name val="宋体"/>
      <family val="3"/>
      <charset val="134"/>
      <scheme val="minor"/>
    </font>
    <font>
      <b/>
      <sz val="11"/>
      <color rgb="FF000000"/>
      <name val="宋体"/>
      <family val="3"/>
      <charset val="134"/>
      <scheme val="minor"/>
    </font>
    <font>
      <b/>
      <sz val="11"/>
      <name val="宋体"/>
      <family val="3"/>
      <charset val="134"/>
      <scheme val="minor"/>
    </font>
    <font>
      <sz val="11"/>
      <color rgb="FF1D41D5"/>
      <name val="Tahoma"/>
      <family val="2"/>
    </font>
    <font>
      <b/>
      <sz val="10"/>
      <color theme="1"/>
      <name val="Times New Roman"/>
      <family val="1"/>
    </font>
    <font>
      <sz val="10"/>
      <color theme="1"/>
      <name val="宋体"/>
      <family val="3"/>
      <charset val="134"/>
    </font>
    <font>
      <sz val="10"/>
      <color theme="1"/>
      <name val="仿宋_GB2312"/>
      <family val="3"/>
      <charset val="134"/>
    </font>
    <font>
      <b/>
      <sz val="10"/>
      <color theme="1"/>
      <name val="宋体"/>
      <family val="3"/>
      <charset val="134"/>
      <scheme val="minor"/>
    </font>
    <font>
      <sz val="10"/>
      <name val="宋体"/>
      <family val="3"/>
      <charset val="134"/>
      <scheme val="major"/>
    </font>
    <font>
      <sz val="10"/>
      <color theme="1"/>
      <name val="宋体"/>
      <family val="3"/>
      <charset val="134"/>
      <scheme val="minor"/>
    </font>
    <font>
      <sz val="9"/>
      <color theme="1"/>
      <name val="宋体"/>
      <family val="3"/>
      <charset val="134"/>
      <scheme val="major"/>
    </font>
    <font>
      <sz val="8"/>
      <color theme="1"/>
      <name val="宋体"/>
      <family val="3"/>
      <charset val="134"/>
      <scheme val="major"/>
    </font>
    <font>
      <sz val="10"/>
      <color theme="1"/>
      <name val="Times New Roman"/>
      <family val="1"/>
    </font>
    <font>
      <sz val="10"/>
      <color theme="1"/>
      <name val="宋体"/>
      <family val="3"/>
      <charset val="134"/>
      <scheme val="major"/>
    </font>
    <font>
      <sz val="10"/>
      <color theme="1"/>
      <name val="宋体"/>
      <family val="3"/>
      <charset val="134"/>
      <scheme val="minor"/>
    </font>
    <font>
      <sz val="9"/>
      <color theme="1"/>
      <name val="宋体"/>
      <family val="3"/>
      <charset val="134"/>
      <scheme val="minor"/>
    </font>
    <font>
      <sz val="8"/>
      <color theme="1"/>
      <name val="宋体"/>
      <family val="3"/>
      <charset val="134"/>
      <scheme val="minor"/>
    </font>
    <font>
      <sz val="10"/>
      <color theme="1"/>
      <name val="仿宋_GB2312"/>
      <family val="3"/>
      <charset val="134"/>
    </font>
    <font>
      <sz val="10"/>
      <name val="宋体"/>
      <family val="3"/>
      <charset val="134"/>
      <scheme val="minor"/>
    </font>
    <font>
      <sz val="10"/>
      <color rgb="FF1D41D5"/>
      <name val="宋体"/>
      <family val="3"/>
      <charset val="134"/>
    </font>
    <font>
      <sz val="10"/>
      <color rgb="FF1D41D5"/>
      <name val="Times New Roman"/>
      <family val="1"/>
    </font>
    <font>
      <sz val="10"/>
      <color rgb="FF1D41D5"/>
      <name val="仿宋_GB2312"/>
      <family val="3"/>
      <charset val="134"/>
    </font>
    <font>
      <b/>
      <sz val="10"/>
      <color theme="1"/>
      <name val="仿宋_GB2312"/>
      <family val="3"/>
      <charset val="134"/>
    </font>
    <font>
      <sz val="10.5"/>
      <color theme="1"/>
      <name val="仿宋_GB2312"/>
      <family val="3"/>
      <charset val="134"/>
    </font>
    <font>
      <b/>
      <sz val="10"/>
      <color theme="1"/>
      <name val="宋体"/>
      <family val="3"/>
      <charset val="134"/>
    </font>
    <font>
      <sz val="9"/>
      <name val="宋体"/>
      <family val="3"/>
      <charset val="134"/>
      <scheme val="minor"/>
    </font>
    <font>
      <sz val="10"/>
      <color rgb="FFFF0000"/>
      <name val="宋体"/>
      <family val="3"/>
      <charset val="134"/>
      <scheme val="minor"/>
    </font>
    <font>
      <sz val="11"/>
      <color rgb="FFFF0000"/>
      <name val="宋体"/>
      <family val="3"/>
      <charset val="134"/>
      <scheme val="minor"/>
    </font>
    <font>
      <sz val="11"/>
      <color indexed="8"/>
      <name val="宋体"/>
      <family val="3"/>
      <charset val="134"/>
    </font>
    <font>
      <sz val="10"/>
      <name val="Arial"/>
      <family val="2"/>
    </font>
    <font>
      <b/>
      <sz val="11"/>
      <color indexed="52"/>
      <name val="宋体"/>
      <family val="3"/>
      <charset val="134"/>
    </font>
    <font>
      <sz val="12"/>
      <name val="宋体"/>
      <family val="3"/>
      <charset val="134"/>
    </font>
    <font>
      <b/>
      <sz val="11"/>
      <color indexed="63"/>
      <name val="宋体"/>
      <family val="3"/>
      <charset val="134"/>
    </font>
    <font>
      <sz val="11"/>
      <color indexed="60"/>
      <name val="宋体"/>
      <family val="3"/>
      <charset val="134"/>
    </font>
    <font>
      <sz val="11"/>
      <color indexed="9"/>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8"/>
      <name val="Tahoma"/>
      <family val="2"/>
    </font>
    <font>
      <u/>
      <sz val="12"/>
      <color indexed="12"/>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18"/>
      <name val="方正小标宋简体"/>
      <family val="3"/>
      <charset val="134"/>
    </font>
    <font>
      <sz val="20"/>
      <color rgb="FF000000"/>
      <name val="宋体"/>
      <family val="3"/>
      <charset val="134"/>
    </font>
    <font>
      <sz val="14"/>
      <color theme="1"/>
      <name val="Times New Roman"/>
      <family val="1"/>
    </font>
    <font>
      <sz val="20"/>
      <color theme="1"/>
      <name val="宋体"/>
      <family val="3"/>
      <charset val="134"/>
    </font>
    <font>
      <b/>
      <sz val="10.5"/>
      <color theme="1"/>
      <name val="宋体"/>
      <family val="3"/>
      <charset val="134"/>
    </font>
    <font>
      <sz val="10.5"/>
      <color theme="1"/>
      <name val="宋体"/>
      <family val="3"/>
      <charset val="134"/>
    </font>
    <font>
      <sz val="11"/>
      <color theme="1"/>
      <name val="Tahoma"/>
      <family val="2"/>
    </font>
    <font>
      <sz val="12"/>
      <color theme="1"/>
      <name val="Times New Roman"/>
      <family val="1"/>
    </font>
    <font>
      <sz val="11"/>
      <color theme="1"/>
      <name val="Times New Roman"/>
      <family val="1"/>
    </font>
    <font>
      <b/>
      <sz val="11"/>
      <color theme="1"/>
      <name val="Times New Roman"/>
      <family val="1"/>
    </font>
    <font>
      <b/>
      <sz val="14"/>
      <name val="Times New Roman"/>
      <family val="1"/>
    </font>
    <font>
      <b/>
      <sz val="14"/>
      <color theme="1"/>
      <name val="Times New Roman"/>
      <family val="1"/>
    </font>
    <font>
      <sz val="12"/>
      <color theme="1"/>
      <name val="宋体"/>
      <family val="3"/>
      <charset val="134"/>
    </font>
    <font>
      <b/>
      <sz val="11"/>
      <color indexed="8"/>
      <name val="Times New Roman"/>
      <family val="1"/>
    </font>
    <font>
      <b/>
      <sz val="11"/>
      <name val="Times New Roman"/>
      <family val="1"/>
    </font>
    <font>
      <sz val="11"/>
      <color indexed="8"/>
      <name val="Times New Roman"/>
      <family val="1"/>
    </font>
    <font>
      <b/>
      <sz val="12"/>
      <color theme="1"/>
      <name val="Times New Roman"/>
      <family val="1"/>
    </font>
    <font>
      <b/>
      <sz val="12"/>
      <color theme="1"/>
      <name val="宋体"/>
      <family val="3"/>
      <charset val="134"/>
    </font>
    <font>
      <sz val="11"/>
      <color rgb="FF000000"/>
      <name val="Times New Roman"/>
      <family val="1"/>
    </font>
    <font>
      <sz val="12"/>
      <color rgb="FF000000"/>
      <name val="Times New Roman"/>
      <family val="1"/>
    </font>
    <font>
      <sz val="11"/>
      <name val="Times New Roman"/>
      <family val="1"/>
    </font>
    <font>
      <sz val="9"/>
      <name val="Tahoma"/>
      <family val="2"/>
    </font>
    <font>
      <b/>
      <sz val="12"/>
      <name val="Times New Roman"/>
      <family val="1"/>
    </font>
  </fonts>
  <fills count="2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99">
    <xf numFmtId="0" fontId="0" fillId="0" borderId="0"/>
    <xf numFmtId="0" fontId="63" fillId="4" borderId="0" applyNumberFormat="0" applyBorder="0" applyAlignment="0" applyProtection="0">
      <alignment vertical="center"/>
    </xf>
    <xf numFmtId="0" fontId="90" fillId="0" borderId="0">
      <alignment vertical="center"/>
    </xf>
    <xf numFmtId="0" fontId="64" fillId="0" borderId="0" applyNumberFormat="0" applyFill="0" applyBorder="0" applyAlignment="0" applyProtection="0"/>
    <xf numFmtId="0" fontId="65" fillId="5" borderId="16" applyNumberFormat="0" applyAlignment="0" applyProtection="0">
      <alignment vertical="center"/>
    </xf>
    <xf numFmtId="0" fontId="66" fillId="0" borderId="0"/>
    <xf numFmtId="0" fontId="90" fillId="0" borderId="0">
      <alignment vertical="center"/>
    </xf>
    <xf numFmtId="0" fontId="63" fillId="6" borderId="0" applyNumberFormat="0" applyBorder="0" applyAlignment="0" applyProtection="0">
      <alignment vertical="center"/>
    </xf>
    <xf numFmtId="0" fontId="66" fillId="0" borderId="0">
      <alignment vertical="center"/>
    </xf>
    <xf numFmtId="0" fontId="63" fillId="7" borderId="0" applyNumberFormat="0" applyBorder="0" applyAlignment="0" applyProtection="0">
      <alignment vertical="center"/>
    </xf>
    <xf numFmtId="0" fontId="63" fillId="8" borderId="0" applyNumberFormat="0" applyBorder="0" applyAlignment="0" applyProtection="0">
      <alignment vertical="center"/>
    </xf>
    <xf numFmtId="0" fontId="66" fillId="0" borderId="0"/>
    <xf numFmtId="0" fontId="63" fillId="7" borderId="0" applyNumberFormat="0" applyBorder="0" applyAlignment="0" applyProtection="0">
      <alignment vertical="center"/>
    </xf>
    <xf numFmtId="0" fontId="67" fillId="5" borderId="17" applyNumberFormat="0" applyAlignment="0" applyProtection="0">
      <alignment vertical="center"/>
    </xf>
    <xf numFmtId="0" fontId="68" fillId="6" borderId="0" applyNumberFormat="0" applyBorder="0" applyAlignment="0" applyProtection="0">
      <alignment vertical="center"/>
    </xf>
    <xf numFmtId="0" fontId="63" fillId="6" borderId="0" applyNumberFormat="0" applyBorder="0" applyAlignment="0" applyProtection="0">
      <alignment vertical="center"/>
    </xf>
    <xf numFmtId="0" fontId="63" fillId="8" borderId="0" applyNumberFormat="0" applyBorder="0" applyAlignment="0" applyProtection="0">
      <alignment vertical="center"/>
    </xf>
    <xf numFmtId="0" fontId="63" fillId="9" borderId="0" applyNumberFormat="0" applyBorder="0" applyAlignment="0" applyProtection="0">
      <alignment vertical="center"/>
    </xf>
    <xf numFmtId="0" fontId="90" fillId="0" borderId="0"/>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3" fillId="5" borderId="0" applyNumberFormat="0" applyBorder="0" applyAlignment="0" applyProtection="0">
      <alignment vertical="center"/>
    </xf>
    <xf numFmtId="0" fontId="69" fillId="7" borderId="0" applyNumberFormat="0" applyBorder="0" applyAlignment="0" applyProtection="0">
      <alignment vertical="center"/>
    </xf>
    <xf numFmtId="0" fontId="90" fillId="0" borderId="0">
      <alignment vertical="center"/>
    </xf>
    <xf numFmtId="0" fontId="69" fillId="8"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70" fillId="0" borderId="18" applyNumberFormat="0" applyFill="0" applyAlignment="0" applyProtection="0">
      <alignment vertical="center"/>
    </xf>
    <xf numFmtId="0" fontId="71" fillId="0" borderId="18" applyNumberFormat="0" applyFill="0" applyAlignment="0" applyProtection="0">
      <alignment vertical="center"/>
    </xf>
    <xf numFmtId="0" fontId="72" fillId="0" borderId="19" applyNumberFormat="0" applyFill="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15" borderId="0" applyNumberFormat="0" applyBorder="0" applyAlignment="0" applyProtection="0">
      <alignment vertical="center"/>
    </xf>
    <xf numFmtId="0" fontId="90" fillId="0" borderId="0">
      <alignment vertical="center"/>
    </xf>
    <xf numFmtId="0" fontId="18"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66"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66" fillId="0" borderId="0">
      <alignment vertical="center"/>
    </xf>
    <xf numFmtId="0" fontId="75" fillId="0" borderId="0">
      <alignment vertical="center"/>
    </xf>
    <xf numFmtId="0" fontId="75" fillId="0" borderId="0">
      <alignment vertical="center"/>
    </xf>
    <xf numFmtId="0" fontId="90" fillId="0" borderId="0">
      <alignment vertical="center"/>
    </xf>
    <xf numFmtId="0" fontId="66" fillId="0" borderId="0" applyProtection="0">
      <alignment vertical="center"/>
    </xf>
    <xf numFmtId="0" fontId="18" fillId="0" borderId="0"/>
    <xf numFmtId="0" fontId="66" fillId="0" borderId="0">
      <alignment vertical="center"/>
    </xf>
    <xf numFmtId="0" fontId="64" fillId="0" borderId="0" applyNumberFormat="0" applyFill="0" applyBorder="0" applyAlignment="0" applyProtection="0"/>
    <xf numFmtId="0" fontId="66" fillId="0" borderId="0"/>
    <xf numFmtId="0" fontId="66" fillId="0" borderId="0">
      <alignment vertical="center"/>
    </xf>
    <xf numFmtId="0" fontId="90" fillId="0" borderId="0">
      <alignment vertical="center"/>
    </xf>
    <xf numFmtId="0" fontId="90" fillId="0" borderId="0">
      <alignment vertical="center"/>
    </xf>
    <xf numFmtId="0" fontId="90" fillId="0" borderId="0">
      <alignment vertical="center"/>
    </xf>
    <xf numFmtId="0" fontId="66" fillId="0" borderId="0">
      <alignment vertical="center"/>
    </xf>
    <xf numFmtId="0" fontId="66" fillId="0" borderId="0">
      <alignment vertical="center"/>
    </xf>
    <xf numFmtId="0" fontId="90" fillId="0" borderId="0">
      <alignment vertical="center"/>
    </xf>
    <xf numFmtId="0" fontId="90" fillId="0" borderId="0">
      <alignment vertical="center"/>
    </xf>
    <xf numFmtId="0" fontId="4" fillId="0" borderId="0">
      <alignment vertical="center"/>
    </xf>
    <xf numFmtId="0" fontId="90" fillId="0" borderId="0">
      <alignment vertical="center"/>
    </xf>
    <xf numFmtId="0" fontId="18" fillId="0" borderId="0">
      <alignment vertical="center"/>
    </xf>
    <xf numFmtId="0" fontId="66" fillId="0" borderId="0">
      <alignment vertical="center"/>
    </xf>
    <xf numFmtId="0" fontId="66" fillId="10" borderId="20" applyNumberFormat="0" applyFont="0" applyAlignment="0" applyProtection="0">
      <alignment vertical="center"/>
    </xf>
    <xf numFmtId="0" fontId="66" fillId="0" borderId="0"/>
    <xf numFmtId="0" fontId="18" fillId="0" borderId="0">
      <alignment vertical="center"/>
    </xf>
    <xf numFmtId="0" fontId="90" fillId="0" borderId="0">
      <alignment vertical="center"/>
    </xf>
    <xf numFmtId="0" fontId="90" fillId="0" borderId="0">
      <alignment vertical="center"/>
    </xf>
    <xf numFmtId="0" fontId="66" fillId="0" borderId="0"/>
    <xf numFmtId="0" fontId="90" fillId="0" borderId="0">
      <alignment vertical="center"/>
    </xf>
    <xf numFmtId="0" fontId="90" fillId="0" borderId="0">
      <alignment vertical="center"/>
    </xf>
    <xf numFmtId="0" fontId="76" fillId="0" borderId="0" applyNumberFormat="0" applyFill="0" applyBorder="0" applyAlignment="0" applyProtection="0">
      <alignment vertical="top"/>
      <protection locked="0"/>
    </xf>
    <xf numFmtId="0" fontId="77" fillId="12" borderId="0" applyNumberFormat="0" applyBorder="0" applyAlignment="0" applyProtection="0">
      <alignment vertical="center"/>
    </xf>
    <xf numFmtId="0" fontId="78" fillId="0" borderId="21" applyNumberFormat="0" applyFill="0" applyAlignment="0" applyProtection="0">
      <alignment vertical="center"/>
    </xf>
    <xf numFmtId="176" fontId="66" fillId="0" borderId="0" applyFont="0" applyFill="0" applyBorder="0" applyAlignment="0" applyProtection="0">
      <alignment vertical="center"/>
    </xf>
    <xf numFmtId="176" fontId="66" fillId="0" borderId="0" applyFont="0" applyFill="0" applyBorder="0" applyAlignment="0" applyProtection="0">
      <alignment vertical="center"/>
    </xf>
    <xf numFmtId="176" fontId="66" fillId="0" borderId="0" applyFont="0" applyFill="0" applyBorder="0" applyAlignment="0" applyProtection="0"/>
    <xf numFmtId="0" fontId="79" fillId="16" borderId="22" applyNumberForma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23" applyNumberFormat="0" applyFill="0" applyAlignment="0" applyProtection="0">
      <alignment vertical="center"/>
    </xf>
    <xf numFmtId="0" fontId="69" fillId="13" borderId="0" applyNumberFormat="0" applyBorder="0" applyAlignment="0" applyProtection="0">
      <alignment vertical="center"/>
    </xf>
    <xf numFmtId="0" fontId="69" fillId="17" borderId="0" applyNumberFormat="0" applyBorder="0" applyAlignment="0" applyProtection="0">
      <alignment vertical="center"/>
    </xf>
    <xf numFmtId="0" fontId="69" fillId="16"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9" fillId="14" borderId="0" applyNumberFormat="0" applyBorder="0" applyAlignment="0" applyProtection="0">
      <alignment vertical="center"/>
    </xf>
    <xf numFmtId="0" fontId="83" fillId="8" borderId="16" applyNumberFormat="0" applyAlignment="0" applyProtection="0">
      <alignment vertical="center"/>
    </xf>
  </cellStyleXfs>
  <cellXfs count="478">
    <xf numFmtId="0" fontId="0" fillId="0" borderId="0" xfId="0"/>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xf numFmtId="0" fontId="4" fillId="0" borderId="0" xfId="0" applyFont="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left" wrapText="1"/>
    </xf>
    <xf numFmtId="0" fontId="9" fillId="0" borderId="0" xfId="0" applyFont="1" applyFill="1" applyBorder="1" applyAlignment="1"/>
    <xf numFmtId="0" fontId="11"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3" xfId="0" applyFont="1" applyFill="1" applyBorder="1" applyAlignment="1">
      <alignment horizontal="center" vertical="center"/>
    </xf>
    <xf numFmtId="0" fontId="15"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6" xfId="0" applyFont="1" applyFill="1" applyBorder="1" applyAlignment="1">
      <alignment horizontal="center" vertical="center"/>
    </xf>
    <xf numFmtId="0" fontId="9" fillId="0" borderId="1" xfId="0" applyFont="1" applyFill="1" applyBorder="1" applyAlignment="1">
      <alignment horizontal="center"/>
    </xf>
    <xf numFmtId="0" fontId="10" fillId="0" borderId="1" xfId="0" applyFont="1" applyFill="1" applyBorder="1" applyAlignment="1">
      <alignment horizontal="left" wrapText="1"/>
    </xf>
    <xf numFmtId="0" fontId="18" fillId="0" borderId="0" xfId="0" applyFont="1" applyFill="1" applyAlignment="1">
      <alignment horizontal="center" vertical="center"/>
    </xf>
    <xf numFmtId="0" fontId="18" fillId="0" borderId="0" xfId="0" applyFont="1" applyFill="1" applyAlignment="1">
      <alignment vertical="center"/>
    </xf>
    <xf numFmtId="0" fontId="1" fillId="0" borderId="0" xfId="0" applyFont="1" applyFill="1" applyBorder="1" applyAlignment="1">
      <alignment horizontal="center" vertical="center"/>
    </xf>
    <xf numFmtId="0" fontId="18" fillId="0" borderId="0" xfId="0" applyFont="1" applyFill="1" applyBorder="1" applyAlignment="1">
      <alignmen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0" xfId="18" applyFont="1"/>
    <xf numFmtId="0" fontId="30" fillId="0" borderId="0" xfId="18" applyFont="1"/>
    <xf numFmtId="0" fontId="90" fillId="0" borderId="0" xfId="18"/>
    <xf numFmtId="0" fontId="90" fillId="0" borderId="0" xfId="18" applyAlignment="1">
      <alignment horizontal="center"/>
    </xf>
    <xf numFmtId="0" fontId="1" fillId="0" borderId="0" xfId="18" applyFont="1" applyAlignment="1">
      <alignment horizontal="center" vertical="center"/>
    </xf>
    <xf numFmtId="0" fontId="4" fillId="0" borderId="0" xfId="18" applyFont="1" applyAlignment="1">
      <alignment horizontal="center"/>
    </xf>
    <xf numFmtId="0" fontId="5" fillId="0" borderId="1" xfId="18" applyFont="1" applyFill="1" applyBorder="1" applyAlignment="1">
      <alignment horizontal="center" vertical="center" wrapText="1"/>
    </xf>
    <xf numFmtId="0" fontId="5" fillId="0" borderId="1" xfId="18" applyFont="1" applyFill="1" applyBorder="1" applyAlignment="1" applyProtection="1">
      <alignment horizontal="center" vertical="center"/>
    </xf>
    <xf numFmtId="0" fontId="5" fillId="0" borderId="1" xfId="18" applyFont="1" applyFill="1" applyBorder="1" applyAlignment="1" applyProtection="1">
      <alignment horizontal="center" vertical="center" wrapText="1"/>
    </xf>
    <xf numFmtId="0" fontId="32" fillId="0" borderId="1" xfId="18" applyFont="1" applyFill="1" applyBorder="1" applyAlignment="1">
      <alignment horizontal="center" vertical="center" wrapText="1"/>
    </xf>
    <xf numFmtId="0" fontId="32" fillId="0" borderId="1" xfId="18" applyFont="1" applyFill="1" applyBorder="1" applyAlignment="1">
      <alignment horizontal="center" vertical="center"/>
    </xf>
    <xf numFmtId="0" fontId="32" fillId="0" borderId="1" xfId="18" applyFont="1" applyFill="1" applyBorder="1" applyAlignment="1" applyProtection="1">
      <alignment horizontal="center" vertical="center"/>
    </xf>
    <xf numFmtId="0" fontId="32" fillId="0" borderId="1" xfId="18" applyFont="1" applyFill="1" applyBorder="1" applyAlignment="1" applyProtection="1">
      <alignment horizontal="center" vertical="center" wrapText="1"/>
    </xf>
    <xf numFmtId="0" fontId="18" fillId="0" borderId="5" xfId="18" applyFont="1" applyFill="1" applyBorder="1" applyAlignment="1">
      <alignment horizontal="center" vertical="center" wrapText="1"/>
    </xf>
    <xf numFmtId="0" fontId="18" fillId="0" borderId="1" xfId="18"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xf>
    <xf numFmtId="0" fontId="18" fillId="0" borderId="1" xfId="18"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18"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0" fontId="18" fillId="0" borderId="3" xfId="18" applyNumberFormat="1" applyFont="1" applyFill="1" applyBorder="1" applyAlignment="1">
      <alignment horizontal="center" vertical="center" wrapText="1"/>
    </xf>
    <xf numFmtId="0" fontId="18" fillId="0" borderId="1" xfId="18" applyNumberFormat="1" applyFont="1" applyFill="1" applyBorder="1" applyAlignment="1" applyProtection="1">
      <alignment horizontal="center" vertical="center"/>
    </xf>
    <xf numFmtId="0" fontId="18" fillId="0" borderId="9" xfId="18" applyNumberFormat="1" applyFont="1" applyFill="1" applyBorder="1" applyAlignment="1">
      <alignment horizontal="center" vertical="center" wrapText="1"/>
    </xf>
    <xf numFmtId="0" fontId="18" fillId="2" borderId="1" xfId="18" applyFont="1" applyFill="1" applyBorder="1" applyAlignment="1" applyProtection="1">
      <alignment horizontal="center" vertical="center" wrapText="1"/>
    </xf>
    <xf numFmtId="0" fontId="18" fillId="0" borderId="3" xfId="18" applyFont="1" applyFill="1" applyBorder="1" applyAlignment="1">
      <alignment horizontal="center" vertical="center"/>
    </xf>
    <xf numFmtId="0" fontId="33" fillId="0" borderId="1" xfId="18" applyFont="1" applyFill="1" applyBorder="1" applyAlignment="1">
      <alignment horizontal="center" vertical="center" wrapText="1"/>
    </xf>
    <xf numFmtId="0" fontId="18" fillId="0" borderId="1" xfId="18" applyNumberFormat="1" applyFont="1" applyFill="1" applyBorder="1" applyAlignment="1" applyProtection="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4" xfId="18" applyNumberFormat="1" applyFont="1" applyFill="1" applyBorder="1" applyAlignment="1">
      <alignment horizontal="center" vertical="center" wrapText="1"/>
    </xf>
    <xf numFmtId="0" fontId="18" fillId="0" borderId="1" xfId="18" applyFont="1" applyBorder="1" applyAlignment="1">
      <alignment horizontal="center"/>
    </xf>
    <xf numFmtId="0" fontId="18" fillId="0" borderId="3" xfId="18" applyFont="1" applyFill="1" applyBorder="1" applyAlignment="1">
      <alignment horizontal="center" vertical="center" wrapText="1"/>
    </xf>
    <xf numFmtId="0" fontId="35" fillId="0" borderId="1" xfId="0" applyFont="1" applyFill="1" applyBorder="1" applyAlignment="1">
      <alignment horizontal="left" vertical="center" wrapText="1"/>
    </xf>
    <xf numFmtId="0" fontId="18" fillId="0" borderId="4" xfId="18" applyFont="1" applyFill="1" applyBorder="1" applyAlignment="1">
      <alignment horizontal="center" vertical="center" wrapText="1"/>
    </xf>
    <xf numFmtId="0" fontId="18" fillId="0" borderId="1" xfId="18" applyFont="1" applyBorder="1" applyAlignment="1">
      <alignment horizontal="center" vertical="center"/>
    </xf>
    <xf numFmtId="0" fontId="18" fillId="0" borderId="2" xfId="18" applyFont="1" applyFill="1" applyBorder="1" applyAlignment="1">
      <alignment horizontal="center" vertical="center" wrapText="1"/>
    </xf>
    <xf numFmtId="0" fontId="18" fillId="0" borderId="6" xfId="18" applyFont="1" applyFill="1" applyBorder="1" applyAlignment="1">
      <alignment horizontal="center" vertical="center" wrapText="1"/>
    </xf>
    <xf numFmtId="0" fontId="18" fillId="0" borderId="13" xfId="18"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18" applyFont="1" applyFill="1" applyBorder="1" applyAlignment="1">
      <alignment horizontal="left" vertical="center" wrapText="1"/>
    </xf>
    <xf numFmtId="0" fontId="18" fillId="0" borderId="1" xfId="18" applyFont="1" applyFill="1" applyBorder="1" applyAlignment="1">
      <alignment horizontal="center" vertical="center"/>
    </xf>
    <xf numFmtId="0" fontId="18" fillId="0" borderId="6" xfId="18" applyFont="1" applyFill="1" applyBorder="1" applyAlignment="1" applyProtection="1">
      <alignment horizontal="center" vertical="center" wrapText="1"/>
    </xf>
    <xf numFmtId="0" fontId="33" fillId="0" borderId="6" xfId="0" applyFont="1" applyFill="1" applyBorder="1" applyAlignment="1">
      <alignment horizontal="center" vertical="center" wrapText="1"/>
    </xf>
    <xf numFmtId="0" fontId="33" fillId="0" borderId="6"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1" xfId="18" applyFont="1" applyFill="1" applyBorder="1" applyAlignment="1" applyProtection="1">
      <alignment horizontal="center" vertical="center"/>
    </xf>
    <xf numFmtId="0" fontId="18" fillId="2" borderId="1" xfId="53" applyFont="1" applyFill="1" applyBorder="1" applyAlignment="1">
      <alignment horizontal="center" vertical="center" wrapText="1"/>
    </xf>
    <xf numFmtId="0" fontId="29" fillId="0" borderId="0" xfId="0" applyFont="1"/>
    <xf numFmtId="0" fontId="29" fillId="0" borderId="0" xfId="0" applyFont="1" applyAlignment="1">
      <alignment horizontal="center" vertical="center" wrapText="1"/>
    </xf>
    <xf numFmtId="0" fontId="38" fillId="0" borderId="0" xfId="0" applyFont="1"/>
    <xf numFmtId="0" fontId="39" fillId="0" borderId="1" xfId="0" applyFont="1" applyFill="1" applyBorder="1" applyAlignment="1">
      <alignment horizontal="center" vertical="center"/>
    </xf>
    <xf numFmtId="0" fontId="39" fillId="0" borderId="1" xfId="0" applyFont="1" applyFill="1" applyBorder="1" applyAlignment="1" applyProtection="1">
      <alignment horizontal="center" vertical="center"/>
    </xf>
    <xf numFmtId="0" fontId="42" fillId="0" borderId="1" xfId="0" applyFont="1" applyFill="1" applyBorder="1" applyAlignment="1">
      <alignment horizontal="center" vertical="center"/>
    </xf>
    <xf numFmtId="0" fontId="42" fillId="0" borderId="1" xfId="0" applyFont="1" applyFill="1" applyBorder="1" applyAlignment="1" applyProtection="1">
      <alignment horizontal="center" vertical="center"/>
    </xf>
    <xf numFmtId="0" fontId="43" fillId="0" borderId="1" xfId="0"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xf>
    <xf numFmtId="0" fontId="41" fillId="0" borderId="1" xfId="0" applyFont="1" applyFill="1" applyBorder="1" applyAlignment="1">
      <alignment horizontal="center" vertical="center" wrapText="1"/>
    </xf>
    <xf numFmtId="0" fontId="45" fillId="2" borderId="1" xfId="0" applyFont="1" applyFill="1" applyBorder="1" applyAlignment="1" applyProtection="1">
      <alignment horizontal="center" vertical="center" wrapText="1"/>
    </xf>
    <xf numFmtId="0" fontId="46" fillId="2" borderId="1" xfId="0" applyFont="1" applyFill="1" applyBorder="1" applyAlignment="1" applyProtection="1">
      <alignment horizontal="center" vertical="center" wrapText="1"/>
    </xf>
    <xf numFmtId="0" fontId="44" fillId="0" borderId="1" xfId="0" applyFont="1" applyFill="1" applyBorder="1" applyAlignment="1">
      <alignment horizontal="center" vertical="center" wrapText="1"/>
    </xf>
    <xf numFmtId="0" fontId="49" fillId="0" borderId="1" xfId="0" applyNumberFormat="1" applyFont="1" applyFill="1" applyBorder="1" applyAlignment="1" applyProtection="1">
      <alignment horizontal="center" vertical="center"/>
    </xf>
    <xf numFmtId="0" fontId="49" fillId="0" borderId="1" xfId="0" applyFont="1" applyFill="1" applyBorder="1" applyAlignment="1">
      <alignment horizontal="center" vertical="center" wrapText="1"/>
    </xf>
    <xf numFmtId="0" fontId="50" fillId="0" borderId="1" xfId="0" applyFont="1" applyFill="1" applyBorder="1" applyAlignment="1" applyProtection="1">
      <alignment horizontal="center" vertical="center" wrapText="1"/>
    </xf>
    <xf numFmtId="0" fontId="51" fillId="0" borderId="1" xfId="0" applyFont="1" applyFill="1" applyBorder="1" applyAlignment="1" applyProtection="1">
      <alignment horizontal="center" vertical="center" wrapText="1"/>
    </xf>
    <xf numFmtId="0" fontId="44" fillId="0" borderId="6" xfId="0" applyFont="1" applyFill="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xf>
    <xf numFmtId="0" fontId="44" fillId="0" borderId="1" xfId="0"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wrapText="1"/>
    </xf>
    <xf numFmtId="0" fontId="57" fillId="0" borderId="1" xfId="0" applyFont="1" applyFill="1" applyBorder="1" applyAlignment="1">
      <alignment horizontal="center" vertical="center" wrapText="1"/>
    </xf>
    <xf numFmtId="0" fontId="39" fillId="0" borderId="1"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wrapText="1"/>
    </xf>
    <xf numFmtId="0" fontId="44" fillId="0" borderId="1" xfId="0" applyFont="1" applyBorder="1" applyAlignment="1">
      <alignment horizontal="center" vertical="center" wrapText="1"/>
    </xf>
    <xf numFmtId="0" fontId="44" fillId="0" borderId="0" xfId="0" applyFont="1" applyAlignment="1">
      <alignment horizontal="center" vertical="center" wrapText="1"/>
    </xf>
    <xf numFmtId="0" fontId="42" fillId="0" borderId="1" xfId="0" applyFont="1" applyFill="1" applyBorder="1" applyAlignment="1">
      <alignment horizontal="center" vertical="center" wrapText="1"/>
    </xf>
    <xf numFmtId="0" fontId="48" fillId="0" borderId="1" xfId="0" applyFont="1" applyFill="1" applyBorder="1" applyAlignment="1" applyProtection="1">
      <alignment horizontal="center" vertical="center" wrapText="1"/>
    </xf>
    <xf numFmtId="0" fontId="58" fillId="0" borderId="1" xfId="0" applyFont="1" applyBorder="1" applyAlignment="1">
      <alignment horizontal="center" vertical="center" wrapText="1"/>
    </xf>
    <xf numFmtId="0" fontId="41" fillId="0" borderId="3"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7" fillId="0" borderId="1" xfId="0" applyFont="1" applyFill="1" applyBorder="1" applyAlignment="1">
      <alignment horizontal="center" vertical="center"/>
    </xf>
    <xf numFmtId="0" fontId="57" fillId="0" borderId="2" xfId="0" applyFont="1" applyFill="1" applyBorder="1" applyAlignment="1">
      <alignment horizontal="center" vertical="center" wrapText="1"/>
    </xf>
    <xf numFmtId="0" fontId="48" fillId="0" borderId="6" xfId="0"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xf>
    <xf numFmtId="0" fontId="47" fillId="0" borderId="1" xfId="0" applyFont="1" applyFill="1" applyBorder="1" applyAlignment="1" applyProtection="1">
      <alignment horizontal="center" vertical="center"/>
    </xf>
    <xf numFmtId="0" fontId="41" fillId="0" borderId="5" xfId="0" applyFont="1" applyFill="1" applyBorder="1" applyAlignment="1">
      <alignment horizontal="center" vertical="center" wrapText="1"/>
    </xf>
    <xf numFmtId="0" fontId="49" fillId="0" borderId="1" xfId="0"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xf>
    <xf numFmtId="0" fontId="41" fillId="0" borderId="3" xfId="0" applyFont="1" applyFill="1" applyBorder="1" applyAlignment="1">
      <alignment horizontal="center" vertical="center" wrapText="1" shrinkToFit="1"/>
    </xf>
    <xf numFmtId="0" fontId="60" fillId="0" borderId="1" xfId="0" applyFont="1" applyFill="1" applyBorder="1" applyAlignment="1">
      <alignment horizontal="center" vertical="center" wrapText="1"/>
    </xf>
    <xf numFmtId="1" fontId="60" fillId="0" borderId="3" xfId="0" applyNumberFormat="1" applyFont="1" applyFill="1" applyBorder="1" applyAlignment="1">
      <alignment horizontal="center" vertical="center"/>
    </xf>
    <xf numFmtId="0" fontId="60" fillId="0" borderId="1" xfId="0" applyFont="1" applyFill="1" applyBorder="1" applyAlignment="1">
      <alignment horizontal="center" vertical="center"/>
    </xf>
    <xf numFmtId="0" fontId="41" fillId="0" borderId="1"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xf>
    <xf numFmtId="0" fontId="44" fillId="0" borderId="3" xfId="0" applyFont="1" applyFill="1" applyBorder="1" applyAlignment="1" applyProtection="1">
      <alignment horizontal="center" vertical="center" wrapText="1"/>
    </xf>
    <xf numFmtId="0" fontId="48" fillId="0" borderId="3" xfId="0" applyFont="1" applyFill="1" applyBorder="1" applyAlignment="1" applyProtection="1">
      <alignment horizontal="center" vertical="center" wrapText="1"/>
    </xf>
    <xf numFmtId="0" fontId="50" fillId="2" borderId="1" xfId="0" applyFont="1" applyFill="1" applyBorder="1" applyAlignment="1" applyProtection="1">
      <alignment horizontal="center" vertical="center" wrapText="1"/>
    </xf>
    <xf numFmtId="0" fontId="51" fillId="2" borderId="1" xfId="0" applyFont="1" applyFill="1" applyBorder="1" applyAlignment="1" applyProtection="1">
      <alignment horizontal="center" vertical="center" wrapText="1"/>
    </xf>
    <xf numFmtId="0" fontId="44" fillId="0" borderId="4" xfId="0" applyFont="1" applyFill="1" applyBorder="1" applyAlignment="1" applyProtection="1">
      <alignment horizontal="center" vertical="center" wrapText="1"/>
    </xf>
    <xf numFmtId="0" fontId="44" fillId="0" borderId="1" xfId="18" applyFont="1" applyFill="1" applyBorder="1" applyAlignment="1">
      <alignment horizontal="center" vertical="center" wrapText="1"/>
    </xf>
    <xf numFmtId="0" fontId="51" fillId="0" borderId="3" xfId="0" applyFont="1" applyFill="1" applyBorder="1" applyAlignment="1" applyProtection="1">
      <alignment horizontal="center" vertical="center" wrapText="1"/>
    </xf>
    <xf numFmtId="1" fontId="53" fillId="0" borderId="3" xfId="0" applyNumberFormat="1" applyFont="1" applyFill="1" applyBorder="1" applyAlignment="1">
      <alignment horizontal="center" vertical="center"/>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8" fillId="0" borderId="4" xfId="0" applyFont="1" applyFill="1" applyBorder="1" applyAlignment="1" applyProtection="1">
      <alignment horizontal="center" vertical="center" wrapText="1"/>
    </xf>
    <xf numFmtId="0" fontId="43" fillId="0" borderId="4" xfId="0" applyFont="1" applyFill="1" applyBorder="1" applyAlignment="1" applyProtection="1">
      <alignment horizontal="center" vertical="center" wrapText="1"/>
    </xf>
    <xf numFmtId="0" fontId="44" fillId="0" borderId="9" xfId="0" applyFont="1" applyFill="1" applyBorder="1" applyAlignment="1" applyProtection="1">
      <alignment horizontal="center" vertical="center" wrapText="1"/>
    </xf>
    <xf numFmtId="0" fontId="53" fillId="0" borderId="4" xfId="0" applyFont="1" applyFill="1" applyBorder="1" applyAlignment="1" applyProtection="1">
      <alignment horizontal="center" vertical="center" wrapText="1"/>
    </xf>
    <xf numFmtId="0" fontId="41" fillId="0" borderId="4" xfId="0" applyFont="1" applyFill="1" applyBorder="1" applyAlignment="1">
      <alignment horizontal="center" vertical="center" wrapText="1"/>
    </xf>
    <xf numFmtId="0" fontId="61" fillId="0" borderId="1" xfId="0" applyFont="1" applyBorder="1"/>
    <xf numFmtId="0" fontId="61" fillId="0" borderId="1" xfId="0" applyFont="1" applyBorder="1" applyAlignment="1">
      <alignment horizontal="center"/>
    </xf>
    <xf numFmtId="0" fontId="39" fillId="0" borderId="1" xfId="0" applyFont="1" applyFill="1" applyBorder="1" applyAlignment="1">
      <alignment horizontal="center" vertical="center" wrapText="1"/>
    </xf>
    <xf numFmtId="0" fontId="44" fillId="0" borderId="6" xfId="0" applyFont="1" applyFill="1" applyBorder="1" applyAlignment="1" applyProtection="1">
      <alignment horizontal="center" vertical="center" wrapText="1"/>
    </xf>
    <xf numFmtId="0" fontId="41" fillId="0" borderId="4"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xf>
    <xf numFmtId="0" fontId="44" fillId="2" borderId="1" xfId="53" applyFont="1" applyFill="1" applyBorder="1" applyAlignment="1">
      <alignment horizontal="center" vertical="center" wrapText="1"/>
    </xf>
    <xf numFmtId="0" fontId="47" fillId="0" borderId="1" xfId="0" applyFont="1" applyFill="1" applyBorder="1" applyAlignment="1" applyProtection="1">
      <alignment horizontal="center" vertical="center" wrapText="1"/>
    </xf>
    <xf numFmtId="0" fontId="62" fillId="0" borderId="1" xfId="0" applyFont="1" applyBorder="1"/>
    <xf numFmtId="0" fontId="62" fillId="0" borderId="1" xfId="0" applyFont="1" applyBorder="1" applyAlignment="1">
      <alignment horizontal="center"/>
    </xf>
    <xf numFmtId="0" fontId="53" fillId="0" borderId="3" xfId="0" applyFont="1" applyFill="1" applyBorder="1" applyAlignment="1" applyProtection="1">
      <alignment horizontal="center" vertical="center" wrapText="1"/>
    </xf>
    <xf numFmtId="0" fontId="0" fillId="0" borderId="1" xfId="0" applyFont="1" applyBorder="1" applyAlignment="1">
      <alignment horizontal="center"/>
    </xf>
    <xf numFmtId="0" fontId="4" fillId="0" borderId="1" xfId="0" applyFont="1" applyBorder="1" applyAlignment="1">
      <alignment horizontal="center"/>
    </xf>
    <xf numFmtId="0" fontId="18" fillId="0" borderId="1" xfId="18" quotePrefix="1" applyNumberFormat="1" applyFont="1" applyFill="1" applyBorder="1" applyAlignment="1">
      <alignment horizontal="center" vertical="center" wrapText="1"/>
    </xf>
    <xf numFmtId="0" fontId="91" fillId="0" borderId="0" xfId="18" applyFont="1" applyFill="1" applyAlignment="1">
      <alignment horizontal="left" vertical="center" wrapText="1"/>
    </xf>
    <xf numFmtId="0" fontId="92" fillId="0" borderId="0" xfId="18" applyFont="1" applyFill="1" applyAlignment="1">
      <alignment horizontal="center" vertical="center" wrapText="1"/>
    </xf>
    <xf numFmtId="0" fontId="92" fillId="0" borderId="0" xfId="0" applyFont="1" applyFill="1" applyAlignment="1">
      <alignment horizontal="center" vertical="center" wrapText="1"/>
    </xf>
    <xf numFmtId="0" fontId="92" fillId="0" borderId="0" xfId="18" applyFont="1"/>
    <xf numFmtId="0" fontId="91" fillId="0" borderId="0" xfId="18" applyFont="1"/>
    <xf numFmtId="0" fontId="9" fillId="0" borderId="1" xfId="18" applyFont="1" applyFill="1" applyBorder="1" applyAlignment="1">
      <alignment horizontal="center" vertical="center" wrapText="1"/>
    </xf>
    <xf numFmtId="0" fontId="94" fillId="0" borderId="6" xfId="18" applyFont="1" applyFill="1" applyBorder="1" applyAlignment="1">
      <alignment vertical="center"/>
    </xf>
    <xf numFmtId="0" fontId="94" fillId="0" borderId="1" xfId="18" applyFont="1" applyFill="1" applyBorder="1" applyAlignment="1">
      <alignment horizontal="center" vertical="center"/>
    </xf>
    <xf numFmtId="0" fontId="95" fillId="0" borderId="1" xfId="18" applyFont="1" applyBorder="1" applyAlignment="1">
      <alignment horizontal="center" vertical="center"/>
    </xf>
    <xf numFmtId="0" fontId="94" fillId="0" borderId="1" xfId="0" applyFont="1" applyFill="1" applyBorder="1" applyAlignment="1">
      <alignment horizontal="center" vertical="center"/>
    </xf>
    <xf numFmtId="0" fontId="94" fillId="0" borderId="4" xfId="18" applyFont="1" applyFill="1" applyBorder="1" applyAlignment="1">
      <alignment horizontal="center" vertical="center"/>
    </xf>
    <xf numFmtId="0" fontId="93" fillId="0" borderId="1" xfId="18" applyFont="1" applyBorder="1" applyAlignment="1">
      <alignment wrapText="1"/>
    </xf>
    <xf numFmtId="0" fontId="91" fillId="0" borderId="1" xfId="18" applyFont="1" applyBorder="1" applyAlignment="1">
      <alignment horizontal="center" vertical="center" wrapText="1"/>
    </xf>
    <xf numFmtId="0" fontId="91" fillId="0" borderId="0" xfId="18" applyFont="1" applyAlignment="1">
      <alignment wrapText="1"/>
    </xf>
    <xf numFmtId="0" fontId="99" fillId="0" borderId="1" xfId="18" applyFont="1" applyFill="1" applyBorder="1" applyAlignment="1">
      <alignment horizontal="center" vertical="center" wrapText="1" shrinkToFit="1"/>
    </xf>
    <xf numFmtId="0" fontId="99" fillId="0" borderId="1" xfId="0" applyFont="1" applyFill="1" applyBorder="1" applyAlignment="1">
      <alignment horizontal="center" vertical="center" wrapText="1" shrinkToFit="1"/>
    </xf>
    <xf numFmtId="0" fontId="92" fillId="0" borderId="1" xfId="18" applyFont="1" applyBorder="1" applyAlignment="1">
      <alignment horizontal="center" vertical="center" wrapText="1"/>
    </xf>
    <xf numFmtId="0" fontId="92" fillId="0" borderId="1" xfId="18" applyFont="1" applyFill="1" applyBorder="1" applyAlignment="1">
      <alignment horizontal="center" vertical="center" wrapText="1"/>
    </xf>
    <xf numFmtId="0" fontId="93" fillId="0" borderId="1" xfId="18" applyFont="1" applyBorder="1" applyAlignment="1">
      <alignment horizontal="center" vertical="center" wrapText="1"/>
    </xf>
    <xf numFmtId="0" fontId="92" fillId="0" borderId="1" xfId="0" applyFont="1" applyBorder="1" applyAlignment="1">
      <alignment horizontal="center" vertical="center" wrapText="1"/>
    </xf>
    <xf numFmtId="0" fontId="92" fillId="0" borderId="4" xfId="18" applyFont="1" applyBorder="1" applyAlignment="1">
      <alignment horizontal="center" vertical="center" wrapText="1"/>
    </xf>
    <xf numFmtId="0" fontId="100" fillId="0" borderId="1" xfId="18" applyFont="1" applyBorder="1" applyAlignment="1">
      <alignment horizontal="center" vertical="center" wrapText="1"/>
    </xf>
    <xf numFmtId="0" fontId="91" fillId="0" borderId="1" xfId="18" quotePrefix="1" applyFont="1" applyBorder="1" applyAlignment="1">
      <alignment horizontal="center" vertical="center" wrapText="1"/>
    </xf>
    <xf numFmtId="0" fontId="91" fillId="0" borderId="1" xfId="18" applyFont="1" applyFill="1" applyBorder="1" applyAlignment="1">
      <alignment horizontal="center" vertical="center" wrapText="1"/>
    </xf>
    <xf numFmtId="0" fontId="91" fillId="0" borderId="4" xfId="18" quotePrefix="1" applyFont="1" applyBorder="1" applyAlignment="1">
      <alignment horizontal="center" vertical="center" wrapText="1"/>
    </xf>
    <xf numFmtId="0" fontId="99" fillId="0" borderId="4" xfId="0" applyFont="1" applyFill="1" applyBorder="1" applyAlignment="1">
      <alignment horizontal="center" vertical="center" wrapText="1" shrinkToFit="1"/>
    </xf>
    <xf numFmtId="0" fontId="100" fillId="0" borderId="1" xfId="18" applyFont="1" applyFill="1" applyBorder="1" applyAlignment="1">
      <alignment horizontal="center" vertical="center" wrapText="1"/>
    </xf>
    <xf numFmtId="0" fontId="91" fillId="0" borderId="1" xfId="0" applyFont="1" applyBorder="1" applyAlignment="1">
      <alignment horizontal="center" vertical="center" wrapText="1"/>
    </xf>
    <xf numFmtId="0" fontId="92" fillId="0" borderId="3" xfId="0" applyFont="1" applyBorder="1" applyAlignment="1">
      <alignment horizontal="center" vertical="center" wrapText="1"/>
    </xf>
    <xf numFmtId="0" fontId="102" fillId="0" borderId="1" xfId="0" applyFont="1" applyBorder="1" applyAlignment="1">
      <alignment horizontal="center" vertical="center" wrapText="1"/>
    </xf>
    <xf numFmtId="0" fontId="102" fillId="3" borderId="1" xfId="0" applyFont="1" applyFill="1" applyBorder="1" applyAlignment="1">
      <alignment horizontal="center" vertical="center" wrapText="1"/>
    </xf>
    <xf numFmtId="0" fontId="103" fillId="3" borderId="1" xfId="0" applyFont="1" applyFill="1" applyBorder="1" applyAlignment="1">
      <alignment horizontal="center" vertical="center" wrapText="1"/>
    </xf>
    <xf numFmtId="0" fontId="104" fillId="3" borderId="1" xfId="0" applyFont="1" applyFill="1" applyBorder="1" applyAlignment="1">
      <alignment horizontal="center" vertical="center" wrapText="1"/>
    </xf>
    <xf numFmtId="0" fontId="92" fillId="0" borderId="0" xfId="0" applyFont="1"/>
    <xf numFmtId="0" fontId="100" fillId="0" borderId="0" xfId="18" applyFont="1"/>
    <xf numFmtId="0" fontId="106" fillId="0" borderId="6" xfId="0" applyFont="1" applyFill="1" applyBorder="1" applyAlignment="1">
      <alignment vertical="center"/>
    </xf>
    <xf numFmtId="0" fontId="100" fillId="0" borderId="0" xfId="18" applyFont="1" applyAlignment="1">
      <alignment wrapText="1"/>
    </xf>
    <xf numFmtId="0" fontId="97" fillId="0" borderId="1" xfId="0" applyFont="1" applyFill="1" applyBorder="1" applyAlignment="1">
      <alignment horizontal="center" vertical="center" wrapText="1" shrinkToFit="1"/>
    </xf>
    <xf numFmtId="0" fontId="92" fillId="0" borderId="0" xfId="18" applyFont="1" applyFill="1" applyAlignment="1">
      <alignment horizontal="right" vertical="center" wrapText="1"/>
    </xf>
    <xf numFmtId="0" fontId="104" fillId="0" borderId="1" xfId="0" applyFont="1" applyFill="1" applyBorder="1" applyAlignment="1">
      <alignment horizontal="center" vertical="center" wrapText="1"/>
    </xf>
    <xf numFmtId="0" fontId="92" fillId="0" borderId="1" xfId="18" applyFont="1" applyBorder="1" applyAlignment="1">
      <alignment wrapText="1"/>
    </xf>
    <xf numFmtId="0" fontId="91" fillId="0" borderId="3" xfId="18" applyFont="1" applyBorder="1" applyAlignment="1">
      <alignment horizontal="center" vertical="center" wrapText="1"/>
    </xf>
    <xf numFmtId="0" fontId="98" fillId="0" borderId="1" xfId="18" applyFont="1" applyFill="1" applyBorder="1" applyAlignment="1">
      <alignment horizontal="center" vertical="center"/>
    </xf>
    <xf numFmtId="0" fontId="98" fillId="0" borderId="4" xfId="18" applyFont="1" applyFill="1" applyBorder="1" applyAlignment="1">
      <alignment horizontal="center" vertical="center"/>
    </xf>
    <xf numFmtId="0" fontId="4" fillId="0" borderId="0" xfId="18" applyFont="1"/>
    <xf numFmtId="0" fontId="4" fillId="0" borderId="1" xfId="18" applyFont="1" applyBorder="1" applyAlignment="1">
      <alignment horizontal="center" vertical="center" wrapText="1"/>
    </xf>
    <xf numFmtId="0" fontId="4" fillId="0" borderId="1" xfId="18" applyFont="1" applyFill="1" applyBorder="1" applyAlignment="1">
      <alignment horizontal="center" vertical="center" wrapText="1"/>
    </xf>
    <xf numFmtId="0" fontId="92" fillId="0" borderId="6" xfId="18" applyNumberFormat="1" applyFont="1" applyFill="1" applyBorder="1" applyAlignment="1">
      <alignment horizontal="center" vertical="center" wrapText="1"/>
    </xf>
    <xf numFmtId="0" fontId="2" fillId="0" borderId="0" xfId="18" applyFont="1" applyFill="1" applyBorder="1" applyAlignment="1">
      <alignment horizontal="center" vertical="center" wrapText="1"/>
    </xf>
    <xf numFmtId="0" fontId="92" fillId="0" borderId="0" xfId="18" applyFont="1" applyFill="1" applyBorder="1" applyAlignment="1">
      <alignment horizontal="right" vertical="center" wrapText="1"/>
    </xf>
    <xf numFmtId="0" fontId="9" fillId="0" borderId="1" xfId="18" applyFont="1" applyFill="1" applyBorder="1" applyAlignment="1">
      <alignment horizontal="center" vertical="center" wrapText="1"/>
    </xf>
    <xf numFmtId="0" fontId="37" fillId="0" borderId="1" xfId="18" applyFont="1" applyFill="1" applyBorder="1" applyAlignment="1">
      <alignment horizontal="center" vertical="center"/>
    </xf>
    <xf numFmtId="0" fontId="37" fillId="0" borderId="4" xfId="18" applyFont="1" applyFill="1" applyBorder="1" applyAlignment="1">
      <alignment horizontal="center" vertical="center"/>
    </xf>
    <xf numFmtId="0" fontId="100" fillId="0" borderId="1" xfId="18" applyFont="1" applyBorder="1" applyAlignment="1">
      <alignment horizontal="center" vertical="center" wrapText="1"/>
    </xf>
    <xf numFmtId="0" fontId="91" fillId="0" borderId="2" xfId="18" applyFont="1" applyBorder="1" applyAlignment="1">
      <alignment horizontal="center" vertical="center" wrapText="1"/>
    </xf>
    <xf numFmtId="0" fontId="91" fillId="0" borderId="3" xfId="18" applyFont="1" applyBorder="1" applyAlignment="1">
      <alignment horizontal="center" vertical="center" wrapText="1"/>
    </xf>
    <xf numFmtId="0" fontId="91" fillId="0" borderId="13" xfId="18" applyFont="1" applyBorder="1" applyAlignment="1">
      <alignment horizontal="center" vertical="center" wrapText="1"/>
    </xf>
    <xf numFmtId="0" fontId="91" fillId="0" borderId="14" xfId="18" applyFont="1" applyBorder="1" applyAlignment="1">
      <alignment horizontal="center" vertical="center" wrapText="1"/>
    </xf>
    <xf numFmtId="0" fontId="9" fillId="0" borderId="4" xfId="18" applyFont="1" applyFill="1" applyBorder="1" applyAlignment="1">
      <alignment horizontal="center" vertical="center" wrapText="1"/>
    </xf>
    <xf numFmtId="0" fontId="9" fillId="0" borderId="6" xfId="18" applyFont="1" applyFill="1" applyBorder="1" applyAlignment="1">
      <alignment horizontal="center" vertical="center" wrapText="1"/>
    </xf>
    <xf numFmtId="0" fontId="9" fillId="0" borderId="9" xfId="18" applyFont="1" applyFill="1" applyBorder="1" applyAlignment="1">
      <alignment horizontal="center" vertical="center" wrapText="1"/>
    </xf>
    <xf numFmtId="0" fontId="9" fillId="0" borderId="14" xfId="18" applyFont="1" applyFill="1" applyBorder="1" applyAlignment="1">
      <alignment horizontal="center" vertical="center" wrapText="1"/>
    </xf>
    <xf numFmtId="0" fontId="91" fillId="0" borderId="4" xfId="18" applyFont="1" applyBorder="1" applyAlignment="1">
      <alignment horizontal="center" vertical="center" wrapText="1"/>
    </xf>
    <xf numFmtId="0" fontId="91" fillId="0" borderId="6" xfId="18" applyFont="1" applyBorder="1" applyAlignment="1">
      <alignment horizontal="center" vertical="center" wrapText="1"/>
    </xf>
    <xf numFmtId="0" fontId="91" fillId="0" borderId="1" xfId="18" applyFont="1" applyBorder="1" applyAlignment="1">
      <alignment horizontal="center" vertical="center"/>
    </xf>
    <xf numFmtId="0" fontId="9" fillId="0" borderId="10" xfId="18" applyFont="1" applyFill="1" applyBorder="1" applyAlignment="1">
      <alignment horizontal="center" vertical="center" wrapText="1"/>
    </xf>
    <xf numFmtId="0" fontId="9" fillId="0" borderId="13" xfId="18" applyFont="1" applyFill="1" applyBorder="1" applyAlignment="1">
      <alignment horizontal="center" vertical="center" wrapText="1"/>
    </xf>
    <xf numFmtId="0" fontId="91" fillId="0" borderId="1" xfId="18" applyFont="1" applyBorder="1" applyAlignment="1">
      <alignment horizontal="center" vertical="center" wrapText="1"/>
    </xf>
    <xf numFmtId="0" fontId="91" fillId="0" borderId="10" xfId="18" applyFont="1" applyBorder="1" applyAlignment="1">
      <alignment horizontal="center" vertical="center" wrapText="1"/>
    </xf>
    <xf numFmtId="0" fontId="91" fillId="0" borderId="8" xfId="18" applyFont="1" applyBorder="1" applyAlignment="1">
      <alignment horizontal="center" vertical="center" wrapText="1"/>
    </xf>
    <xf numFmtId="0" fontId="91" fillId="0" borderId="12" xfId="18" applyFont="1" applyBorder="1" applyAlignment="1">
      <alignment horizontal="center" vertical="center" wrapText="1"/>
    </xf>
    <xf numFmtId="0" fontId="91" fillId="0" borderId="0" xfId="18" applyFont="1" applyAlignment="1">
      <alignment horizontal="center" vertical="center" wrapText="1"/>
    </xf>
    <xf numFmtId="0" fontId="91" fillId="0" borderId="7" xfId="18" applyFont="1" applyBorder="1" applyAlignment="1">
      <alignment horizontal="center" vertical="center" wrapText="1"/>
    </xf>
    <xf numFmtId="0" fontId="91" fillId="0" borderId="9" xfId="18" applyFont="1" applyBorder="1" applyAlignment="1">
      <alignment horizontal="center" vertical="center" wrapText="1"/>
    </xf>
    <xf numFmtId="0" fontId="96" fillId="0" borderId="2" xfId="18" applyFont="1" applyBorder="1" applyAlignment="1">
      <alignment horizontal="center" vertical="center" wrapText="1"/>
    </xf>
    <xf numFmtId="0" fontId="100" fillId="0" borderId="2" xfId="18" applyFont="1" applyBorder="1" applyAlignment="1">
      <alignment horizontal="center" vertical="center" wrapText="1"/>
    </xf>
    <xf numFmtId="0" fontId="100" fillId="0" borderId="11" xfId="18" applyFont="1" applyBorder="1" applyAlignment="1">
      <alignment horizontal="center" vertical="center" wrapText="1"/>
    </xf>
    <xf numFmtId="0" fontId="100" fillId="0" borderId="3" xfId="18" applyFont="1" applyBorder="1" applyAlignment="1">
      <alignment horizontal="center" vertical="center" wrapText="1"/>
    </xf>
    <xf numFmtId="0" fontId="91" fillId="0" borderId="11" xfId="18" applyFont="1" applyBorder="1" applyAlignment="1">
      <alignment horizontal="center" vertical="center" wrapText="1"/>
    </xf>
    <xf numFmtId="0" fontId="92" fillId="0" borderId="4" xfId="18" applyNumberFormat="1" applyFont="1" applyFill="1" applyBorder="1" applyAlignment="1">
      <alignment horizontal="center" vertical="center" wrapText="1"/>
    </xf>
    <xf numFmtId="0" fontId="92" fillId="0" borderId="5" xfId="18" applyNumberFormat="1" applyFont="1" applyFill="1" applyBorder="1" applyAlignment="1">
      <alignment horizontal="center" vertical="center" wrapText="1"/>
    </xf>
    <xf numFmtId="0" fontId="92" fillId="0" borderId="6" xfId="18" applyNumberFormat="1" applyFont="1" applyFill="1" applyBorder="1" applyAlignment="1">
      <alignment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6" fillId="0" borderId="3" xfId="18" applyFont="1" applyBorder="1" applyAlignment="1">
      <alignment horizontal="center" vertical="center" wrapText="1"/>
    </xf>
    <xf numFmtId="0" fontId="91" fillId="0" borderId="0" xfId="18" applyFont="1" applyBorder="1" applyAlignment="1">
      <alignment horizontal="center" vertical="center" wrapText="1"/>
    </xf>
    <xf numFmtId="0" fontId="47" fillId="0" borderId="1" xfId="0" applyNumberFormat="1" applyFont="1" applyFill="1" applyBorder="1" applyAlignment="1">
      <alignment horizontal="center" vertical="center" wrapText="1"/>
    </xf>
    <xf numFmtId="0" fontId="47" fillId="0" borderId="3" xfId="0" applyNumberFormat="1" applyFont="1" applyFill="1" applyBorder="1" applyAlignment="1">
      <alignment horizontal="center" vertical="center" wrapText="1"/>
    </xf>
    <xf numFmtId="0" fontId="47" fillId="0" borderId="9" xfId="0" applyNumberFormat="1" applyFont="1" applyFill="1" applyBorder="1" applyAlignment="1">
      <alignment horizontal="center" vertical="center" wrapText="1"/>
    </xf>
    <xf numFmtId="0" fontId="47" fillId="0" borderId="7"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1" fillId="0" borderId="2" xfId="0" applyFont="1" applyFill="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1" fillId="0" borderId="3" xfId="0" applyFont="1" applyFill="1" applyBorder="1" applyAlignment="1">
      <alignment horizontal="center" vertical="center" wrapText="1" shrinkToFit="1"/>
    </xf>
    <xf numFmtId="0" fontId="41" fillId="0" borderId="8" xfId="0" applyFont="1" applyFill="1" applyBorder="1" applyAlignment="1">
      <alignment horizontal="center" vertical="center" wrapText="1" shrinkToFit="1"/>
    </xf>
    <xf numFmtId="0" fontId="41" fillId="0" borderId="9" xfId="0" applyFont="1" applyFill="1" applyBorder="1" applyAlignment="1">
      <alignment horizontal="center" vertical="center" wrapText="1" shrinkToFi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shrinkToFit="1"/>
    </xf>
    <xf numFmtId="0" fontId="41" fillId="0" borderId="10" xfId="0" applyFont="1" applyFill="1" applyBorder="1" applyAlignment="1">
      <alignment horizontal="center" vertical="center" wrapText="1" shrinkToFit="1"/>
    </xf>
    <xf numFmtId="0" fontId="41" fillId="0" borderId="12" xfId="0" applyFont="1" applyFill="1" applyBorder="1" applyAlignment="1">
      <alignment horizontal="center" vertical="center" wrapText="1" shrinkToFit="1"/>
    </xf>
    <xf numFmtId="0" fontId="41" fillId="0" borderId="7" xfId="0" applyFont="1" applyFill="1" applyBorder="1" applyAlignment="1">
      <alignment horizontal="center" vertical="center" wrapText="1" shrinkToFit="1"/>
    </xf>
    <xf numFmtId="0" fontId="41" fillId="0" borderId="10"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8" fillId="0" borderId="2" xfId="0" applyFont="1" applyFill="1" applyBorder="1" applyAlignment="1" applyProtection="1">
      <alignment horizontal="center" vertical="center" wrapText="1"/>
    </xf>
    <xf numFmtId="0" fontId="48" fillId="0" borderId="3" xfId="0" applyFont="1" applyFill="1" applyBorder="1" applyAlignment="1" applyProtection="1">
      <alignment horizontal="center" vertical="center" wrapText="1"/>
    </xf>
    <xf numFmtId="0" fontId="57"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52" fillId="0" borderId="2" xfId="0" applyNumberFormat="1" applyFont="1" applyFill="1" applyBorder="1" applyAlignment="1">
      <alignment horizontal="center" vertical="center" wrapText="1"/>
    </xf>
    <xf numFmtId="0" fontId="52" fillId="0" borderId="11" xfId="0" applyNumberFormat="1" applyFont="1" applyFill="1" applyBorder="1" applyAlignment="1">
      <alignment horizontal="center" vertical="center" wrapText="1"/>
    </xf>
    <xf numFmtId="0" fontId="52" fillId="0" borderId="3"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1" xfId="0" applyFont="1" applyFill="1" applyBorder="1" applyAlignment="1">
      <alignment horizontal="center" vertical="center"/>
    </xf>
    <xf numFmtId="0" fontId="47" fillId="0" borderId="8" xfId="0" applyNumberFormat="1" applyFont="1" applyFill="1" applyBorder="1" applyAlignment="1">
      <alignment horizontal="center" vertical="center" wrapText="1"/>
    </xf>
    <xf numFmtId="0" fontId="47" fillId="0" borderId="0" xfId="0" applyNumberFormat="1" applyFont="1" applyFill="1" applyBorder="1" applyAlignment="1">
      <alignment horizontal="center" vertical="center" wrapText="1"/>
    </xf>
    <xf numFmtId="0" fontId="47" fillId="0" borderId="11"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57" fillId="0" borderId="10" xfId="0" applyFont="1" applyFill="1" applyBorder="1" applyAlignment="1">
      <alignment horizontal="center" vertical="center" wrapText="1"/>
    </xf>
    <xf numFmtId="0" fontId="57" fillId="0" borderId="12" xfId="0" applyFont="1" applyFill="1" applyBorder="1" applyAlignment="1">
      <alignment horizontal="center" vertical="center" wrapText="1"/>
    </xf>
    <xf numFmtId="0" fontId="48" fillId="0" borderId="1"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xf>
    <xf numFmtId="0" fontId="48" fillId="0" borderId="14" xfId="0"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48" fillId="0" borderId="7" xfId="0" applyFont="1" applyFill="1" applyBorder="1" applyAlignment="1" applyProtection="1">
      <alignment horizontal="center" vertical="center" wrapText="1"/>
    </xf>
    <xf numFmtId="0" fontId="41" fillId="0" borderId="6"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2" fillId="0" borderId="1" xfId="0" applyNumberFormat="1" applyFont="1" applyFill="1" applyBorder="1" applyAlignment="1">
      <alignment horizontal="center" vertical="center" wrapText="1"/>
    </xf>
    <xf numFmtId="0" fontId="52" fillId="0" borderId="5" xfId="0" applyNumberFormat="1" applyFont="1" applyFill="1" applyBorder="1" applyAlignment="1">
      <alignment horizontal="center" vertical="center" wrapText="1"/>
    </xf>
    <xf numFmtId="0" fontId="52" fillId="0" borderId="6"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57"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9" fillId="0" borderId="4" xfId="0" applyFont="1" applyFill="1" applyBorder="1" applyAlignment="1">
      <alignment horizontal="center" vertical="center"/>
    </xf>
    <xf numFmtId="0" fontId="59" fillId="0" borderId="4"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41" fillId="0" borderId="1" xfId="0" applyNumberFormat="1" applyFont="1" applyFill="1" applyBorder="1" applyAlignment="1">
      <alignment horizontal="center" vertical="center" wrapText="1"/>
    </xf>
    <xf numFmtId="0" fontId="41" fillId="0" borderId="1" xfId="0" applyNumberFormat="1" applyFont="1" applyFill="1" applyBorder="1" applyAlignment="1">
      <alignment vertical="center" wrapText="1"/>
    </xf>
    <xf numFmtId="0" fontId="41" fillId="0" borderId="7" xfId="0" applyNumberFormat="1" applyFont="1" applyFill="1" applyBorder="1" applyAlignment="1">
      <alignment horizontal="center" vertical="center" wrapText="1"/>
    </xf>
    <xf numFmtId="0" fontId="41" fillId="0" borderId="3" xfId="0" applyNumberFormat="1" applyFont="1" applyFill="1" applyBorder="1" applyAlignment="1">
      <alignment horizontal="center" vertical="center" wrapText="1"/>
    </xf>
    <xf numFmtId="0" fontId="41" fillId="0" borderId="9" xfId="0" applyNumberFormat="1" applyFont="1" applyFill="1" applyBorder="1" applyAlignment="1" applyProtection="1">
      <alignment horizontal="center" vertical="center"/>
    </xf>
    <xf numFmtId="0" fontId="41" fillId="0" borderId="7" xfId="0" applyNumberFormat="1" applyFont="1" applyFill="1" applyBorder="1" applyAlignment="1" applyProtection="1">
      <alignment horizontal="center" vertical="center"/>
    </xf>
    <xf numFmtId="0" fontId="18" fillId="0" borderId="7" xfId="0" applyFont="1" applyFill="1" applyBorder="1" applyAlignment="1">
      <alignment horizontal="center" vertical="center" wrapText="1"/>
    </xf>
    <xf numFmtId="0" fontId="6" fillId="0" borderId="3" xfId="0" applyFont="1" applyFill="1" applyBorder="1" applyAlignment="1">
      <alignment horizontal="center" vertical="center"/>
    </xf>
    <xf numFmtId="0" fontId="47" fillId="0" borderId="7"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0" fontId="47" fillId="0" borderId="1" xfId="0" applyFont="1" applyFill="1" applyBorder="1" applyAlignment="1">
      <alignment horizontal="center" vertical="center"/>
    </xf>
    <xf numFmtId="0" fontId="52" fillId="0" borderId="4" xfId="0" applyNumberFormat="1" applyFont="1" applyFill="1" applyBorder="1" applyAlignment="1">
      <alignment horizontal="center" vertical="center" wrapText="1"/>
    </xf>
    <xf numFmtId="0" fontId="39" fillId="0" borderId="4" xfId="0" applyFont="1" applyFill="1" applyBorder="1" applyAlignment="1">
      <alignment horizontal="center" vertical="center"/>
    </xf>
    <xf numFmtId="0" fontId="41" fillId="0" borderId="4" xfId="0" quotePrefix="1" applyFont="1" applyFill="1" applyBorder="1" applyAlignment="1">
      <alignment horizontal="center" vertical="center" wrapText="1"/>
    </xf>
    <xf numFmtId="0" fontId="52" fillId="0" borderId="1" xfId="0" quotePrefix="1" applyNumberFormat="1" applyFont="1" applyFill="1" applyBorder="1" applyAlignment="1">
      <alignment horizontal="center" vertical="center" wrapText="1"/>
    </xf>
    <xf numFmtId="0" fontId="52" fillId="0" borderId="5" xfId="0" quotePrefix="1" applyNumberFormat="1" applyFont="1" applyFill="1" applyBorder="1" applyAlignment="1">
      <alignment horizontal="center" vertical="center" wrapText="1"/>
    </xf>
    <xf numFmtId="0" fontId="52" fillId="0" borderId="4" xfId="0" quotePrefix="1"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1" fillId="0" borderId="0" xfId="0" applyFont="1" applyFill="1" applyAlignment="1">
      <alignment horizontal="center" vertical="center" wrapText="1"/>
    </xf>
    <xf numFmtId="0" fontId="41" fillId="0" borderId="0" xfId="0" applyFont="1" applyFill="1" applyAlignment="1">
      <alignment horizontal="center" vertical="center" wrapText="1" shrinkToFit="1"/>
    </xf>
    <xf numFmtId="0" fontId="41" fillId="0" borderId="8" xfId="0" applyNumberFormat="1" applyFont="1" applyFill="1" applyBorder="1" applyAlignment="1" applyProtection="1">
      <alignment horizontal="center" vertical="center"/>
    </xf>
    <xf numFmtId="0" fontId="41" fillId="0" borderId="0" xfId="0" applyNumberFormat="1" applyFont="1" applyFill="1" applyAlignment="1" applyProtection="1">
      <alignment horizontal="center" vertical="center"/>
    </xf>
    <xf numFmtId="0" fontId="52" fillId="0" borderId="8" xfId="0" applyFont="1" applyFill="1" applyBorder="1" applyAlignment="1">
      <alignment horizontal="center" vertical="center" wrapText="1" shrinkToFit="1"/>
    </xf>
    <xf numFmtId="0" fontId="52" fillId="0" borderId="9" xfId="0" applyFont="1" applyFill="1" applyBorder="1" applyAlignment="1">
      <alignment horizontal="center" vertical="center" wrapText="1" shrinkToFit="1"/>
    </xf>
    <xf numFmtId="0" fontId="52" fillId="0" borderId="0" xfId="0" applyFont="1" applyFill="1" applyAlignment="1">
      <alignment horizontal="center" vertical="center" wrapText="1" shrinkToFit="1"/>
    </xf>
    <xf numFmtId="0" fontId="52" fillId="0" borderId="7" xfId="0" applyFont="1" applyFill="1" applyBorder="1" applyAlignment="1">
      <alignment horizontal="center" vertical="center" wrapText="1" shrinkToFit="1"/>
    </xf>
    <xf numFmtId="0" fontId="48" fillId="0" borderId="10" xfId="0" applyFont="1" applyFill="1" applyBorder="1" applyAlignment="1" applyProtection="1">
      <alignment horizontal="center" vertical="center" wrapText="1"/>
    </xf>
    <xf numFmtId="0" fontId="48" fillId="0" borderId="9" xfId="0" applyFont="1" applyFill="1" applyBorder="1" applyAlignment="1" applyProtection="1">
      <alignment horizontal="center" vertical="center" wrapText="1"/>
    </xf>
    <xf numFmtId="0" fontId="48" fillId="0" borderId="12" xfId="0" applyFont="1" applyFill="1" applyBorder="1" applyAlignment="1" applyProtection="1">
      <alignment horizontal="center" vertical="center" wrapText="1"/>
    </xf>
    <xf numFmtId="0" fontId="52" fillId="0" borderId="1" xfId="0" applyFont="1" applyFill="1" applyBorder="1" applyAlignment="1">
      <alignment horizontal="center" vertical="center" wrapText="1" shrinkToFit="1"/>
    </xf>
    <xf numFmtId="0" fontId="40" fillId="0" borderId="12"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41" fillId="0" borderId="9" xfId="0" applyNumberFormat="1" applyFont="1" applyFill="1" applyBorder="1" applyAlignment="1">
      <alignment horizontal="center" vertical="center" wrapText="1"/>
    </xf>
    <xf numFmtId="0" fontId="55" fillId="0" borderId="1" xfId="0" applyNumberFormat="1" applyFont="1" applyFill="1" applyBorder="1" applyAlignment="1">
      <alignment horizontal="center" vertical="center" wrapText="1"/>
    </xf>
    <xf numFmtId="0" fontId="56" fillId="0" borderId="1" xfId="0" applyFont="1" applyFill="1" applyBorder="1" applyAlignment="1">
      <alignment horizontal="center" vertical="center" wrapText="1"/>
    </xf>
    <xf numFmtId="0" fontId="31" fillId="0" borderId="0" xfId="18" applyFont="1" applyAlignment="1">
      <alignment horizontal="center" vertical="center"/>
    </xf>
    <xf numFmtId="0" fontId="5" fillId="0" borderId="2" xfId="18" applyFont="1" applyFill="1" applyBorder="1" applyAlignment="1">
      <alignment horizontal="center" vertical="center" wrapText="1"/>
    </xf>
    <xf numFmtId="0" fontId="5" fillId="0" borderId="3" xfId="18" applyFont="1" applyFill="1" applyBorder="1" applyAlignment="1">
      <alignment horizontal="center" vertical="center" wrapText="1"/>
    </xf>
    <xf numFmtId="0" fontId="32" fillId="0" borderId="1" xfId="18" applyFont="1" applyFill="1" applyBorder="1" applyAlignment="1">
      <alignment horizontal="center" vertical="center" wrapText="1"/>
    </xf>
    <xf numFmtId="0" fontId="32" fillId="0" borderId="1" xfId="18" applyFont="1" applyFill="1" applyBorder="1" applyAlignment="1">
      <alignment horizontal="center" vertical="center"/>
    </xf>
    <xf numFmtId="0" fontId="18" fillId="0" borderId="8" xfId="18" applyFont="1" applyFill="1" applyBorder="1" applyAlignment="1">
      <alignment horizontal="center" vertical="center" wrapText="1"/>
    </xf>
    <xf numFmtId="0" fontId="18" fillId="0" borderId="9" xfId="18" applyFont="1" applyFill="1" applyBorder="1" applyAlignment="1">
      <alignment horizontal="center" vertical="center" wrapText="1"/>
    </xf>
    <xf numFmtId="0" fontId="18" fillId="0" borderId="8" xfId="18" applyFont="1" applyFill="1" applyBorder="1" applyAlignment="1">
      <alignment horizontal="center" vertical="center" wrapText="1" shrinkToFit="1"/>
    </xf>
    <xf numFmtId="0" fontId="18" fillId="0" borderId="9" xfId="18" applyFont="1" applyFill="1" applyBorder="1" applyAlignment="1">
      <alignment horizontal="center" vertical="center" wrapText="1" shrinkToFit="1"/>
    </xf>
    <xf numFmtId="0" fontId="18" fillId="0" borderId="1" xfId="18" applyFont="1" applyFill="1" applyBorder="1" applyAlignment="1">
      <alignment horizontal="center" vertical="center" wrapText="1" shrinkToFit="1"/>
    </xf>
    <xf numFmtId="0" fontId="18" fillId="0" borderId="1" xfId="18" applyNumberFormat="1" applyFont="1" applyFill="1" applyBorder="1" applyAlignment="1">
      <alignment horizontal="center" vertical="center" wrapText="1"/>
    </xf>
    <xf numFmtId="0" fontId="18" fillId="0" borderId="7" xfId="18" applyNumberFormat="1" applyFont="1" applyFill="1" applyBorder="1" applyAlignment="1">
      <alignment horizontal="center" vertical="center" wrapText="1"/>
    </xf>
    <xf numFmtId="0" fontId="18" fillId="0" borderId="3" xfId="18" applyNumberFormat="1" applyFont="1" applyFill="1" applyBorder="1" applyAlignment="1">
      <alignment horizontal="center" vertical="center" wrapText="1"/>
    </xf>
    <xf numFmtId="0" fontId="18" fillId="0" borderId="9" xfId="18" applyNumberFormat="1" applyFont="1" applyFill="1" applyBorder="1" applyAlignment="1" applyProtection="1">
      <alignment horizontal="center" vertical="center"/>
    </xf>
    <xf numFmtId="0" fontId="18" fillId="0" borderId="7" xfId="18" applyNumberFormat="1" applyFont="1" applyFill="1" applyBorder="1" applyAlignment="1" applyProtection="1">
      <alignment horizontal="center" vertical="center"/>
    </xf>
    <xf numFmtId="0" fontId="18" fillId="0" borderId="9" xfId="18" applyNumberFormat="1" applyFont="1" applyFill="1" applyBorder="1" applyAlignment="1">
      <alignment horizontal="center" vertical="center" wrapText="1"/>
    </xf>
    <xf numFmtId="0" fontId="18" fillId="0" borderId="7" xfId="18" applyFont="1" applyFill="1" applyBorder="1" applyAlignment="1">
      <alignment horizontal="center" vertical="center" wrapText="1"/>
    </xf>
    <xf numFmtId="0" fontId="18" fillId="0" borderId="1" xfId="18" applyFont="1" applyFill="1" applyBorder="1" applyAlignment="1">
      <alignment horizontal="center" vertical="center" wrapText="1"/>
    </xf>
    <xf numFmtId="0" fontId="18" fillId="0" borderId="10" xfId="18" applyFont="1" applyFill="1" applyBorder="1" applyAlignment="1">
      <alignment horizontal="center" vertical="center" wrapText="1"/>
    </xf>
    <xf numFmtId="0" fontId="18" fillId="0" borderId="0" xfId="18" applyFont="1" applyFill="1" applyAlignment="1">
      <alignment horizontal="center" vertical="center" wrapText="1"/>
    </xf>
    <xf numFmtId="0" fontId="34" fillId="0" borderId="1" xfId="0" applyFont="1" applyFill="1" applyBorder="1" applyAlignment="1">
      <alignment horizontal="center" vertical="center" wrapText="1"/>
    </xf>
    <xf numFmtId="0" fontId="18" fillId="0" borderId="11" xfId="18" applyFont="1" applyFill="1" applyBorder="1" applyAlignment="1">
      <alignment horizontal="center" vertical="center" wrapText="1"/>
    </xf>
    <xf numFmtId="0" fontId="18" fillId="0" borderId="3" xfId="18" applyFont="1" applyFill="1" applyBorder="1" applyAlignment="1">
      <alignment horizontal="center" vertical="center" wrapText="1"/>
    </xf>
    <xf numFmtId="0" fontId="18" fillId="0" borderId="5" xfId="18" applyNumberFormat="1" applyFont="1" applyFill="1" applyBorder="1" applyAlignment="1">
      <alignment horizontal="center" vertical="center" wrapText="1"/>
    </xf>
    <xf numFmtId="0" fontId="18" fillId="0" borderId="4" xfId="18" applyNumberFormat="1" applyFont="1" applyFill="1" applyBorder="1" applyAlignment="1">
      <alignment horizontal="center" vertical="center" wrapText="1"/>
    </xf>
    <xf numFmtId="0" fontId="18" fillId="0" borderId="6" xfId="18" applyNumberFormat="1" applyFont="1" applyFill="1" applyBorder="1" applyAlignment="1">
      <alignment horizontal="center" vertical="center" wrapText="1"/>
    </xf>
    <xf numFmtId="0" fontId="18" fillId="0" borderId="4" xfId="18" applyFont="1" applyFill="1" applyBorder="1" applyAlignment="1">
      <alignment horizontal="center" vertical="center" wrapText="1"/>
    </xf>
    <xf numFmtId="0" fontId="18" fillId="0" borderId="5" xfId="18" applyFont="1" applyFill="1" applyBorder="1" applyAlignment="1">
      <alignment horizontal="center" vertical="center" wrapText="1"/>
    </xf>
    <xf numFmtId="0" fontId="18" fillId="0" borderId="2" xfId="18" applyFont="1" applyFill="1" applyBorder="1" applyAlignment="1">
      <alignment horizontal="center" vertical="center" wrapText="1" shrinkToFit="1"/>
    </xf>
    <xf numFmtId="0" fontId="18" fillId="0" borderId="3" xfId="18" applyFont="1" applyFill="1" applyBorder="1" applyAlignment="1">
      <alignment horizontal="center" vertical="center" wrapText="1" shrinkToFit="1"/>
    </xf>
    <xf numFmtId="0" fontId="18" fillId="0" borderId="2" xfId="18" applyFont="1" applyFill="1" applyBorder="1" applyAlignment="1">
      <alignment horizontal="center" vertical="center" wrapText="1"/>
    </xf>
    <xf numFmtId="0" fontId="18" fillId="0" borderId="13" xfId="18" applyFont="1" applyFill="1" applyBorder="1" applyAlignment="1">
      <alignment horizontal="center" vertical="center" wrapText="1"/>
    </xf>
    <xf numFmtId="0" fontId="18" fillId="0" borderId="14" xfId="18" applyFont="1" applyFill="1" applyBorder="1" applyAlignment="1">
      <alignment horizontal="center" vertical="center" wrapText="1"/>
    </xf>
    <xf numFmtId="0" fontId="18" fillId="0" borderId="12" xfId="18"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2" fillId="0" borderId="2" xfId="18" applyFont="1" applyFill="1" applyBorder="1" applyAlignment="1">
      <alignment horizontal="center" vertical="center" wrapText="1"/>
    </xf>
    <xf numFmtId="0" fontId="32" fillId="0" borderId="11" xfId="18" applyFont="1" applyFill="1" applyBorder="1" applyAlignment="1">
      <alignment horizontal="center" vertical="center" wrapText="1"/>
    </xf>
    <xf numFmtId="0" fontId="32" fillId="0" borderId="3" xfId="18" applyFont="1" applyFill="1" applyBorder="1" applyAlignment="1">
      <alignment horizontal="center" vertical="center" wrapText="1"/>
    </xf>
    <xf numFmtId="0" fontId="32" fillId="0" borderId="10" xfId="18" applyFont="1" applyFill="1" applyBorder="1" applyAlignment="1">
      <alignment horizontal="center" vertical="center" wrapText="1"/>
    </xf>
    <xf numFmtId="0" fontId="32" fillId="0" borderId="8" xfId="18" applyFont="1" applyFill="1" applyBorder="1" applyAlignment="1">
      <alignment horizontal="center" vertical="center" wrapText="1"/>
    </xf>
    <xf numFmtId="0" fontId="32" fillId="0" borderId="9" xfId="18" applyFont="1" applyFill="1" applyBorder="1" applyAlignment="1">
      <alignment horizontal="center" vertical="center" wrapText="1"/>
    </xf>
    <xf numFmtId="0" fontId="18" fillId="0" borderId="6" xfId="18" applyFont="1" applyFill="1" applyBorder="1" applyAlignment="1">
      <alignment horizontal="center" vertical="center" wrapText="1"/>
    </xf>
    <xf numFmtId="0" fontId="32" fillId="0" borderId="4" xfId="18" applyFont="1" applyFill="1" applyBorder="1" applyAlignment="1">
      <alignment horizontal="center" vertical="center"/>
    </xf>
    <xf numFmtId="0" fontId="32" fillId="0" borderId="5" xfId="18" applyFont="1" applyFill="1" applyBorder="1" applyAlignment="1">
      <alignment horizontal="center" vertical="center"/>
    </xf>
    <xf numFmtId="0" fontId="32" fillId="0" borderId="5" xfId="18" applyFont="1" applyFill="1" applyBorder="1" applyAlignment="1">
      <alignment horizontal="center" vertical="center" wrapText="1"/>
    </xf>
    <xf numFmtId="0" fontId="32" fillId="0" borderId="4" xfId="18" applyNumberFormat="1" applyFont="1" applyFill="1" applyBorder="1" applyAlignment="1" applyProtection="1">
      <alignment horizontal="center" vertical="center"/>
    </xf>
    <xf numFmtId="0" fontId="32" fillId="0" borderId="5" xfId="18" applyNumberFormat="1" applyFont="1" applyFill="1" applyBorder="1" applyAlignment="1" applyProtection="1">
      <alignment horizontal="center" vertical="center"/>
    </xf>
    <xf numFmtId="0" fontId="32" fillId="0" borderId="1" xfId="18" applyNumberFormat="1" applyFont="1" applyFill="1" applyBorder="1" applyAlignment="1" applyProtection="1">
      <alignment horizontal="center" vertical="center"/>
    </xf>
    <xf numFmtId="0" fontId="32" fillId="0" borderId="1" xfId="18" applyNumberFormat="1" applyFont="1" applyFill="1" applyBorder="1" applyAlignment="1" applyProtection="1">
      <alignment horizontal="center" vertical="center" wrapText="1"/>
    </xf>
    <xf numFmtId="0" fontId="18" fillId="0" borderId="8" xfId="18" applyNumberFormat="1" applyFont="1" applyFill="1" applyBorder="1" applyAlignment="1">
      <alignment horizontal="center" vertical="center" wrapText="1"/>
    </xf>
    <xf numFmtId="0" fontId="18" fillId="0" borderId="0" xfId="18" applyNumberFormat="1" applyFont="1" applyFill="1" applyBorder="1" applyAlignment="1">
      <alignment horizontal="center" vertical="center" wrapText="1"/>
    </xf>
    <xf numFmtId="0" fontId="18" fillId="0" borderId="11" xfId="18" applyNumberFormat="1" applyFont="1" applyFill="1" applyBorder="1" applyAlignment="1">
      <alignment horizontal="center" vertical="center" wrapText="1"/>
    </xf>
    <xf numFmtId="0" fontId="18" fillId="0" borderId="0" xfId="18" applyFont="1" applyFill="1" applyAlignment="1">
      <alignment horizontal="center" vertical="center" wrapText="1" shrinkToFit="1"/>
    </xf>
    <xf numFmtId="0" fontId="18" fillId="0" borderId="7" xfId="18" applyFont="1" applyFill="1" applyBorder="1" applyAlignment="1">
      <alignment horizontal="center" vertical="center" wrapText="1" shrinkToFit="1"/>
    </xf>
    <xf numFmtId="0" fontId="18" fillId="0" borderId="8" xfId="18" applyNumberFormat="1" applyFont="1" applyFill="1" applyBorder="1" applyAlignment="1" applyProtection="1">
      <alignment horizontal="center" vertical="center"/>
    </xf>
    <xf numFmtId="0" fontId="18" fillId="0" borderId="0" xfId="18" applyNumberFormat="1" applyFont="1" applyFill="1" applyAlignment="1" applyProtection="1">
      <alignment horizontal="center" vertical="center"/>
    </xf>
    <xf numFmtId="0" fontId="18" fillId="0" borderId="2" xfId="18" applyNumberFormat="1" applyFont="1" applyFill="1" applyBorder="1" applyAlignment="1">
      <alignment horizontal="center" vertical="center" wrapText="1"/>
    </xf>
    <xf numFmtId="0" fontId="32" fillId="0" borderId="2" xfId="18" applyNumberFormat="1" applyFont="1" applyFill="1" applyBorder="1" applyAlignment="1">
      <alignment horizontal="center" vertical="center" wrapText="1"/>
    </xf>
    <xf numFmtId="0" fontId="32" fillId="0" borderId="11" xfId="18" applyNumberFormat="1" applyFont="1" applyFill="1" applyBorder="1" applyAlignment="1">
      <alignment horizontal="center" vertical="center" wrapText="1"/>
    </xf>
    <xf numFmtId="0" fontId="32" fillId="0" borderId="3" xfId="18"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9" fillId="0" borderId="0" xfId="0" applyFont="1" applyFill="1" applyBorder="1" applyAlignment="1">
      <alignment horizontal="center" vertical="center"/>
    </xf>
    <xf numFmtId="0" fontId="24" fillId="0" borderId="0" xfId="0" applyFont="1" applyFill="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99">
    <cellStyle name="20% - 强调文字颜色 1 2" xfId="1"/>
    <cellStyle name="20% - 强调文字颜色 2 2" xfId="16"/>
    <cellStyle name="20% - 强调文字颜色 3 2" xfId="17"/>
    <cellStyle name="20% - 强调文字颜色 4 2" xfId="19"/>
    <cellStyle name="20% - 强调文字颜色 5 2" xfId="20"/>
    <cellStyle name="20% - 强调文字颜色 6 2" xfId="21"/>
    <cellStyle name="40% - 强调文字颜色 1 2" xfId="9"/>
    <cellStyle name="40% - 强调文字颜色 2 2" xfId="10"/>
    <cellStyle name="40% - 强调文字颜色 3 2" xfId="22"/>
    <cellStyle name="40% - 强调文字颜色 4 2" xfId="7"/>
    <cellStyle name="40% - 强调文字颜色 5 2" xfId="12"/>
    <cellStyle name="40% - 强调文字颜色 6 2" xfId="15"/>
    <cellStyle name="60% - 强调文字颜色 1 2" xfId="23"/>
    <cellStyle name="60% - 强调文字颜色 2 2" xfId="25"/>
    <cellStyle name="60% - 强调文字颜色 3 2" xfId="26"/>
    <cellStyle name="60% - 强调文字颜色 4 2" xfId="27"/>
    <cellStyle name="60% - 强调文字颜色 5 2" xfId="28"/>
    <cellStyle name="60% - 强调文字颜色 6 2" xfId="29"/>
    <cellStyle name="标题 1 2" xfId="30"/>
    <cellStyle name="标题 2 2" xfId="31"/>
    <cellStyle name="标题 3 2" xfId="32"/>
    <cellStyle name="标题 4 2" xfId="33"/>
    <cellStyle name="标题 5" xfId="34"/>
    <cellStyle name="差 2" xfId="35"/>
    <cellStyle name="常规" xfId="0" builtinId="0"/>
    <cellStyle name="常规 10" xfId="37"/>
    <cellStyle name="常规 10 2" xfId="38"/>
    <cellStyle name="常规 11" xfId="39"/>
    <cellStyle name="常规 11 2" xfId="40"/>
    <cellStyle name="常规 12" xfId="41"/>
    <cellStyle name="常规 12 2" xfId="42"/>
    <cellStyle name="常规 13" xfId="43"/>
    <cellStyle name="常规 13 2" xfId="44"/>
    <cellStyle name="常规 14" xfId="45"/>
    <cellStyle name="常规 14 2" xfId="46"/>
    <cellStyle name="常规 15" xfId="48"/>
    <cellStyle name="常规 15 2" xfId="49"/>
    <cellStyle name="常规 16" xfId="50"/>
    <cellStyle name="常规 16 2" xfId="36"/>
    <cellStyle name="常规 17" xfId="51"/>
    <cellStyle name="常规 17 2" xfId="52"/>
    <cellStyle name="常规 18" xfId="53"/>
    <cellStyle name="常规 18 2" xfId="54"/>
    <cellStyle name="常规 18 3" xfId="55"/>
    <cellStyle name="常规 18 4" xfId="56"/>
    <cellStyle name="常规 19" xfId="57"/>
    <cellStyle name="常规 2" xfId="58"/>
    <cellStyle name="常规 2 2" xfId="59"/>
    <cellStyle name="常规 2 2 10" xfId="60"/>
    <cellStyle name="常规 2 2 2" xfId="62"/>
    <cellStyle name="常规 2 2 2 2" xfId="63"/>
    <cellStyle name="常规 2 2 2 3" xfId="64"/>
    <cellStyle name="常规 2 2 3" xfId="65"/>
    <cellStyle name="常规 2 2 4" xfId="2"/>
    <cellStyle name="常规 2 3" xfId="66"/>
    <cellStyle name="常规 2 31" xfId="3"/>
    <cellStyle name="常规 2 4" xfId="67"/>
    <cellStyle name="常规 20" xfId="47"/>
    <cellStyle name="常规 3" xfId="18"/>
    <cellStyle name="常规 3 2" xfId="68"/>
    <cellStyle name="常规 3 3" xfId="69"/>
    <cellStyle name="常规 37" xfId="61"/>
    <cellStyle name="常规 4" xfId="70"/>
    <cellStyle name="常规 4 2" xfId="71"/>
    <cellStyle name="常规 4 3" xfId="72"/>
    <cellStyle name="常规 5" xfId="24"/>
    <cellStyle name="常规 5 2" xfId="6"/>
    <cellStyle name="常规 5 3" xfId="73"/>
    <cellStyle name="常规 6" xfId="5"/>
    <cellStyle name="常规 6 2" xfId="75"/>
    <cellStyle name="常规 6 3" xfId="76"/>
    <cellStyle name="常规 7" xfId="77"/>
    <cellStyle name="常规 7 2" xfId="78"/>
    <cellStyle name="常规 8" xfId="79"/>
    <cellStyle name="常规 8 2" xfId="11"/>
    <cellStyle name="常规 8 3" xfId="8"/>
    <cellStyle name="常规 9" xfId="80"/>
    <cellStyle name="常规 9 2" xfId="81"/>
    <cellStyle name="超链接 2" xfId="82"/>
    <cellStyle name="好 2" xfId="83"/>
    <cellStyle name="汇总 2" xfId="84"/>
    <cellStyle name="货币 2" xfId="85"/>
    <cellStyle name="货币 3" xfId="86"/>
    <cellStyle name="货币 4" xfId="87"/>
    <cellStyle name="计算 2" xfId="4"/>
    <cellStyle name="检查单元格 2" xfId="88"/>
    <cellStyle name="解释性文本 2" xfId="89"/>
    <cellStyle name="警告文本 2" xfId="90"/>
    <cellStyle name="链接单元格 2" xfId="91"/>
    <cellStyle name="强调文字颜色 1 2" xfId="92"/>
    <cellStyle name="强调文字颜色 2 2" xfId="93"/>
    <cellStyle name="强调文字颜色 3 2" xfId="94"/>
    <cellStyle name="强调文字颜色 4 2" xfId="95"/>
    <cellStyle name="强调文字颜色 5 2" xfId="96"/>
    <cellStyle name="强调文字颜色 6 2" xfId="97"/>
    <cellStyle name="适中 2" xfId="14"/>
    <cellStyle name="输出 2" xfId="13"/>
    <cellStyle name="输入 2" xfId="98"/>
    <cellStyle name="注释 2" xfId="74"/>
  </cellStyles>
  <dxfs count="17">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kns.cnki.net/kns/detail/detail.aspx?QueryID=0&amp;CurRec=3&amp;recid=&amp;FileName=ZJLT201908005&amp;DbName=CJFDLAST2019&amp;DbCode=CJFQ&amp;yx=&amp;pr=CFJD2019;CJFR2019;&amp;URLID=&amp;bsm=R06;S;QS01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7"/>
  <sheetViews>
    <sheetView tabSelected="1" topLeftCell="A2" workbookViewId="0">
      <pane ySplit="4" topLeftCell="A27" activePane="bottomLeft" state="frozen"/>
      <selection pane="bottomLeft" activeCell="R32" sqref="R32"/>
    </sheetView>
  </sheetViews>
  <sheetFormatPr defaultColWidth="9" defaultRowHeight="15"/>
  <cols>
    <col min="1" max="1" width="7" style="192" customWidth="1"/>
    <col min="2" max="2" width="7.125" style="192" customWidth="1"/>
    <col min="3" max="3" width="10.625" style="192" customWidth="1"/>
    <col min="4" max="4" width="15.625" style="192" customWidth="1"/>
    <col min="5" max="5" width="13" style="222" customWidth="1"/>
    <col min="6" max="6" width="13.75" style="222" customWidth="1"/>
    <col min="7" max="7" width="13.125" style="192" customWidth="1"/>
    <col min="8" max="16" width="8.5" style="192" customWidth="1"/>
    <col min="17" max="17" width="30.875" style="192" customWidth="1"/>
    <col min="18" max="16384" width="9" style="192"/>
  </cols>
  <sheetData>
    <row r="1" spans="1:17" ht="27.95" customHeight="1">
      <c r="A1" s="189" t="s">
        <v>2956</v>
      </c>
      <c r="B1" s="190"/>
      <c r="C1" s="190"/>
      <c r="D1" s="190"/>
      <c r="E1" s="191"/>
      <c r="F1" s="191"/>
      <c r="G1" s="190"/>
      <c r="H1" s="190"/>
      <c r="I1" s="190"/>
      <c r="J1" s="190"/>
      <c r="K1" s="190"/>
      <c r="L1" s="190"/>
    </row>
    <row r="2" spans="1:17" ht="39" customHeight="1">
      <c r="A2" s="237" t="s">
        <v>0</v>
      </c>
      <c r="B2" s="237"/>
      <c r="C2" s="237"/>
      <c r="D2" s="237"/>
      <c r="E2" s="237"/>
      <c r="F2" s="237"/>
      <c r="G2" s="237"/>
      <c r="H2" s="237"/>
      <c r="I2" s="237"/>
      <c r="J2" s="237"/>
      <c r="K2" s="237"/>
      <c r="L2" s="237"/>
      <c r="M2" s="237"/>
      <c r="N2" s="237"/>
      <c r="O2" s="237"/>
      <c r="P2" s="237"/>
      <c r="Q2" s="237"/>
    </row>
    <row r="3" spans="1:17" ht="30" customHeight="1">
      <c r="A3" s="238"/>
      <c r="B3" s="238"/>
      <c r="C3" s="238"/>
      <c r="D3" s="238"/>
      <c r="E3" s="238"/>
      <c r="F3" s="238"/>
      <c r="G3" s="238"/>
      <c r="H3" s="238"/>
      <c r="I3" s="227"/>
      <c r="J3" s="227"/>
      <c r="K3" s="227"/>
      <c r="L3" s="227"/>
      <c r="Q3" s="233" t="s">
        <v>3234</v>
      </c>
    </row>
    <row r="4" spans="1:17" s="193" customFormat="1" ht="37.5" customHeight="1">
      <c r="A4" s="254" t="s">
        <v>2957</v>
      </c>
      <c r="B4" s="249"/>
      <c r="C4" s="247" t="s">
        <v>2958</v>
      </c>
      <c r="D4" s="247" t="s">
        <v>2959</v>
      </c>
      <c r="E4" s="271" t="s">
        <v>2960</v>
      </c>
      <c r="F4" s="271" t="s">
        <v>2961</v>
      </c>
      <c r="G4" s="247" t="s">
        <v>2962</v>
      </c>
      <c r="H4" s="239" t="s">
        <v>2963</v>
      </c>
      <c r="I4" s="239"/>
      <c r="J4" s="239"/>
      <c r="K4" s="249" t="s">
        <v>2964</v>
      </c>
      <c r="L4" s="249" t="s">
        <v>2965</v>
      </c>
      <c r="M4" s="251" t="s">
        <v>2966</v>
      </c>
      <c r="N4" s="251" t="s">
        <v>2967</v>
      </c>
      <c r="O4" s="251" t="s">
        <v>2968</v>
      </c>
      <c r="P4" s="251" t="s">
        <v>2969</v>
      </c>
      <c r="Q4" s="253" t="s">
        <v>2970</v>
      </c>
    </row>
    <row r="5" spans="1:17" s="193" customFormat="1" ht="76.5" customHeight="1">
      <c r="A5" s="255"/>
      <c r="B5" s="250"/>
      <c r="C5" s="248"/>
      <c r="D5" s="248"/>
      <c r="E5" s="272"/>
      <c r="F5" s="272"/>
      <c r="G5" s="248"/>
      <c r="H5" s="194" t="s">
        <v>2971</v>
      </c>
      <c r="I5" s="194" t="s">
        <v>2972</v>
      </c>
      <c r="J5" s="194" t="s">
        <v>2973</v>
      </c>
      <c r="K5" s="250"/>
      <c r="L5" s="250"/>
      <c r="M5" s="252"/>
      <c r="N5" s="252"/>
      <c r="O5" s="252"/>
      <c r="P5" s="252"/>
      <c r="Q5" s="253"/>
    </row>
    <row r="6" spans="1:17" s="223" customFormat="1" ht="18.75">
      <c r="A6" s="240" t="s">
        <v>4</v>
      </c>
      <c r="B6" s="240"/>
      <c r="C6" s="240"/>
      <c r="D6" s="240"/>
      <c r="E6" s="224"/>
      <c r="F6" s="224"/>
      <c r="G6" s="195"/>
      <c r="H6" s="231">
        <f t="shared" ref="H6:P6" si="0">H7+H91</f>
        <v>800</v>
      </c>
      <c r="I6" s="231">
        <f t="shared" si="0"/>
        <v>703</v>
      </c>
      <c r="J6" s="231">
        <f t="shared" si="0"/>
        <v>97</v>
      </c>
      <c r="K6" s="231">
        <f t="shared" si="0"/>
        <v>50</v>
      </c>
      <c r="L6" s="231">
        <f t="shared" si="0"/>
        <v>214.99999999999997</v>
      </c>
      <c r="M6" s="231">
        <f t="shared" si="0"/>
        <v>1080</v>
      </c>
      <c r="N6" s="231">
        <f t="shared" si="0"/>
        <v>300</v>
      </c>
      <c r="O6" s="231">
        <f t="shared" si="0"/>
        <v>125</v>
      </c>
      <c r="P6" s="231">
        <f t="shared" si="0"/>
        <v>2569.9999999999991</v>
      </c>
      <c r="Q6" s="197"/>
    </row>
    <row r="7" spans="1:17" s="223" customFormat="1" ht="18.75">
      <c r="A7" s="240" t="s">
        <v>5</v>
      </c>
      <c r="B7" s="240"/>
      <c r="C7" s="240"/>
      <c r="D7" s="240"/>
      <c r="E7" s="198"/>
      <c r="F7" s="198"/>
      <c r="G7" s="196"/>
      <c r="H7" s="231">
        <f t="shared" ref="H7:P7" si="1">H8+H71+H87</f>
        <v>655.5</v>
      </c>
      <c r="I7" s="231">
        <f t="shared" si="1"/>
        <v>564.5</v>
      </c>
      <c r="J7" s="231">
        <f t="shared" si="1"/>
        <v>91</v>
      </c>
      <c r="K7" s="231">
        <f t="shared" si="1"/>
        <v>41</v>
      </c>
      <c r="L7" s="231">
        <f t="shared" si="1"/>
        <v>153.79999999999998</v>
      </c>
      <c r="M7" s="231">
        <f t="shared" si="1"/>
        <v>0</v>
      </c>
      <c r="N7" s="231">
        <f t="shared" si="1"/>
        <v>260</v>
      </c>
      <c r="O7" s="231">
        <f t="shared" si="1"/>
        <v>0</v>
      </c>
      <c r="P7" s="231">
        <f t="shared" si="1"/>
        <v>1110.2999999999995</v>
      </c>
      <c r="Q7" s="197"/>
    </row>
    <row r="8" spans="1:17" s="223" customFormat="1" ht="18.75">
      <c r="A8" s="240" t="s">
        <v>6</v>
      </c>
      <c r="B8" s="240"/>
      <c r="C8" s="240"/>
      <c r="D8" s="241"/>
      <c r="E8" s="198"/>
      <c r="F8" s="198"/>
      <c r="G8" s="199"/>
      <c r="H8" s="232">
        <f>SUM(H10:H70)</f>
        <v>611.5</v>
      </c>
      <c r="I8" s="232">
        <f t="shared" ref="I8:P8" si="2">SUM(I10:I70)</f>
        <v>529.5</v>
      </c>
      <c r="J8" s="232">
        <f t="shared" si="2"/>
        <v>82</v>
      </c>
      <c r="K8" s="232">
        <f t="shared" si="2"/>
        <v>40</v>
      </c>
      <c r="L8" s="232">
        <f t="shared" si="2"/>
        <v>141.69999999999999</v>
      </c>
      <c r="M8" s="232">
        <f t="shared" si="2"/>
        <v>0</v>
      </c>
      <c r="N8" s="232">
        <f t="shared" si="2"/>
        <v>240</v>
      </c>
      <c r="O8" s="232">
        <f t="shared" si="2"/>
        <v>0</v>
      </c>
      <c r="P8" s="232">
        <f t="shared" si="2"/>
        <v>1033.1999999999996</v>
      </c>
      <c r="Q8" s="197"/>
    </row>
    <row r="9" spans="1:17" s="202" customFormat="1" ht="27" customHeight="1">
      <c r="A9" s="257" t="s">
        <v>2974</v>
      </c>
      <c r="B9" s="262"/>
      <c r="C9" s="268">
        <v>100002</v>
      </c>
      <c r="D9" s="203" t="s">
        <v>3219</v>
      </c>
      <c r="E9" s="228"/>
      <c r="F9" s="228"/>
      <c r="G9" s="229"/>
      <c r="H9" s="201">
        <f>SUM(H10:H12)</f>
        <v>8</v>
      </c>
      <c r="I9" s="201">
        <f t="shared" ref="I9:P9" si="3">SUM(I10:I12)</f>
        <v>7</v>
      </c>
      <c r="J9" s="201">
        <f t="shared" si="3"/>
        <v>1</v>
      </c>
      <c r="K9" s="201">
        <f t="shared" si="3"/>
        <v>0</v>
      </c>
      <c r="L9" s="201">
        <f t="shared" si="3"/>
        <v>1.3</v>
      </c>
      <c r="M9" s="201">
        <f t="shared" si="3"/>
        <v>0</v>
      </c>
      <c r="N9" s="201">
        <f t="shared" si="3"/>
        <v>0</v>
      </c>
      <c r="O9" s="201">
        <f t="shared" si="3"/>
        <v>0</v>
      </c>
      <c r="P9" s="201">
        <f t="shared" si="3"/>
        <v>9.3000000000000007</v>
      </c>
      <c r="Q9" s="201"/>
    </row>
    <row r="10" spans="1:17" s="202" customFormat="1" ht="27" customHeight="1">
      <c r="A10" s="259"/>
      <c r="B10" s="261"/>
      <c r="C10" s="269"/>
      <c r="D10" s="203" t="s">
        <v>2975</v>
      </c>
      <c r="E10" s="204" t="s">
        <v>2976</v>
      </c>
      <c r="F10" s="204" t="s">
        <v>2977</v>
      </c>
      <c r="G10" s="205" t="s">
        <v>2978</v>
      </c>
      <c r="H10" s="201">
        <f>I10+J10</f>
        <v>2</v>
      </c>
      <c r="I10" s="201">
        <v>1</v>
      </c>
      <c r="J10" s="201">
        <v>1</v>
      </c>
      <c r="K10" s="201"/>
      <c r="L10" s="201">
        <v>1.3</v>
      </c>
      <c r="M10" s="201"/>
      <c r="N10" s="201"/>
      <c r="O10" s="201"/>
      <c r="P10" s="201">
        <f t="shared" ref="P10:P41" si="4">SUM(H10,K10:O10)</f>
        <v>3.3</v>
      </c>
      <c r="Q10" s="201"/>
    </row>
    <row r="11" spans="1:17" s="202" customFormat="1" ht="27" customHeight="1">
      <c r="A11" s="259"/>
      <c r="B11" s="261"/>
      <c r="C11" s="269"/>
      <c r="D11" s="203" t="s">
        <v>2979</v>
      </c>
      <c r="E11" s="204" t="s">
        <v>2976</v>
      </c>
      <c r="F11" s="204" t="s">
        <v>2977</v>
      </c>
      <c r="G11" s="205" t="s">
        <v>2980</v>
      </c>
      <c r="H11" s="201">
        <f>I11+J11</f>
        <v>2</v>
      </c>
      <c r="I11" s="201">
        <v>2</v>
      </c>
      <c r="J11" s="201"/>
      <c r="K11" s="201"/>
      <c r="L11" s="201"/>
      <c r="M11" s="201"/>
      <c r="N11" s="201"/>
      <c r="O11" s="201"/>
      <c r="P11" s="201">
        <f t="shared" si="4"/>
        <v>2</v>
      </c>
      <c r="Q11" s="201"/>
    </row>
    <row r="12" spans="1:17" s="202" customFormat="1" ht="27" customHeight="1">
      <c r="A12" s="259"/>
      <c r="B12" s="261"/>
      <c r="C12" s="270"/>
      <c r="D12" s="203" t="s">
        <v>2981</v>
      </c>
      <c r="E12" s="204" t="s">
        <v>2976</v>
      </c>
      <c r="F12" s="204" t="s">
        <v>2977</v>
      </c>
      <c r="G12" s="205" t="s">
        <v>2980</v>
      </c>
      <c r="H12" s="201">
        <f t="shared" ref="H12:H47" si="5">I12+J12</f>
        <v>4</v>
      </c>
      <c r="I12" s="201">
        <v>4</v>
      </c>
      <c r="J12" s="201"/>
      <c r="K12" s="201"/>
      <c r="L12" s="201"/>
      <c r="M12" s="201"/>
      <c r="N12" s="201"/>
      <c r="O12" s="201"/>
      <c r="P12" s="201">
        <f t="shared" si="4"/>
        <v>4</v>
      </c>
      <c r="Q12" s="201"/>
    </row>
    <row r="13" spans="1:17" s="202" customFormat="1" ht="27" customHeight="1">
      <c r="A13" s="259"/>
      <c r="B13" s="261"/>
      <c r="C13" s="236">
        <v>100003</v>
      </c>
      <c r="D13" s="205" t="s">
        <v>2982</v>
      </c>
      <c r="E13" s="204" t="s">
        <v>2976</v>
      </c>
      <c r="F13" s="204" t="s">
        <v>2977</v>
      </c>
      <c r="G13" s="205" t="s">
        <v>2978</v>
      </c>
      <c r="H13" s="201">
        <f t="shared" si="5"/>
        <v>5</v>
      </c>
      <c r="I13" s="201">
        <v>5</v>
      </c>
      <c r="J13" s="201"/>
      <c r="K13" s="201">
        <v>2</v>
      </c>
      <c r="L13" s="201">
        <v>3</v>
      </c>
      <c r="M13" s="201"/>
      <c r="N13" s="201">
        <v>10</v>
      </c>
      <c r="O13" s="201"/>
      <c r="P13" s="201">
        <f t="shared" si="4"/>
        <v>20</v>
      </c>
      <c r="Q13" s="205"/>
    </row>
    <row r="14" spans="1:17" s="202" customFormat="1" ht="27" customHeight="1">
      <c r="A14" s="259"/>
      <c r="B14" s="261"/>
      <c r="C14" s="236">
        <v>100004</v>
      </c>
      <c r="D14" s="205" t="s">
        <v>2983</v>
      </c>
      <c r="E14" s="204" t="s">
        <v>2976</v>
      </c>
      <c r="F14" s="204" t="s">
        <v>2977</v>
      </c>
      <c r="G14" s="205" t="s">
        <v>2978</v>
      </c>
      <c r="H14" s="201">
        <f t="shared" si="5"/>
        <v>9</v>
      </c>
      <c r="I14" s="201">
        <v>9</v>
      </c>
      <c r="J14" s="201"/>
      <c r="K14" s="201"/>
      <c r="L14" s="201">
        <v>1.6</v>
      </c>
      <c r="M14" s="201"/>
      <c r="N14" s="201"/>
      <c r="O14" s="201"/>
      <c r="P14" s="201">
        <f t="shared" si="4"/>
        <v>10.6</v>
      </c>
      <c r="Q14" s="205"/>
    </row>
    <row r="15" spans="1:17" s="202" customFormat="1" ht="27" customHeight="1">
      <c r="A15" s="259"/>
      <c r="B15" s="261"/>
      <c r="C15" s="205">
        <v>100005</v>
      </c>
      <c r="D15" s="205" t="s">
        <v>2984</v>
      </c>
      <c r="E15" s="204" t="s">
        <v>2976</v>
      </c>
      <c r="F15" s="204" t="s">
        <v>2977</v>
      </c>
      <c r="G15" s="205" t="s">
        <v>2978</v>
      </c>
      <c r="H15" s="201">
        <f t="shared" si="5"/>
        <v>42.5</v>
      </c>
      <c r="I15" s="201">
        <v>31.5</v>
      </c>
      <c r="J15" s="201">
        <v>11</v>
      </c>
      <c r="K15" s="201"/>
      <c r="L15" s="201">
        <v>3.6</v>
      </c>
      <c r="M15" s="201"/>
      <c r="N15" s="201">
        <v>5</v>
      </c>
      <c r="O15" s="201"/>
      <c r="P15" s="201">
        <f t="shared" si="4"/>
        <v>51.1</v>
      </c>
      <c r="Q15" s="205"/>
    </row>
    <row r="16" spans="1:17" s="202" customFormat="1" ht="27" customHeight="1">
      <c r="A16" s="259"/>
      <c r="B16" s="261"/>
      <c r="C16" s="205">
        <v>100006</v>
      </c>
      <c r="D16" s="205" t="s">
        <v>2985</v>
      </c>
      <c r="E16" s="204" t="s">
        <v>2976</v>
      </c>
      <c r="F16" s="204" t="s">
        <v>2977</v>
      </c>
      <c r="G16" s="205" t="s">
        <v>2978</v>
      </c>
      <c r="H16" s="201">
        <f t="shared" si="5"/>
        <v>16</v>
      </c>
      <c r="I16" s="201">
        <v>16</v>
      </c>
      <c r="J16" s="201"/>
      <c r="K16" s="201">
        <v>2</v>
      </c>
      <c r="L16" s="201">
        <v>4.5999999999999996</v>
      </c>
      <c r="M16" s="201"/>
      <c r="N16" s="201">
        <v>10</v>
      </c>
      <c r="O16" s="201"/>
      <c r="P16" s="201">
        <f t="shared" si="4"/>
        <v>32.6</v>
      </c>
      <c r="Q16" s="205"/>
    </row>
    <row r="17" spans="1:17" s="202" customFormat="1" ht="27" customHeight="1">
      <c r="A17" s="259"/>
      <c r="B17" s="261"/>
      <c r="C17" s="205">
        <v>100007</v>
      </c>
      <c r="D17" s="205" t="s">
        <v>2986</v>
      </c>
      <c r="E17" s="204" t="s">
        <v>2976</v>
      </c>
      <c r="F17" s="204" t="s">
        <v>2977</v>
      </c>
      <c r="G17" s="205" t="s">
        <v>2978</v>
      </c>
      <c r="H17" s="201">
        <f t="shared" si="5"/>
        <v>6</v>
      </c>
      <c r="I17" s="201">
        <v>6</v>
      </c>
      <c r="J17" s="201"/>
      <c r="K17" s="201"/>
      <c r="L17" s="201">
        <v>5.6</v>
      </c>
      <c r="M17" s="201"/>
      <c r="N17" s="201">
        <v>5</v>
      </c>
      <c r="O17" s="201"/>
      <c r="P17" s="201">
        <f t="shared" si="4"/>
        <v>16.600000000000001</v>
      </c>
      <c r="Q17" s="205"/>
    </row>
    <row r="18" spans="1:17" s="202" customFormat="1" ht="27" customHeight="1">
      <c r="A18" s="259"/>
      <c r="B18" s="261"/>
      <c r="C18" s="205">
        <v>100008</v>
      </c>
      <c r="D18" s="205" t="s">
        <v>2987</v>
      </c>
      <c r="E18" s="204" t="s">
        <v>2976</v>
      </c>
      <c r="F18" s="204" t="s">
        <v>2977</v>
      </c>
      <c r="G18" s="205" t="s">
        <v>2978</v>
      </c>
      <c r="H18" s="201">
        <f t="shared" si="5"/>
        <v>12</v>
      </c>
      <c r="I18" s="201">
        <v>12</v>
      </c>
      <c r="J18" s="201"/>
      <c r="K18" s="201"/>
      <c r="L18" s="201">
        <v>1</v>
      </c>
      <c r="M18" s="201"/>
      <c r="N18" s="201">
        <v>10</v>
      </c>
      <c r="O18" s="201"/>
      <c r="P18" s="201">
        <f t="shared" si="4"/>
        <v>23</v>
      </c>
      <c r="Q18" s="205"/>
    </row>
    <row r="19" spans="1:17" s="202" customFormat="1" ht="27" customHeight="1">
      <c r="A19" s="259"/>
      <c r="B19" s="261"/>
      <c r="C19" s="205">
        <v>100009</v>
      </c>
      <c r="D19" s="205" t="s">
        <v>2988</v>
      </c>
      <c r="E19" s="204" t="s">
        <v>2976</v>
      </c>
      <c r="F19" s="204" t="s">
        <v>2977</v>
      </c>
      <c r="G19" s="205" t="s">
        <v>2978</v>
      </c>
      <c r="H19" s="201">
        <f t="shared" si="5"/>
        <v>6.5</v>
      </c>
      <c r="I19" s="201">
        <v>5.5</v>
      </c>
      <c r="J19" s="201">
        <v>1</v>
      </c>
      <c r="K19" s="201">
        <v>1</v>
      </c>
      <c r="L19" s="201">
        <v>2.2999999999999998</v>
      </c>
      <c r="M19" s="201"/>
      <c r="N19" s="201">
        <v>10</v>
      </c>
      <c r="O19" s="201"/>
      <c r="P19" s="201">
        <f t="shared" si="4"/>
        <v>19.8</v>
      </c>
      <c r="Q19" s="205"/>
    </row>
    <row r="20" spans="1:17" s="202" customFormat="1" ht="56.25" customHeight="1">
      <c r="A20" s="259"/>
      <c r="B20" s="261"/>
      <c r="C20" s="205">
        <v>100010</v>
      </c>
      <c r="D20" s="205" t="s">
        <v>2989</v>
      </c>
      <c r="E20" s="204" t="s">
        <v>2976</v>
      </c>
      <c r="F20" s="204" t="s">
        <v>2977</v>
      </c>
      <c r="G20" s="205" t="s">
        <v>2978</v>
      </c>
      <c r="H20" s="201">
        <f t="shared" si="5"/>
        <v>68.5</v>
      </c>
      <c r="I20" s="201">
        <v>61.5</v>
      </c>
      <c r="J20" s="201">
        <v>7</v>
      </c>
      <c r="K20" s="201">
        <v>3</v>
      </c>
      <c r="L20" s="201">
        <v>10.9</v>
      </c>
      <c r="M20" s="201"/>
      <c r="N20" s="201">
        <v>10</v>
      </c>
      <c r="O20" s="201"/>
      <c r="P20" s="201">
        <f t="shared" si="4"/>
        <v>92.4</v>
      </c>
      <c r="Q20" s="205" t="s">
        <v>3235</v>
      </c>
    </row>
    <row r="21" spans="1:17" s="202" customFormat="1" ht="27" customHeight="1">
      <c r="A21" s="259"/>
      <c r="B21" s="261"/>
      <c r="C21" s="205">
        <v>100011</v>
      </c>
      <c r="D21" s="205" t="s">
        <v>2990</v>
      </c>
      <c r="E21" s="204" t="s">
        <v>2976</v>
      </c>
      <c r="F21" s="204" t="s">
        <v>2977</v>
      </c>
      <c r="G21" s="205" t="s">
        <v>2978</v>
      </c>
      <c r="H21" s="201">
        <f t="shared" si="5"/>
        <v>4.5</v>
      </c>
      <c r="I21" s="201">
        <v>4.5</v>
      </c>
      <c r="J21" s="201"/>
      <c r="K21" s="201"/>
      <c r="L21" s="201">
        <v>0.5</v>
      </c>
      <c r="M21" s="201"/>
      <c r="N21" s="201">
        <v>5</v>
      </c>
      <c r="O21" s="201"/>
      <c r="P21" s="201">
        <f t="shared" si="4"/>
        <v>10</v>
      </c>
      <c r="Q21" s="205"/>
    </row>
    <row r="22" spans="1:17" s="202" customFormat="1" ht="27" customHeight="1">
      <c r="A22" s="259"/>
      <c r="B22" s="261"/>
      <c r="C22" s="205">
        <v>100012</v>
      </c>
      <c r="D22" s="205" t="s">
        <v>2991</v>
      </c>
      <c r="E22" s="204" t="s">
        <v>2976</v>
      </c>
      <c r="F22" s="204" t="s">
        <v>2977</v>
      </c>
      <c r="G22" s="205" t="s">
        <v>2978</v>
      </c>
      <c r="H22" s="201">
        <f t="shared" si="5"/>
        <v>11.5</v>
      </c>
      <c r="I22" s="201">
        <v>10.5</v>
      </c>
      <c r="J22" s="201">
        <v>1</v>
      </c>
      <c r="K22" s="201">
        <v>1</v>
      </c>
      <c r="L22" s="201">
        <v>1.5</v>
      </c>
      <c r="M22" s="201"/>
      <c r="N22" s="201">
        <v>5</v>
      </c>
      <c r="O22" s="201"/>
      <c r="P22" s="201">
        <f t="shared" si="4"/>
        <v>19</v>
      </c>
      <c r="Q22" s="205"/>
    </row>
    <row r="23" spans="1:17" s="202" customFormat="1" ht="27" customHeight="1">
      <c r="A23" s="259"/>
      <c r="B23" s="261"/>
      <c r="C23" s="205">
        <v>100013</v>
      </c>
      <c r="D23" s="205" t="s">
        <v>2992</v>
      </c>
      <c r="E23" s="204" t="s">
        <v>2976</v>
      </c>
      <c r="F23" s="204" t="s">
        <v>2977</v>
      </c>
      <c r="G23" s="205" t="s">
        <v>2978</v>
      </c>
      <c r="H23" s="201">
        <f t="shared" si="5"/>
        <v>9.5</v>
      </c>
      <c r="I23" s="201">
        <v>9.5</v>
      </c>
      <c r="J23" s="201"/>
      <c r="K23" s="201">
        <v>1</v>
      </c>
      <c r="L23" s="201">
        <v>2.8</v>
      </c>
      <c r="M23" s="201"/>
      <c r="N23" s="201">
        <v>5</v>
      </c>
      <c r="O23" s="201"/>
      <c r="P23" s="201">
        <f t="shared" si="4"/>
        <v>18.3</v>
      </c>
      <c r="Q23" s="205"/>
    </row>
    <row r="24" spans="1:17" s="202" customFormat="1" ht="27" customHeight="1">
      <c r="A24" s="259"/>
      <c r="B24" s="261"/>
      <c r="C24" s="205">
        <v>100014</v>
      </c>
      <c r="D24" s="205" t="s">
        <v>2993</v>
      </c>
      <c r="E24" s="204" t="s">
        <v>2976</v>
      </c>
      <c r="F24" s="204" t="s">
        <v>2977</v>
      </c>
      <c r="G24" s="205" t="s">
        <v>2978</v>
      </c>
      <c r="H24" s="201">
        <f t="shared" si="5"/>
        <v>8</v>
      </c>
      <c r="I24" s="201">
        <v>7</v>
      </c>
      <c r="J24" s="201">
        <v>1</v>
      </c>
      <c r="K24" s="201">
        <v>1</v>
      </c>
      <c r="L24" s="201">
        <v>1.3</v>
      </c>
      <c r="M24" s="201"/>
      <c r="N24" s="201">
        <v>5</v>
      </c>
      <c r="O24" s="201"/>
      <c r="P24" s="201">
        <f t="shared" si="4"/>
        <v>15.3</v>
      </c>
      <c r="Q24" s="205"/>
    </row>
    <row r="25" spans="1:17" s="202" customFormat="1" ht="27" customHeight="1">
      <c r="A25" s="259"/>
      <c r="B25" s="261"/>
      <c r="C25" s="205">
        <v>100015</v>
      </c>
      <c r="D25" s="205" t="s">
        <v>2994</v>
      </c>
      <c r="E25" s="204" t="s">
        <v>2976</v>
      </c>
      <c r="F25" s="204" t="s">
        <v>2977</v>
      </c>
      <c r="G25" s="205" t="s">
        <v>2978</v>
      </c>
      <c r="H25" s="201">
        <f t="shared" si="5"/>
        <v>17.5</v>
      </c>
      <c r="I25" s="201">
        <v>14.5</v>
      </c>
      <c r="J25" s="201">
        <v>3</v>
      </c>
      <c r="K25" s="201">
        <v>3</v>
      </c>
      <c r="L25" s="201">
        <v>1.5</v>
      </c>
      <c r="M25" s="201"/>
      <c r="N25" s="201">
        <v>5</v>
      </c>
      <c r="O25" s="201"/>
      <c r="P25" s="201">
        <f t="shared" si="4"/>
        <v>27</v>
      </c>
      <c r="Q25" s="205"/>
    </row>
    <row r="26" spans="1:17" s="202" customFormat="1" ht="27" customHeight="1">
      <c r="A26" s="259"/>
      <c r="B26" s="261"/>
      <c r="C26" s="205">
        <v>100016</v>
      </c>
      <c r="D26" s="205" t="s">
        <v>2995</v>
      </c>
      <c r="E26" s="204" t="s">
        <v>2976</v>
      </c>
      <c r="F26" s="204" t="s">
        <v>2977</v>
      </c>
      <c r="G26" s="205" t="s">
        <v>2978</v>
      </c>
      <c r="H26" s="201">
        <f t="shared" si="5"/>
        <v>11</v>
      </c>
      <c r="I26" s="201">
        <v>11</v>
      </c>
      <c r="J26" s="201"/>
      <c r="K26" s="201">
        <v>1</v>
      </c>
      <c r="L26" s="201">
        <v>0.8</v>
      </c>
      <c r="M26" s="201"/>
      <c r="N26" s="201">
        <v>5</v>
      </c>
      <c r="O26" s="201"/>
      <c r="P26" s="201">
        <f t="shared" si="4"/>
        <v>17.8</v>
      </c>
      <c r="Q26" s="205"/>
    </row>
    <row r="27" spans="1:17" s="202" customFormat="1" ht="27" customHeight="1">
      <c r="A27" s="259"/>
      <c r="B27" s="261"/>
      <c r="C27" s="205">
        <v>100017</v>
      </c>
      <c r="D27" s="205" t="s">
        <v>2996</v>
      </c>
      <c r="E27" s="204" t="s">
        <v>2976</v>
      </c>
      <c r="F27" s="204" t="s">
        <v>2977</v>
      </c>
      <c r="G27" s="205" t="s">
        <v>2978</v>
      </c>
      <c r="H27" s="201">
        <f t="shared" si="5"/>
        <v>12</v>
      </c>
      <c r="I27" s="201">
        <v>11</v>
      </c>
      <c r="J27" s="201">
        <v>1</v>
      </c>
      <c r="K27" s="201"/>
      <c r="L27" s="201">
        <v>2</v>
      </c>
      <c r="M27" s="201"/>
      <c r="N27" s="201">
        <v>5</v>
      </c>
      <c r="O27" s="201"/>
      <c r="P27" s="201">
        <f t="shared" si="4"/>
        <v>19</v>
      </c>
      <c r="Q27" s="205"/>
    </row>
    <row r="28" spans="1:17" s="202" customFormat="1" ht="27" customHeight="1">
      <c r="A28" s="259"/>
      <c r="B28" s="261"/>
      <c r="C28" s="205">
        <v>100018</v>
      </c>
      <c r="D28" s="205" t="s">
        <v>2997</v>
      </c>
      <c r="E28" s="204" t="s">
        <v>2976</v>
      </c>
      <c r="F28" s="204" t="s">
        <v>2977</v>
      </c>
      <c r="G28" s="205" t="s">
        <v>2978</v>
      </c>
      <c r="H28" s="201">
        <f t="shared" si="5"/>
        <v>8</v>
      </c>
      <c r="I28" s="201">
        <v>8</v>
      </c>
      <c r="J28" s="201"/>
      <c r="K28" s="201"/>
      <c r="L28" s="201">
        <v>0.5</v>
      </c>
      <c r="M28" s="201"/>
      <c r="N28" s="201">
        <v>5</v>
      </c>
      <c r="O28" s="201"/>
      <c r="P28" s="201">
        <f t="shared" si="4"/>
        <v>13.5</v>
      </c>
      <c r="Q28" s="205"/>
    </row>
    <row r="29" spans="1:17" s="202" customFormat="1" ht="27" customHeight="1">
      <c r="A29" s="259"/>
      <c r="B29" s="261"/>
      <c r="C29" s="205">
        <v>100019</v>
      </c>
      <c r="D29" s="205" t="s">
        <v>2998</v>
      </c>
      <c r="E29" s="204" t="s">
        <v>2976</v>
      </c>
      <c r="F29" s="204" t="s">
        <v>2977</v>
      </c>
      <c r="G29" s="205" t="s">
        <v>2978</v>
      </c>
      <c r="H29" s="201">
        <f t="shared" si="5"/>
        <v>4</v>
      </c>
      <c r="I29" s="201">
        <v>3</v>
      </c>
      <c r="J29" s="201">
        <v>1</v>
      </c>
      <c r="K29" s="201">
        <v>1</v>
      </c>
      <c r="L29" s="201"/>
      <c r="M29" s="201"/>
      <c r="N29" s="201">
        <v>5</v>
      </c>
      <c r="O29" s="201"/>
      <c r="P29" s="201">
        <f t="shared" si="4"/>
        <v>10</v>
      </c>
      <c r="Q29" s="205"/>
    </row>
    <row r="30" spans="1:17" s="202" customFormat="1" ht="27" customHeight="1">
      <c r="A30" s="259"/>
      <c r="B30" s="261"/>
      <c r="C30" s="205">
        <v>100020</v>
      </c>
      <c r="D30" s="205" t="s">
        <v>2999</v>
      </c>
      <c r="E30" s="204" t="s">
        <v>2976</v>
      </c>
      <c r="F30" s="204" t="s">
        <v>2977</v>
      </c>
      <c r="G30" s="205" t="s">
        <v>2978</v>
      </c>
      <c r="H30" s="201">
        <f t="shared" si="5"/>
        <v>13</v>
      </c>
      <c r="I30" s="201">
        <v>12</v>
      </c>
      <c r="J30" s="201">
        <v>1</v>
      </c>
      <c r="K30" s="201"/>
      <c r="L30" s="201">
        <v>2.4</v>
      </c>
      <c r="M30" s="201"/>
      <c r="N30" s="201">
        <v>5</v>
      </c>
      <c r="O30" s="201"/>
      <c r="P30" s="201">
        <f t="shared" si="4"/>
        <v>20.399999999999999</v>
      </c>
      <c r="Q30" s="205"/>
    </row>
    <row r="31" spans="1:17" s="202" customFormat="1" ht="27" customHeight="1">
      <c r="A31" s="259"/>
      <c r="B31" s="261"/>
      <c r="C31" s="205">
        <v>100021</v>
      </c>
      <c r="D31" s="205" t="s">
        <v>3000</v>
      </c>
      <c r="E31" s="204" t="s">
        <v>2976</v>
      </c>
      <c r="F31" s="204" t="s">
        <v>2977</v>
      </c>
      <c r="G31" s="205" t="s">
        <v>2978</v>
      </c>
      <c r="H31" s="201">
        <f t="shared" si="5"/>
        <v>2</v>
      </c>
      <c r="I31" s="201">
        <v>2</v>
      </c>
      <c r="J31" s="201"/>
      <c r="K31" s="201"/>
      <c r="L31" s="201">
        <v>1.5</v>
      </c>
      <c r="M31" s="201"/>
      <c r="N31" s="201">
        <v>5</v>
      </c>
      <c r="O31" s="201"/>
      <c r="P31" s="201">
        <f t="shared" si="4"/>
        <v>8.5</v>
      </c>
      <c r="Q31" s="205"/>
    </row>
    <row r="32" spans="1:17" s="202" customFormat="1" ht="27" customHeight="1">
      <c r="A32" s="259"/>
      <c r="B32" s="261"/>
      <c r="C32" s="205">
        <v>100022</v>
      </c>
      <c r="D32" s="205" t="s">
        <v>3001</v>
      </c>
      <c r="E32" s="204" t="s">
        <v>2976</v>
      </c>
      <c r="F32" s="204" t="s">
        <v>2977</v>
      </c>
      <c r="G32" s="205" t="s">
        <v>2978</v>
      </c>
      <c r="H32" s="201">
        <f t="shared" si="5"/>
        <v>4</v>
      </c>
      <c r="I32" s="201">
        <v>4</v>
      </c>
      <c r="J32" s="201"/>
      <c r="K32" s="201"/>
      <c r="L32" s="201">
        <v>0.5</v>
      </c>
      <c r="M32" s="201"/>
      <c r="N32" s="201">
        <v>5</v>
      </c>
      <c r="O32" s="201"/>
      <c r="P32" s="201">
        <f t="shared" si="4"/>
        <v>9.5</v>
      </c>
      <c r="Q32" s="205"/>
    </row>
    <row r="33" spans="1:17" s="202" customFormat="1" ht="27" customHeight="1">
      <c r="A33" s="259"/>
      <c r="B33" s="261"/>
      <c r="C33" s="205">
        <v>100023</v>
      </c>
      <c r="D33" s="205" t="s">
        <v>3002</v>
      </c>
      <c r="E33" s="204" t="s">
        <v>2976</v>
      </c>
      <c r="F33" s="204" t="s">
        <v>2977</v>
      </c>
      <c r="G33" s="205" t="s">
        <v>2978</v>
      </c>
      <c r="H33" s="201">
        <f t="shared" si="5"/>
        <v>34</v>
      </c>
      <c r="I33" s="201">
        <v>34</v>
      </c>
      <c r="J33" s="201"/>
      <c r="K33" s="201"/>
      <c r="L33" s="201">
        <v>4.8</v>
      </c>
      <c r="M33" s="201"/>
      <c r="N33" s="201">
        <v>10</v>
      </c>
      <c r="O33" s="201"/>
      <c r="P33" s="201">
        <f t="shared" si="4"/>
        <v>48.8</v>
      </c>
      <c r="Q33" s="205"/>
    </row>
    <row r="34" spans="1:17" s="202" customFormat="1" ht="27" customHeight="1">
      <c r="A34" s="259"/>
      <c r="B34" s="261"/>
      <c r="C34" s="205">
        <v>100024</v>
      </c>
      <c r="D34" s="205" t="s">
        <v>3003</v>
      </c>
      <c r="E34" s="204" t="s">
        <v>2976</v>
      </c>
      <c r="F34" s="204" t="s">
        <v>2977</v>
      </c>
      <c r="G34" s="205" t="s">
        <v>2978</v>
      </c>
      <c r="H34" s="201">
        <f t="shared" si="5"/>
        <v>12</v>
      </c>
      <c r="I34" s="201">
        <v>7</v>
      </c>
      <c r="J34" s="201">
        <v>5</v>
      </c>
      <c r="K34" s="201"/>
      <c r="L34" s="201">
        <v>0.5</v>
      </c>
      <c r="M34" s="201"/>
      <c r="N34" s="201">
        <v>10</v>
      </c>
      <c r="O34" s="201"/>
      <c r="P34" s="201">
        <f t="shared" si="4"/>
        <v>22.5</v>
      </c>
      <c r="Q34" s="205"/>
    </row>
    <row r="35" spans="1:17" s="202" customFormat="1" ht="27" customHeight="1">
      <c r="A35" s="259"/>
      <c r="B35" s="261"/>
      <c r="C35" s="205">
        <v>100025</v>
      </c>
      <c r="D35" s="205" t="s">
        <v>3004</v>
      </c>
      <c r="E35" s="204" t="s">
        <v>2976</v>
      </c>
      <c r="F35" s="204" t="s">
        <v>2977</v>
      </c>
      <c r="G35" s="205" t="s">
        <v>2978</v>
      </c>
      <c r="H35" s="201">
        <f t="shared" si="5"/>
        <v>3</v>
      </c>
      <c r="I35" s="201">
        <v>3</v>
      </c>
      <c r="J35" s="201"/>
      <c r="K35" s="201">
        <v>3</v>
      </c>
      <c r="L35" s="201">
        <v>1.5</v>
      </c>
      <c r="M35" s="201"/>
      <c r="N35" s="201">
        <v>10</v>
      </c>
      <c r="O35" s="201"/>
      <c r="P35" s="201">
        <f t="shared" si="4"/>
        <v>17.5</v>
      </c>
      <c r="Q35" s="205"/>
    </row>
    <row r="36" spans="1:17" s="202" customFormat="1" ht="27" customHeight="1">
      <c r="A36" s="259"/>
      <c r="B36" s="261"/>
      <c r="C36" s="205">
        <v>100026</v>
      </c>
      <c r="D36" s="205" t="s">
        <v>3005</v>
      </c>
      <c r="E36" s="204" t="s">
        <v>2976</v>
      </c>
      <c r="F36" s="204" t="s">
        <v>2977</v>
      </c>
      <c r="G36" s="205" t="s">
        <v>2978</v>
      </c>
      <c r="H36" s="201">
        <f t="shared" si="5"/>
        <v>14</v>
      </c>
      <c r="I36" s="201">
        <v>14</v>
      </c>
      <c r="J36" s="201"/>
      <c r="K36" s="201"/>
      <c r="L36" s="201">
        <v>0.8</v>
      </c>
      <c r="M36" s="201"/>
      <c r="N36" s="201">
        <v>5</v>
      </c>
      <c r="O36" s="201"/>
      <c r="P36" s="201">
        <f t="shared" si="4"/>
        <v>19.8</v>
      </c>
      <c r="Q36" s="205"/>
    </row>
    <row r="37" spans="1:17" s="202" customFormat="1" ht="27" customHeight="1">
      <c r="A37" s="259"/>
      <c r="B37" s="261"/>
      <c r="C37" s="205">
        <v>100027</v>
      </c>
      <c r="D37" s="205" t="s">
        <v>3006</v>
      </c>
      <c r="E37" s="204" t="s">
        <v>2976</v>
      </c>
      <c r="F37" s="204" t="s">
        <v>2977</v>
      </c>
      <c r="G37" s="205" t="s">
        <v>2978</v>
      </c>
      <c r="H37" s="201">
        <f t="shared" si="5"/>
        <v>14</v>
      </c>
      <c r="I37" s="201">
        <v>14</v>
      </c>
      <c r="J37" s="201"/>
      <c r="K37" s="201">
        <v>2</v>
      </c>
      <c r="L37" s="201">
        <v>1</v>
      </c>
      <c r="M37" s="201"/>
      <c r="N37" s="201"/>
      <c r="O37" s="201"/>
      <c r="P37" s="201">
        <f t="shared" si="4"/>
        <v>17</v>
      </c>
      <c r="Q37" s="205"/>
    </row>
    <row r="38" spans="1:17" s="202" customFormat="1" ht="70.5" customHeight="1">
      <c r="A38" s="259"/>
      <c r="B38" s="261"/>
      <c r="C38" s="205">
        <v>100028</v>
      </c>
      <c r="D38" s="205" t="s">
        <v>3007</v>
      </c>
      <c r="E38" s="204" t="s">
        <v>2976</v>
      </c>
      <c r="F38" s="204" t="s">
        <v>2977</v>
      </c>
      <c r="G38" s="205" t="s">
        <v>2978</v>
      </c>
      <c r="H38" s="201">
        <f t="shared" si="5"/>
        <v>21</v>
      </c>
      <c r="I38" s="201">
        <v>19</v>
      </c>
      <c r="J38" s="201">
        <v>2</v>
      </c>
      <c r="K38" s="201"/>
      <c r="L38" s="201">
        <v>4.3</v>
      </c>
      <c r="M38" s="201"/>
      <c r="N38" s="201">
        <v>5</v>
      </c>
      <c r="O38" s="201"/>
      <c r="P38" s="201">
        <f t="shared" si="4"/>
        <v>30.3</v>
      </c>
      <c r="Q38" s="205" t="s">
        <v>3236</v>
      </c>
    </row>
    <row r="39" spans="1:17" s="202" customFormat="1" ht="27" customHeight="1">
      <c r="A39" s="259"/>
      <c r="B39" s="261"/>
      <c r="C39" s="205">
        <v>100029</v>
      </c>
      <c r="D39" s="205" t="s">
        <v>3008</v>
      </c>
      <c r="E39" s="204" t="s">
        <v>2976</v>
      </c>
      <c r="F39" s="204" t="s">
        <v>2977</v>
      </c>
      <c r="G39" s="205" t="s">
        <v>3009</v>
      </c>
      <c r="H39" s="201">
        <f t="shared" si="5"/>
        <v>12</v>
      </c>
      <c r="I39" s="201">
        <v>12</v>
      </c>
      <c r="J39" s="201"/>
      <c r="K39" s="201"/>
      <c r="L39" s="201">
        <v>6.5</v>
      </c>
      <c r="M39" s="201"/>
      <c r="N39" s="201">
        <v>10</v>
      </c>
      <c r="O39" s="201"/>
      <c r="P39" s="201">
        <f t="shared" si="4"/>
        <v>28.5</v>
      </c>
      <c r="Q39" s="205"/>
    </row>
    <row r="40" spans="1:17" s="202" customFormat="1" ht="27" customHeight="1">
      <c r="A40" s="259"/>
      <c r="B40" s="261"/>
      <c r="C40" s="205">
        <v>100030</v>
      </c>
      <c r="D40" s="205" t="s">
        <v>3010</v>
      </c>
      <c r="E40" s="204" t="s">
        <v>2976</v>
      </c>
      <c r="F40" s="204" t="s">
        <v>2977</v>
      </c>
      <c r="G40" s="205" t="s">
        <v>3009</v>
      </c>
      <c r="H40" s="201">
        <f t="shared" si="5"/>
        <v>3</v>
      </c>
      <c r="I40" s="201">
        <v>3</v>
      </c>
      <c r="J40" s="201"/>
      <c r="K40" s="201">
        <v>2</v>
      </c>
      <c r="L40" s="201"/>
      <c r="M40" s="201"/>
      <c r="N40" s="201"/>
      <c r="O40" s="201"/>
      <c r="P40" s="201">
        <f t="shared" si="4"/>
        <v>5</v>
      </c>
      <c r="Q40" s="205"/>
    </row>
    <row r="41" spans="1:17" s="202" customFormat="1" ht="27" customHeight="1">
      <c r="A41" s="259"/>
      <c r="B41" s="261"/>
      <c r="C41" s="205">
        <v>100031</v>
      </c>
      <c r="D41" s="205" t="s">
        <v>3011</v>
      </c>
      <c r="E41" s="204" t="s">
        <v>2976</v>
      </c>
      <c r="F41" s="204" t="s">
        <v>2977</v>
      </c>
      <c r="G41" s="205" t="s">
        <v>3009</v>
      </c>
      <c r="H41" s="201">
        <f t="shared" si="5"/>
        <v>4</v>
      </c>
      <c r="I41" s="201">
        <v>4</v>
      </c>
      <c r="J41" s="201"/>
      <c r="K41" s="201">
        <v>1</v>
      </c>
      <c r="L41" s="201">
        <v>2.1</v>
      </c>
      <c r="M41" s="201"/>
      <c r="N41" s="201">
        <v>10</v>
      </c>
      <c r="O41" s="201"/>
      <c r="P41" s="201">
        <f t="shared" si="4"/>
        <v>17.100000000000001</v>
      </c>
      <c r="Q41" s="205"/>
    </row>
    <row r="42" spans="1:17" s="202" customFormat="1" ht="27" customHeight="1">
      <c r="A42" s="259"/>
      <c r="B42" s="261"/>
      <c r="C42" s="205">
        <v>100032</v>
      </c>
      <c r="D42" s="205" t="s">
        <v>3012</v>
      </c>
      <c r="E42" s="204" t="s">
        <v>2976</v>
      </c>
      <c r="F42" s="204" t="s">
        <v>2977</v>
      </c>
      <c r="G42" s="205" t="s">
        <v>3009</v>
      </c>
      <c r="H42" s="201">
        <f t="shared" si="5"/>
        <v>1</v>
      </c>
      <c r="I42" s="201">
        <v>1</v>
      </c>
      <c r="J42" s="201"/>
      <c r="K42" s="201">
        <v>1</v>
      </c>
      <c r="L42" s="201"/>
      <c r="M42" s="201"/>
      <c r="N42" s="201"/>
      <c r="O42" s="201"/>
      <c r="P42" s="201">
        <f t="shared" ref="P42:P70" si="6">SUM(H42,K42:O42)</f>
        <v>2</v>
      </c>
      <c r="Q42" s="205"/>
    </row>
    <row r="43" spans="1:17" s="202" customFormat="1" ht="27" customHeight="1">
      <c r="A43" s="259"/>
      <c r="B43" s="261"/>
      <c r="C43" s="205">
        <v>100033</v>
      </c>
      <c r="D43" s="205" t="s">
        <v>3013</v>
      </c>
      <c r="E43" s="204" t="s">
        <v>2976</v>
      </c>
      <c r="F43" s="204" t="s">
        <v>2977</v>
      </c>
      <c r="G43" s="205" t="s">
        <v>3009</v>
      </c>
      <c r="H43" s="201">
        <f t="shared" si="5"/>
        <v>9</v>
      </c>
      <c r="I43" s="201">
        <v>9</v>
      </c>
      <c r="J43" s="201"/>
      <c r="K43" s="201">
        <v>2</v>
      </c>
      <c r="L43" s="201">
        <v>1.6</v>
      </c>
      <c r="M43" s="201"/>
      <c r="N43" s="201"/>
      <c r="O43" s="201"/>
      <c r="P43" s="201">
        <f t="shared" si="6"/>
        <v>12.6</v>
      </c>
      <c r="Q43" s="205"/>
    </row>
    <row r="44" spans="1:17" s="202" customFormat="1" ht="39" customHeight="1">
      <c r="A44" s="259"/>
      <c r="B44" s="261"/>
      <c r="C44" s="205">
        <v>100034</v>
      </c>
      <c r="D44" s="205" t="s">
        <v>3014</v>
      </c>
      <c r="E44" s="204" t="s">
        <v>2976</v>
      </c>
      <c r="F44" s="204" t="s">
        <v>2977</v>
      </c>
      <c r="G44" s="205" t="s">
        <v>3009</v>
      </c>
      <c r="H44" s="201">
        <f t="shared" si="5"/>
        <v>5</v>
      </c>
      <c r="I44" s="201">
        <v>4</v>
      </c>
      <c r="J44" s="201">
        <v>1</v>
      </c>
      <c r="K44" s="201">
        <v>1</v>
      </c>
      <c r="L44" s="201">
        <v>0.8</v>
      </c>
      <c r="M44" s="201"/>
      <c r="N44" s="201"/>
      <c r="O44" s="201"/>
      <c r="P44" s="201">
        <f t="shared" si="6"/>
        <v>6.8</v>
      </c>
      <c r="Q44" s="205"/>
    </row>
    <row r="45" spans="1:17" s="202" customFormat="1" ht="39" customHeight="1">
      <c r="A45" s="259"/>
      <c r="B45" s="261"/>
      <c r="C45" s="205">
        <v>100036</v>
      </c>
      <c r="D45" s="205" t="s">
        <v>3015</v>
      </c>
      <c r="E45" s="204" t="s">
        <v>2976</v>
      </c>
      <c r="F45" s="204" t="s">
        <v>2977</v>
      </c>
      <c r="G45" s="205" t="s">
        <v>2980</v>
      </c>
      <c r="H45" s="201">
        <f t="shared" si="5"/>
        <v>4</v>
      </c>
      <c r="I45" s="201">
        <v>4</v>
      </c>
      <c r="J45" s="201"/>
      <c r="K45" s="201"/>
      <c r="L45" s="201"/>
      <c r="M45" s="201"/>
      <c r="N45" s="201"/>
      <c r="O45" s="201"/>
      <c r="P45" s="201">
        <f t="shared" si="6"/>
        <v>4</v>
      </c>
      <c r="Q45" s="205"/>
    </row>
    <row r="46" spans="1:17" s="202" customFormat="1" ht="27" customHeight="1">
      <c r="A46" s="259"/>
      <c r="B46" s="261"/>
      <c r="C46" s="205">
        <v>100037</v>
      </c>
      <c r="D46" s="205" t="s">
        <v>3016</v>
      </c>
      <c r="E46" s="204" t="s">
        <v>2976</v>
      </c>
      <c r="F46" s="204" t="s">
        <v>2977</v>
      </c>
      <c r="G46" s="205" t="s">
        <v>3017</v>
      </c>
      <c r="H46" s="201">
        <f t="shared" si="5"/>
        <v>0</v>
      </c>
      <c r="I46" s="201"/>
      <c r="J46" s="201"/>
      <c r="K46" s="201"/>
      <c r="L46" s="201">
        <v>1.5</v>
      </c>
      <c r="M46" s="201"/>
      <c r="N46" s="201"/>
      <c r="O46" s="201"/>
      <c r="P46" s="201">
        <f t="shared" si="6"/>
        <v>1.5</v>
      </c>
      <c r="Q46" s="205"/>
    </row>
    <row r="47" spans="1:17" s="202" customFormat="1" ht="27" customHeight="1">
      <c r="A47" s="259"/>
      <c r="B47" s="261"/>
      <c r="C47" s="205">
        <v>100038</v>
      </c>
      <c r="D47" s="205" t="s">
        <v>3018</v>
      </c>
      <c r="E47" s="204" t="s">
        <v>2976</v>
      </c>
      <c r="F47" s="204" t="s">
        <v>2977</v>
      </c>
      <c r="G47" s="205" t="s">
        <v>3017</v>
      </c>
      <c r="H47" s="201">
        <f t="shared" si="5"/>
        <v>7</v>
      </c>
      <c r="I47" s="201">
        <v>7</v>
      </c>
      <c r="J47" s="201"/>
      <c r="K47" s="201"/>
      <c r="L47" s="201">
        <v>2</v>
      </c>
      <c r="M47" s="201"/>
      <c r="N47" s="201"/>
      <c r="O47" s="201"/>
      <c r="P47" s="201">
        <f t="shared" si="6"/>
        <v>9</v>
      </c>
      <c r="Q47" s="205"/>
    </row>
    <row r="48" spans="1:17" s="202" customFormat="1" ht="27" customHeight="1">
      <c r="A48" s="259"/>
      <c r="B48" s="261"/>
      <c r="C48" s="205">
        <v>100041</v>
      </c>
      <c r="D48" s="205" t="s">
        <v>3019</v>
      </c>
      <c r="E48" s="204" t="s">
        <v>2976</v>
      </c>
      <c r="F48" s="204" t="s">
        <v>2977</v>
      </c>
      <c r="G48" s="205" t="s">
        <v>2980</v>
      </c>
      <c r="H48" s="201">
        <f t="shared" ref="H48:H70" si="7">I48+J48</f>
        <v>1.5</v>
      </c>
      <c r="I48" s="201">
        <v>1.5</v>
      </c>
      <c r="J48" s="201"/>
      <c r="K48" s="201"/>
      <c r="L48" s="201"/>
      <c r="M48" s="201"/>
      <c r="N48" s="201"/>
      <c r="O48" s="201"/>
      <c r="P48" s="201">
        <f t="shared" si="6"/>
        <v>1.5</v>
      </c>
      <c r="Q48" s="205"/>
    </row>
    <row r="49" spans="1:17" s="202" customFormat="1" ht="83.25" customHeight="1">
      <c r="A49" s="259"/>
      <c r="B49" s="261"/>
      <c r="C49" s="205">
        <v>100043</v>
      </c>
      <c r="D49" s="205" t="s">
        <v>3020</v>
      </c>
      <c r="E49" s="204" t="s">
        <v>2976</v>
      </c>
      <c r="F49" s="204" t="s">
        <v>2977</v>
      </c>
      <c r="G49" s="205" t="s">
        <v>2980</v>
      </c>
      <c r="H49" s="201">
        <f t="shared" si="7"/>
        <v>65.5</v>
      </c>
      <c r="I49" s="201">
        <v>43.5</v>
      </c>
      <c r="J49" s="201">
        <v>22</v>
      </c>
      <c r="K49" s="201">
        <v>3</v>
      </c>
      <c r="L49" s="201">
        <v>33.200000000000003</v>
      </c>
      <c r="M49" s="201"/>
      <c r="N49" s="201"/>
      <c r="O49" s="201"/>
      <c r="P49" s="201">
        <f t="shared" si="6"/>
        <v>101.7</v>
      </c>
      <c r="Q49" s="205" t="s">
        <v>3237</v>
      </c>
    </row>
    <row r="50" spans="1:17" s="202" customFormat="1" ht="27" customHeight="1">
      <c r="A50" s="259"/>
      <c r="B50" s="261"/>
      <c r="C50" s="205">
        <v>100049</v>
      </c>
      <c r="D50" s="205" t="s">
        <v>3021</v>
      </c>
      <c r="E50" s="204" t="s">
        <v>2976</v>
      </c>
      <c r="F50" s="204" t="s">
        <v>2977</v>
      </c>
      <c r="G50" s="205" t="s">
        <v>2980</v>
      </c>
      <c r="H50" s="201">
        <f t="shared" si="7"/>
        <v>0</v>
      </c>
      <c r="I50" s="201"/>
      <c r="J50" s="201"/>
      <c r="K50" s="201"/>
      <c r="L50" s="201">
        <v>0.5</v>
      </c>
      <c r="M50" s="201"/>
      <c r="N50" s="201"/>
      <c r="O50" s="201"/>
      <c r="P50" s="201">
        <f t="shared" si="6"/>
        <v>0.5</v>
      </c>
      <c r="Q50" s="205"/>
    </row>
    <row r="51" spans="1:17" s="202" customFormat="1" ht="27" customHeight="1">
      <c r="A51" s="259"/>
      <c r="B51" s="261"/>
      <c r="C51" s="205">
        <v>100050</v>
      </c>
      <c r="D51" s="205" t="s">
        <v>3022</v>
      </c>
      <c r="E51" s="204" t="s">
        <v>2976</v>
      </c>
      <c r="F51" s="204" t="s">
        <v>2977</v>
      </c>
      <c r="G51" s="205" t="s">
        <v>2978</v>
      </c>
      <c r="H51" s="201">
        <f t="shared" si="7"/>
        <v>38.5</v>
      </c>
      <c r="I51" s="201">
        <v>30.5</v>
      </c>
      <c r="J51" s="201">
        <v>8</v>
      </c>
      <c r="K51" s="201">
        <v>2</v>
      </c>
      <c r="L51" s="201">
        <v>5.3</v>
      </c>
      <c r="M51" s="201"/>
      <c r="N51" s="201">
        <v>10</v>
      </c>
      <c r="O51" s="201"/>
      <c r="P51" s="201">
        <f t="shared" si="6"/>
        <v>55.8</v>
      </c>
      <c r="Q51" s="205"/>
    </row>
    <row r="52" spans="1:17" s="202" customFormat="1" ht="27" customHeight="1">
      <c r="A52" s="259"/>
      <c r="B52" s="261"/>
      <c r="C52" s="205">
        <v>100051</v>
      </c>
      <c r="D52" s="205" t="s">
        <v>3023</v>
      </c>
      <c r="E52" s="204" t="s">
        <v>2976</v>
      </c>
      <c r="F52" s="204" t="s">
        <v>2977</v>
      </c>
      <c r="G52" s="205" t="s">
        <v>2978</v>
      </c>
      <c r="H52" s="201">
        <f t="shared" si="7"/>
        <v>21</v>
      </c>
      <c r="I52" s="201">
        <v>15</v>
      </c>
      <c r="J52" s="201">
        <v>6</v>
      </c>
      <c r="K52" s="201">
        <v>3</v>
      </c>
      <c r="L52" s="201">
        <v>3.3</v>
      </c>
      <c r="M52" s="201"/>
      <c r="N52" s="201">
        <v>10</v>
      </c>
      <c r="O52" s="201"/>
      <c r="P52" s="201">
        <f t="shared" si="6"/>
        <v>37.299999999999997</v>
      </c>
      <c r="Q52" s="205"/>
    </row>
    <row r="53" spans="1:17" s="202" customFormat="1" ht="27" customHeight="1">
      <c r="A53" s="259"/>
      <c r="B53" s="261"/>
      <c r="C53" s="205">
        <v>100054</v>
      </c>
      <c r="D53" s="205" t="s">
        <v>3024</v>
      </c>
      <c r="E53" s="204" t="s">
        <v>2976</v>
      </c>
      <c r="F53" s="204" t="s">
        <v>2977</v>
      </c>
      <c r="G53" s="205" t="s">
        <v>3009</v>
      </c>
      <c r="H53" s="201">
        <f t="shared" si="7"/>
        <v>4.5</v>
      </c>
      <c r="I53" s="201">
        <v>3.5</v>
      </c>
      <c r="J53" s="201">
        <v>1</v>
      </c>
      <c r="K53" s="201">
        <v>1</v>
      </c>
      <c r="L53" s="201">
        <v>2.8</v>
      </c>
      <c r="M53" s="201"/>
      <c r="N53" s="201"/>
      <c r="O53" s="201"/>
      <c r="P53" s="201">
        <f t="shared" si="6"/>
        <v>8.3000000000000007</v>
      </c>
      <c r="Q53" s="205"/>
    </row>
    <row r="54" spans="1:17" s="202" customFormat="1" ht="27" customHeight="1">
      <c r="A54" s="259"/>
      <c r="B54" s="261"/>
      <c r="C54" s="205">
        <v>100058</v>
      </c>
      <c r="D54" s="205" t="s">
        <v>3025</v>
      </c>
      <c r="E54" s="204" t="s">
        <v>2976</v>
      </c>
      <c r="F54" s="204" t="s">
        <v>2977</v>
      </c>
      <c r="G54" s="205" t="s">
        <v>2978</v>
      </c>
      <c r="H54" s="201">
        <f t="shared" si="7"/>
        <v>1</v>
      </c>
      <c r="I54" s="201"/>
      <c r="J54" s="201">
        <v>1</v>
      </c>
      <c r="K54" s="201"/>
      <c r="L54" s="201"/>
      <c r="M54" s="201"/>
      <c r="N54" s="201">
        <v>5</v>
      </c>
      <c r="O54" s="201"/>
      <c r="P54" s="201">
        <f t="shared" si="6"/>
        <v>6</v>
      </c>
      <c r="Q54" s="205"/>
    </row>
    <row r="55" spans="1:17" s="202" customFormat="1" ht="27" customHeight="1">
      <c r="A55" s="259"/>
      <c r="B55" s="261"/>
      <c r="C55" s="205">
        <v>100059</v>
      </c>
      <c r="D55" s="205" t="s">
        <v>3026</v>
      </c>
      <c r="E55" s="204" t="s">
        <v>2976</v>
      </c>
      <c r="F55" s="204" t="s">
        <v>2977</v>
      </c>
      <c r="G55" s="205" t="s">
        <v>3009</v>
      </c>
      <c r="H55" s="201">
        <f t="shared" si="7"/>
        <v>6.5</v>
      </c>
      <c r="I55" s="201">
        <v>5.5</v>
      </c>
      <c r="J55" s="201">
        <v>1</v>
      </c>
      <c r="K55" s="201"/>
      <c r="L55" s="201">
        <v>4.5</v>
      </c>
      <c r="M55" s="201"/>
      <c r="N55" s="201"/>
      <c r="O55" s="201"/>
      <c r="P55" s="201">
        <f t="shared" si="6"/>
        <v>11</v>
      </c>
      <c r="Q55" s="205"/>
    </row>
    <row r="56" spans="1:17" s="202" customFormat="1" ht="27" customHeight="1">
      <c r="A56" s="259"/>
      <c r="B56" s="261"/>
      <c r="C56" s="205">
        <v>100060</v>
      </c>
      <c r="D56" s="205" t="s">
        <v>3027</v>
      </c>
      <c r="E56" s="204" t="s">
        <v>2976</v>
      </c>
      <c r="F56" s="204" t="s">
        <v>2977</v>
      </c>
      <c r="G56" s="205" t="s">
        <v>3009</v>
      </c>
      <c r="H56" s="201">
        <f t="shared" si="7"/>
        <v>3</v>
      </c>
      <c r="I56" s="201">
        <v>3</v>
      </c>
      <c r="J56" s="201"/>
      <c r="K56" s="201"/>
      <c r="L56" s="201"/>
      <c r="M56" s="201"/>
      <c r="N56" s="201"/>
      <c r="O56" s="201"/>
      <c r="P56" s="201">
        <f t="shared" si="6"/>
        <v>3</v>
      </c>
      <c r="Q56" s="205"/>
    </row>
    <row r="57" spans="1:17" s="202" customFormat="1" ht="27" customHeight="1">
      <c r="A57" s="259"/>
      <c r="B57" s="261"/>
      <c r="C57" s="205">
        <v>100061</v>
      </c>
      <c r="D57" s="205" t="s">
        <v>3028</v>
      </c>
      <c r="E57" s="204" t="s">
        <v>2976</v>
      </c>
      <c r="F57" s="204" t="s">
        <v>2977</v>
      </c>
      <c r="G57" s="205" t="s">
        <v>3009</v>
      </c>
      <c r="H57" s="201">
        <f t="shared" si="7"/>
        <v>3</v>
      </c>
      <c r="I57" s="201">
        <v>3</v>
      </c>
      <c r="J57" s="201"/>
      <c r="K57" s="201"/>
      <c r="L57" s="201">
        <v>1.8</v>
      </c>
      <c r="M57" s="201"/>
      <c r="N57" s="201"/>
      <c r="O57" s="201"/>
      <c r="P57" s="201">
        <f t="shared" si="6"/>
        <v>4.8</v>
      </c>
      <c r="Q57" s="205"/>
    </row>
    <row r="58" spans="1:17" s="202" customFormat="1" ht="27" customHeight="1">
      <c r="A58" s="259"/>
      <c r="B58" s="261"/>
      <c r="C58" s="205">
        <v>100062</v>
      </c>
      <c r="D58" s="205" t="s">
        <v>3029</v>
      </c>
      <c r="E58" s="204" t="s">
        <v>2976</v>
      </c>
      <c r="F58" s="204" t="s">
        <v>2977</v>
      </c>
      <c r="G58" s="205" t="s">
        <v>3009</v>
      </c>
      <c r="H58" s="201">
        <f t="shared" si="7"/>
        <v>1</v>
      </c>
      <c r="I58" s="201">
        <v>1</v>
      </c>
      <c r="J58" s="201"/>
      <c r="K58" s="201"/>
      <c r="L58" s="201"/>
      <c r="M58" s="201"/>
      <c r="N58" s="201"/>
      <c r="O58" s="201"/>
      <c r="P58" s="201">
        <f t="shared" si="6"/>
        <v>1</v>
      </c>
      <c r="Q58" s="205"/>
    </row>
    <row r="59" spans="1:17" s="202" customFormat="1" ht="38.25" customHeight="1">
      <c r="A59" s="259"/>
      <c r="B59" s="261"/>
      <c r="C59" s="206">
        <v>100063</v>
      </c>
      <c r="D59" s="206" t="s">
        <v>3030</v>
      </c>
      <c r="E59" s="204" t="s">
        <v>2976</v>
      </c>
      <c r="F59" s="204" t="s">
        <v>2977</v>
      </c>
      <c r="G59" s="205" t="s">
        <v>3009</v>
      </c>
      <c r="H59" s="201">
        <f t="shared" si="7"/>
        <v>0</v>
      </c>
      <c r="I59" s="201"/>
      <c r="J59" s="201"/>
      <c r="K59" s="201"/>
      <c r="L59" s="201">
        <v>0.5</v>
      </c>
      <c r="M59" s="201"/>
      <c r="N59" s="201">
        <v>5</v>
      </c>
      <c r="O59" s="201"/>
      <c r="P59" s="201">
        <f t="shared" si="6"/>
        <v>5.5</v>
      </c>
      <c r="Q59" s="205"/>
    </row>
    <row r="60" spans="1:17" s="202" customFormat="1" ht="32.1" customHeight="1">
      <c r="A60" s="259"/>
      <c r="B60" s="261"/>
      <c r="C60" s="206">
        <v>100065</v>
      </c>
      <c r="D60" s="206" t="s">
        <v>3031</v>
      </c>
      <c r="E60" s="204" t="s">
        <v>2976</v>
      </c>
      <c r="F60" s="204" t="s">
        <v>2977</v>
      </c>
      <c r="G60" s="205" t="s">
        <v>3009</v>
      </c>
      <c r="H60" s="201">
        <f t="shared" si="7"/>
        <v>1</v>
      </c>
      <c r="I60" s="201">
        <v>1</v>
      </c>
      <c r="J60" s="201"/>
      <c r="K60" s="201"/>
      <c r="L60" s="201">
        <v>2</v>
      </c>
      <c r="M60" s="201"/>
      <c r="N60" s="201"/>
      <c r="O60" s="201"/>
      <c r="P60" s="201">
        <f t="shared" si="6"/>
        <v>3</v>
      </c>
      <c r="Q60" s="205"/>
    </row>
    <row r="61" spans="1:17" s="202" customFormat="1" ht="27" customHeight="1">
      <c r="A61" s="259"/>
      <c r="B61" s="261"/>
      <c r="C61" s="206">
        <v>100066</v>
      </c>
      <c r="D61" s="206" t="s">
        <v>3032</v>
      </c>
      <c r="E61" s="204" t="s">
        <v>2976</v>
      </c>
      <c r="F61" s="204" t="s">
        <v>2977</v>
      </c>
      <c r="G61" s="205" t="s">
        <v>3009</v>
      </c>
      <c r="H61" s="201">
        <f t="shared" si="7"/>
        <v>2</v>
      </c>
      <c r="I61" s="201">
        <v>2</v>
      </c>
      <c r="J61" s="201"/>
      <c r="K61" s="201"/>
      <c r="L61" s="201">
        <v>0.8</v>
      </c>
      <c r="M61" s="201"/>
      <c r="N61" s="201">
        <v>10</v>
      </c>
      <c r="O61" s="201"/>
      <c r="P61" s="201">
        <f t="shared" si="6"/>
        <v>12.8</v>
      </c>
      <c r="Q61" s="205"/>
    </row>
    <row r="62" spans="1:17" s="202" customFormat="1" ht="27" customHeight="1">
      <c r="A62" s="259"/>
      <c r="B62" s="261"/>
      <c r="C62" s="206">
        <v>100067</v>
      </c>
      <c r="D62" s="206" t="s">
        <v>3033</v>
      </c>
      <c r="E62" s="204" t="s">
        <v>2976</v>
      </c>
      <c r="F62" s="204" t="s">
        <v>2977</v>
      </c>
      <c r="G62" s="205" t="s">
        <v>3009</v>
      </c>
      <c r="H62" s="201">
        <f t="shared" si="7"/>
        <v>11</v>
      </c>
      <c r="I62" s="201">
        <v>5</v>
      </c>
      <c r="J62" s="201">
        <v>6</v>
      </c>
      <c r="K62" s="201"/>
      <c r="L62" s="201">
        <v>3.5</v>
      </c>
      <c r="M62" s="201"/>
      <c r="N62" s="201">
        <v>5</v>
      </c>
      <c r="O62" s="201"/>
      <c r="P62" s="201">
        <f t="shared" si="6"/>
        <v>19.5</v>
      </c>
      <c r="Q62" s="205"/>
    </row>
    <row r="63" spans="1:17" s="202" customFormat="1" ht="27" customHeight="1">
      <c r="A63" s="259"/>
      <c r="B63" s="261"/>
      <c r="C63" s="205">
        <v>210004</v>
      </c>
      <c r="D63" s="205" t="s">
        <v>3034</v>
      </c>
      <c r="E63" s="204" t="s">
        <v>2976</v>
      </c>
      <c r="F63" s="204" t="s">
        <v>2977</v>
      </c>
      <c r="G63" s="205" t="s">
        <v>3009</v>
      </c>
      <c r="H63" s="201">
        <f t="shared" si="7"/>
        <v>11.5</v>
      </c>
      <c r="I63" s="201">
        <v>10.5</v>
      </c>
      <c r="J63" s="201">
        <v>1</v>
      </c>
      <c r="K63" s="201">
        <v>1</v>
      </c>
      <c r="L63" s="201">
        <v>2.2999999999999998</v>
      </c>
      <c r="M63" s="201"/>
      <c r="N63" s="201"/>
      <c r="O63" s="201"/>
      <c r="P63" s="201">
        <f t="shared" si="6"/>
        <v>14.8</v>
      </c>
      <c r="Q63" s="205"/>
    </row>
    <row r="64" spans="1:17" s="202" customFormat="1" ht="27" customHeight="1">
      <c r="A64" s="259"/>
      <c r="B64" s="261"/>
      <c r="C64" s="205">
        <v>252003</v>
      </c>
      <c r="D64" s="205" t="s">
        <v>3035</v>
      </c>
      <c r="E64" s="204" t="s">
        <v>2976</v>
      </c>
      <c r="F64" s="204" t="s">
        <v>2977</v>
      </c>
      <c r="G64" s="205" t="s">
        <v>3009</v>
      </c>
      <c r="H64" s="201">
        <f t="shared" si="7"/>
        <v>3</v>
      </c>
      <c r="I64" s="201">
        <v>3</v>
      </c>
      <c r="J64" s="201"/>
      <c r="K64" s="201">
        <v>1</v>
      </c>
      <c r="L64" s="201">
        <v>0.8</v>
      </c>
      <c r="M64" s="201"/>
      <c r="N64" s="201">
        <v>5</v>
      </c>
      <c r="O64" s="201"/>
      <c r="P64" s="201">
        <f t="shared" si="6"/>
        <v>9.8000000000000007</v>
      </c>
      <c r="Q64" s="205"/>
    </row>
    <row r="65" spans="1:17" s="202" customFormat="1" ht="27" customHeight="1">
      <c r="A65" s="259"/>
      <c r="B65" s="261"/>
      <c r="C65" s="205">
        <v>258021</v>
      </c>
      <c r="D65" s="205" t="s">
        <v>3036</v>
      </c>
      <c r="E65" s="204" t="s">
        <v>2976</v>
      </c>
      <c r="F65" s="204" t="s">
        <v>2977</v>
      </c>
      <c r="G65" s="205" t="s">
        <v>3009</v>
      </c>
      <c r="H65" s="201">
        <f t="shared" si="7"/>
        <v>4</v>
      </c>
      <c r="I65" s="201">
        <v>4</v>
      </c>
      <c r="J65" s="201"/>
      <c r="K65" s="201"/>
      <c r="L65" s="201">
        <v>2</v>
      </c>
      <c r="M65" s="201"/>
      <c r="N65" s="201"/>
      <c r="O65" s="201"/>
      <c r="P65" s="201">
        <f t="shared" si="6"/>
        <v>6</v>
      </c>
      <c r="Q65" s="205"/>
    </row>
    <row r="66" spans="1:17" s="202" customFormat="1" ht="27" customHeight="1">
      <c r="A66" s="259"/>
      <c r="B66" s="261"/>
      <c r="C66" s="205">
        <v>400007</v>
      </c>
      <c r="D66" s="205" t="s">
        <v>3037</v>
      </c>
      <c r="E66" s="204" t="s">
        <v>2976</v>
      </c>
      <c r="F66" s="204" t="s">
        <v>2977</v>
      </c>
      <c r="G66" s="205" t="s">
        <v>3009</v>
      </c>
      <c r="H66" s="201">
        <f t="shared" si="7"/>
        <v>5</v>
      </c>
      <c r="I66" s="201">
        <v>5</v>
      </c>
      <c r="J66" s="201"/>
      <c r="K66" s="201">
        <v>1</v>
      </c>
      <c r="L66" s="201">
        <v>0.8</v>
      </c>
      <c r="M66" s="201"/>
      <c r="N66" s="201">
        <v>5</v>
      </c>
      <c r="O66" s="201"/>
      <c r="P66" s="201">
        <f t="shared" si="6"/>
        <v>11.8</v>
      </c>
      <c r="Q66" s="205"/>
    </row>
    <row r="67" spans="1:17" s="202" customFormat="1" ht="32.1" customHeight="1">
      <c r="A67" s="259"/>
      <c r="B67" s="261"/>
      <c r="C67" s="205">
        <v>202008</v>
      </c>
      <c r="D67" s="205" t="s">
        <v>3038</v>
      </c>
      <c r="E67" s="204" t="s">
        <v>2976</v>
      </c>
      <c r="F67" s="204" t="s">
        <v>2977</v>
      </c>
      <c r="G67" s="205" t="s">
        <v>3009</v>
      </c>
      <c r="H67" s="201">
        <f t="shared" si="7"/>
        <v>1</v>
      </c>
      <c r="I67" s="201">
        <v>1</v>
      </c>
      <c r="J67" s="201"/>
      <c r="K67" s="201"/>
      <c r="L67" s="201">
        <v>0.5</v>
      </c>
      <c r="M67" s="201"/>
      <c r="N67" s="201">
        <v>5</v>
      </c>
      <c r="O67" s="201"/>
      <c r="P67" s="201">
        <f t="shared" si="6"/>
        <v>6.5</v>
      </c>
      <c r="Q67" s="205"/>
    </row>
    <row r="68" spans="1:17" s="202" customFormat="1" ht="32.1" customHeight="1">
      <c r="A68" s="259"/>
      <c r="B68" s="261"/>
      <c r="C68" s="205">
        <v>302023</v>
      </c>
      <c r="D68" s="205" t="s">
        <v>3039</v>
      </c>
      <c r="E68" s="208" t="s">
        <v>3040</v>
      </c>
      <c r="F68" s="208" t="s">
        <v>3041</v>
      </c>
      <c r="G68" s="209" t="s">
        <v>3009</v>
      </c>
      <c r="H68" s="201">
        <f t="shared" si="7"/>
        <v>2</v>
      </c>
      <c r="I68" s="201">
        <v>2</v>
      </c>
      <c r="J68" s="201"/>
      <c r="K68" s="201"/>
      <c r="L68" s="201"/>
      <c r="M68" s="201"/>
      <c r="N68" s="201"/>
      <c r="O68" s="201"/>
      <c r="P68" s="201">
        <f t="shared" si="6"/>
        <v>2</v>
      </c>
      <c r="Q68" s="205"/>
    </row>
    <row r="69" spans="1:17" s="202" customFormat="1" ht="32.1" customHeight="1">
      <c r="A69" s="259"/>
      <c r="B69" s="261"/>
      <c r="C69" s="205">
        <v>369002</v>
      </c>
      <c r="D69" s="205" t="s">
        <v>3042</v>
      </c>
      <c r="E69" s="204" t="s">
        <v>2976</v>
      </c>
      <c r="F69" s="204" t="s">
        <v>2977</v>
      </c>
      <c r="G69" s="205" t="s">
        <v>3009</v>
      </c>
      <c r="H69" s="201">
        <f t="shared" si="7"/>
        <v>2</v>
      </c>
      <c r="I69" s="201">
        <v>2</v>
      </c>
      <c r="J69" s="201"/>
      <c r="K69" s="201"/>
      <c r="L69" s="201">
        <v>0.5</v>
      </c>
      <c r="M69" s="201"/>
      <c r="N69" s="201"/>
      <c r="O69" s="201"/>
      <c r="P69" s="201">
        <f t="shared" si="6"/>
        <v>2.5</v>
      </c>
      <c r="Q69" s="205"/>
    </row>
    <row r="70" spans="1:17" s="202" customFormat="1" ht="32.1" customHeight="1">
      <c r="A70" s="245"/>
      <c r="B70" s="246"/>
      <c r="C70" s="205">
        <v>364002</v>
      </c>
      <c r="D70" s="205" t="s">
        <v>3043</v>
      </c>
      <c r="E70" s="204" t="s">
        <v>2976</v>
      </c>
      <c r="F70" s="204" t="s">
        <v>2977</v>
      </c>
      <c r="G70" s="205" t="s">
        <v>3009</v>
      </c>
      <c r="H70" s="201">
        <f t="shared" si="7"/>
        <v>2</v>
      </c>
      <c r="I70" s="201">
        <v>2</v>
      </c>
      <c r="J70" s="201"/>
      <c r="K70" s="201"/>
      <c r="L70" s="201"/>
      <c r="M70" s="201"/>
      <c r="N70" s="201"/>
      <c r="O70" s="201"/>
      <c r="P70" s="201">
        <f t="shared" si="6"/>
        <v>2</v>
      </c>
      <c r="Q70" s="205"/>
    </row>
    <row r="71" spans="1:17" s="225" customFormat="1" ht="27" customHeight="1">
      <c r="A71" s="242" t="s">
        <v>3044</v>
      </c>
      <c r="B71" s="242"/>
      <c r="C71" s="242"/>
      <c r="D71" s="200"/>
      <c r="E71" s="226"/>
      <c r="F71" s="226"/>
      <c r="G71" s="200"/>
      <c r="H71" s="210">
        <f>SUM(H72:H86)</f>
        <v>41</v>
      </c>
      <c r="I71" s="210">
        <f>SUM(I72:I86)</f>
        <v>33</v>
      </c>
      <c r="J71" s="210">
        <f>SUM(J72:J86)</f>
        <v>8</v>
      </c>
      <c r="K71" s="210"/>
      <c r="L71" s="210">
        <f>SUM(L72:L86)</f>
        <v>10.6</v>
      </c>
      <c r="M71" s="210">
        <f>SUM(M72:M86)</f>
        <v>0</v>
      </c>
      <c r="N71" s="210">
        <f>SUM(N72:N86)</f>
        <v>15</v>
      </c>
      <c r="O71" s="210">
        <f>SUM(O72:O86)</f>
        <v>0</v>
      </c>
      <c r="P71" s="210">
        <f>SUM(P72:P86)</f>
        <v>66.599999999999994</v>
      </c>
      <c r="Q71" s="207"/>
    </row>
    <row r="72" spans="1:17" s="202" customFormat="1" ht="50.25" customHeight="1">
      <c r="A72" s="263" t="s">
        <v>3248</v>
      </c>
      <c r="B72" s="244"/>
      <c r="C72" s="201">
        <v>49001</v>
      </c>
      <c r="D72" s="234" t="s">
        <v>3249</v>
      </c>
      <c r="E72" s="204" t="s">
        <v>2976</v>
      </c>
      <c r="F72" s="204" t="s">
        <v>2977</v>
      </c>
      <c r="G72" s="205" t="s">
        <v>2980</v>
      </c>
      <c r="H72" s="201">
        <f>I72+J72</f>
        <v>2</v>
      </c>
      <c r="I72" s="201">
        <v>2</v>
      </c>
      <c r="J72" s="201"/>
      <c r="K72" s="201"/>
      <c r="L72" s="201"/>
      <c r="M72" s="201"/>
      <c r="N72" s="201"/>
      <c r="O72" s="201"/>
      <c r="P72" s="201">
        <f>SUM(H72,K72:O72)</f>
        <v>2</v>
      </c>
      <c r="Q72" s="205"/>
    </row>
    <row r="73" spans="1:17" s="202" customFormat="1" ht="27" customHeight="1">
      <c r="A73" s="263" t="s">
        <v>3250</v>
      </c>
      <c r="B73" s="273"/>
      <c r="C73" s="201">
        <v>118001</v>
      </c>
      <c r="D73" s="235" t="s">
        <v>3251</v>
      </c>
      <c r="E73" s="204" t="s">
        <v>2976</v>
      </c>
      <c r="F73" s="204" t="s">
        <v>2977</v>
      </c>
      <c r="G73" s="205" t="s">
        <v>2980</v>
      </c>
      <c r="H73" s="201">
        <f>I73+J73</f>
        <v>6</v>
      </c>
      <c r="I73" s="201"/>
      <c r="J73" s="201">
        <v>6</v>
      </c>
      <c r="K73" s="201"/>
      <c r="L73" s="201"/>
      <c r="M73" s="201"/>
      <c r="N73" s="201"/>
      <c r="O73" s="201"/>
      <c r="P73" s="201">
        <f>SUM(H73,K73:O73)</f>
        <v>6</v>
      </c>
      <c r="Q73" s="205"/>
    </row>
    <row r="74" spans="1:17" s="202" customFormat="1" ht="32.1" customHeight="1">
      <c r="A74" s="243" t="s">
        <v>3045</v>
      </c>
      <c r="B74" s="244"/>
      <c r="C74" s="211" t="s">
        <v>73</v>
      </c>
      <c r="D74" s="205" t="s">
        <v>3046</v>
      </c>
      <c r="E74" s="208" t="s">
        <v>3040</v>
      </c>
      <c r="F74" s="208" t="s">
        <v>3041</v>
      </c>
      <c r="G74" s="205" t="s">
        <v>2978</v>
      </c>
      <c r="H74" s="201">
        <f t="shared" ref="H74:H86" si="8">I74+J74</f>
        <v>11</v>
      </c>
      <c r="I74" s="201">
        <v>11</v>
      </c>
      <c r="J74" s="201"/>
      <c r="K74" s="201"/>
      <c r="L74" s="201"/>
      <c r="M74" s="201"/>
      <c r="N74" s="201">
        <v>5</v>
      </c>
      <c r="O74" s="201"/>
      <c r="P74" s="201">
        <f t="shared" ref="P74:P86" si="9">SUM(H74,K74:O74)</f>
        <v>16</v>
      </c>
      <c r="Q74" s="205"/>
    </row>
    <row r="75" spans="1:17" s="202" customFormat="1" ht="32.1" customHeight="1">
      <c r="A75" s="245" t="s">
        <v>3047</v>
      </c>
      <c r="B75" s="246"/>
      <c r="C75" s="201">
        <v>301012</v>
      </c>
      <c r="D75" s="205" t="s">
        <v>3048</v>
      </c>
      <c r="E75" s="204" t="s">
        <v>2976</v>
      </c>
      <c r="F75" s="204" t="s">
        <v>2977</v>
      </c>
      <c r="G75" s="205" t="s">
        <v>2980</v>
      </c>
      <c r="H75" s="201">
        <f t="shared" si="8"/>
        <v>2</v>
      </c>
      <c r="I75" s="201">
        <v>2</v>
      </c>
      <c r="J75" s="201"/>
      <c r="K75" s="201"/>
      <c r="L75" s="201"/>
      <c r="M75" s="201"/>
      <c r="N75" s="201"/>
      <c r="O75" s="201"/>
      <c r="P75" s="201">
        <f t="shared" si="9"/>
        <v>2</v>
      </c>
      <c r="Q75" s="205"/>
    </row>
    <row r="76" spans="1:17" s="202" customFormat="1" ht="32.1" customHeight="1">
      <c r="A76" s="259" t="s">
        <v>3049</v>
      </c>
      <c r="B76" s="261"/>
      <c r="C76" s="201">
        <v>400006</v>
      </c>
      <c r="D76" s="205" t="s">
        <v>3050</v>
      </c>
      <c r="E76" s="204" t="s">
        <v>2976</v>
      </c>
      <c r="F76" s="204" t="s">
        <v>2977</v>
      </c>
      <c r="G76" s="205" t="s">
        <v>3009</v>
      </c>
      <c r="H76" s="201">
        <f t="shared" si="8"/>
        <v>2</v>
      </c>
      <c r="I76" s="201">
        <v>2</v>
      </c>
      <c r="J76" s="201"/>
      <c r="K76" s="201"/>
      <c r="L76" s="201">
        <v>0.8</v>
      </c>
      <c r="M76" s="201"/>
      <c r="N76" s="201"/>
      <c r="O76" s="201"/>
      <c r="P76" s="201">
        <f t="shared" si="9"/>
        <v>2.8</v>
      </c>
      <c r="Q76" s="205"/>
    </row>
    <row r="77" spans="1:17" s="202" customFormat="1" ht="32.1" customHeight="1">
      <c r="A77" s="257" t="s">
        <v>3051</v>
      </c>
      <c r="B77" s="262"/>
      <c r="C77" s="212">
        <v>350013</v>
      </c>
      <c r="D77" s="205" t="s">
        <v>3052</v>
      </c>
      <c r="E77" s="204" t="s">
        <v>2976</v>
      </c>
      <c r="F77" s="204" t="s">
        <v>2977</v>
      </c>
      <c r="G77" s="205" t="s">
        <v>3009</v>
      </c>
      <c r="H77" s="201">
        <f t="shared" si="8"/>
        <v>2</v>
      </c>
      <c r="I77" s="201">
        <v>2</v>
      </c>
      <c r="J77" s="201"/>
      <c r="K77" s="201"/>
      <c r="L77" s="201">
        <v>1</v>
      </c>
      <c r="M77" s="201"/>
      <c r="N77" s="201">
        <v>5</v>
      </c>
      <c r="O77" s="201"/>
      <c r="P77" s="201">
        <f t="shared" si="9"/>
        <v>8</v>
      </c>
      <c r="Q77" s="205"/>
    </row>
    <row r="78" spans="1:17" s="202" customFormat="1" ht="32.1" customHeight="1">
      <c r="A78" s="259"/>
      <c r="B78" s="261"/>
      <c r="C78" s="212">
        <v>350010</v>
      </c>
      <c r="D78" s="205" t="s">
        <v>3053</v>
      </c>
      <c r="E78" s="204" t="s">
        <v>2976</v>
      </c>
      <c r="F78" s="204" t="s">
        <v>2977</v>
      </c>
      <c r="G78" s="205" t="s">
        <v>3009</v>
      </c>
      <c r="H78" s="201">
        <f t="shared" si="8"/>
        <v>0</v>
      </c>
      <c r="I78" s="201"/>
      <c r="J78" s="201"/>
      <c r="K78" s="201"/>
      <c r="L78" s="201">
        <v>0.8</v>
      </c>
      <c r="M78" s="201"/>
      <c r="N78" s="201"/>
      <c r="O78" s="201"/>
      <c r="P78" s="201">
        <f t="shared" si="9"/>
        <v>0.8</v>
      </c>
      <c r="Q78" s="205"/>
    </row>
    <row r="79" spans="1:17" s="202" customFormat="1" ht="32.1" customHeight="1">
      <c r="A79" s="245"/>
      <c r="B79" s="246"/>
      <c r="C79" s="212">
        <v>350012</v>
      </c>
      <c r="D79" s="205" t="s">
        <v>3054</v>
      </c>
      <c r="E79" s="204" t="s">
        <v>2976</v>
      </c>
      <c r="F79" s="204" t="s">
        <v>2977</v>
      </c>
      <c r="G79" s="205" t="s">
        <v>3009</v>
      </c>
      <c r="H79" s="201">
        <f t="shared" si="8"/>
        <v>9</v>
      </c>
      <c r="I79" s="201">
        <v>9</v>
      </c>
      <c r="J79" s="201"/>
      <c r="K79" s="201"/>
      <c r="L79" s="201">
        <v>4</v>
      </c>
      <c r="M79" s="201"/>
      <c r="N79" s="201"/>
      <c r="O79" s="201"/>
      <c r="P79" s="201">
        <f t="shared" si="9"/>
        <v>13</v>
      </c>
      <c r="Q79" s="205"/>
    </row>
    <row r="80" spans="1:17" s="202" customFormat="1" ht="32.1" customHeight="1">
      <c r="A80" s="243" t="s">
        <v>3055</v>
      </c>
      <c r="B80" s="244"/>
      <c r="C80" s="211" t="s">
        <v>84</v>
      </c>
      <c r="D80" s="205" t="s">
        <v>3056</v>
      </c>
      <c r="E80" s="204" t="s">
        <v>2976</v>
      </c>
      <c r="F80" s="204" t="s">
        <v>2977</v>
      </c>
      <c r="G80" s="205" t="s">
        <v>3009</v>
      </c>
      <c r="H80" s="201">
        <f t="shared" si="8"/>
        <v>3</v>
      </c>
      <c r="I80" s="201">
        <v>1</v>
      </c>
      <c r="J80" s="201">
        <v>2</v>
      </c>
      <c r="K80" s="201"/>
      <c r="L80" s="201"/>
      <c r="M80" s="201"/>
      <c r="N80" s="201"/>
      <c r="O80" s="201"/>
      <c r="P80" s="201">
        <f t="shared" si="9"/>
        <v>3</v>
      </c>
      <c r="Q80" s="205"/>
    </row>
    <row r="81" spans="1:17" s="202" customFormat="1" ht="32.1" customHeight="1">
      <c r="A81" s="243" t="s">
        <v>3057</v>
      </c>
      <c r="B81" s="244"/>
      <c r="C81" s="201">
        <v>105008</v>
      </c>
      <c r="D81" s="206" t="s">
        <v>3058</v>
      </c>
      <c r="E81" s="204" t="s">
        <v>2976</v>
      </c>
      <c r="F81" s="204" t="s">
        <v>2977</v>
      </c>
      <c r="G81" s="205" t="s">
        <v>3009</v>
      </c>
      <c r="H81" s="201">
        <f t="shared" si="8"/>
        <v>0</v>
      </c>
      <c r="I81" s="201"/>
      <c r="J81" s="201"/>
      <c r="K81" s="201"/>
      <c r="L81" s="201"/>
      <c r="M81" s="201"/>
      <c r="N81" s="201">
        <v>5</v>
      </c>
      <c r="O81" s="201"/>
      <c r="P81" s="201">
        <f t="shared" si="9"/>
        <v>5</v>
      </c>
      <c r="Q81" s="205"/>
    </row>
    <row r="82" spans="1:17" s="202" customFormat="1" ht="32.1" customHeight="1">
      <c r="A82" s="243" t="s">
        <v>3059</v>
      </c>
      <c r="B82" s="244"/>
      <c r="C82" s="201">
        <v>111012</v>
      </c>
      <c r="D82" s="205" t="s">
        <v>3060</v>
      </c>
      <c r="E82" s="204" t="s">
        <v>2976</v>
      </c>
      <c r="F82" s="204" t="s">
        <v>2977</v>
      </c>
      <c r="G82" s="205" t="s">
        <v>3009</v>
      </c>
      <c r="H82" s="201">
        <f t="shared" si="8"/>
        <v>1</v>
      </c>
      <c r="I82" s="201">
        <v>1</v>
      </c>
      <c r="J82" s="201"/>
      <c r="K82" s="201"/>
      <c r="L82" s="201"/>
      <c r="M82" s="201"/>
      <c r="N82" s="201"/>
      <c r="O82" s="201"/>
      <c r="P82" s="201">
        <f t="shared" si="9"/>
        <v>1</v>
      </c>
      <c r="Q82" s="205"/>
    </row>
    <row r="83" spans="1:17" s="202" customFormat="1" ht="32.1" customHeight="1">
      <c r="A83" s="257" t="s">
        <v>3061</v>
      </c>
      <c r="B83" s="262"/>
      <c r="C83" s="213" t="s">
        <v>90</v>
      </c>
      <c r="D83" s="209" t="s">
        <v>3062</v>
      </c>
      <c r="E83" s="214" t="s">
        <v>2976</v>
      </c>
      <c r="F83" s="214" t="s">
        <v>2977</v>
      </c>
      <c r="G83" s="209" t="s">
        <v>3009</v>
      </c>
      <c r="H83" s="201">
        <f t="shared" si="8"/>
        <v>1</v>
      </c>
      <c r="I83" s="201">
        <v>1</v>
      </c>
      <c r="J83" s="201"/>
      <c r="K83" s="201"/>
      <c r="L83" s="201"/>
      <c r="M83" s="201"/>
      <c r="N83" s="201"/>
      <c r="O83" s="201"/>
      <c r="P83" s="201">
        <f t="shared" si="9"/>
        <v>1</v>
      </c>
      <c r="Q83" s="205"/>
    </row>
    <row r="84" spans="1:17" s="202" customFormat="1" ht="27" customHeight="1">
      <c r="A84" s="256" t="s">
        <v>3063</v>
      </c>
      <c r="B84" s="256"/>
      <c r="C84" s="211" t="s">
        <v>93</v>
      </c>
      <c r="D84" s="205" t="s">
        <v>3064</v>
      </c>
      <c r="E84" s="204" t="s">
        <v>2976</v>
      </c>
      <c r="F84" s="204" t="s">
        <v>2977</v>
      </c>
      <c r="G84" s="205" t="s">
        <v>3065</v>
      </c>
      <c r="H84" s="201">
        <f t="shared" si="8"/>
        <v>2</v>
      </c>
      <c r="I84" s="201">
        <v>2</v>
      </c>
      <c r="J84" s="201"/>
      <c r="K84" s="201"/>
      <c r="L84" s="201"/>
      <c r="M84" s="201"/>
      <c r="N84" s="201"/>
      <c r="O84" s="201"/>
      <c r="P84" s="201">
        <f t="shared" si="9"/>
        <v>2</v>
      </c>
      <c r="Q84" s="205"/>
    </row>
    <row r="85" spans="1:17" s="202" customFormat="1" ht="27" customHeight="1">
      <c r="A85" s="256"/>
      <c r="B85" s="256"/>
      <c r="C85" s="211" t="s">
        <v>95</v>
      </c>
      <c r="D85" s="205" t="s">
        <v>3066</v>
      </c>
      <c r="E85" s="204" t="s">
        <v>2976</v>
      </c>
      <c r="F85" s="204" t="s">
        <v>2977</v>
      </c>
      <c r="G85" s="205" t="s">
        <v>3065</v>
      </c>
      <c r="H85" s="201">
        <f t="shared" si="8"/>
        <v>0</v>
      </c>
      <c r="I85" s="201"/>
      <c r="J85" s="201"/>
      <c r="K85" s="201"/>
      <c r="L85" s="201">
        <v>3</v>
      </c>
      <c r="M85" s="201"/>
      <c r="N85" s="201"/>
      <c r="O85" s="201"/>
      <c r="P85" s="201">
        <f t="shared" si="9"/>
        <v>3</v>
      </c>
      <c r="Q85" s="205"/>
    </row>
    <row r="86" spans="1:17" s="202" customFormat="1" ht="27" customHeight="1">
      <c r="A86" s="263" t="s">
        <v>3252</v>
      </c>
      <c r="B86" s="244"/>
      <c r="C86" s="201">
        <v>371001</v>
      </c>
      <c r="D86" s="234" t="s">
        <v>3253</v>
      </c>
      <c r="E86" s="204" t="s">
        <v>2976</v>
      </c>
      <c r="F86" s="204" t="s">
        <v>2977</v>
      </c>
      <c r="G86" s="205" t="s">
        <v>3009</v>
      </c>
      <c r="H86" s="201">
        <f t="shared" si="8"/>
        <v>0</v>
      </c>
      <c r="I86" s="201"/>
      <c r="J86" s="201"/>
      <c r="K86" s="201"/>
      <c r="L86" s="201">
        <v>1</v>
      </c>
      <c r="M86" s="201"/>
      <c r="N86" s="201"/>
      <c r="O86" s="201"/>
      <c r="P86" s="201">
        <f t="shared" si="9"/>
        <v>1</v>
      </c>
      <c r="Q86" s="205"/>
    </row>
    <row r="87" spans="1:17" s="225" customFormat="1" ht="27" customHeight="1">
      <c r="A87" s="264" t="s">
        <v>3067</v>
      </c>
      <c r="B87" s="265"/>
      <c r="C87" s="266"/>
      <c r="D87" s="207"/>
      <c r="E87" s="226"/>
      <c r="F87" s="226"/>
      <c r="G87" s="207"/>
      <c r="H87" s="210">
        <f t="shared" ref="H87:P87" si="10">SUM(H88:H90)</f>
        <v>3</v>
      </c>
      <c r="I87" s="210">
        <f t="shared" si="10"/>
        <v>2</v>
      </c>
      <c r="J87" s="210">
        <f t="shared" si="10"/>
        <v>1</v>
      </c>
      <c r="K87" s="210">
        <f t="shared" si="10"/>
        <v>1</v>
      </c>
      <c r="L87" s="210">
        <f t="shared" si="10"/>
        <v>1.5</v>
      </c>
      <c r="M87" s="210">
        <f t="shared" si="10"/>
        <v>0</v>
      </c>
      <c r="N87" s="210">
        <f t="shared" si="10"/>
        <v>5</v>
      </c>
      <c r="O87" s="210">
        <f t="shared" si="10"/>
        <v>0</v>
      </c>
      <c r="P87" s="210">
        <f t="shared" si="10"/>
        <v>10.5</v>
      </c>
      <c r="Q87" s="207"/>
    </row>
    <row r="88" spans="1:17" s="202" customFormat="1" ht="27" customHeight="1">
      <c r="A88" s="243"/>
      <c r="B88" s="244"/>
      <c r="C88" s="201">
        <v>999164</v>
      </c>
      <c r="D88" s="205" t="s">
        <v>3068</v>
      </c>
      <c r="E88" s="204" t="s">
        <v>2976</v>
      </c>
      <c r="F88" s="204" t="s">
        <v>2977</v>
      </c>
      <c r="G88" s="205" t="s">
        <v>3009</v>
      </c>
      <c r="H88" s="201">
        <f t="shared" ref="H88:H90" si="11">I88+J88</f>
        <v>2</v>
      </c>
      <c r="I88" s="201">
        <v>2</v>
      </c>
      <c r="J88" s="201"/>
      <c r="K88" s="201"/>
      <c r="L88" s="201"/>
      <c r="M88" s="201"/>
      <c r="N88" s="201"/>
      <c r="O88" s="201"/>
      <c r="P88" s="201">
        <f t="shared" ref="P88:P90" si="12">SUM(H88,K88:O88)</f>
        <v>2</v>
      </c>
      <c r="Q88" s="205"/>
    </row>
    <row r="89" spans="1:17" s="202" customFormat="1" ht="27" customHeight="1">
      <c r="A89" s="243"/>
      <c r="B89" s="244"/>
      <c r="C89" s="201">
        <v>999810</v>
      </c>
      <c r="D89" s="205" t="s">
        <v>3069</v>
      </c>
      <c r="E89" s="204" t="s">
        <v>2976</v>
      </c>
      <c r="F89" s="204" t="s">
        <v>2977</v>
      </c>
      <c r="G89" s="205" t="s">
        <v>2978</v>
      </c>
      <c r="H89" s="201">
        <f t="shared" si="11"/>
        <v>0</v>
      </c>
      <c r="I89" s="201"/>
      <c r="J89" s="201"/>
      <c r="K89" s="201"/>
      <c r="L89" s="201">
        <v>1.5</v>
      </c>
      <c r="M89" s="201"/>
      <c r="N89" s="201"/>
      <c r="O89" s="201"/>
      <c r="P89" s="201">
        <f t="shared" si="12"/>
        <v>1.5</v>
      </c>
      <c r="Q89" s="205"/>
    </row>
    <row r="90" spans="1:17" s="202" customFormat="1" ht="27" customHeight="1">
      <c r="A90" s="243"/>
      <c r="B90" s="244"/>
      <c r="C90" s="201">
        <v>999901</v>
      </c>
      <c r="D90" s="205" t="s">
        <v>3070</v>
      </c>
      <c r="E90" s="208" t="s">
        <v>3040</v>
      </c>
      <c r="F90" s="208" t="s">
        <v>3041</v>
      </c>
      <c r="G90" s="205" t="s">
        <v>2978</v>
      </c>
      <c r="H90" s="201">
        <f t="shared" si="11"/>
        <v>1</v>
      </c>
      <c r="I90" s="201"/>
      <c r="J90" s="201">
        <v>1</v>
      </c>
      <c r="K90" s="201">
        <v>1</v>
      </c>
      <c r="L90" s="201"/>
      <c r="M90" s="201"/>
      <c r="N90" s="201">
        <v>5</v>
      </c>
      <c r="O90" s="201"/>
      <c r="P90" s="201">
        <f t="shared" si="12"/>
        <v>7</v>
      </c>
      <c r="Q90" s="205"/>
    </row>
    <row r="91" spans="1:17" s="225" customFormat="1" ht="27" customHeight="1">
      <c r="A91" s="264" t="s">
        <v>3071</v>
      </c>
      <c r="B91" s="265"/>
      <c r="C91" s="265"/>
      <c r="D91" s="265"/>
      <c r="E91" s="265"/>
      <c r="F91" s="265"/>
      <c r="G91" s="266"/>
      <c r="H91" s="210">
        <f t="shared" ref="H91:P91" si="13">H92+H103+H114+H121+H135+H148+H158+H169+H175+H182+H195+H208+H215+H228</f>
        <v>144.5</v>
      </c>
      <c r="I91" s="215">
        <f t="shared" si="13"/>
        <v>138.5</v>
      </c>
      <c r="J91" s="210">
        <f t="shared" si="13"/>
        <v>6</v>
      </c>
      <c r="K91" s="210">
        <f t="shared" si="13"/>
        <v>9</v>
      </c>
      <c r="L91" s="210">
        <f t="shared" si="13"/>
        <v>61.199999999999982</v>
      </c>
      <c r="M91" s="210">
        <f t="shared" si="13"/>
        <v>1080</v>
      </c>
      <c r="N91" s="210">
        <f t="shared" si="13"/>
        <v>40</v>
      </c>
      <c r="O91" s="210">
        <f t="shared" si="13"/>
        <v>125</v>
      </c>
      <c r="P91" s="210">
        <f t="shared" si="13"/>
        <v>1459.6999999999998</v>
      </c>
      <c r="Q91" s="207"/>
    </row>
    <row r="92" spans="1:17" s="202" customFormat="1" ht="27" customHeight="1">
      <c r="A92" s="257" t="s">
        <v>3072</v>
      </c>
      <c r="B92" s="258"/>
      <c r="C92" s="243" t="s">
        <v>3220</v>
      </c>
      <c r="D92" s="244"/>
      <c r="E92" s="204"/>
      <c r="F92" s="230"/>
      <c r="G92" s="201"/>
      <c r="H92" s="201">
        <f t="shared" ref="H92:P92" si="14">SUM(H93:H102)</f>
        <v>45.5</v>
      </c>
      <c r="I92" s="201">
        <f t="shared" si="14"/>
        <v>44.5</v>
      </c>
      <c r="J92" s="201">
        <f t="shared" si="14"/>
        <v>1</v>
      </c>
      <c r="K92" s="201">
        <f t="shared" si="14"/>
        <v>3</v>
      </c>
      <c r="L92" s="212">
        <f t="shared" si="14"/>
        <v>22.5</v>
      </c>
      <c r="M92" s="212">
        <f t="shared" si="14"/>
        <v>40</v>
      </c>
      <c r="N92" s="212">
        <f t="shared" si="14"/>
        <v>10</v>
      </c>
      <c r="O92" s="212">
        <f t="shared" si="14"/>
        <v>25</v>
      </c>
      <c r="P92" s="212">
        <f t="shared" si="14"/>
        <v>146</v>
      </c>
      <c r="Q92" s="205"/>
    </row>
    <row r="93" spans="1:17" s="202" customFormat="1" ht="126.75" customHeight="1">
      <c r="A93" s="259"/>
      <c r="B93" s="260"/>
      <c r="C93" s="243" t="s">
        <v>3073</v>
      </c>
      <c r="D93" s="244"/>
      <c r="E93" s="204" t="s">
        <v>3074</v>
      </c>
      <c r="F93" s="216"/>
      <c r="G93" s="205" t="s">
        <v>2980</v>
      </c>
      <c r="H93" s="201">
        <f>I93+J93</f>
        <v>35</v>
      </c>
      <c r="I93" s="201">
        <v>34</v>
      </c>
      <c r="J93" s="201">
        <v>1</v>
      </c>
      <c r="K93" s="201">
        <v>3</v>
      </c>
      <c r="L93" s="201">
        <v>15.9</v>
      </c>
      <c r="M93" s="201"/>
      <c r="N93" s="201">
        <v>10</v>
      </c>
      <c r="O93" s="201">
        <v>10</v>
      </c>
      <c r="P93" s="201">
        <f t="shared" ref="P93:P102" si="15">SUM(H93,K93:O93)</f>
        <v>73.900000000000006</v>
      </c>
      <c r="Q93" s="205" t="s">
        <v>3238</v>
      </c>
    </row>
    <row r="94" spans="1:17" s="202" customFormat="1" ht="27" customHeight="1">
      <c r="A94" s="259"/>
      <c r="B94" s="260"/>
      <c r="C94" s="256" t="s">
        <v>3075</v>
      </c>
      <c r="D94" s="256"/>
      <c r="E94" s="204" t="s">
        <v>3074</v>
      </c>
      <c r="F94" s="208"/>
      <c r="G94" s="205" t="s">
        <v>2980</v>
      </c>
      <c r="H94" s="201">
        <f t="shared" ref="H94:H102" si="16">I94+J94</f>
        <v>2</v>
      </c>
      <c r="I94" s="201">
        <v>2</v>
      </c>
      <c r="J94" s="201"/>
      <c r="K94" s="201"/>
      <c r="L94" s="201"/>
      <c r="M94" s="201">
        <v>0</v>
      </c>
      <c r="N94" s="201"/>
      <c r="O94" s="201"/>
      <c r="P94" s="201">
        <f t="shared" si="15"/>
        <v>2</v>
      </c>
      <c r="Q94" s="205"/>
    </row>
    <row r="95" spans="1:17" s="202" customFormat="1" ht="27" customHeight="1">
      <c r="A95" s="259"/>
      <c r="B95" s="260"/>
      <c r="C95" s="256" t="s">
        <v>3076</v>
      </c>
      <c r="D95" s="256"/>
      <c r="E95" s="204" t="s">
        <v>3074</v>
      </c>
      <c r="F95" s="208"/>
      <c r="G95" s="205" t="s">
        <v>2980</v>
      </c>
      <c r="H95" s="201">
        <f t="shared" si="16"/>
        <v>1.5</v>
      </c>
      <c r="I95" s="201">
        <v>1.5</v>
      </c>
      <c r="J95" s="201"/>
      <c r="K95" s="201"/>
      <c r="L95" s="201"/>
      <c r="M95" s="201">
        <v>5</v>
      </c>
      <c r="N95" s="201"/>
      <c r="O95" s="201"/>
      <c r="P95" s="201">
        <f t="shared" si="15"/>
        <v>6.5</v>
      </c>
      <c r="Q95" s="205"/>
    </row>
    <row r="96" spans="1:17" s="202" customFormat="1" ht="27" customHeight="1">
      <c r="A96" s="259"/>
      <c r="B96" s="260"/>
      <c r="C96" s="256" t="s">
        <v>3077</v>
      </c>
      <c r="D96" s="256"/>
      <c r="E96" s="204" t="s">
        <v>3074</v>
      </c>
      <c r="F96" s="208"/>
      <c r="G96" s="205" t="s">
        <v>2980</v>
      </c>
      <c r="H96" s="201">
        <f t="shared" si="16"/>
        <v>1</v>
      </c>
      <c r="I96" s="201">
        <v>1</v>
      </c>
      <c r="J96" s="201"/>
      <c r="K96" s="201"/>
      <c r="L96" s="201">
        <v>1.5</v>
      </c>
      <c r="M96" s="201">
        <v>5</v>
      </c>
      <c r="N96" s="201"/>
      <c r="O96" s="201"/>
      <c r="P96" s="201">
        <f t="shared" si="15"/>
        <v>7.5</v>
      </c>
      <c r="Q96" s="205"/>
    </row>
    <row r="97" spans="1:17" s="202" customFormat="1" ht="27" customHeight="1">
      <c r="A97" s="259"/>
      <c r="B97" s="260"/>
      <c r="C97" s="256" t="s">
        <v>3078</v>
      </c>
      <c r="D97" s="256"/>
      <c r="E97" s="204" t="s">
        <v>3074</v>
      </c>
      <c r="F97" s="208"/>
      <c r="G97" s="205" t="s">
        <v>2980</v>
      </c>
      <c r="H97" s="201">
        <f t="shared" si="16"/>
        <v>0</v>
      </c>
      <c r="I97" s="201"/>
      <c r="J97" s="201"/>
      <c r="K97" s="201"/>
      <c r="L97" s="201">
        <v>1.8</v>
      </c>
      <c r="M97" s="201">
        <v>5</v>
      </c>
      <c r="N97" s="201"/>
      <c r="O97" s="201"/>
      <c r="P97" s="201">
        <f t="shared" si="15"/>
        <v>6.8</v>
      </c>
      <c r="Q97" s="205"/>
    </row>
    <row r="98" spans="1:17" s="202" customFormat="1" ht="27" customHeight="1">
      <c r="A98" s="259"/>
      <c r="B98" s="260"/>
      <c r="C98" s="256" t="s">
        <v>3079</v>
      </c>
      <c r="D98" s="256"/>
      <c r="E98" s="204" t="s">
        <v>3074</v>
      </c>
      <c r="F98" s="208"/>
      <c r="G98" s="205" t="s">
        <v>2980</v>
      </c>
      <c r="H98" s="201">
        <f t="shared" si="16"/>
        <v>3</v>
      </c>
      <c r="I98" s="201">
        <v>3</v>
      </c>
      <c r="J98" s="201"/>
      <c r="K98" s="201"/>
      <c r="L98" s="201">
        <v>0.5</v>
      </c>
      <c r="M98" s="201">
        <v>5</v>
      </c>
      <c r="N98" s="201"/>
      <c r="O98" s="201">
        <v>5</v>
      </c>
      <c r="P98" s="201">
        <f t="shared" si="15"/>
        <v>13.5</v>
      </c>
      <c r="Q98" s="205"/>
    </row>
    <row r="99" spans="1:17" s="202" customFormat="1" ht="27" customHeight="1">
      <c r="A99" s="259"/>
      <c r="B99" s="260"/>
      <c r="C99" s="256" t="s">
        <v>3080</v>
      </c>
      <c r="D99" s="256"/>
      <c r="E99" s="204" t="s">
        <v>3074</v>
      </c>
      <c r="F99" s="208"/>
      <c r="G99" s="205" t="s">
        <v>2980</v>
      </c>
      <c r="H99" s="201">
        <f t="shared" si="16"/>
        <v>1</v>
      </c>
      <c r="I99" s="201">
        <v>1</v>
      </c>
      <c r="J99" s="201"/>
      <c r="K99" s="201"/>
      <c r="L99" s="201">
        <v>1.3</v>
      </c>
      <c r="M99" s="201">
        <v>5</v>
      </c>
      <c r="N99" s="201"/>
      <c r="O99" s="201"/>
      <c r="P99" s="201">
        <f t="shared" si="15"/>
        <v>7.3</v>
      </c>
      <c r="Q99" s="205"/>
    </row>
    <row r="100" spans="1:17" s="202" customFormat="1" ht="27" customHeight="1">
      <c r="A100" s="259"/>
      <c r="B100" s="260"/>
      <c r="C100" s="256" t="s">
        <v>3081</v>
      </c>
      <c r="D100" s="256"/>
      <c r="E100" s="204" t="s">
        <v>3074</v>
      </c>
      <c r="F100" s="208"/>
      <c r="G100" s="205" t="s">
        <v>2980</v>
      </c>
      <c r="H100" s="201">
        <f t="shared" si="16"/>
        <v>1</v>
      </c>
      <c r="I100" s="201">
        <v>1</v>
      </c>
      <c r="J100" s="201"/>
      <c r="K100" s="201"/>
      <c r="L100" s="201"/>
      <c r="M100" s="201">
        <v>5</v>
      </c>
      <c r="N100" s="201"/>
      <c r="O100" s="201"/>
      <c r="P100" s="201">
        <f t="shared" si="15"/>
        <v>6</v>
      </c>
      <c r="Q100" s="205"/>
    </row>
    <row r="101" spans="1:17" s="202" customFormat="1" ht="27" customHeight="1">
      <c r="A101" s="259"/>
      <c r="B101" s="260"/>
      <c r="C101" s="243" t="s">
        <v>3082</v>
      </c>
      <c r="D101" s="244"/>
      <c r="E101" s="204" t="s">
        <v>3074</v>
      </c>
      <c r="F101" s="208"/>
      <c r="G101" s="205" t="s">
        <v>2980</v>
      </c>
      <c r="H101" s="201">
        <f t="shared" si="16"/>
        <v>1</v>
      </c>
      <c r="I101" s="201">
        <v>1</v>
      </c>
      <c r="J101" s="201"/>
      <c r="K101" s="201"/>
      <c r="L101" s="201"/>
      <c r="M101" s="201">
        <v>5</v>
      </c>
      <c r="N101" s="201"/>
      <c r="O101" s="201">
        <v>5</v>
      </c>
      <c r="P101" s="201">
        <f t="shared" si="15"/>
        <v>11</v>
      </c>
      <c r="Q101" s="205"/>
    </row>
    <row r="102" spans="1:17" s="202" customFormat="1" ht="27" customHeight="1">
      <c r="A102" s="259"/>
      <c r="B102" s="260"/>
      <c r="C102" s="256" t="s">
        <v>3083</v>
      </c>
      <c r="D102" s="256"/>
      <c r="E102" s="204" t="s">
        <v>3074</v>
      </c>
      <c r="F102" s="208"/>
      <c r="G102" s="205" t="s">
        <v>2980</v>
      </c>
      <c r="H102" s="201">
        <f t="shared" si="16"/>
        <v>0</v>
      </c>
      <c r="I102" s="201"/>
      <c r="J102" s="201"/>
      <c r="K102" s="201"/>
      <c r="L102" s="201">
        <v>1.5</v>
      </c>
      <c r="M102" s="201">
        <v>5</v>
      </c>
      <c r="N102" s="201"/>
      <c r="O102" s="201">
        <v>5</v>
      </c>
      <c r="P102" s="201">
        <f t="shared" si="15"/>
        <v>11.5</v>
      </c>
      <c r="Q102" s="205"/>
    </row>
    <row r="103" spans="1:17" s="202" customFormat="1" ht="27" customHeight="1">
      <c r="A103" s="257" t="s">
        <v>3084</v>
      </c>
      <c r="B103" s="262"/>
      <c r="C103" s="267" t="s">
        <v>3221</v>
      </c>
      <c r="D103" s="244"/>
      <c r="E103" s="204"/>
      <c r="F103" s="216"/>
      <c r="G103" s="201"/>
      <c r="H103" s="201">
        <f t="shared" ref="H103:P103" si="17">SUM(H104:H113)</f>
        <v>15</v>
      </c>
      <c r="I103" s="201">
        <f t="shared" si="17"/>
        <v>13</v>
      </c>
      <c r="J103" s="201">
        <f t="shared" si="17"/>
        <v>2</v>
      </c>
      <c r="K103" s="201">
        <f t="shared" si="17"/>
        <v>1</v>
      </c>
      <c r="L103" s="201">
        <f t="shared" si="17"/>
        <v>6.1</v>
      </c>
      <c r="M103" s="201">
        <f t="shared" si="17"/>
        <v>40</v>
      </c>
      <c r="N103" s="201">
        <f t="shared" si="17"/>
        <v>10</v>
      </c>
      <c r="O103" s="201">
        <f t="shared" si="17"/>
        <v>5</v>
      </c>
      <c r="P103" s="201">
        <f t="shared" si="17"/>
        <v>77.099999999999994</v>
      </c>
      <c r="Q103" s="205"/>
    </row>
    <row r="104" spans="1:17" s="202" customFormat="1" ht="79.5" customHeight="1">
      <c r="A104" s="259"/>
      <c r="B104" s="261"/>
      <c r="C104" s="256" t="s">
        <v>3085</v>
      </c>
      <c r="D104" s="256"/>
      <c r="E104" s="204" t="s">
        <v>3074</v>
      </c>
      <c r="F104" s="216"/>
      <c r="G104" s="205" t="s">
        <v>2980</v>
      </c>
      <c r="H104" s="201">
        <f t="shared" ref="H104:H113" si="18">I104+J104</f>
        <v>11</v>
      </c>
      <c r="I104" s="201">
        <v>9</v>
      </c>
      <c r="J104" s="201">
        <v>2</v>
      </c>
      <c r="K104" s="201">
        <v>1</v>
      </c>
      <c r="L104" s="201">
        <v>5.3</v>
      </c>
      <c r="M104" s="201"/>
      <c r="N104" s="201">
        <v>10</v>
      </c>
      <c r="O104" s="201"/>
      <c r="P104" s="201">
        <f t="shared" ref="P104:P113" si="19">SUM(H104,K104:O104)</f>
        <v>27.3</v>
      </c>
      <c r="Q104" s="205" t="s">
        <v>3239</v>
      </c>
    </row>
    <row r="105" spans="1:17" s="202" customFormat="1" ht="27" customHeight="1">
      <c r="A105" s="259"/>
      <c r="B105" s="261"/>
      <c r="C105" s="256" t="s">
        <v>3086</v>
      </c>
      <c r="D105" s="256"/>
      <c r="E105" s="204" t="s">
        <v>3074</v>
      </c>
      <c r="F105" s="208"/>
      <c r="G105" s="205" t="s">
        <v>2980</v>
      </c>
      <c r="H105" s="201">
        <f t="shared" si="18"/>
        <v>0</v>
      </c>
      <c r="I105" s="201"/>
      <c r="J105" s="201"/>
      <c r="K105" s="201"/>
      <c r="L105" s="201">
        <v>0.8</v>
      </c>
      <c r="M105" s="201">
        <v>5</v>
      </c>
      <c r="N105" s="201"/>
      <c r="O105" s="201"/>
      <c r="P105" s="201">
        <f t="shared" si="19"/>
        <v>5.8</v>
      </c>
      <c r="Q105" s="205"/>
    </row>
    <row r="106" spans="1:17" s="202" customFormat="1" ht="27" customHeight="1">
      <c r="A106" s="259"/>
      <c r="B106" s="261"/>
      <c r="C106" s="256" t="s">
        <v>3087</v>
      </c>
      <c r="D106" s="256"/>
      <c r="E106" s="204" t="s">
        <v>3074</v>
      </c>
      <c r="F106" s="208"/>
      <c r="G106" s="205" t="s">
        <v>2980</v>
      </c>
      <c r="H106" s="201">
        <f t="shared" si="18"/>
        <v>0</v>
      </c>
      <c r="I106" s="201"/>
      <c r="J106" s="201"/>
      <c r="K106" s="201"/>
      <c r="L106" s="201"/>
      <c r="M106" s="201">
        <v>5</v>
      </c>
      <c r="N106" s="201"/>
      <c r="O106" s="201"/>
      <c r="P106" s="201">
        <f t="shared" si="19"/>
        <v>5</v>
      </c>
      <c r="Q106" s="205"/>
    </row>
    <row r="107" spans="1:17" s="202" customFormat="1" ht="27" customHeight="1">
      <c r="A107" s="259"/>
      <c r="B107" s="261"/>
      <c r="C107" s="256" t="s">
        <v>3088</v>
      </c>
      <c r="D107" s="256"/>
      <c r="E107" s="204" t="s">
        <v>3074</v>
      </c>
      <c r="F107" s="208"/>
      <c r="G107" s="205" t="s">
        <v>2980</v>
      </c>
      <c r="H107" s="201">
        <f t="shared" si="18"/>
        <v>1</v>
      </c>
      <c r="I107" s="201">
        <v>1</v>
      </c>
      <c r="J107" s="201"/>
      <c r="K107" s="201"/>
      <c r="L107" s="201"/>
      <c r="M107" s="201">
        <v>5</v>
      </c>
      <c r="N107" s="201"/>
      <c r="O107" s="201"/>
      <c r="P107" s="201">
        <f t="shared" si="19"/>
        <v>6</v>
      </c>
      <c r="Q107" s="205"/>
    </row>
    <row r="108" spans="1:17" s="202" customFormat="1" ht="27" customHeight="1">
      <c r="A108" s="259"/>
      <c r="B108" s="261"/>
      <c r="C108" s="256" t="s">
        <v>3089</v>
      </c>
      <c r="D108" s="256"/>
      <c r="E108" s="204" t="s">
        <v>3074</v>
      </c>
      <c r="F108" s="208"/>
      <c r="G108" s="205" t="s">
        <v>2980</v>
      </c>
      <c r="H108" s="201">
        <f t="shared" si="18"/>
        <v>1</v>
      </c>
      <c r="I108" s="201">
        <v>1</v>
      </c>
      <c r="J108" s="201"/>
      <c r="K108" s="201"/>
      <c r="L108" s="201"/>
      <c r="M108" s="201">
        <v>5</v>
      </c>
      <c r="N108" s="201"/>
      <c r="O108" s="201"/>
      <c r="P108" s="201">
        <f t="shared" si="19"/>
        <v>6</v>
      </c>
      <c r="Q108" s="205"/>
    </row>
    <row r="109" spans="1:17" s="202" customFormat="1" ht="27" customHeight="1">
      <c r="A109" s="259"/>
      <c r="B109" s="261"/>
      <c r="C109" s="256" t="s">
        <v>3090</v>
      </c>
      <c r="D109" s="256"/>
      <c r="E109" s="204" t="s">
        <v>3074</v>
      </c>
      <c r="F109" s="208"/>
      <c r="G109" s="205" t="s">
        <v>2980</v>
      </c>
      <c r="H109" s="201">
        <f t="shared" si="18"/>
        <v>0</v>
      </c>
      <c r="I109" s="201"/>
      <c r="J109" s="201"/>
      <c r="K109" s="201"/>
      <c r="L109" s="201"/>
      <c r="M109" s="201">
        <v>5</v>
      </c>
      <c r="N109" s="201"/>
      <c r="O109" s="201"/>
      <c r="P109" s="201">
        <f t="shared" si="19"/>
        <v>5</v>
      </c>
      <c r="Q109" s="205"/>
    </row>
    <row r="110" spans="1:17" s="202" customFormat="1" ht="27" customHeight="1">
      <c r="A110" s="259"/>
      <c r="B110" s="261"/>
      <c r="C110" s="256" t="s">
        <v>3091</v>
      </c>
      <c r="D110" s="256"/>
      <c r="E110" s="204" t="s">
        <v>3074</v>
      </c>
      <c r="F110" s="208"/>
      <c r="G110" s="205" t="s">
        <v>2980</v>
      </c>
      <c r="H110" s="201">
        <f t="shared" si="18"/>
        <v>0</v>
      </c>
      <c r="I110" s="201"/>
      <c r="J110" s="201"/>
      <c r="K110" s="201"/>
      <c r="L110" s="201"/>
      <c r="M110" s="201">
        <v>5</v>
      </c>
      <c r="N110" s="201"/>
      <c r="O110" s="201"/>
      <c r="P110" s="201">
        <f t="shared" si="19"/>
        <v>5</v>
      </c>
      <c r="Q110" s="205"/>
    </row>
    <row r="111" spans="1:17" s="202" customFormat="1" ht="27" customHeight="1">
      <c r="A111" s="259"/>
      <c r="B111" s="261"/>
      <c r="C111" s="256" t="s">
        <v>3092</v>
      </c>
      <c r="D111" s="256"/>
      <c r="E111" s="204" t="s">
        <v>3074</v>
      </c>
      <c r="F111" s="208"/>
      <c r="G111" s="205" t="s">
        <v>2980</v>
      </c>
      <c r="H111" s="201">
        <f t="shared" si="18"/>
        <v>1</v>
      </c>
      <c r="I111" s="201">
        <v>1</v>
      </c>
      <c r="J111" s="201"/>
      <c r="K111" s="201"/>
      <c r="L111" s="201"/>
      <c r="M111" s="201">
        <v>0</v>
      </c>
      <c r="N111" s="201"/>
      <c r="O111" s="201"/>
      <c r="P111" s="201">
        <f t="shared" si="19"/>
        <v>1</v>
      </c>
      <c r="Q111" s="205"/>
    </row>
    <row r="112" spans="1:17" s="202" customFormat="1" ht="27" customHeight="1">
      <c r="A112" s="259"/>
      <c r="B112" s="261"/>
      <c r="C112" s="256" t="s">
        <v>3093</v>
      </c>
      <c r="D112" s="256"/>
      <c r="E112" s="204" t="s">
        <v>3074</v>
      </c>
      <c r="F112" s="208"/>
      <c r="G112" s="205" t="s">
        <v>2980</v>
      </c>
      <c r="H112" s="201">
        <f t="shared" si="18"/>
        <v>0</v>
      </c>
      <c r="I112" s="201"/>
      <c r="J112" s="201"/>
      <c r="K112" s="201"/>
      <c r="L112" s="201"/>
      <c r="M112" s="201">
        <v>5</v>
      </c>
      <c r="N112" s="201"/>
      <c r="O112" s="201">
        <v>5</v>
      </c>
      <c r="P112" s="201">
        <f t="shared" si="19"/>
        <v>10</v>
      </c>
      <c r="Q112" s="205"/>
    </row>
    <row r="113" spans="1:17" s="202" customFormat="1" ht="27" customHeight="1">
      <c r="A113" s="245"/>
      <c r="B113" s="246"/>
      <c r="C113" s="256" t="s">
        <v>3094</v>
      </c>
      <c r="D113" s="256"/>
      <c r="E113" s="204" t="s">
        <v>3074</v>
      </c>
      <c r="F113" s="208"/>
      <c r="G113" s="205" t="s">
        <v>2980</v>
      </c>
      <c r="H113" s="201">
        <f t="shared" si="18"/>
        <v>1</v>
      </c>
      <c r="I113" s="201">
        <v>1</v>
      </c>
      <c r="J113" s="201"/>
      <c r="K113" s="201"/>
      <c r="L113" s="201"/>
      <c r="M113" s="201">
        <v>5</v>
      </c>
      <c r="N113" s="201"/>
      <c r="O113" s="201"/>
      <c r="P113" s="201">
        <f t="shared" si="19"/>
        <v>6</v>
      </c>
      <c r="Q113" s="205"/>
    </row>
    <row r="114" spans="1:17" s="202" customFormat="1" ht="27" customHeight="1">
      <c r="A114" s="257" t="s">
        <v>3095</v>
      </c>
      <c r="B114" s="262"/>
      <c r="C114" s="267" t="s">
        <v>3222</v>
      </c>
      <c r="D114" s="244"/>
      <c r="E114" s="204"/>
      <c r="F114" s="216"/>
      <c r="G114" s="201"/>
      <c r="H114" s="201">
        <f t="shared" ref="H114:P114" si="20">SUM(H115:H120)</f>
        <v>3.5</v>
      </c>
      <c r="I114" s="201">
        <f t="shared" si="20"/>
        <v>3.5</v>
      </c>
      <c r="J114" s="201">
        <f t="shared" si="20"/>
        <v>0</v>
      </c>
      <c r="K114" s="201">
        <f t="shared" si="20"/>
        <v>0</v>
      </c>
      <c r="L114" s="201">
        <f t="shared" si="20"/>
        <v>4.3</v>
      </c>
      <c r="M114" s="201">
        <f t="shared" si="20"/>
        <v>25</v>
      </c>
      <c r="N114" s="201">
        <f t="shared" si="20"/>
        <v>0</v>
      </c>
      <c r="O114" s="201">
        <f t="shared" si="20"/>
        <v>5</v>
      </c>
      <c r="P114" s="201">
        <f t="shared" si="20"/>
        <v>37.799999999999997</v>
      </c>
      <c r="Q114" s="205"/>
    </row>
    <row r="115" spans="1:17" s="202" customFormat="1" ht="27" customHeight="1">
      <c r="A115" s="259"/>
      <c r="B115" s="261"/>
      <c r="C115" s="243" t="s">
        <v>3096</v>
      </c>
      <c r="D115" s="244"/>
      <c r="E115" s="204" t="s">
        <v>3074</v>
      </c>
      <c r="F115" s="216"/>
      <c r="G115" s="205" t="s">
        <v>2980</v>
      </c>
      <c r="H115" s="201">
        <f t="shared" ref="H115:H120" si="21">I115+J115</f>
        <v>3.5</v>
      </c>
      <c r="I115" s="201">
        <v>3.5</v>
      </c>
      <c r="J115" s="201"/>
      <c r="K115" s="201"/>
      <c r="L115" s="201">
        <v>0.5</v>
      </c>
      <c r="M115" s="201"/>
      <c r="N115" s="201"/>
      <c r="O115" s="201"/>
      <c r="P115" s="201">
        <f t="shared" ref="P115:P120" si="22">SUM(H115,K115:O115)</f>
        <v>4</v>
      </c>
      <c r="Q115" s="205"/>
    </row>
    <row r="116" spans="1:17" s="202" customFormat="1" ht="27" customHeight="1">
      <c r="A116" s="259"/>
      <c r="B116" s="261"/>
      <c r="C116" s="243" t="s">
        <v>3097</v>
      </c>
      <c r="D116" s="244"/>
      <c r="E116" s="204" t="s">
        <v>3074</v>
      </c>
      <c r="F116" s="208"/>
      <c r="G116" s="205" t="s">
        <v>2980</v>
      </c>
      <c r="H116" s="201">
        <f t="shared" si="21"/>
        <v>0</v>
      </c>
      <c r="I116" s="201"/>
      <c r="J116" s="201"/>
      <c r="K116" s="201"/>
      <c r="L116" s="201">
        <v>2</v>
      </c>
      <c r="M116" s="201">
        <v>5</v>
      </c>
      <c r="N116" s="201"/>
      <c r="O116" s="201">
        <v>5</v>
      </c>
      <c r="P116" s="201">
        <f t="shared" si="22"/>
        <v>12</v>
      </c>
      <c r="Q116" s="205"/>
    </row>
    <row r="117" spans="1:17" s="202" customFormat="1" ht="27" customHeight="1">
      <c r="A117" s="259"/>
      <c r="B117" s="261"/>
      <c r="C117" s="243" t="s">
        <v>3098</v>
      </c>
      <c r="D117" s="244"/>
      <c r="E117" s="204" t="s">
        <v>3074</v>
      </c>
      <c r="F117" s="208"/>
      <c r="G117" s="205" t="s">
        <v>2980</v>
      </c>
      <c r="H117" s="201">
        <f t="shared" si="21"/>
        <v>0</v>
      </c>
      <c r="I117" s="201"/>
      <c r="J117" s="201"/>
      <c r="K117" s="201"/>
      <c r="L117" s="201">
        <v>0.5</v>
      </c>
      <c r="M117" s="201">
        <v>5</v>
      </c>
      <c r="N117" s="201"/>
      <c r="O117" s="201"/>
      <c r="P117" s="201">
        <f t="shared" si="22"/>
        <v>5.5</v>
      </c>
      <c r="Q117" s="205"/>
    </row>
    <row r="118" spans="1:17" s="202" customFormat="1" ht="27" customHeight="1">
      <c r="A118" s="259"/>
      <c r="B118" s="261"/>
      <c r="C118" s="243" t="s">
        <v>3099</v>
      </c>
      <c r="D118" s="244"/>
      <c r="E118" s="204" t="s">
        <v>3074</v>
      </c>
      <c r="F118" s="208"/>
      <c r="G118" s="205" t="s">
        <v>2980</v>
      </c>
      <c r="H118" s="201">
        <f t="shared" si="21"/>
        <v>0</v>
      </c>
      <c r="I118" s="201"/>
      <c r="J118" s="201"/>
      <c r="K118" s="201"/>
      <c r="L118" s="201">
        <v>0.5</v>
      </c>
      <c r="M118" s="201">
        <v>5</v>
      </c>
      <c r="N118" s="201"/>
      <c r="O118" s="201"/>
      <c r="P118" s="201">
        <f t="shared" si="22"/>
        <v>5.5</v>
      </c>
      <c r="Q118" s="205"/>
    </row>
    <row r="119" spans="1:17" s="202" customFormat="1" ht="27" customHeight="1">
      <c r="A119" s="259"/>
      <c r="B119" s="261"/>
      <c r="C119" s="243" t="s">
        <v>3100</v>
      </c>
      <c r="D119" s="244"/>
      <c r="E119" s="204" t="s">
        <v>3074</v>
      </c>
      <c r="F119" s="217"/>
      <c r="G119" s="205" t="s">
        <v>2980</v>
      </c>
      <c r="H119" s="201">
        <f t="shared" si="21"/>
        <v>0</v>
      </c>
      <c r="I119" s="201"/>
      <c r="J119" s="201"/>
      <c r="K119" s="201"/>
      <c r="L119" s="201"/>
      <c r="M119" s="201">
        <v>5</v>
      </c>
      <c r="N119" s="201"/>
      <c r="O119" s="201"/>
      <c r="P119" s="201">
        <f t="shared" si="22"/>
        <v>5</v>
      </c>
      <c r="Q119" s="205"/>
    </row>
    <row r="120" spans="1:17" s="202" customFormat="1" ht="27" customHeight="1">
      <c r="A120" s="245"/>
      <c r="B120" s="246"/>
      <c r="C120" s="243" t="s">
        <v>3101</v>
      </c>
      <c r="D120" s="244"/>
      <c r="E120" s="204" t="s">
        <v>3074</v>
      </c>
      <c r="F120" s="208"/>
      <c r="G120" s="205" t="s">
        <v>2980</v>
      </c>
      <c r="H120" s="201">
        <f t="shared" si="21"/>
        <v>0</v>
      </c>
      <c r="I120" s="201"/>
      <c r="J120" s="201"/>
      <c r="K120" s="201"/>
      <c r="L120" s="201">
        <v>0.8</v>
      </c>
      <c r="M120" s="201">
        <v>5</v>
      </c>
      <c r="N120" s="201"/>
      <c r="O120" s="201"/>
      <c r="P120" s="201">
        <f t="shared" si="22"/>
        <v>5.8</v>
      </c>
      <c r="Q120" s="205"/>
    </row>
    <row r="121" spans="1:17" s="202" customFormat="1" ht="27" customHeight="1">
      <c r="A121" s="257" t="s">
        <v>3102</v>
      </c>
      <c r="B121" s="262"/>
      <c r="C121" s="256" t="s">
        <v>3223</v>
      </c>
      <c r="D121" s="256"/>
      <c r="E121" s="204"/>
      <c r="F121" s="216"/>
      <c r="G121" s="201"/>
      <c r="H121" s="201">
        <f t="shared" ref="H121:P121" si="23">SUM(H122:H134)</f>
        <v>7.5</v>
      </c>
      <c r="I121" s="201">
        <f t="shared" si="23"/>
        <v>6.5</v>
      </c>
      <c r="J121" s="201">
        <f t="shared" si="23"/>
        <v>1</v>
      </c>
      <c r="K121" s="201">
        <f t="shared" si="23"/>
        <v>0</v>
      </c>
      <c r="L121" s="201">
        <f t="shared" si="23"/>
        <v>5.6999999999999993</v>
      </c>
      <c r="M121" s="201">
        <f t="shared" si="23"/>
        <v>55</v>
      </c>
      <c r="N121" s="201">
        <f t="shared" si="23"/>
        <v>15</v>
      </c>
      <c r="O121" s="201">
        <f t="shared" si="23"/>
        <v>5</v>
      </c>
      <c r="P121" s="201">
        <f t="shared" si="23"/>
        <v>88.199999999999989</v>
      </c>
      <c r="Q121" s="205"/>
    </row>
    <row r="122" spans="1:17" s="202" customFormat="1" ht="45.95" customHeight="1">
      <c r="A122" s="259"/>
      <c r="B122" s="261"/>
      <c r="C122" s="256" t="s">
        <v>3103</v>
      </c>
      <c r="D122" s="256"/>
      <c r="E122" s="204" t="s">
        <v>3074</v>
      </c>
      <c r="F122" s="216"/>
      <c r="G122" s="205" t="s">
        <v>2980</v>
      </c>
      <c r="H122" s="201">
        <f t="shared" ref="H122:H134" si="24">I122+J122</f>
        <v>4</v>
      </c>
      <c r="I122" s="201">
        <v>3</v>
      </c>
      <c r="J122" s="201">
        <v>1</v>
      </c>
      <c r="K122" s="201"/>
      <c r="L122" s="201">
        <v>3.3</v>
      </c>
      <c r="M122" s="201"/>
      <c r="N122" s="201">
        <v>15</v>
      </c>
      <c r="O122" s="201"/>
      <c r="P122" s="201">
        <f t="shared" ref="P122:P134" si="25">SUM(H122,K122:O122)</f>
        <v>22.3</v>
      </c>
      <c r="Q122" s="205" t="s">
        <v>3240</v>
      </c>
    </row>
    <row r="123" spans="1:17" s="202" customFormat="1" ht="27" customHeight="1">
      <c r="A123" s="259"/>
      <c r="B123" s="261"/>
      <c r="C123" s="256" t="s">
        <v>3104</v>
      </c>
      <c r="D123" s="256"/>
      <c r="E123" s="204" t="s">
        <v>3074</v>
      </c>
      <c r="F123" s="208"/>
      <c r="G123" s="205" t="s">
        <v>2980</v>
      </c>
      <c r="H123" s="201">
        <f t="shared" si="24"/>
        <v>0</v>
      </c>
      <c r="I123" s="201"/>
      <c r="J123" s="201"/>
      <c r="K123" s="201"/>
      <c r="L123" s="201"/>
      <c r="M123" s="201">
        <v>5</v>
      </c>
      <c r="N123" s="201"/>
      <c r="O123" s="201"/>
      <c r="P123" s="201">
        <f t="shared" si="25"/>
        <v>5</v>
      </c>
      <c r="Q123" s="205"/>
    </row>
    <row r="124" spans="1:17" s="202" customFormat="1" ht="27" customHeight="1">
      <c r="A124" s="259"/>
      <c r="B124" s="261"/>
      <c r="C124" s="256" t="s">
        <v>3105</v>
      </c>
      <c r="D124" s="256"/>
      <c r="E124" s="204" t="s">
        <v>3074</v>
      </c>
      <c r="F124" s="208"/>
      <c r="G124" s="205" t="s">
        <v>2980</v>
      </c>
      <c r="H124" s="201">
        <f t="shared" si="24"/>
        <v>1</v>
      </c>
      <c r="I124" s="201">
        <v>1</v>
      </c>
      <c r="J124" s="201"/>
      <c r="K124" s="201"/>
      <c r="L124" s="201"/>
      <c r="M124" s="201">
        <v>5</v>
      </c>
      <c r="N124" s="201"/>
      <c r="O124" s="201"/>
      <c r="P124" s="201">
        <f t="shared" si="25"/>
        <v>6</v>
      </c>
      <c r="Q124" s="205"/>
    </row>
    <row r="125" spans="1:17" s="202" customFormat="1" ht="27" customHeight="1">
      <c r="A125" s="259"/>
      <c r="B125" s="261"/>
      <c r="C125" s="256" t="s">
        <v>3106</v>
      </c>
      <c r="D125" s="256"/>
      <c r="E125" s="204" t="s">
        <v>3074</v>
      </c>
      <c r="F125" s="208"/>
      <c r="G125" s="205" t="s">
        <v>2980</v>
      </c>
      <c r="H125" s="201">
        <f t="shared" si="24"/>
        <v>0</v>
      </c>
      <c r="I125" s="201"/>
      <c r="J125" s="201"/>
      <c r="K125" s="201"/>
      <c r="L125" s="201"/>
      <c r="M125" s="201">
        <v>5</v>
      </c>
      <c r="N125" s="201"/>
      <c r="O125" s="201"/>
      <c r="P125" s="201">
        <f t="shared" si="25"/>
        <v>5</v>
      </c>
      <c r="Q125" s="205"/>
    </row>
    <row r="126" spans="1:17" s="202" customFormat="1" ht="27" customHeight="1">
      <c r="A126" s="259"/>
      <c r="B126" s="261"/>
      <c r="C126" s="256" t="s">
        <v>3107</v>
      </c>
      <c r="D126" s="256"/>
      <c r="E126" s="204" t="s">
        <v>3074</v>
      </c>
      <c r="F126" s="208"/>
      <c r="G126" s="205" t="s">
        <v>2980</v>
      </c>
      <c r="H126" s="201">
        <f t="shared" si="24"/>
        <v>1</v>
      </c>
      <c r="I126" s="201">
        <v>1</v>
      </c>
      <c r="J126" s="201"/>
      <c r="K126" s="201"/>
      <c r="L126" s="201"/>
      <c r="M126" s="201">
        <v>0</v>
      </c>
      <c r="N126" s="201"/>
      <c r="O126" s="201">
        <v>5</v>
      </c>
      <c r="P126" s="201">
        <f t="shared" si="25"/>
        <v>6</v>
      </c>
      <c r="Q126" s="205"/>
    </row>
    <row r="127" spans="1:17" s="202" customFormat="1" ht="27" customHeight="1">
      <c r="A127" s="259"/>
      <c r="B127" s="261"/>
      <c r="C127" s="256" t="s">
        <v>3108</v>
      </c>
      <c r="D127" s="256"/>
      <c r="E127" s="204" t="s">
        <v>3074</v>
      </c>
      <c r="F127" s="208"/>
      <c r="G127" s="205" t="s">
        <v>2980</v>
      </c>
      <c r="H127" s="201">
        <f t="shared" si="24"/>
        <v>0</v>
      </c>
      <c r="I127" s="201"/>
      <c r="J127" s="201"/>
      <c r="K127" s="201"/>
      <c r="L127" s="201"/>
      <c r="M127" s="201">
        <v>5</v>
      </c>
      <c r="N127" s="201"/>
      <c r="O127" s="201"/>
      <c r="P127" s="201">
        <f t="shared" si="25"/>
        <v>5</v>
      </c>
      <c r="Q127" s="205"/>
    </row>
    <row r="128" spans="1:17" s="202" customFormat="1" ht="27" customHeight="1">
      <c r="A128" s="259"/>
      <c r="B128" s="261"/>
      <c r="C128" s="256" t="s">
        <v>3109</v>
      </c>
      <c r="D128" s="256"/>
      <c r="E128" s="204" t="s">
        <v>3074</v>
      </c>
      <c r="F128" s="208"/>
      <c r="G128" s="205" t="s">
        <v>2980</v>
      </c>
      <c r="H128" s="201">
        <f t="shared" si="24"/>
        <v>0</v>
      </c>
      <c r="I128" s="201"/>
      <c r="J128" s="201"/>
      <c r="K128" s="201"/>
      <c r="L128" s="201"/>
      <c r="M128" s="201">
        <v>5</v>
      </c>
      <c r="N128" s="201"/>
      <c r="O128" s="201"/>
      <c r="P128" s="201">
        <f t="shared" si="25"/>
        <v>5</v>
      </c>
      <c r="Q128" s="205"/>
    </row>
    <row r="129" spans="1:17" s="202" customFormat="1" ht="27" customHeight="1">
      <c r="A129" s="259"/>
      <c r="B129" s="261"/>
      <c r="C129" s="256" t="s">
        <v>3110</v>
      </c>
      <c r="D129" s="256"/>
      <c r="E129" s="204" t="s">
        <v>3074</v>
      </c>
      <c r="F129" s="208"/>
      <c r="G129" s="205" t="s">
        <v>2980</v>
      </c>
      <c r="H129" s="201">
        <f t="shared" si="24"/>
        <v>0</v>
      </c>
      <c r="I129" s="201"/>
      <c r="J129" s="201"/>
      <c r="K129" s="201"/>
      <c r="L129" s="201"/>
      <c r="M129" s="201">
        <v>5</v>
      </c>
      <c r="N129" s="201"/>
      <c r="O129" s="201"/>
      <c r="P129" s="201">
        <f t="shared" si="25"/>
        <v>5</v>
      </c>
      <c r="Q129" s="205"/>
    </row>
    <row r="130" spans="1:17" s="202" customFormat="1" ht="27" customHeight="1">
      <c r="A130" s="259"/>
      <c r="B130" s="261"/>
      <c r="C130" s="256" t="s">
        <v>3111</v>
      </c>
      <c r="D130" s="256"/>
      <c r="E130" s="204" t="s">
        <v>3074</v>
      </c>
      <c r="F130" s="208"/>
      <c r="G130" s="205" t="s">
        <v>2980</v>
      </c>
      <c r="H130" s="201">
        <f t="shared" si="24"/>
        <v>0</v>
      </c>
      <c r="I130" s="201"/>
      <c r="J130" s="201"/>
      <c r="K130" s="201"/>
      <c r="L130" s="201"/>
      <c r="M130" s="201">
        <v>5</v>
      </c>
      <c r="N130" s="201"/>
      <c r="O130" s="201"/>
      <c r="P130" s="201">
        <f t="shared" si="25"/>
        <v>5</v>
      </c>
      <c r="Q130" s="205"/>
    </row>
    <row r="131" spans="1:17" s="202" customFormat="1" ht="27" customHeight="1">
      <c r="A131" s="259"/>
      <c r="B131" s="261"/>
      <c r="C131" s="256" t="s">
        <v>3112</v>
      </c>
      <c r="D131" s="256"/>
      <c r="E131" s="204" t="s">
        <v>3074</v>
      </c>
      <c r="F131" s="208"/>
      <c r="G131" s="205" t="s">
        <v>2980</v>
      </c>
      <c r="H131" s="201">
        <f t="shared" si="24"/>
        <v>1.5</v>
      </c>
      <c r="I131" s="201">
        <v>1.5</v>
      </c>
      <c r="J131" s="201"/>
      <c r="K131" s="201"/>
      <c r="L131" s="201">
        <v>0.8</v>
      </c>
      <c r="M131" s="201">
        <v>5</v>
      </c>
      <c r="N131" s="201"/>
      <c r="O131" s="201"/>
      <c r="P131" s="201">
        <f t="shared" si="25"/>
        <v>7.3</v>
      </c>
      <c r="Q131" s="205"/>
    </row>
    <row r="132" spans="1:17" s="202" customFormat="1" ht="27" customHeight="1">
      <c r="A132" s="259"/>
      <c r="B132" s="261"/>
      <c r="C132" s="256" t="s">
        <v>3113</v>
      </c>
      <c r="D132" s="256"/>
      <c r="E132" s="204" t="s">
        <v>3074</v>
      </c>
      <c r="F132" s="208"/>
      <c r="G132" s="205" t="s">
        <v>2980</v>
      </c>
      <c r="H132" s="201">
        <f t="shared" si="24"/>
        <v>0</v>
      </c>
      <c r="I132" s="201"/>
      <c r="J132" s="201"/>
      <c r="K132" s="201"/>
      <c r="L132" s="201">
        <v>0.8</v>
      </c>
      <c r="M132" s="201">
        <v>5</v>
      </c>
      <c r="N132" s="201"/>
      <c r="O132" s="201"/>
      <c r="P132" s="201">
        <f t="shared" si="25"/>
        <v>5.8</v>
      </c>
      <c r="Q132" s="205"/>
    </row>
    <row r="133" spans="1:17" s="202" customFormat="1" ht="27" customHeight="1">
      <c r="A133" s="259"/>
      <c r="B133" s="261"/>
      <c r="C133" s="256" t="s">
        <v>3114</v>
      </c>
      <c r="D133" s="256"/>
      <c r="E133" s="204" t="s">
        <v>3074</v>
      </c>
      <c r="F133" s="208"/>
      <c r="G133" s="205" t="s">
        <v>2980</v>
      </c>
      <c r="H133" s="201">
        <f t="shared" si="24"/>
        <v>0</v>
      </c>
      <c r="I133" s="201"/>
      <c r="J133" s="201"/>
      <c r="K133" s="201"/>
      <c r="L133" s="201"/>
      <c r="M133" s="201">
        <v>5</v>
      </c>
      <c r="N133" s="201"/>
      <c r="O133" s="201"/>
      <c r="P133" s="201">
        <f t="shared" si="25"/>
        <v>5</v>
      </c>
      <c r="Q133" s="205"/>
    </row>
    <row r="134" spans="1:17" s="202" customFormat="1" ht="27" customHeight="1">
      <c r="A134" s="259"/>
      <c r="B134" s="261"/>
      <c r="C134" s="256" t="s">
        <v>3115</v>
      </c>
      <c r="D134" s="256"/>
      <c r="E134" s="204" t="s">
        <v>3074</v>
      </c>
      <c r="F134" s="208"/>
      <c r="G134" s="205" t="s">
        <v>2980</v>
      </c>
      <c r="H134" s="201">
        <f t="shared" si="24"/>
        <v>0</v>
      </c>
      <c r="I134" s="201"/>
      <c r="J134" s="201"/>
      <c r="K134" s="201"/>
      <c r="L134" s="201">
        <v>0.8</v>
      </c>
      <c r="M134" s="201">
        <v>5</v>
      </c>
      <c r="N134" s="201"/>
      <c r="O134" s="201"/>
      <c r="P134" s="201">
        <f t="shared" si="25"/>
        <v>5.8</v>
      </c>
      <c r="Q134" s="205"/>
    </row>
    <row r="135" spans="1:17" s="202" customFormat="1" ht="27" customHeight="1">
      <c r="A135" s="257" t="s">
        <v>3116</v>
      </c>
      <c r="B135" s="262"/>
      <c r="C135" s="243" t="s">
        <v>3224</v>
      </c>
      <c r="D135" s="244"/>
      <c r="E135" s="204"/>
      <c r="F135" s="216"/>
      <c r="G135" s="201"/>
      <c r="H135" s="201">
        <f t="shared" ref="H135:P135" si="26">SUM(H136:H147)</f>
        <v>3</v>
      </c>
      <c r="I135" s="201">
        <f t="shared" si="26"/>
        <v>3</v>
      </c>
      <c r="J135" s="201">
        <f t="shared" si="26"/>
        <v>0</v>
      </c>
      <c r="K135" s="201">
        <f t="shared" si="26"/>
        <v>0</v>
      </c>
      <c r="L135" s="201">
        <f t="shared" si="26"/>
        <v>1.6</v>
      </c>
      <c r="M135" s="201">
        <f t="shared" si="26"/>
        <v>165</v>
      </c>
      <c r="N135" s="201">
        <f t="shared" si="26"/>
        <v>0</v>
      </c>
      <c r="O135" s="201">
        <f t="shared" si="26"/>
        <v>15</v>
      </c>
      <c r="P135" s="201">
        <f t="shared" si="26"/>
        <v>184.6</v>
      </c>
      <c r="Q135" s="205"/>
    </row>
    <row r="136" spans="1:17" s="202" customFormat="1" ht="27" customHeight="1">
      <c r="A136" s="259"/>
      <c r="B136" s="261"/>
      <c r="C136" s="243" t="s">
        <v>3117</v>
      </c>
      <c r="D136" s="244"/>
      <c r="E136" s="204" t="s">
        <v>3074</v>
      </c>
      <c r="F136" s="208"/>
      <c r="G136" s="205" t="s">
        <v>2980</v>
      </c>
      <c r="H136" s="201">
        <f>I136+J136</f>
        <v>0</v>
      </c>
      <c r="I136" s="201"/>
      <c r="J136" s="201"/>
      <c r="K136" s="201"/>
      <c r="L136" s="201">
        <v>1.6</v>
      </c>
      <c r="M136" s="201"/>
      <c r="N136" s="201"/>
      <c r="O136" s="201">
        <v>10</v>
      </c>
      <c r="P136" s="201">
        <f t="shared" ref="P136:P147" si="27">SUM(H136,K136:O136)</f>
        <v>11.6</v>
      </c>
      <c r="Q136" s="205"/>
    </row>
    <row r="137" spans="1:17" s="202" customFormat="1" ht="27" customHeight="1">
      <c r="A137" s="259"/>
      <c r="B137" s="261"/>
      <c r="C137" s="243" t="s">
        <v>3118</v>
      </c>
      <c r="D137" s="244"/>
      <c r="E137" s="204" t="s">
        <v>3074</v>
      </c>
      <c r="F137" s="208"/>
      <c r="G137" s="205" t="s">
        <v>2980</v>
      </c>
      <c r="H137" s="201">
        <f>I137+J137</f>
        <v>0</v>
      </c>
      <c r="I137" s="201"/>
      <c r="J137" s="201"/>
      <c r="K137" s="201"/>
      <c r="L137" s="201"/>
      <c r="M137" s="201">
        <v>15</v>
      </c>
      <c r="N137" s="201"/>
      <c r="O137" s="201"/>
      <c r="P137" s="201">
        <f t="shared" si="27"/>
        <v>15</v>
      </c>
      <c r="Q137" s="205"/>
    </row>
    <row r="138" spans="1:17" s="202" customFormat="1" ht="27" customHeight="1">
      <c r="A138" s="259"/>
      <c r="B138" s="261"/>
      <c r="C138" s="243" t="s">
        <v>3119</v>
      </c>
      <c r="D138" s="244"/>
      <c r="E138" s="204" t="s">
        <v>3074</v>
      </c>
      <c r="F138" s="208"/>
      <c r="G138" s="205" t="s">
        <v>2980</v>
      </c>
      <c r="H138" s="201">
        <f>I138+J138</f>
        <v>0</v>
      </c>
      <c r="I138" s="201"/>
      <c r="J138" s="201"/>
      <c r="K138" s="201"/>
      <c r="L138" s="201"/>
      <c r="M138" s="201">
        <v>15</v>
      </c>
      <c r="N138" s="201"/>
      <c r="O138" s="201"/>
      <c r="P138" s="201">
        <f t="shared" si="27"/>
        <v>15</v>
      </c>
      <c r="Q138" s="205"/>
    </row>
    <row r="139" spans="1:17" s="202" customFormat="1" ht="27" customHeight="1">
      <c r="A139" s="259"/>
      <c r="B139" s="261"/>
      <c r="C139" s="243" t="s">
        <v>3120</v>
      </c>
      <c r="D139" s="244"/>
      <c r="E139" s="204" t="s">
        <v>3074</v>
      </c>
      <c r="F139" s="208"/>
      <c r="G139" s="205" t="s">
        <v>2980</v>
      </c>
      <c r="H139" s="201">
        <f>I139+J139</f>
        <v>0</v>
      </c>
      <c r="I139" s="201"/>
      <c r="J139" s="201"/>
      <c r="K139" s="201"/>
      <c r="L139" s="201"/>
      <c r="M139" s="201">
        <v>15</v>
      </c>
      <c r="N139" s="201"/>
      <c r="O139" s="201"/>
      <c r="P139" s="201">
        <f t="shared" si="27"/>
        <v>15</v>
      </c>
      <c r="Q139" s="205"/>
    </row>
    <row r="140" spans="1:17" s="202" customFormat="1" ht="27" customHeight="1">
      <c r="A140" s="259"/>
      <c r="B140" s="261"/>
      <c r="C140" s="243" t="s">
        <v>3121</v>
      </c>
      <c r="D140" s="244"/>
      <c r="E140" s="204" t="s">
        <v>3074</v>
      </c>
      <c r="F140" s="208"/>
      <c r="G140" s="205" t="s">
        <v>2980</v>
      </c>
      <c r="H140" s="201">
        <f>I140+J140</f>
        <v>2</v>
      </c>
      <c r="I140" s="201">
        <v>2</v>
      </c>
      <c r="J140" s="201"/>
      <c r="K140" s="201"/>
      <c r="L140" s="201"/>
      <c r="M140" s="201">
        <v>15</v>
      </c>
      <c r="N140" s="201"/>
      <c r="O140" s="201"/>
      <c r="P140" s="201">
        <f t="shared" si="27"/>
        <v>17</v>
      </c>
      <c r="Q140" s="205"/>
    </row>
    <row r="141" spans="1:17" s="202" customFormat="1" ht="27" customHeight="1">
      <c r="A141" s="259"/>
      <c r="B141" s="261"/>
      <c r="C141" s="243" t="s">
        <v>3122</v>
      </c>
      <c r="D141" s="244"/>
      <c r="E141" s="204" t="s">
        <v>3074</v>
      </c>
      <c r="F141" s="208"/>
      <c r="G141" s="205" t="s">
        <v>2980</v>
      </c>
      <c r="H141" s="201">
        <f t="shared" ref="H141:H147" si="28">I141+J141</f>
        <v>0</v>
      </c>
      <c r="I141" s="201"/>
      <c r="J141" s="201"/>
      <c r="K141" s="201"/>
      <c r="L141" s="201"/>
      <c r="M141" s="201">
        <v>15</v>
      </c>
      <c r="N141" s="201"/>
      <c r="O141" s="201">
        <v>5</v>
      </c>
      <c r="P141" s="201">
        <f t="shared" si="27"/>
        <v>20</v>
      </c>
      <c r="Q141" s="205"/>
    </row>
    <row r="142" spans="1:17" s="202" customFormat="1" ht="27" customHeight="1">
      <c r="A142" s="259"/>
      <c r="B142" s="261"/>
      <c r="C142" s="243" t="s">
        <v>3123</v>
      </c>
      <c r="D142" s="244"/>
      <c r="E142" s="204" t="s">
        <v>3074</v>
      </c>
      <c r="F142" s="208"/>
      <c r="G142" s="205" t="s">
        <v>2980</v>
      </c>
      <c r="H142" s="201">
        <f t="shared" si="28"/>
        <v>0</v>
      </c>
      <c r="I142" s="201"/>
      <c r="J142" s="201"/>
      <c r="K142" s="201"/>
      <c r="L142" s="201"/>
      <c r="M142" s="201">
        <v>15</v>
      </c>
      <c r="N142" s="201"/>
      <c r="O142" s="201"/>
      <c r="P142" s="201">
        <f t="shared" si="27"/>
        <v>15</v>
      </c>
      <c r="Q142" s="205"/>
    </row>
    <row r="143" spans="1:17" s="202" customFormat="1" ht="27" customHeight="1">
      <c r="A143" s="259"/>
      <c r="B143" s="261"/>
      <c r="C143" s="243" t="s">
        <v>3124</v>
      </c>
      <c r="D143" s="244"/>
      <c r="E143" s="204" t="s">
        <v>3074</v>
      </c>
      <c r="F143" s="208"/>
      <c r="G143" s="205" t="s">
        <v>2980</v>
      </c>
      <c r="H143" s="201">
        <f t="shared" si="28"/>
        <v>0</v>
      </c>
      <c r="I143" s="201"/>
      <c r="J143" s="201"/>
      <c r="K143" s="201"/>
      <c r="L143" s="201"/>
      <c r="M143" s="201">
        <v>15</v>
      </c>
      <c r="N143" s="201"/>
      <c r="O143" s="201"/>
      <c r="P143" s="201">
        <f t="shared" si="27"/>
        <v>15</v>
      </c>
      <c r="Q143" s="205"/>
    </row>
    <row r="144" spans="1:17" s="202" customFormat="1" ht="27" customHeight="1">
      <c r="A144" s="259"/>
      <c r="B144" s="261"/>
      <c r="C144" s="243" t="s">
        <v>3125</v>
      </c>
      <c r="D144" s="244"/>
      <c r="E144" s="204" t="s">
        <v>3074</v>
      </c>
      <c r="F144" s="208"/>
      <c r="G144" s="205" t="s">
        <v>2980</v>
      </c>
      <c r="H144" s="201">
        <f t="shared" si="28"/>
        <v>0</v>
      </c>
      <c r="I144" s="201"/>
      <c r="J144" s="201"/>
      <c r="K144" s="201"/>
      <c r="L144" s="201"/>
      <c r="M144" s="201">
        <v>15</v>
      </c>
      <c r="N144" s="201"/>
      <c r="O144" s="201"/>
      <c r="P144" s="201">
        <f t="shared" si="27"/>
        <v>15</v>
      </c>
      <c r="Q144" s="205"/>
    </row>
    <row r="145" spans="1:17" s="202" customFormat="1" ht="27" customHeight="1">
      <c r="A145" s="259"/>
      <c r="B145" s="261"/>
      <c r="C145" s="243" t="s">
        <v>3126</v>
      </c>
      <c r="D145" s="244"/>
      <c r="E145" s="204" t="s">
        <v>3074</v>
      </c>
      <c r="F145" s="208"/>
      <c r="G145" s="205" t="s">
        <v>2980</v>
      </c>
      <c r="H145" s="201">
        <f t="shared" si="28"/>
        <v>0</v>
      </c>
      <c r="I145" s="201"/>
      <c r="J145" s="201"/>
      <c r="K145" s="201"/>
      <c r="L145" s="201"/>
      <c r="M145" s="201">
        <v>15</v>
      </c>
      <c r="N145" s="201"/>
      <c r="O145" s="201"/>
      <c r="P145" s="201">
        <f t="shared" si="27"/>
        <v>15</v>
      </c>
      <c r="Q145" s="205"/>
    </row>
    <row r="146" spans="1:17" s="202" customFormat="1" ht="27" customHeight="1">
      <c r="A146" s="259"/>
      <c r="B146" s="261"/>
      <c r="C146" s="243" t="s">
        <v>3127</v>
      </c>
      <c r="D146" s="244"/>
      <c r="E146" s="204" t="s">
        <v>3074</v>
      </c>
      <c r="F146" s="208"/>
      <c r="G146" s="205" t="s">
        <v>2980</v>
      </c>
      <c r="H146" s="201">
        <f t="shared" si="28"/>
        <v>0</v>
      </c>
      <c r="I146" s="201"/>
      <c r="J146" s="201"/>
      <c r="K146" s="201"/>
      <c r="L146" s="201"/>
      <c r="M146" s="201">
        <v>15</v>
      </c>
      <c r="N146" s="201"/>
      <c r="O146" s="201"/>
      <c r="P146" s="201">
        <f t="shared" si="27"/>
        <v>15</v>
      </c>
      <c r="Q146" s="205"/>
    </row>
    <row r="147" spans="1:17" s="202" customFormat="1" ht="27" customHeight="1">
      <c r="A147" s="245"/>
      <c r="B147" s="246"/>
      <c r="C147" s="243" t="s">
        <v>3128</v>
      </c>
      <c r="D147" s="244"/>
      <c r="E147" s="204" t="s">
        <v>3074</v>
      </c>
      <c r="F147" s="208"/>
      <c r="G147" s="205" t="s">
        <v>2980</v>
      </c>
      <c r="H147" s="201">
        <f t="shared" si="28"/>
        <v>1</v>
      </c>
      <c r="I147" s="201">
        <v>1</v>
      </c>
      <c r="J147" s="201"/>
      <c r="K147" s="201"/>
      <c r="L147" s="201"/>
      <c r="M147" s="201">
        <v>15</v>
      </c>
      <c r="N147" s="201"/>
      <c r="O147" s="201"/>
      <c r="P147" s="201">
        <f t="shared" si="27"/>
        <v>16</v>
      </c>
      <c r="Q147" s="205"/>
    </row>
    <row r="148" spans="1:17" s="202" customFormat="1" ht="27" customHeight="1">
      <c r="A148" s="257" t="s">
        <v>3129</v>
      </c>
      <c r="B148" s="262"/>
      <c r="C148" s="256" t="s">
        <v>3225</v>
      </c>
      <c r="D148" s="256"/>
      <c r="E148" s="204"/>
      <c r="F148" s="216"/>
      <c r="G148" s="201"/>
      <c r="H148" s="201">
        <f t="shared" ref="H148:P148" si="29">SUM(H149:H157)</f>
        <v>11</v>
      </c>
      <c r="I148" s="201">
        <f t="shared" si="29"/>
        <v>11</v>
      </c>
      <c r="J148" s="201">
        <f t="shared" si="29"/>
        <v>0</v>
      </c>
      <c r="K148" s="201">
        <f t="shared" si="29"/>
        <v>0</v>
      </c>
      <c r="L148" s="201">
        <f t="shared" si="29"/>
        <v>3.3</v>
      </c>
      <c r="M148" s="201">
        <f t="shared" si="29"/>
        <v>35</v>
      </c>
      <c r="N148" s="201">
        <f t="shared" si="29"/>
        <v>0</v>
      </c>
      <c r="O148" s="201">
        <f t="shared" si="29"/>
        <v>5</v>
      </c>
      <c r="P148" s="201">
        <f t="shared" si="29"/>
        <v>54.3</v>
      </c>
      <c r="Q148" s="205"/>
    </row>
    <row r="149" spans="1:17" s="202" customFormat="1" ht="27" customHeight="1">
      <c r="A149" s="259"/>
      <c r="B149" s="274"/>
      <c r="C149" s="256" t="s">
        <v>3130</v>
      </c>
      <c r="D149" s="256"/>
      <c r="E149" s="204" t="s">
        <v>3074</v>
      </c>
      <c r="F149" s="216"/>
      <c r="G149" s="205" t="s">
        <v>2980</v>
      </c>
      <c r="H149" s="201">
        <f t="shared" ref="H149:H157" si="30">I149+J149</f>
        <v>7</v>
      </c>
      <c r="I149" s="201">
        <v>7</v>
      </c>
      <c r="J149" s="201"/>
      <c r="K149" s="201"/>
      <c r="L149" s="201">
        <v>2.8</v>
      </c>
      <c r="M149" s="201"/>
      <c r="N149" s="201"/>
      <c r="O149" s="201"/>
      <c r="P149" s="201">
        <f t="shared" ref="P149:P157" si="31">SUM(H149,K149:O149)</f>
        <v>9.8000000000000007</v>
      </c>
      <c r="Q149" s="205"/>
    </row>
    <row r="150" spans="1:17" s="202" customFormat="1" ht="27" customHeight="1">
      <c r="A150" s="259"/>
      <c r="B150" s="261"/>
      <c r="C150" s="256" t="s">
        <v>3131</v>
      </c>
      <c r="D150" s="256"/>
      <c r="E150" s="204" t="s">
        <v>3074</v>
      </c>
      <c r="F150" s="208"/>
      <c r="G150" s="205" t="s">
        <v>2980</v>
      </c>
      <c r="H150" s="201">
        <f t="shared" si="30"/>
        <v>2</v>
      </c>
      <c r="I150" s="201">
        <v>2</v>
      </c>
      <c r="J150" s="201"/>
      <c r="K150" s="201"/>
      <c r="L150" s="201"/>
      <c r="M150" s="201">
        <v>5</v>
      </c>
      <c r="N150" s="201"/>
      <c r="O150" s="201"/>
      <c r="P150" s="201">
        <f t="shared" si="31"/>
        <v>7</v>
      </c>
      <c r="Q150" s="205"/>
    </row>
    <row r="151" spans="1:17" s="202" customFormat="1" ht="27" customHeight="1">
      <c r="A151" s="259"/>
      <c r="B151" s="261"/>
      <c r="C151" s="256" t="s">
        <v>3132</v>
      </c>
      <c r="D151" s="256"/>
      <c r="E151" s="204" t="s">
        <v>3074</v>
      </c>
      <c r="F151" s="208"/>
      <c r="G151" s="205" t="s">
        <v>2980</v>
      </c>
      <c r="H151" s="201">
        <f t="shared" si="30"/>
        <v>0</v>
      </c>
      <c r="I151" s="201"/>
      <c r="J151" s="201"/>
      <c r="K151" s="201"/>
      <c r="L151" s="201"/>
      <c r="M151" s="201">
        <v>5</v>
      </c>
      <c r="N151" s="201"/>
      <c r="O151" s="201"/>
      <c r="P151" s="201">
        <f t="shared" si="31"/>
        <v>5</v>
      </c>
      <c r="Q151" s="205"/>
    </row>
    <row r="152" spans="1:17" s="202" customFormat="1" ht="27" customHeight="1">
      <c r="A152" s="259"/>
      <c r="B152" s="261"/>
      <c r="C152" s="256" t="s">
        <v>3133</v>
      </c>
      <c r="D152" s="256"/>
      <c r="E152" s="204" t="s">
        <v>3074</v>
      </c>
      <c r="F152" s="217"/>
      <c r="G152" s="205" t="s">
        <v>2980</v>
      </c>
      <c r="H152" s="201">
        <f t="shared" si="30"/>
        <v>1</v>
      </c>
      <c r="I152" s="201">
        <v>1</v>
      </c>
      <c r="J152" s="201"/>
      <c r="K152" s="201"/>
      <c r="L152" s="201"/>
      <c r="M152" s="201">
        <v>5</v>
      </c>
      <c r="N152" s="201"/>
      <c r="O152" s="201"/>
      <c r="P152" s="201">
        <f t="shared" si="31"/>
        <v>6</v>
      </c>
      <c r="Q152" s="205"/>
    </row>
    <row r="153" spans="1:17" s="202" customFormat="1" ht="27" customHeight="1">
      <c r="A153" s="259"/>
      <c r="B153" s="261"/>
      <c r="C153" s="256" t="s">
        <v>3134</v>
      </c>
      <c r="D153" s="256"/>
      <c r="E153" s="204" t="s">
        <v>3074</v>
      </c>
      <c r="F153" s="217"/>
      <c r="G153" s="205" t="s">
        <v>2980</v>
      </c>
      <c r="H153" s="201">
        <f t="shared" si="30"/>
        <v>0</v>
      </c>
      <c r="I153" s="201"/>
      <c r="J153" s="201"/>
      <c r="K153" s="201"/>
      <c r="L153" s="201"/>
      <c r="M153" s="201">
        <v>5</v>
      </c>
      <c r="N153" s="201"/>
      <c r="O153" s="201"/>
      <c r="P153" s="201">
        <f t="shared" si="31"/>
        <v>5</v>
      </c>
      <c r="Q153" s="205"/>
    </row>
    <row r="154" spans="1:17" s="202" customFormat="1" ht="27" customHeight="1">
      <c r="A154" s="259"/>
      <c r="B154" s="261"/>
      <c r="C154" s="256" t="s">
        <v>3135</v>
      </c>
      <c r="D154" s="256"/>
      <c r="E154" s="204" t="s">
        <v>3074</v>
      </c>
      <c r="F154" s="217"/>
      <c r="G154" s="205" t="s">
        <v>2980</v>
      </c>
      <c r="H154" s="201">
        <f t="shared" si="30"/>
        <v>0</v>
      </c>
      <c r="I154" s="201"/>
      <c r="J154" s="201"/>
      <c r="K154" s="201"/>
      <c r="L154" s="201"/>
      <c r="M154" s="201">
        <v>5</v>
      </c>
      <c r="N154" s="201"/>
      <c r="O154" s="201"/>
      <c r="P154" s="201">
        <f t="shared" si="31"/>
        <v>5</v>
      </c>
      <c r="Q154" s="205"/>
    </row>
    <row r="155" spans="1:17" s="202" customFormat="1" ht="27" customHeight="1">
      <c r="A155" s="259"/>
      <c r="B155" s="261"/>
      <c r="C155" s="256" t="s">
        <v>3136</v>
      </c>
      <c r="D155" s="256"/>
      <c r="E155" s="204" t="s">
        <v>3074</v>
      </c>
      <c r="F155" s="217"/>
      <c r="G155" s="205" t="s">
        <v>2980</v>
      </c>
      <c r="H155" s="201">
        <f t="shared" si="30"/>
        <v>0</v>
      </c>
      <c r="I155" s="201"/>
      <c r="J155" s="201"/>
      <c r="K155" s="201"/>
      <c r="L155" s="201"/>
      <c r="M155" s="201">
        <v>0</v>
      </c>
      <c r="N155" s="201"/>
      <c r="O155" s="201">
        <v>5</v>
      </c>
      <c r="P155" s="201">
        <f t="shared" si="31"/>
        <v>5</v>
      </c>
      <c r="Q155" s="205"/>
    </row>
    <row r="156" spans="1:17" s="202" customFormat="1" ht="27" customHeight="1">
      <c r="A156" s="259"/>
      <c r="B156" s="261"/>
      <c r="C156" s="243" t="s">
        <v>3137</v>
      </c>
      <c r="D156" s="244"/>
      <c r="E156" s="204" t="s">
        <v>3074</v>
      </c>
      <c r="F156" s="217"/>
      <c r="G156" s="205" t="s">
        <v>2980</v>
      </c>
      <c r="H156" s="201">
        <f t="shared" si="30"/>
        <v>1</v>
      </c>
      <c r="I156" s="201">
        <v>1</v>
      </c>
      <c r="J156" s="201"/>
      <c r="K156" s="201"/>
      <c r="L156" s="201">
        <v>0.5</v>
      </c>
      <c r="M156" s="201">
        <v>5</v>
      </c>
      <c r="N156" s="201"/>
      <c r="O156" s="201"/>
      <c r="P156" s="201">
        <f t="shared" si="31"/>
        <v>6.5</v>
      </c>
      <c r="Q156" s="205"/>
    </row>
    <row r="157" spans="1:17" s="202" customFormat="1" ht="27" customHeight="1">
      <c r="A157" s="259"/>
      <c r="B157" s="261"/>
      <c r="C157" s="256" t="s">
        <v>3138</v>
      </c>
      <c r="D157" s="256"/>
      <c r="E157" s="204" t="s">
        <v>3074</v>
      </c>
      <c r="F157" s="208"/>
      <c r="G157" s="205" t="s">
        <v>2980</v>
      </c>
      <c r="H157" s="201">
        <f t="shared" si="30"/>
        <v>0</v>
      </c>
      <c r="I157" s="201"/>
      <c r="J157" s="201"/>
      <c r="K157" s="201"/>
      <c r="L157" s="201"/>
      <c r="M157" s="201">
        <v>5</v>
      </c>
      <c r="N157" s="201"/>
      <c r="O157" s="201"/>
      <c r="P157" s="201">
        <f t="shared" si="31"/>
        <v>5</v>
      </c>
      <c r="Q157" s="205"/>
    </row>
    <row r="158" spans="1:17" s="202" customFormat="1" ht="27" customHeight="1">
      <c r="A158" s="257" t="s">
        <v>3139</v>
      </c>
      <c r="B158" s="262"/>
      <c r="C158" s="256" t="s">
        <v>3226</v>
      </c>
      <c r="D158" s="256"/>
      <c r="E158" s="204"/>
      <c r="F158" s="216"/>
      <c r="G158" s="201"/>
      <c r="H158" s="201">
        <f t="shared" ref="H158:P158" si="32">SUM(H159:H168)</f>
        <v>15</v>
      </c>
      <c r="I158" s="201">
        <f t="shared" si="32"/>
        <v>14</v>
      </c>
      <c r="J158" s="201">
        <f t="shared" si="32"/>
        <v>1</v>
      </c>
      <c r="K158" s="201">
        <f t="shared" si="32"/>
        <v>1</v>
      </c>
      <c r="L158" s="201">
        <f t="shared" si="32"/>
        <v>2.2999999999999998</v>
      </c>
      <c r="M158" s="201">
        <f t="shared" si="32"/>
        <v>40</v>
      </c>
      <c r="N158" s="201">
        <f t="shared" si="32"/>
        <v>0</v>
      </c>
      <c r="O158" s="201">
        <f t="shared" si="32"/>
        <v>15</v>
      </c>
      <c r="P158" s="201">
        <f t="shared" si="32"/>
        <v>73.3</v>
      </c>
      <c r="Q158" s="205"/>
    </row>
    <row r="159" spans="1:17" s="202" customFormat="1" ht="33" customHeight="1">
      <c r="A159" s="259"/>
      <c r="B159" s="261"/>
      <c r="C159" s="256" t="s">
        <v>3140</v>
      </c>
      <c r="D159" s="256"/>
      <c r="E159" s="204" t="s">
        <v>3074</v>
      </c>
      <c r="F159" s="216"/>
      <c r="G159" s="205" t="s">
        <v>2980</v>
      </c>
      <c r="H159" s="201">
        <f>I159+J159</f>
        <v>10</v>
      </c>
      <c r="I159" s="201">
        <v>9</v>
      </c>
      <c r="J159" s="201">
        <v>1</v>
      </c>
      <c r="K159" s="201">
        <v>1</v>
      </c>
      <c r="L159" s="201">
        <v>1.8</v>
      </c>
      <c r="M159" s="201"/>
      <c r="N159" s="201"/>
      <c r="O159" s="201">
        <v>10</v>
      </c>
      <c r="P159" s="201">
        <f t="shared" ref="P159:P168" si="33">SUM(H159,K159:O159)</f>
        <v>22.8</v>
      </c>
      <c r="Q159" s="205" t="s">
        <v>3241</v>
      </c>
    </row>
    <row r="160" spans="1:17" s="202" customFormat="1" ht="27" customHeight="1">
      <c r="A160" s="259"/>
      <c r="B160" s="261"/>
      <c r="C160" s="256" t="s">
        <v>3141</v>
      </c>
      <c r="D160" s="256"/>
      <c r="E160" s="204" t="s">
        <v>3074</v>
      </c>
      <c r="F160" s="208"/>
      <c r="G160" s="205" t="s">
        <v>2980</v>
      </c>
      <c r="H160" s="201">
        <f>I160+J160</f>
        <v>0</v>
      </c>
      <c r="I160" s="201"/>
      <c r="J160" s="201"/>
      <c r="K160" s="201"/>
      <c r="L160" s="201"/>
      <c r="M160" s="201">
        <v>5</v>
      </c>
      <c r="N160" s="201"/>
      <c r="O160" s="201"/>
      <c r="P160" s="201">
        <f t="shared" si="33"/>
        <v>5</v>
      </c>
      <c r="Q160" s="205"/>
    </row>
    <row r="161" spans="1:17" s="202" customFormat="1" ht="27" customHeight="1">
      <c r="A161" s="259"/>
      <c r="B161" s="261"/>
      <c r="C161" s="256" t="s">
        <v>3142</v>
      </c>
      <c r="D161" s="256"/>
      <c r="E161" s="204" t="s">
        <v>3074</v>
      </c>
      <c r="F161" s="208"/>
      <c r="G161" s="205" t="s">
        <v>2980</v>
      </c>
      <c r="H161" s="201">
        <f>I161+J161</f>
        <v>0</v>
      </c>
      <c r="I161" s="201"/>
      <c r="J161" s="201"/>
      <c r="K161" s="201"/>
      <c r="L161" s="201"/>
      <c r="M161" s="201">
        <v>5</v>
      </c>
      <c r="N161" s="201"/>
      <c r="O161" s="201"/>
      <c r="P161" s="201">
        <f t="shared" si="33"/>
        <v>5</v>
      </c>
      <c r="Q161" s="205"/>
    </row>
    <row r="162" spans="1:17" s="202" customFormat="1" ht="27" customHeight="1">
      <c r="A162" s="259"/>
      <c r="B162" s="261"/>
      <c r="C162" s="256" t="s">
        <v>3143</v>
      </c>
      <c r="D162" s="256"/>
      <c r="E162" s="204" t="s">
        <v>3074</v>
      </c>
      <c r="F162" s="208"/>
      <c r="G162" s="205" t="s">
        <v>2980</v>
      </c>
      <c r="H162" s="201">
        <f t="shared" ref="H162:H168" si="34">I162+J162</f>
        <v>0</v>
      </c>
      <c r="I162" s="201"/>
      <c r="J162" s="201"/>
      <c r="K162" s="201"/>
      <c r="L162" s="201"/>
      <c r="M162" s="201">
        <v>5</v>
      </c>
      <c r="N162" s="201"/>
      <c r="O162" s="201"/>
      <c r="P162" s="201">
        <f t="shared" si="33"/>
        <v>5</v>
      </c>
      <c r="Q162" s="205"/>
    </row>
    <row r="163" spans="1:17" s="202" customFormat="1" ht="27" customHeight="1">
      <c r="A163" s="259"/>
      <c r="B163" s="261"/>
      <c r="C163" s="256" t="s">
        <v>3144</v>
      </c>
      <c r="D163" s="256"/>
      <c r="E163" s="204" t="s">
        <v>3074</v>
      </c>
      <c r="F163" s="208"/>
      <c r="G163" s="205" t="s">
        <v>2980</v>
      </c>
      <c r="H163" s="201">
        <f t="shared" si="34"/>
        <v>1</v>
      </c>
      <c r="I163" s="201">
        <v>1</v>
      </c>
      <c r="J163" s="201"/>
      <c r="K163" s="201"/>
      <c r="L163" s="201"/>
      <c r="M163" s="201">
        <v>5</v>
      </c>
      <c r="N163" s="201"/>
      <c r="O163" s="201"/>
      <c r="P163" s="201">
        <f t="shared" si="33"/>
        <v>6</v>
      </c>
      <c r="Q163" s="205"/>
    </row>
    <row r="164" spans="1:17" s="202" customFormat="1" ht="57.75" customHeight="1">
      <c r="A164" s="259"/>
      <c r="B164" s="261"/>
      <c r="C164" s="256" t="s">
        <v>3145</v>
      </c>
      <c r="D164" s="256"/>
      <c r="E164" s="204" t="s">
        <v>3074</v>
      </c>
      <c r="F164" s="218"/>
      <c r="G164" s="205" t="s">
        <v>2980</v>
      </c>
      <c r="H164" s="201">
        <f t="shared" si="34"/>
        <v>1</v>
      </c>
      <c r="I164" s="201">
        <v>1</v>
      </c>
      <c r="J164" s="201"/>
      <c r="K164" s="201"/>
      <c r="L164" s="201"/>
      <c r="M164" s="201">
        <v>0</v>
      </c>
      <c r="N164" s="201"/>
      <c r="O164" s="201">
        <v>5</v>
      </c>
      <c r="P164" s="201">
        <f t="shared" si="33"/>
        <v>6</v>
      </c>
      <c r="Q164" s="205" t="s">
        <v>3242</v>
      </c>
    </row>
    <row r="165" spans="1:17" s="202" customFormat="1" ht="39" customHeight="1">
      <c r="A165" s="259"/>
      <c r="B165" s="261"/>
      <c r="C165" s="243" t="s">
        <v>3146</v>
      </c>
      <c r="D165" s="244"/>
      <c r="E165" s="204" t="s">
        <v>3074</v>
      </c>
      <c r="F165" s="218"/>
      <c r="G165" s="205" t="s">
        <v>2980</v>
      </c>
      <c r="H165" s="201">
        <f t="shared" si="34"/>
        <v>0</v>
      </c>
      <c r="I165" s="201"/>
      <c r="J165" s="201"/>
      <c r="K165" s="201"/>
      <c r="L165" s="201"/>
      <c r="M165" s="201">
        <v>10</v>
      </c>
      <c r="N165" s="201"/>
      <c r="O165" s="201"/>
      <c r="P165" s="201">
        <f t="shared" si="33"/>
        <v>10</v>
      </c>
      <c r="Q165" s="205" t="s">
        <v>3243</v>
      </c>
    </row>
    <row r="166" spans="1:17" s="202" customFormat="1" ht="27" customHeight="1">
      <c r="A166" s="259"/>
      <c r="B166" s="261"/>
      <c r="C166" s="243" t="s">
        <v>3147</v>
      </c>
      <c r="D166" s="244"/>
      <c r="E166" s="204" t="s">
        <v>3074</v>
      </c>
      <c r="F166" s="218"/>
      <c r="G166" s="205" t="s">
        <v>2980</v>
      </c>
      <c r="H166" s="201">
        <f t="shared" si="34"/>
        <v>1</v>
      </c>
      <c r="I166" s="201">
        <v>1</v>
      </c>
      <c r="J166" s="201"/>
      <c r="K166" s="201"/>
      <c r="L166" s="201">
        <v>0.5</v>
      </c>
      <c r="M166" s="201">
        <v>5</v>
      </c>
      <c r="N166" s="201"/>
      <c r="O166" s="201"/>
      <c r="P166" s="201">
        <f t="shared" si="33"/>
        <v>6.5</v>
      </c>
      <c r="Q166" s="205"/>
    </row>
    <row r="167" spans="1:17" s="202" customFormat="1" ht="27" customHeight="1">
      <c r="A167" s="259"/>
      <c r="B167" s="261"/>
      <c r="C167" s="243" t="s">
        <v>3148</v>
      </c>
      <c r="D167" s="244"/>
      <c r="E167" s="204" t="s">
        <v>3074</v>
      </c>
      <c r="F167" s="218"/>
      <c r="G167" s="205" t="s">
        <v>2980</v>
      </c>
      <c r="H167" s="201">
        <f t="shared" si="34"/>
        <v>2</v>
      </c>
      <c r="I167" s="201">
        <v>2</v>
      </c>
      <c r="J167" s="201"/>
      <c r="K167" s="201"/>
      <c r="L167" s="201"/>
      <c r="M167" s="201">
        <v>0</v>
      </c>
      <c r="N167" s="201"/>
      <c r="O167" s="201"/>
      <c r="P167" s="201">
        <f t="shared" si="33"/>
        <v>2</v>
      </c>
      <c r="Q167" s="205"/>
    </row>
    <row r="168" spans="1:17" s="202" customFormat="1" ht="27" customHeight="1">
      <c r="A168" s="259"/>
      <c r="B168" s="261"/>
      <c r="C168" s="256" t="s">
        <v>3149</v>
      </c>
      <c r="D168" s="256"/>
      <c r="E168" s="204" t="s">
        <v>3074</v>
      </c>
      <c r="F168" s="208"/>
      <c r="G168" s="205" t="s">
        <v>2980</v>
      </c>
      <c r="H168" s="201">
        <f t="shared" si="34"/>
        <v>0</v>
      </c>
      <c r="I168" s="201"/>
      <c r="J168" s="201"/>
      <c r="K168" s="201"/>
      <c r="L168" s="201"/>
      <c r="M168" s="201">
        <v>5</v>
      </c>
      <c r="N168" s="201"/>
      <c r="O168" s="201"/>
      <c r="P168" s="201">
        <f t="shared" si="33"/>
        <v>5</v>
      </c>
      <c r="Q168" s="205"/>
    </row>
    <row r="169" spans="1:17" s="202" customFormat="1" ht="27" customHeight="1">
      <c r="A169" s="256" t="s">
        <v>3150</v>
      </c>
      <c r="B169" s="256"/>
      <c r="C169" s="256" t="s">
        <v>3227</v>
      </c>
      <c r="D169" s="256"/>
      <c r="E169" s="204"/>
      <c r="F169" s="216"/>
      <c r="G169" s="201"/>
      <c r="H169" s="201">
        <f t="shared" ref="H169:P169" si="35">SUM(H170:H174)</f>
        <v>1</v>
      </c>
      <c r="I169" s="201">
        <f t="shared" si="35"/>
        <v>1</v>
      </c>
      <c r="J169" s="201">
        <f t="shared" si="35"/>
        <v>0</v>
      </c>
      <c r="K169" s="201">
        <f t="shared" si="35"/>
        <v>0</v>
      </c>
      <c r="L169" s="201">
        <f t="shared" si="35"/>
        <v>0</v>
      </c>
      <c r="M169" s="201">
        <f t="shared" si="35"/>
        <v>60</v>
      </c>
      <c r="N169" s="201">
        <f t="shared" si="35"/>
        <v>0</v>
      </c>
      <c r="O169" s="201">
        <f t="shared" si="35"/>
        <v>5</v>
      </c>
      <c r="P169" s="201">
        <f t="shared" si="35"/>
        <v>66</v>
      </c>
      <c r="Q169" s="205"/>
    </row>
    <row r="170" spans="1:17" s="202" customFormat="1" ht="27" customHeight="1">
      <c r="A170" s="256"/>
      <c r="B170" s="256"/>
      <c r="C170" s="243" t="s">
        <v>3151</v>
      </c>
      <c r="D170" s="244"/>
      <c r="E170" s="204"/>
      <c r="F170" s="216"/>
      <c r="G170" s="201"/>
      <c r="H170" s="201">
        <f>I170+J170</f>
        <v>1</v>
      </c>
      <c r="I170" s="201">
        <v>1</v>
      </c>
      <c r="J170" s="201"/>
      <c r="K170" s="201"/>
      <c r="L170" s="201"/>
      <c r="M170" s="201"/>
      <c r="N170" s="201"/>
      <c r="O170" s="201"/>
      <c r="P170" s="201">
        <f t="shared" ref="P170:P174" si="36">SUM(H170,K170:O170)</f>
        <v>1</v>
      </c>
      <c r="Q170" s="205"/>
    </row>
    <row r="171" spans="1:17" s="202" customFormat="1" ht="27" customHeight="1">
      <c r="A171" s="256"/>
      <c r="B171" s="256"/>
      <c r="C171" s="243" t="s">
        <v>3152</v>
      </c>
      <c r="D171" s="244"/>
      <c r="E171" s="204" t="s">
        <v>3074</v>
      </c>
      <c r="F171" s="216"/>
      <c r="G171" s="205" t="s">
        <v>2980</v>
      </c>
      <c r="H171" s="201">
        <f>I171+J171</f>
        <v>0</v>
      </c>
      <c r="I171" s="201"/>
      <c r="J171" s="201"/>
      <c r="K171" s="201"/>
      <c r="L171" s="201"/>
      <c r="M171" s="201">
        <v>15</v>
      </c>
      <c r="N171" s="201"/>
      <c r="O171" s="201">
        <v>5</v>
      </c>
      <c r="P171" s="201">
        <f t="shared" si="36"/>
        <v>20</v>
      </c>
      <c r="Q171" s="205"/>
    </row>
    <row r="172" spans="1:17" s="202" customFormat="1" ht="27" customHeight="1">
      <c r="A172" s="256"/>
      <c r="B172" s="256"/>
      <c r="C172" s="243" t="s">
        <v>3153</v>
      </c>
      <c r="D172" s="244"/>
      <c r="E172" s="204" t="s">
        <v>3074</v>
      </c>
      <c r="F172" s="208"/>
      <c r="G172" s="205" t="s">
        <v>2980</v>
      </c>
      <c r="H172" s="201">
        <f>I172+J172</f>
        <v>0</v>
      </c>
      <c r="I172" s="201"/>
      <c r="J172" s="201"/>
      <c r="K172" s="201"/>
      <c r="L172" s="201"/>
      <c r="M172" s="201">
        <v>15</v>
      </c>
      <c r="N172" s="201"/>
      <c r="O172" s="201"/>
      <c r="P172" s="201">
        <f t="shared" si="36"/>
        <v>15</v>
      </c>
      <c r="Q172" s="205"/>
    </row>
    <row r="173" spans="1:17" s="202" customFormat="1" ht="27" customHeight="1">
      <c r="A173" s="256"/>
      <c r="B173" s="256"/>
      <c r="C173" s="243" t="s">
        <v>3154</v>
      </c>
      <c r="D173" s="244"/>
      <c r="E173" s="204" t="s">
        <v>3074</v>
      </c>
      <c r="F173" s="208"/>
      <c r="G173" s="205" t="s">
        <v>2980</v>
      </c>
      <c r="H173" s="201">
        <f>I173+J173</f>
        <v>0</v>
      </c>
      <c r="I173" s="201"/>
      <c r="J173" s="201"/>
      <c r="K173" s="201"/>
      <c r="L173" s="201"/>
      <c r="M173" s="201">
        <v>15</v>
      </c>
      <c r="N173" s="201"/>
      <c r="O173" s="201"/>
      <c r="P173" s="201">
        <f t="shared" si="36"/>
        <v>15</v>
      </c>
      <c r="Q173" s="205"/>
    </row>
    <row r="174" spans="1:17" s="202" customFormat="1" ht="27" customHeight="1">
      <c r="A174" s="256"/>
      <c r="B174" s="256"/>
      <c r="C174" s="243" t="s">
        <v>3155</v>
      </c>
      <c r="D174" s="244"/>
      <c r="E174" s="204" t="s">
        <v>3074</v>
      </c>
      <c r="F174" s="208"/>
      <c r="G174" s="205" t="s">
        <v>2980</v>
      </c>
      <c r="H174" s="201">
        <f>I174+J174</f>
        <v>0</v>
      </c>
      <c r="I174" s="201"/>
      <c r="J174" s="201"/>
      <c r="K174" s="201"/>
      <c r="L174" s="201"/>
      <c r="M174" s="201">
        <v>15</v>
      </c>
      <c r="N174" s="201"/>
      <c r="O174" s="201"/>
      <c r="P174" s="201">
        <f t="shared" si="36"/>
        <v>15</v>
      </c>
      <c r="Q174" s="205"/>
    </row>
    <row r="175" spans="1:17" s="202" customFormat="1" ht="27" customHeight="1">
      <c r="A175" s="257" t="s">
        <v>3156</v>
      </c>
      <c r="B175" s="262"/>
      <c r="C175" s="243" t="s">
        <v>3228</v>
      </c>
      <c r="D175" s="244"/>
      <c r="E175" s="204"/>
      <c r="F175" s="216"/>
      <c r="G175" s="201"/>
      <c r="H175" s="201">
        <f t="shared" ref="H175:P175" si="37">SUM(H176:H181)</f>
        <v>13</v>
      </c>
      <c r="I175" s="201">
        <f t="shared" si="37"/>
        <v>12</v>
      </c>
      <c r="J175" s="201">
        <f t="shared" si="37"/>
        <v>1</v>
      </c>
      <c r="K175" s="201">
        <f t="shared" si="37"/>
        <v>1</v>
      </c>
      <c r="L175" s="201">
        <f t="shared" si="37"/>
        <v>2.2999999999999998</v>
      </c>
      <c r="M175" s="201">
        <f t="shared" si="37"/>
        <v>75</v>
      </c>
      <c r="N175" s="201">
        <f t="shared" si="37"/>
        <v>0</v>
      </c>
      <c r="O175" s="201">
        <f t="shared" si="37"/>
        <v>15</v>
      </c>
      <c r="P175" s="201">
        <f t="shared" si="37"/>
        <v>106.3</v>
      </c>
      <c r="Q175" s="205"/>
    </row>
    <row r="176" spans="1:17" s="202" customFormat="1" ht="27" customHeight="1">
      <c r="A176" s="259"/>
      <c r="B176" s="261"/>
      <c r="C176" s="256" t="s">
        <v>3157</v>
      </c>
      <c r="D176" s="256"/>
      <c r="E176" s="204" t="s">
        <v>3074</v>
      </c>
      <c r="F176" s="216"/>
      <c r="G176" s="205" t="s">
        <v>2980</v>
      </c>
      <c r="H176" s="201">
        <f t="shared" ref="H176:H181" si="38">I176+J176</f>
        <v>5</v>
      </c>
      <c r="I176" s="201">
        <v>4</v>
      </c>
      <c r="J176" s="201">
        <v>1</v>
      </c>
      <c r="K176" s="201">
        <v>1</v>
      </c>
      <c r="L176" s="201">
        <v>2.2999999999999998</v>
      </c>
      <c r="M176" s="201"/>
      <c r="N176" s="201"/>
      <c r="O176" s="201">
        <v>10</v>
      </c>
      <c r="P176" s="201">
        <f t="shared" ref="P176:P181" si="39">SUM(H176,K176:O176)</f>
        <v>18.3</v>
      </c>
      <c r="Q176" s="205" t="s">
        <v>3244</v>
      </c>
    </row>
    <row r="177" spans="1:17" s="202" customFormat="1" ht="27" customHeight="1">
      <c r="A177" s="259"/>
      <c r="B177" s="261"/>
      <c r="C177" s="256" t="s">
        <v>3158</v>
      </c>
      <c r="D177" s="256"/>
      <c r="E177" s="204" t="s">
        <v>3074</v>
      </c>
      <c r="F177" s="208"/>
      <c r="G177" s="205" t="s">
        <v>2980</v>
      </c>
      <c r="H177" s="201">
        <f t="shared" si="38"/>
        <v>0</v>
      </c>
      <c r="I177" s="201"/>
      <c r="J177" s="201"/>
      <c r="K177" s="201"/>
      <c r="L177" s="201"/>
      <c r="M177" s="201">
        <v>15</v>
      </c>
      <c r="N177" s="201"/>
      <c r="O177" s="201"/>
      <c r="P177" s="201">
        <f t="shared" si="39"/>
        <v>15</v>
      </c>
      <c r="Q177" s="205"/>
    </row>
    <row r="178" spans="1:17" s="202" customFormat="1" ht="27" customHeight="1">
      <c r="A178" s="259"/>
      <c r="B178" s="261"/>
      <c r="C178" s="256" t="s">
        <v>3159</v>
      </c>
      <c r="D178" s="256"/>
      <c r="E178" s="204" t="s">
        <v>3074</v>
      </c>
      <c r="F178" s="208"/>
      <c r="G178" s="205" t="s">
        <v>2980</v>
      </c>
      <c r="H178" s="201">
        <f t="shared" si="38"/>
        <v>2</v>
      </c>
      <c r="I178" s="201">
        <v>2</v>
      </c>
      <c r="J178" s="201"/>
      <c r="K178" s="201"/>
      <c r="L178" s="201"/>
      <c r="M178" s="201">
        <v>15</v>
      </c>
      <c r="N178" s="201"/>
      <c r="O178" s="201"/>
      <c r="P178" s="201">
        <f t="shared" si="39"/>
        <v>17</v>
      </c>
      <c r="Q178" s="205"/>
    </row>
    <row r="179" spans="1:17" s="202" customFormat="1" ht="27" customHeight="1">
      <c r="A179" s="259"/>
      <c r="B179" s="261"/>
      <c r="C179" s="243" t="s">
        <v>3160</v>
      </c>
      <c r="D179" s="244"/>
      <c r="E179" s="204" t="s">
        <v>3074</v>
      </c>
      <c r="F179" s="208"/>
      <c r="G179" s="205" t="s">
        <v>2980</v>
      </c>
      <c r="H179" s="201">
        <f t="shared" si="38"/>
        <v>0</v>
      </c>
      <c r="I179" s="201"/>
      <c r="J179" s="201"/>
      <c r="K179" s="201"/>
      <c r="L179" s="201"/>
      <c r="M179" s="201">
        <v>15</v>
      </c>
      <c r="N179" s="201"/>
      <c r="O179" s="201"/>
      <c r="P179" s="201">
        <f t="shared" si="39"/>
        <v>15</v>
      </c>
      <c r="Q179" s="205"/>
    </row>
    <row r="180" spans="1:17" s="202" customFormat="1" ht="27" customHeight="1">
      <c r="A180" s="259"/>
      <c r="B180" s="261"/>
      <c r="C180" s="243" t="s">
        <v>3161</v>
      </c>
      <c r="D180" s="244"/>
      <c r="E180" s="204" t="s">
        <v>3074</v>
      </c>
      <c r="F180" s="208"/>
      <c r="G180" s="205" t="s">
        <v>2980</v>
      </c>
      <c r="H180" s="201">
        <f t="shared" si="38"/>
        <v>3</v>
      </c>
      <c r="I180" s="201">
        <v>3</v>
      </c>
      <c r="J180" s="201"/>
      <c r="K180" s="201"/>
      <c r="L180" s="201"/>
      <c r="M180" s="201">
        <v>15</v>
      </c>
      <c r="N180" s="201"/>
      <c r="O180" s="201"/>
      <c r="P180" s="201">
        <f t="shared" si="39"/>
        <v>18</v>
      </c>
      <c r="Q180" s="205"/>
    </row>
    <row r="181" spans="1:17" s="202" customFormat="1" ht="27" customHeight="1">
      <c r="A181" s="259"/>
      <c r="B181" s="261"/>
      <c r="C181" s="256" t="s">
        <v>3162</v>
      </c>
      <c r="D181" s="256"/>
      <c r="E181" s="204" t="s">
        <v>3074</v>
      </c>
      <c r="F181" s="208"/>
      <c r="G181" s="205" t="s">
        <v>2980</v>
      </c>
      <c r="H181" s="201">
        <f t="shared" si="38"/>
        <v>3</v>
      </c>
      <c r="I181" s="201">
        <v>3</v>
      </c>
      <c r="J181" s="201"/>
      <c r="K181" s="201"/>
      <c r="L181" s="201"/>
      <c r="M181" s="201">
        <v>15</v>
      </c>
      <c r="N181" s="201"/>
      <c r="O181" s="201">
        <v>5</v>
      </c>
      <c r="P181" s="201">
        <f t="shared" si="39"/>
        <v>23</v>
      </c>
      <c r="Q181" s="205"/>
    </row>
    <row r="182" spans="1:17" s="202" customFormat="1" ht="27" customHeight="1">
      <c r="A182" s="257" t="s">
        <v>3163</v>
      </c>
      <c r="B182" s="262"/>
      <c r="C182" s="256" t="s">
        <v>3229</v>
      </c>
      <c r="D182" s="256"/>
      <c r="E182" s="204"/>
      <c r="F182" s="216"/>
      <c r="G182" s="201"/>
      <c r="H182" s="201">
        <f t="shared" ref="H182:P182" si="40">SUM(H183:H194)</f>
        <v>6</v>
      </c>
      <c r="I182" s="201">
        <f t="shared" si="40"/>
        <v>6</v>
      </c>
      <c r="J182" s="201">
        <f t="shared" si="40"/>
        <v>0</v>
      </c>
      <c r="K182" s="201">
        <f t="shared" si="40"/>
        <v>1</v>
      </c>
      <c r="L182" s="201">
        <f t="shared" si="40"/>
        <v>2</v>
      </c>
      <c r="M182" s="201">
        <f t="shared" si="40"/>
        <v>150</v>
      </c>
      <c r="N182" s="201">
        <f t="shared" si="40"/>
        <v>0</v>
      </c>
      <c r="O182" s="201">
        <f t="shared" si="40"/>
        <v>10</v>
      </c>
      <c r="P182" s="201">
        <f t="shared" si="40"/>
        <v>169</v>
      </c>
      <c r="Q182" s="205"/>
    </row>
    <row r="183" spans="1:17" s="202" customFormat="1" ht="27" customHeight="1">
      <c r="A183" s="259"/>
      <c r="B183" s="261"/>
      <c r="C183" s="256" t="s">
        <v>3164</v>
      </c>
      <c r="D183" s="256"/>
      <c r="E183" s="204" t="s">
        <v>3074</v>
      </c>
      <c r="F183" s="216"/>
      <c r="G183" s="205" t="s">
        <v>2980</v>
      </c>
      <c r="H183" s="201">
        <f>I183+J183</f>
        <v>3</v>
      </c>
      <c r="I183" s="201">
        <v>3</v>
      </c>
      <c r="J183" s="201"/>
      <c r="K183" s="201">
        <v>1</v>
      </c>
      <c r="L183" s="201">
        <v>1</v>
      </c>
      <c r="M183" s="201"/>
      <c r="N183" s="201"/>
      <c r="O183" s="201">
        <v>10</v>
      </c>
      <c r="P183" s="201">
        <f t="shared" ref="P183:P194" si="41">SUM(H183,K183:O183)</f>
        <v>15</v>
      </c>
      <c r="Q183" s="205" t="s">
        <v>3245</v>
      </c>
    </row>
    <row r="184" spans="1:17" s="202" customFormat="1" ht="27" customHeight="1">
      <c r="A184" s="259"/>
      <c r="B184" s="261"/>
      <c r="C184" s="256" t="s">
        <v>3165</v>
      </c>
      <c r="D184" s="256"/>
      <c r="E184" s="204" t="s">
        <v>3074</v>
      </c>
      <c r="F184" s="208"/>
      <c r="G184" s="205" t="s">
        <v>2980</v>
      </c>
      <c r="H184" s="201">
        <f>I184+J184</f>
        <v>0</v>
      </c>
      <c r="I184" s="201"/>
      <c r="J184" s="201"/>
      <c r="K184" s="201"/>
      <c r="L184" s="201"/>
      <c r="M184" s="201">
        <v>15</v>
      </c>
      <c r="N184" s="201"/>
      <c r="O184" s="201"/>
      <c r="P184" s="201">
        <f t="shared" si="41"/>
        <v>15</v>
      </c>
      <c r="Q184" s="205"/>
    </row>
    <row r="185" spans="1:17" s="202" customFormat="1" ht="27" customHeight="1">
      <c r="A185" s="259"/>
      <c r="B185" s="261"/>
      <c r="C185" s="256" t="s">
        <v>3166</v>
      </c>
      <c r="D185" s="256"/>
      <c r="E185" s="204" t="s">
        <v>3074</v>
      </c>
      <c r="F185" s="208"/>
      <c r="G185" s="205" t="s">
        <v>2980</v>
      </c>
      <c r="H185" s="201">
        <f>I185+J185</f>
        <v>0</v>
      </c>
      <c r="I185" s="201"/>
      <c r="J185" s="201"/>
      <c r="K185" s="201"/>
      <c r="L185" s="201"/>
      <c r="M185" s="201">
        <v>15</v>
      </c>
      <c r="N185" s="201"/>
      <c r="O185" s="201"/>
      <c r="P185" s="201">
        <f t="shared" si="41"/>
        <v>15</v>
      </c>
      <c r="Q185" s="205"/>
    </row>
    <row r="186" spans="1:17" s="202" customFormat="1" ht="27" customHeight="1">
      <c r="A186" s="259"/>
      <c r="B186" s="261"/>
      <c r="C186" s="256" t="s">
        <v>3167</v>
      </c>
      <c r="D186" s="256"/>
      <c r="E186" s="204" t="s">
        <v>3074</v>
      </c>
      <c r="F186" s="208"/>
      <c r="G186" s="205" t="s">
        <v>2980</v>
      </c>
      <c r="H186" s="201">
        <f t="shared" ref="H186:H194" si="42">I186+J186</f>
        <v>0</v>
      </c>
      <c r="I186" s="201"/>
      <c r="J186" s="201"/>
      <c r="K186" s="201"/>
      <c r="L186" s="201">
        <v>0.5</v>
      </c>
      <c r="M186" s="201">
        <v>0</v>
      </c>
      <c r="N186" s="201"/>
      <c r="O186" s="201"/>
      <c r="P186" s="201">
        <f t="shared" si="41"/>
        <v>0.5</v>
      </c>
      <c r="Q186" s="205"/>
    </row>
    <row r="187" spans="1:17" s="202" customFormat="1" ht="27" customHeight="1">
      <c r="A187" s="259"/>
      <c r="B187" s="261"/>
      <c r="C187" s="256" t="s">
        <v>3168</v>
      </c>
      <c r="D187" s="256"/>
      <c r="E187" s="204" t="s">
        <v>3074</v>
      </c>
      <c r="F187" s="208"/>
      <c r="G187" s="205" t="s">
        <v>2980</v>
      </c>
      <c r="H187" s="201">
        <f t="shared" si="42"/>
        <v>0</v>
      </c>
      <c r="I187" s="201"/>
      <c r="J187" s="201"/>
      <c r="K187" s="201"/>
      <c r="L187" s="201"/>
      <c r="M187" s="201">
        <v>15</v>
      </c>
      <c r="N187" s="201"/>
      <c r="O187" s="201"/>
      <c r="P187" s="201">
        <f t="shared" si="41"/>
        <v>15</v>
      </c>
      <c r="Q187" s="205"/>
    </row>
    <row r="188" spans="1:17" s="202" customFormat="1" ht="27" customHeight="1">
      <c r="A188" s="259"/>
      <c r="B188" s="261"/>
      <c r="C188" s="256" t="s">
        <v>3169</v>
      </c>
      <c r="D188" s="256"/>
      <c r="E188" s="204" t="s">
        <v>3074</v>
      </c>
      <c r="F188" s="208"/>
      <c r="G188" s="205" t="s">
        <v>2980</v>
      </c>
      <c r="H188" s="201">
        <f t="shared" si="42"/>
        <v>0</v>
      </c>
      <c r="I188" s="201"/>
      <c r="J188" s="201"/>
      <c r="K188" s="201"/>
      <c r="L188" s="201"/>
      <c r="M188" s="201">
        <v>15</v>
      </c>
      <c r="N188" s="201"/>
      <c r="O188" s="201"/>
      <c r="P188" s="201">
        <f t="shared" si="41"/>
        <v>15</v>
      </c>
      <c r="Q188" s="205"/>
    </row>
    <row r="189" spans="1:17" s="202" customFormat="1" ht="27" customHeight="1">
      <c r="A189" s="259"/>
      <c r="B189" s="261"/>
      <c r="C189" s="256" t="s">
        <v>3170</v>
      </c>
      <c r="D189" s="256"/>
      <c r="E189" s="204" t="s">
        <v>3074</v>
      </c>
      <c r="F189" s="208"/>
      <c r="G189" s="205" t="s">
        <v>2980</v>
      </c>
      <c r="H189" s="201">
        <f t="shared" si="42"/>
        <v>1</v>
      </c>
      <c r="I189" s="201">
        <v>1</v>
      </c>
      <c r="J189" s="201"/>
      <c r="K189" s="201"/>
      <c r="L189" s="201"/>
      <c r="M189" s="201">
        <v>15</v>
      </c>
      <c r="N189" s="201"/>
      <c r="O189" s="201"/>
      <c r="P189" s="201">
        <f t="shared" si="41"/>
        <v>16</v>
      </c>
      <c r="Q189" s="205"/>
    </row>
    <row r="190" spans="1:17" s="202" customFormat="1" ht="27" customHeight="1">
      <c r="A190" s="259"/>
      <c r="B190" s="261"/>
      <c r="C190" s="256" t="s">
        <v>3171</v>
      </c>
      <c r="D190" s="256"/>
      <c r="E190" s="204" t="s">
        <v>3074</v>
      </c>
      <c r="F190" s="208"/>
      <c r="G190" s="205" t="s">
        <v>2980</v>
      </c>
      <c r="H190" s="201">
        <f t="shared" si="42"/>
        <v>0</v>
      </c>
      <c r="I190" s="201"/>
      <c r="J190" s="201"/>
      <c r="K190" s="201"/>
      <c r="L190" s="201"/>
      <c r="M190" s="201">
        <v>15</v>
      </c>
      <c r="N190" s="201"/>
      <c r="O190" s="201"/>
      <c r="P190" s="201">
        <f t="shared" si="41"/>
        <v>15</v>
      </c>
      <c r="Q190" s="205"/>
    </row>
    <row r="191" spans="1:17" s="202" customFormat="1" ht="27" customHeight="1">
      <c r="A191" s="259"/>
      <c r="B191" s="261"/>
      <c r="C191" s="243" t="s">
        <v>3172</v>
      </c>
      <c r="D191" s="244"/>
      <c r="E191" s="204" t="s">
        <v>3074</v>
      </c>
      <c r="F191" s="208"/>
      <c r="G191" s="205" t="s">
        <v>2980</v>
      </c>
      <c r="H191" s="201">
        <f t="shared" si="42"/>
        <v>0</v>
      </c>
      <c r="I191" s="201"/>
      <c r="J191" s="201"/>
      <c r="K191" s="201"/>
      <c r="L191" s="201"/>
      <c r="M191" s="201">
        <v>15</v>
      </c>
      <c r="N191" s="201"/>
      <c r="O191" s="201"/>
      <c r="P191" s="201">
        <f t="shared" si="41"/>
        <v>15</v>
      </c>
      <c r="Q191" s="205"/>
    </row>
    <row r="192" spans="1:17" s="202" customFormat="1" ht="27" customHeight="1">
      <c r="A192" s="259"/>
      <c r="B192" s="261"/>
      <c r="C192" s="243" t="s">
        <v>3173</v>
      </c>
      <c r="D192" s="244"/>
      <c r="E192" s="204" t="s">
        <v>3074</v>
      </c>
      <c r="F192" s="208"/>
      <c r="G192" s="205" t="s">
        <v>2980</v>
      </c>
      <c r="H192" s="201">
        <f t="shared" si="42"/>
        <v>0</v>
      </c>
      <c r="I192" s="201"/>
      <c r="J192" s="201"/>
      <c r="K192" s="201"/>
      <c r="L192" s="201"/>
      <c r="M192" s="201">
        <v>15</v>
      </c>
      <c r="N192" s="201"/>
      <c r="O192" s="201"/>
      <c r="P192" s="201">
        <f t="shared" si="41"/>
        <v>15</v>
      </c>
      <c r="Q192" s="205"/>
    </row>
    <row r="193" spans="1:17" s="202" customFormat="1" ht="27" customHeight="1">
      <c r="A193" s="259"/>
      <c r="B193" s="261"/>
      <c r="C193" s="243" t="s">
        <v>3174</v>
      </c>
      <c r="D193" s="244"/>
      <c r="E193" s="204" t="s">
        <v>3074</v>
      </c>
      <c r="F193" s="208"/>
      <c r="G193" s="205" t="s">
        <v>2980</v>
      </c>
      <c r="H193" s="201">
        <f t="shared" si="42"/>
        <v>0</v>
      </c>
      <c r="I193" s="201"/>
      <c r="J193" s="201"/>
      <c r="K193" s="201"/>
      <c r="L193" s="201"/>
      <c r="M193" s="201">
        <v>15</v>
      </c>
      <c r="N193" s="201"/>
      <c r="O193" s="201"/>
      <c r="P193" s="201">
        <f t="shared" si="41"/>
        <v>15</v>
      </c>
      <c r="Q193" s="205"/>
    </row>
    <row r="194" spans="1:17" s="202" customFormat="1" ht="27" customHeight="1">
      <c r="A194" s="245"/>
      <c r="B194" s="246"/>
      <c r="C194" s="256" t="s">
        <v>3175</v>
      </c>
      <c r="D194" s="256"/>
      <c r="E194" s="204" t="s">
        <v>3074</v>
      </c>
      <c r="F194" s="208"/>
      <c r="G194" s="205" t="s">
        <v>2980</v>
      </c>
      <c r="H194" s="201">
        <f t="shared" si="42"/>
        <v>2</v>
      </c>
      <c r="I194" s="201">
        <v>2</v>
      </c>
      <c r="J194" s="201"/>
      <c r="K194" s="201"/>
      <c r="L194" s="201">
        <v>0.5</v>
      </c>
      <c r="M194" s="201">
        <v>15</v>
      </c>
      <c r="N194" s="201"/>
      <c r="O194" s="201"/>
      <c r="P194" s="201">
        <f t="shared" si="41"/>
        <v>17.5</v>
      </c>
      <c r="Q194" s="205"/>
    </row>
    <row r="195" spans="1:17" s="202" customFormat="1" ht="27" customHeight="1">
      <c r="A195" s="257" t="s">
        <v>3176</v>
      </c>
      <c r="B195" s="258"/>
      <c r="C195" s="256" t="s">
        <v>3230</v>
      </c>
      <c r="D195" s="256"/>
      <c r="E195" s="204"/>
      <c r="F195" s="216"/>
      <c r="G195" s="201"/>
      <c r="H195" s="201">
        <f t="shared" ref="H195:P195" si="43">SUM(H196:H207)</f>
        <v>6.5</v>
      </c>
      <c r="I195" s="201">
        <f t="shared" si="43"/>
        <v>6.5</v>
      </c>
      <c r="J195" s="201">
        <f t="shared" si="43"/>
        <v>0</v>
      </c>
      <c r="K195" s="201">
        <f t="shared" si="43"/>
        <v>1</v>
      </c>
      <c r="L195" s="201">
        <f t="shared" si="43"/>
        <v>3.1</v>
      </c>
      <c r="M195" s="201">
        <f t="shared" si="43"/>
        <v>50</v>
      </c>
      <c r="N195" s="201">
        <f t="shared" si="43"/>
        <v>0</v>
      </c>
      <c r="O195" s="201">
        <f t="shared" si="43"/>
        <v>10</v>
      </c>
      <c r="P195" s="201">
        <f t="shared" si="43"/>
        <v>70.599999999999994</v>
      </c>
      <c r="Q195" s="205"/>
    </row>
    <row r="196" spans="1:17" s="202" customFormat="1" ht="38.1" customHeight="1">
      <c r="A196" s="259"/>
      <c r="B196" s="260"/>
      <c r="C196" s="256" t="s">
        <v>3177</v>
      </c>
      <c r="D196" s="256"/>
      <c r="E196" s="204" t="s">
        <v>3074</v>
      </c>
      <c r="F196" s="216"/>
      <c r="G196" s="205" t="s">
        <v>2980</v>
      </c>
      <c r="H196" s="201">
        <f t="shared" ref="H196:H207" si="44">I196+J196</f>
        <v>4</v>
      </c>
      <c r="I196" s="201">
        <v>4</v>
      </c>
      <c r="J196" s="201"/>
      <c r="K196" s="201">
        <v>1</v>
      </c>
      <c r="L196" s="201">
        <v>2.6</v>
      </c>
      <c r="M196" s="201"/>
      <c r="N196" s="201"/>
      <c r="O196" s="201"/>
      <c r="P196" s="201">
        <f t="shared" ref="P196:P207" si="45">SUM(H196,K196:O196)</f>
        <v>7.6</v>
      </c>
      <c r="Q196" s="205" t="s">
        <v>3246</v>
      </c>
    </row>
    <row r="197" spans="1:17" s="202" customFormat="1" ht="27" customHeight="1">
      <c r="A197" s="259"/>
      <c r="B197" s="260"/>
      <c r="C197" s="256" t="s">
        <v>3178</v>
      </c>
      <c r="D197" s="256"/>
      <c r="E197" s="204" t="s">
        <v>3074</v>
      </c>
      <c r="F197" s="208"/>
      <c r="G197" s="205" t="s">
        <v>2980</v>
      </c>
      <c r="H197" s="201">
        <f t="shared" si="44"/>
        <v>0</v>
      </c>
      <c r="I197" s="201"/>
      <c r="J197" s="201"/>
      <c r="K197" s="201"/>
      <c r="L197" s="201">
        <v>0.5</v>
      </c>
      <c r="M197" s="201">
        <v>0</v>
      </c>
      <c r="N197" s="201"/>
      <c r="O197" s="201"/>
      <c r="P197" s="201">
        <f t="shared" si="45"/>
        <v>0.5</v>
      </c>
      <c r="Q197" s="205"/>
    </row>
    <row r="198" spans="1:17" s="202" customFormat="1" ht="27" customHeight="1">
      <c r="A198" s="259"/>
      <c r="B198" s="260"/>
      <c r="C198" s="256" t="s">
        <v>3179</v>
      </c>
      <c r="D198" s="256"/>
      <c r="E198" s="204" t="s">
        <v>3074</v>
      </c>
      <c r="F198" s="208"/>
      <c r="G198" s="205" t="s">
        <v>2980</v>
      </c>
      <c r="H198" s="201">
        <f t="shared" si="44"/>
        <v>0</v>
      </c>
      <c r="I198" s="201"/>
      <c r="J198" s="201"/>
      <c r="K198" s="201"/>
      <c r="L198" s="201"/>
      <c r="M198" s="201">
        <v>5</v>
      </c>
      <c r="N198" s="201"/>
      <c r="O198" s="201"/>
      <c r="P198" s="201">
        <f t="shared" si="45"/>
        <v>5</v>
      </c>
      <c r="Q198" s="205"/>
    </row>
    <row r="199" spans="1:17" s="202" customFormat="1" ht="27" customHeight="1">
      <c r="A199" s="259"/>
      <c r="B199" s="260"/>
      <c r="C199" s="256" t="s">
        <v>3180</v>
      </c>
      <c r="D199" s="256"/>
      <c r="E199" s="204" t="s">
        <v>3074</v>
      </c>
      <c r="F199" s="208"/>
      <c r="G199" s="205" t="s">
        <v>2980</v>
      </c>
      <c r="H199" s="201">
        <f t="shared" si="44"/>
        <v>0</v>
      </c>
      <c r="I199" s="201"/>
      <c r="J199" s="201"/>
      <c r="K199" s="201"/>
      <c r="L199" s="201"/>
      <c r="M199" s="201">
        <v>5</v>
      </c>
      <c r="N199" s="201"/>
      <c r="O199" s="201">
        <v>5</v>
      </c>
      <c r="P199" s="201">
        <f t="shared" si="45"/>
        <v>10</v>
      </c>
      <c r="Q199" s="205"/>
    </row>
    <row r="200" spans="1:17" s="202" customFormat="1" ht="27" customHeight="1">
      <c r="A200" s="259"/>
      <c r="B200" s="260"/>
      <c r="C200" s="256" t="s">
        <v>3181</v>
      </c>
      <c r="D200" s="256"/>
      <c r="E200" s="204" t="s">
        <v>3074</v>
      </c>
      <c r="F200" s="208"/>
      <c r="G200" s="205" t="s">
        <v>2980</v>
      </c>
      <c r="H200" s="201">
        <f t="shared" si="44"/>
        <v>1</v>
      </c>
      <c r="I200" s="201">
        <v>1</v>
      </c>
      <c r="J200" s="201"/>
      <c r="K200" s="201"/>
      <c r="L200" s="201"/>
      <c r="M200" s="201">
        <v>5</v>
      </c>
      <c r="N200" s="201"/>
      <c r="O200" s="201">
        <v>5</v>
      </c>
      <c r="P200" s="201">
        <f t="shared" si="45"/>
        <v>11</v>
      </c>
      <c r="Q200" s="205"/>
    </row>
    <row r="201" spans="1:17" s="202" customFormat="1" ht="27" customHeight="1">
      <c r="A201" s="259"/>
      <c r="B201" s="260"/>
      <c r="C201" s="256" t="s">
        <v>3182</v>
      </c>
      <c r="D201" s="256"/>
      <c r="E201" s="204" t="s">
        <v>3074</v>
      </c>
      <c r="F201" s="208"/>
      <c r="G201" s="205" t="s">
        <v>2980</v>
      </c>
      <c r="H201" s="201">
        <f t="shared" si="44"/>
        <v>0</v>
      </c>
      <c r="I201" s="201"/>
      <c r="J201" s="201"/>
      <c r="K201" s="201"/>
      <c r="L201" s="201"/>
      <c r="M201" s="201">
        <v>5</v>
      </c>
      <c r="N201" s="201"/>
      <c r="O201" s="201"/>
      <c r="P201" s="201">
        <f t="shared" si="45"/>
        <v>5</v>
      </c>
      <c r="Q201" s="205"/>
    </row>
    <row r="202" spans="1:17" s="202" customFormat="1" ht="27" customHeight="1">
      <c r="A202" s="259"/>
      <c r="B202" s="260"/>
      <c r="C202" s="256" t="s">
        <v>3183</v>
      </c>
      <c r="D202" s="256"/>
      <c r="E202" s="204" t="s">
        <v>3074</v>
      </c>
      <c r="F202" s="208"/>
      <c r="G202" s="205" t="s">
        <v>2980</v>
      </c>
      <c r="H202" s="201">
        <f t="shared" si="44"/>
        <v>0</v>
      </c>
      <c r="I202" s="201"/>
      <c r="J202" s="201"/>
      <c r="K202" s="201"/>
      <c r="L202" s="201"/>
      <c r="M202" s="201">
        <v>5</v>
      </c>
      <c r="N202" s="201"/>
      <c r="O202" s="201"/>
      <c r="P202" s="201">
        <f t="shared" si="45"/>
        <v>5</v>
      </c>
      <c r="Q202" s="205"/>
    </row>
    <row r="203" spans="1:17" s="202" customFormat="1" ht="27" customHeight="1">
      <c r="A203" s="259"/>
      <c r="B203" s="260"/>
      <c r="C203" s="256" t="s">
        <v>3184</v>
      </c>
      <c r="D203" s="256"/>
      <c r="E203" s="204" t="s">
        <v>3074</v>
      </c>
      <c r="F203" s="208"/>
      <c r="G203" s="205" t="s">
        <v>2980</v>
      </c>
      <c r="H203" s="201">
        <f t="shared" si="44"/>
        <v>0</v>
      </c>
      <c r="I203" s="201"/>
      <c r="J203" s="201"/>
      <c r="K203" s="201"/>
      <c r="L203" s="201"/>
      <c r="M203" s="201">
        <v>5</v>
      </c>
      <c r="N203" s="201"/>
      <c r="O203" s="201"/>
      <c r="P203" s="201">
        <f t="shared" si="45"/>
        <v>5</v>
      </c>
      <c r="Q203" s="205"/>
    </row>
    <row r="204" spans="1:17" s="202" customFormat="1" ht="27" customHeight="1">
      <c r="A204" s="259"/>
      <c r="B204" s="260"/>
      <c r="C204" s="256" t="s">
        <v>3185</v>
      </c>
      <c r="D204" s="256"/>
      <c r="E204" s="204" t="s">
        <v>3074</v>
      </c>
      <c r="F204" s="208"/>
      <c r="G204" s="205" t="s">
        <v>2980</v>
      </c>
      <c r="H204" s="201">
        <f t="shared" si="44"/>
        <v>0</v>
      </c>
      <c r="I204" s="201"/>
      <c r="J204" s="201"/>
      <c r="K204" s="201"/>
      <c r="L204" s="201"/>
      <c r="M204" s="201">
        <v>5</v>
      </c>
      <c r="N204" s="201"/>
      <c r="O204" s="201"/>
      <c r="P204" s="201">
        <f t="shared" si="45"/>
        <v>5</v>
      </c>
      <c r="Q204" s="205"/>
    </row>
    <row r="205" spans="1:17" s="202" customFormat="1" ht="27" customHeight="1">
      <c r="A205" s="259"/>
      <c r="B205" s="260"/>
      <c r="C205" s="243" t="s">
        <v>3186</v>
      </c>
      <c r="D205" s="244"/>
      <c r="E205" s="204" t="s">
        <v>3074</v>
      </c>
      <c r="F205" s="208"/>
      <c r="G205" s="205" t="s">
        <v>2980</v>
      </c>
      <c r="H205" s="201">
        <f t="shared" si="44"/>
        <v>1.5</v>
      </c>
      <c r="I205" s="201">
        <v>1.5</v>
      </c>
      <c r="J205" s="201"/>
      <c r="K205" s="201"/>
      <c r="L205" s="201"/>
      <c r="M205" s="201">
        <v>5</v>
      </c>
      <c r="N205" s="201"/>
      <c r="O205" s="201"/>
      <c r="P205" s="201">
        <f t="shared" si="45"/>
        <v>6.5</v>
      </c>
      <c r="Q205" s="205"/>
    </row>
    <row r="206" spans="1:17" s="202" customFormat="1" ht="27" customHeight="1">
      <c r="A206" s="259"/>
      <c r="B206" s="260"/>
      <c r="C206" s="243" t="s">
        <v>3187</v>
      </c>
      <c r="D206" s="244"/>
      <c r="E206" s="204" t="s">
        <v>3074</v>
      </c>
      <c r="F206" s="208"/>
      <c r="G206" s="205" t="s">
        <v>2980</v>
      </c>
      <c r="H206" s="201">
        <f t="shared" si="44"/>
        <v>0</v>
      </c>
      <c r="I206" s="201"/>
      <c r="J206" s="201"/>
      <c r="K206" s="201"/>
      <c r="L206" s="201"/>
      <c r="M206" s="201">
        <v>5</v>
      </c>
      <c r="N206" s="201"/>
      <c r="O206" s="201"/>
      <c r="P206" s="201">
        <f t="shared" si="45"/>
        <v>5</v>
      </c>
      <c r="Q206" s="205"/>
    </row>
    <row r="207" spans="1:17" s="202" customFormat="1" ht="27" customHeight="1">
      <c r="A207" s="259"/>
      <c r="B207" s="260"/>
      <c r="C207" s="243" t="s">
        <v>3188</v>
      </c>
      <c r="D207" s="244"/>
      <c r="E207" s="204" t="s">
        <v>3074</v>
      </c>
      <c r="F207" s="208"/>
      <c r="G207" s="205" t="s">
        <v>2980</v>
      </c>
      <c r="H207" s="201">
        <f t="shared" si="44"/>
        <v>0</v>
      </c>
      <c r="I207" s="201"/>
      <c r="J207" s="201"/>
      <c r="K207" s="201"/>
      <c r="L207" s="201"/>
      <c r="M207" s="201">
        <v>5</v>
      </c>
      <c r="N207" s="201"/>
      <c r="O207" s="201"/>
      <c r="P207" s="201">
        <f t="shared" si="45"/>
        <v>5</v>
      </c>
      <c r="Q207" s="205"/>
    </row>
    <row r="208" spans="1:17" s="202" customFormat="1" ht="27" customHeight="1">
      <c r="A208" s="257" t="s">
        <v>3189</v>
      </c>
      <c r="B208" s="262"/>
      <c r="C208" s="243" t="s">
        <v>3231</v>
      </c>
      <c r="D208" s="244"/>
      <c r="E208" s="204"/>
      <c r="F208" s="216"/>
      <c r="G208" s="201"/>
      <c r="H208" s="201">
        <f t="shared" ref="H208:P208" si="46">SUM(H209:H214)</f>
        <v>5</v>
      </c>
      <c r="I208" s="201">
        <f t="shared" si="46"/>
        <v>5</v>
      </c>
      <c r="J208" s="201">
        <f t="shared" si="46"/>
        <v>0</v>
      </c>
      <c r="K208" s="201">
        <f t="shared" si="46"/>
        <v>1</v>
      </c>
      <c r="L208" s="201">
        <f t="shared" si="46"/>
        <v>4.4000000000000004</v>
      </c>
      <c r="M208" s="201">
        <f t="shared" si="46"/>
        <v>75</v>
      </c>
      <c r="N208" s="201">
        <f t="shared" si="46"/>
        <v>5</v>
      </c>
      <c r="O208" s="201">
        <f t="shared" si="46"/>
        <v>5</v>
      </c>
      <c r="P208" s="201">
        <f t="shared" si="46"/>
        <v>95.4</v>
      </c>
      <c r="Q208" s="205"/>
    </row>
    <row r="209" spans="1:17" s="202" customFormat="1" ht="42.95" customHeight="1">
      <c r="A209" s="259"/>
      <c r="B209" s="261"/>
      <c r="C209" s="256" t="s">
        <v>3190</v>
      </c>
      <c r="D209" s="256"/>
      <c r="E209" s="204" t="s">
        <v>3074</v>
      </c>
      <c r="F209" s="216"/>
      <c r="G209" s="205" t="s">
        <v>2980</v>
      </c>
      <c r="H209" s="201">
        <f t="shared" ref="H209:H214" si="47">I209+J209</f>
        <v>2</v>
      </c>
      <c r="I209" s="201">
        <v>2</v>
      </c>
      <c r="J209" s="201"/>
      <c r="K209" s="201">
        <v>1</v>
      </c>
      <c r="L209" s="201">
        <v>2.1</v>
      </c>
      <c r="M209" s="201"/>
      <c r="N209" s="201">
        <v>5</v>
      </c>
      <c r="O209" s="201"/>
      <c r="P209" s="201">
        <f t="shared" ref="P209:P214" si="48">SUM(H209,K209:O209)</f>
        <v>10.1</v>
      </c>
      <c r="Q209" s="205" t="s">
        <v>3247</v>
      </c>
    </row>
    <row r="210" spans="1:17" s="202" customFormat="1" ht="27" customHeight="1">
      <c r="A210" s="259"/>
      <c r="B210" s="261"/>
      <c r="C210" s="256" t="s">
        <v>3191</v>
      </c>
      <c r="D210" s="256"/>
      <c r="E210" s="204" t="s">
        <v>3074</v>
      </c>
      <c r="F210" s="208"/>
      <c r="G210" s="205" t="s">
        <v>2980</v>
      </c>
      <c r="H210" s="201">
        <f t="shared" si="47"/>
        <v>1</v>
      </c>
      <c r="I210" s="201">
        <v>1</v>
      </c>
      <c r="J210" s="201"/>
      <c r="K210" s="201"/>
      <c r="L210" s="201"/>
      <c r="M210" s="201">
        <v>15</v>
      </c>
      <c r="N210" s="201"/>
      <c r="O210" s="201">
        <v>5</v>
      </c>
      <c r="P210" s="201">
        <f t="shared" si="48"/>
        <v>21</v>
      </c>
      <c r="Q210" s="205"/>
    </row>
    <row r="211" spans="1:17" s="202" customFormat="1" ht="27" customHeight="1">
      <c r="A211" s="259"/>
      <c r="B211" s="261"/>
      <c r="C211" s="256" t="s">
        <v>3192</v>
      </c>
      <c r="D211" s="256"/>
      <c r="E211" s="204" t="s">
        <v>3074</v>
      </c>
      <c r="F211" s="208"/>
      <c r="G211" s="205" t="s">
        <v>2980</v>
      </c>
      <c r="H211" s="201">
        <f t="shared" si="47"/>
        <v>1</v>
      </c>
      <c r="I211" s="201">
        <v>1</v>
      </c>
      <c r="J211" s="201"/>
      <c r="K211" s="201"/>
      <c r="L211" s="201"/>
      <c r="M211" s="201">
        <v>15</v>
      </c>
      <c r="N211" s="201"/>
      <c r="O211" s="201"/>
      <c r="P211" s="201">
        <f t="shared" si="48"/>
        <v>16</v>
      </c>
      <c r="Q211" s="205"/>
    </row>
    <row r="212" spans="1:17" s="202" customFormat="1" ht="27" customHeight="1">
      <c r="A212" s="259"/>
      <c r="B212" s="261"/>
      <c r="C212" s="256" t="s">
        <v>3193</v>
      </c>
      <c r="D212" s="256"/>
      <c r="E212" s="204" t="s">
        <v>3074</v>
      </c>
      <c r="F212" s="208"/>
      <c r="G212" s="205" t="s">
        <v>2980</v>
      </c>
      <c r="H212" s="201">
        <f t="shared" si="47"/>
        <v>0</v>
      </c>
      <c r="I212" s="201"/>
      <c r="J212" s="201"/>
      <c r="K212" s="201"/>
      <c r="L212" s="201"/>
      <c r="M212" s="201">
        <v>15</v>
      </c>
      <c r="N212" s="201"/>
      <c r="O212" s="201"/>
      <c r="P212" s="201">
        <f t="shared" si="48"/>
        <v>15</v>
      </c>
      <c r="Q212" s="205"/>
    </row>
    <row r="213" spans="1:17" s="202" customFormat="1" ht="27" customHeight="1">
      <c r="A213" s="259"/>
      <c r="B213" s="261"/>
      <c r="C213" s="256" t="s">
        <v>3194</v>
      </c>
      <c r="D213" s="256"/>
      <c r="E213" s="204" t="s">
        <v>3074</v>
      </c>
      <c r="F213" s="208"/>
      <c r="G213" s="205" t="s">
        <v>2980</v>
      </c>
      <c r="H213" s="201">
        <f t="shared" si="47"/>
        <v>0</v>
      </c>
      <c r="I213" s="201"/>
      <c r="J213" s="201"/>
      <c r="K213" s="201"/>
      <c r="L213" s="201">
        <v>0.8</v>
      </c>
      <c r="M213" s="201">
        <v>15</v>
      </c>
      <c r="N213" s="201"/>
      <c r="O213" s="201"/>
      <c r="P213" s="201">
        <f t="shared" si="48"/>
        <v>15.8</v>
      </c>
      <c r="Q213" s="205"/>
    </row>
    <row r="214" spans="1:17" s="202" customFormat="1" ht="27" customHeight="1">
      <c r="A214" s="259"/>
      <c r="B214" s="261"/>
      <c r="C214" s="256" t="s">
        <v>3195</v>
      </c>
      <c r="D214" s="256"/>
      <c r="E214" s="204" t="s">
        <v>3074</v>
      </c>
      <c r="F214" s="208"/>
      <c r="G214" s="205" t="s">
        <v>2980</v>
      </c>
      <c r="H214" s="201">
        <f t="shared" si="47"/>
        <v>1</v>
      </c>
      <c r="I214" s="201">
        <v>1</v>
      </c>
      <c r="J214" s="201"/>
      <c r="K214" s="201"/>
      <c r="L214" s="201">
        <v>1.5</v>
      </c>
      <c r="M214" s="201">
        <v>15</v>
      </c>
      <c r="N214" s="201"/>
      <c r="O214" s="201"/>
      <c r="P214" s="201">
        <f t="shared" si="48"/>
        <v>17.5</v>
      </c>
      <c r="Q214" s="205"/>
    </row>
    <row r="215" spans="1:17" s="202" customFormat="1" ht="27" customHeight="1">
      <c r="A215" s="257" t="s">
        <v>3196</v>
      </c>
      <c r="B215" s="262"/>
      <c r="C215" s="243" t="s">
        <v>3232</v>
      </c>
      <c r="D215" s="244"/>
      <c r="E215" s="204"/>
      <c r="F215" s="216"/>
      <c r="G215" s="230"/>
      <c r="H215" s="201">
        <f t="shared" ref="H215:P215" si="49">SUM(H216:H227)</f>
        <v>3</v>
      </c>
      <c r="I215" s="201">
        <f t="shared" si="49"/>
        <v>3</v>
      </c>
      <c r="J215" s="201">
        <f t="shared" si="49"/>
        <v>0</v>
      </c>
      <c r="K215" s="201">
        <f t="shared" si="49"/>
        <v>0</v>
      </c>
      <c r="L215" s="201">
        <f t="shared" si="49"/>
        <v>1.8</v>
      </c>
      <c r="M215" s="201">
        <f t="shared" si="49"/>
        <v>165</v>
      </c>
      <c r="N215" s="201">
        <f t="shared" si="49"/>
        <v>0</v>
      </c>
      <c r="O215" s="201">
        <f t="shared" si="49"/>
        <v>5</v>
      </c>
      <c r="P215" s="201">
        <f t="shared" si="49"/>
        <v>174.8</v>
      </c>
      <c r="Q215" s="205"/>
    </row>
    <row r="216" spans="1:17" s="202" customFormat="1" ht="27" customHeight="1">
      <c r="A216" s="259"/>
      <c r="B216" s="261"/>
      <c r="C216" s="256" t="s">
        <v>3197</v>
      </c>
      <c r="D216" s="256"/>
      <c r="E216" s="204" t="s">
        <v>3074</v>
      </c>
      <c r="F216" s="208"/>
      <c r="G216" s="205" t="s">
        <v>2980</v>
      </c>
      <c r="H216" s="201">
        <f t="shared" ref="H216:H227" si="50">I216+J216</f>
        <v>1</v>
      </c>
      <c r="I216" s="201">
        <v>1</v>
      </c>
      <c r="J216" s="201"/>
      <c r="K216" s="201"/>
      <c r="L216" s="201">
        <v>0.5</v>
      </c>
      <c r="M216" s="201"/>
      <c r="N216" s="201"/>
      <c r="O216" s="201"/>
      <c r="P216" s="201">
        <f t="shared" ref="P216:P227" si="51">SUM(H216,K216:O216)</f>
        <v>1.5</v>
      </c>
      <c r="Q216" s="205"/>
    </row>
    <row r="217" spans="1:17" s="202" customFormat="1" ht="27" customHeight="1">
      <c r="A217" s="259"/>
      <c r="B217" s="261"/>
      <c r="C217" s="256" t="s">
        <v>3198</v>
      </c>
      <c r="D217" s="256"/>
      <c r="E217" s="204" t="s">
        <v>3074</v>
      </c>
      <c r="F217" s="208"/>
      <c r="G217" s="205" t="s">
        <v>2980</v>
      </c>
      <c r="H217" s="201">
        <f t="shared" si="50"/>
        <v>0</v>
      </c>
      <c r="I217" s="201"/>
      <c r="J217" s="201"/>
      <c r="K217" s="201"/>
      <c r="L217" s="201">
        <v>0.5</v>
      </c>
      <c r="M217" s="201">
        <v>15</v>
      </c>
      <c r="N217" s="201"/>
      <c r="O217" s="201"/>
      <c r="P217" s="201">
        <f t="shared" si="51"/>
        <v>15.5</v>
      </c>
      <c r="Q217" s="205"/>
    </row>
    <row r="218" spans="1:17" s="202" customFormat="1" ht="27" customHeight="1">
      <c r="A218" s="259"/>
      <c r="B218" s="261"/>
      <c r="C218" s="256" t="s">
        <v>3199</v>
      </c>
      <c r="D218" s="256"/>
      <c r="E218" s="204" t="s">
        <v>3074</v>
      </c>
      <c r="F218" s="208"/>
      <c r="G218" s="205" t="s">
        <v>2980</v>
      </c>
      <c r="H218" s="201">
        <f t="shared" si="50"/>
        <v>0</v>
      </c>
      <c r="I218" s="201"/>
      <c r="J218" s="201"/>
      <c r="K218" s="201"/>
      <c r="L218" s="201"/>
      <c r="M218" s="201">
        <v>15</v>
      </c>
      <c r="N218" s="201"/>
      <c r="O218" s="201"/>
      <c r="P218" s="201">
        <f t="shared" si="51"/>
        <v>15</v>
      </c>
      <c r="Q218" s="205"/>
    </row>
    <row r="219" spans="1:17" s="202" customFormat="1" ht="27" customHeight="1">
      <c r="A219" s="259"/>
      <c r="B219" s="261"/>
      <c r="C219" s="256" t="s">
        <v>3200</v>
      </c>
      <c r="D219" s="256"/>
      <c r="E219" s="204" t="s">
        <v>3074</v>
      </c>
      <c r="F219" s="219"/>
      <c r="G219" s="205" t="s">
        <v>2980</v>
      </c>
      <c r="H219" s="201">
        <f t="shared" si="50"/>
        <v>0</v>
      </c>
      <c r="I219" s="201"/>
      <c r="J219" s="201"/>
      <c r="K219" s="201"/>
      <c r="L219" s="201"/>
      <c r="M219" s="201">
        <v>15</v>
      </c>
      <c r="N219" s="201"/>
      <c r="O219" s="201"/>
      <c r="P219" s="201">
        <f t="shared" si="51"/>
        <v>15</v>
      </c>
      <c r="Q219" s="205"/>
    </row>
    <row r="220" spans="1:17" s="202" customFormat="1" ht="27" customHeight="1">
      <c r="A220" s="259"/>
      <c r="B220" s="261"/>
      <c r="C220" s="256" t="s">
        <v>3201</v>
      </c>
      <c r="D220" s="256"/>
      <c r="E220" s="204" t="s">
        <v>3074</v>
      </c>
      <c r="F220" s="219"/>
      <c r="G220" s="205" t="s">
        <v>2980</v>
      </c>
      <c r="H220" s="201">
        <f t="shared" si="50"/>
        <v>0</v>
      </c>
      <c r="I220" s="201"/>
      <c r="J220" s="201"/>
      <c r="K220" s="201"/>
      <c r="L220" s="201"/>
      <c r="M220" s="201">
        <v>15</v>
      </c>
      <c r="N220" s="201"/>
      <c r="O220" s="201"/>
      <c r="P220" s="201">
        <f t="shared" si="51"/>
        <v>15</v>
      </c>
      <c r="Q220" s="205"/>
    </row>
    <row r="221" spans="1:17" s="202" customFormat="1" ht="27" customHeight="1">
      <c r="A221" s="259"/>
      <c r="B221" s="261"/>
      <c r="C221" s="256" t="s">
        <v>3202</v>
      </c>
      <c r="D221" s="256"/>
      <c r="E221" s="204" t="s">
        <v>3074</v>
      </c>
      <c r="F221" s="219"/>
      <c r="G221" s="205" t="s">
        <v>2980</v>
      </c>
      <c r="H221" s="201">
        <f t="shared" si="50"/>
        <v>0</v>
      </c>
      <c r="I221" s="201"/>
      <c r="J221" s="201"/>
      <c r="K221" s="201"/>
      <c r="L221" s="201"/>
      <c r="M221" s="201">
        <v>15</v>
      </c>
      <c r="N221" s="201"/>
      <c r="O221" s="201"/>
      <c r="P221" s="201">
        <f t="shared" si="51"/>
        <v>15</v>
      </c>
      <c r="Q221" s="205"/>
    </row>
    <row r="222" spans="1:17" s="202" customFormat="1" ht="27" customHeight="1">
      <c r="A222" s="259"/>
      <c r="B222" s="261"/>
      <c r="C222" s="256" t="s">
        <v>3203</v>
      </c>
      <c r="D222" s="256"/>
      <c r="E222" s="204" t="s">
        <v>3074</v>
      </c>
      <c r="F222" s="219"/>
      <c r="G222" s="205" t="s">
        <v>2980</v>
      </c>
      <c r="H222" s="201">
        <f t="shared" si="50"/>
        <v>0</v>
      </c>
      <c r="I222" s="201"/>
      <c r="J222" s="201"/>
      <c r="K222" s="201"/>
      <c r="L222" s="201"/>
      <c r="M222" s="201">
        <v>15</v>
      </c>
      <c r="N222" s="201"/>
      <c r="O222" s="201"/>
      <c r="P222" s="201">
        <f t="shared" si="51"/>
        <v>15</v>
      </c>
      <c r="Q222" s="205"/>
    </row>
    <row r="223" spans="1:17" s="202" customFormat="1" ht="27" customHeight="1">
      <c r="A223" s="259"/>
      <c r="B223" s="261"/>
      <c r="C223" s="256" t="s">
        <v>3204</v>
      </c>
      <c r="D223" s="256"/>
      <c r="E223" s="204" t="s">
        <v>3074</v>
      </c>
      <c r="F223" s="219"/>
      <c r="G223" s="205" t="s">
        <v>2980</v>
      </c>
      <c r="H223" s="201">
        <f t="shared" si="50"/>
        <v>1</v>
      </c>
      <c r="I223" s="201">
        <v>1</v>
      </c>
      <c r="J223" s="201"/>
      <c r="K223" s="201"/>
      <c r="L223" s="201"/>
      <c r="M223" s="201">
        <v>15</v>
      </c>
      <c r="N223" s="201"/>
      <c r="O223" s="201"/>
      <c r="P223" s="201">
        <f t="shared" si="51"/>
        <v>16</v>
      </c>
      <c r="Q223" s="205"/>
    </row>
    <row r="224" spans="1:17" s="202" customFormat="1" ht="27" customHeight="1">
      <c r="A224" s="259"/>
      <c r="B224" s="261"/>
      <c r="C224" s="256" t="s">
        <v>3205</v>
      </c>
      <c r="D224" s="256"/>
      <c r="E224" s="204" t="s">
        <v>3074</v>
      </c>
      <c r="F224" s="219"/>
      <c r="G224" s="205" t="s">
        <v>2980</v>
      </c>
      <c r="H224" s="201">
        <f t="shared" si="50"/>
        <v>0</v>
      </c>
      <c r="I224" s="201"/>
      <c r="J224" s="201"/>
      <c r="K224" s="201"/>
      <c r="L224" s="201"/>
      <c r="M224" s="201">
        <v>15</v>
      </c>
      <c r="N224" s="201"/>
      <c r="O224" s="201"/>
      <c r="P224" s="201">
        <f t="shared" si="51"/>
        <v>15</v>
      </c>
      <c r="Q224" s="205"/>
    </row>
    <row r="225" spans="1:17" s="202" customFormat="1" ht="27" customHeight="1">
      <c r="A225" s="259"/>
      <c r="B225" s="261"/>
      <c r="C225" s="243" t="s">
        <v>3206</v>
      </c>
      <c r="D225" s="244"/>
      <c r="E225" s="204" t="s">
        <v>3074</v>
      </c>
      <c r="F225" s="219"/>
      <c r="G225" s="205" t="s">
        <v>2980</v>
      </c>
      <c r="H225" s="201">
        <f t="shared" si="50"/>
        <v>1</v>
      </c>
      <c r="I225" s="201">
        <v>1</v>
      </c>
      <c r="J225" s="201"/>
      <c r="K225" s="201"/>
      <c r="L225" s="201">
        <v>0.8</v>
      </c>
      <c r="M225" s="201">
        <v>15</v>
      </c>
      <c r="N225" s="201"/>
      <c r="O225" s="201"/>
      <c r="P225" s="201">
        <f t="shared" si="51"/>
        <v>16.8</v>
      </c>
      <c r="Q225" s="205"/>
    </row>
    <row r="226" spans="1:17" s="202" customFormat="1" ht="27" customHeight="1">
      <c r="A226" s="259"/>
      <c r="B226" s="261"/>
      <c r="C226" s="256" t="s">
        <v>3207</v>
      </c>
      <c r="D226" s="256"/>
      <c r="E226" s="204" t="s">
        <v>3074</v>
      </c>
      <c r="F226" s="219"/>
      <c r="G226" s="205" t="s">
        <v>2980</v>
      </c>
      <c r="H226" s="201">
        <f t="shared" si="50"/>
        <v>0</v>
      </c>
      <c r="I226" s="201"/>
      <c r="J226" s="201"/>
      <c r="K226" s="201"/>
      <c r="L226" s="201"/>
      <c r="M226" s="201">
        <v>15</v>
      </c>
      <c r="N226" s="201"/>
      <c r="O226" s="201"/>
      <c r="P226" s="201">
        <f t="shared" si="51"/>
        <v>15</v>
      </c>
      <c r="Q226" s="205"/>
    </row>
    <row r="227" spans="1:17" s="202" customFormat="1" ht="27" customHeight="1">
      <c r="A227" s="245"/>
      <c r="B227" s="246"/>
      <c r="C227" s="256" t="s">
        <v>3208</v>
      </c>
      <c r="D227" s="256"/>
      <c r="E227" s="204" t="s">
        <v>3074</v>
      </c>
      <c r="F227" s="219"/>
      <c r="G227" s="205" t="s">
        <v>2980</v>
      </c>
      <c r="H227" s="201">
        <f t="shared" si="50"/>
        <v>0</v>
      </c>
      <c r="I227" s="201"/>
      <c r="J227" s="201"/>
      <c r="K227" s="201"/>
      <c r="L227" s="201"/>
      <c r="M227" s="201">
        <v>15</v>
      </c>
      <c r="N227" s="201"/>
      <c r="O227" s="201">
        <v>5</v>
      </c>
      <c r="P227" s="201">
        <f t="shared" si="51"/>
        <v>20</v>
      </c>
      <c r="Q227" s="205"/>
    </row>
    <row r="228" spans="1:17" s="202" customFormat="1" ht="27" customHeight="1">
      <c r="A228" s="256" t="s">
        <v>3209</v>
      </c>
      <c r="B228" s="256"/>
      <c r="C228" s="243" t="s">
        <v>3233</v>
      </c>
      <c r="D228" s="244"/>
      <c r="E228" s="204"/>
      <c r="F228" s="220"/>
      <c r="G228" s="230"/>
      <c r="H228" s="201">
        <f t="shared" ref="H228:P228" si="52">SUM(H229:H237)</f>
        <v>9.5</v>
      </c>
      <c r="I228" s="201">
        <f t="shared" si="52"/>
        <v>9.5</v>
      </c>
      <c r="J228" s="201">
        <f t="shared" si="52"/>
        <v>0</v>
      </c>
      <c r="K228" s="201">
        <f t="shared" si="52"/>
        <v>0</v>
      </c>
      <c r="L228" s="201">
        <f t="shared" si="52"/>
        <v>1.8</v>
      </c>
      <c r="M228" s="201">
        <f t="shared" si="52"/>
        <v>105</v>
      </c>
      <c r="N228" s="201">
        <f t="shared" si="52"/>
        <v>0</v>
      </c>
      <c r="O228" s="201">
        <f t="shared" si="52"/>
        <v>0</v>
      </c>
      <c r="P228" s="201">
        <f t="shared" si="52"/>
        <v>116.3</v>
      </c>
      <c r="Q228" s="205"/>
    </row>
    <row r="229" spans="1:17" s="202" customFormat="1" ht="27" customHeight="1">
      <c r="A229" s="256"/>
      <c r="B229" s="256"/>
      <c r="C229" s="256" t="s">
        <v>3210</v>
      </c>
      <c r="D229" s="256"/>
      <c r="E229" s="204" t="s">
        <v>3074</v>
      </c>
      <c r="F229" s="220"/>
      <c r="G229" s="205" t="s">
        <v>2980</v>
      </c>
      <c r="H229" s="201">
        <f t="shared" ref="H229:H237" si="53">I229+J229</f>
        <v>6</v>
      </c>
      <c r="I229" s="201">
        <v>6</v>
      </c>
      <c r="J229" s="201"/>
      <c r="K229" s="201"/>
      <c r="L229" s="201">
        <v>1</v>
      </c>
      <c r="M229" s="201"/>
      <c r="N229" s="201"/>
      <c r="O229" s="201"/>
      <c r="P229" s="201">
        <f t="shared" ref="P229:P237" si="54">SUM(H229,K229:O229)</f>
        <v>7</v>
      </c>
      <c r="Q229" s="205"/>
    </row>
    <row r="230" spans="1:17" s="202" customFormat="1" ht="27" customHeight="1">
      <c r="A230" s="256"/>
      <c r="B230" s="256"/>
      <c r="C230" s="256" t="s">
        <v>3211</v>
      </c>
      <c r="D230" s="256"/>
      <c r="E230" s="204" t="s">
        <v>3074</v>
      </c>
      <c r="F230" s="219"/>
      <c r="G230" s="205" t="s">
        <v>2980</v>
      </c>
      <c r="H230" s="201">
        <f t="shared" si="53"/>
        <v>0</v>
      </c>
      <c r="I230" s="201"/>
      <c r="J230" s="201"/>
      <c r="K230" s="201"/>
      <c r="L230" s="201"/>
      <c r="M230" s="201">
        <v>15</v>
      </c>
      <c r="N230" s="201"/>
      <c r="O230" s="201"/>
      <c r="P230" s="201">
        <f t="shared" si="54"/>
        <v>15</v>
      </c>
      <c r="Q230" s="205"/>
    </row>
    <row r="231" spans="1:17" s="202" customFormat="1" ht="27" customHeight="1">
      <c r="A231" s="256"/>
      <c r="B231" s="256"/>
      <c r="C231" s="256" t="s">
        <v>3212</v>
      </c>
      <c r="D231" s="256"/>
      <c r="E231" s="204" t="s">
        <v>3074</v>
      </c>
      <c r="F231" s="219"/>
      <c r="G231" s="205" t="s">
        <v>2980</v>
      </c>
      <c r="H231" s="201">
        <f t="shared" si="53"/>
        <v>0</v>
      </c>
      <c r="I231" s="201"/>
      <c r="J231" s="201"/>
      <c r="K231" s="201"/>
      <c r="L231" s="201">
        <v>0.8</v>
      </c>
      <c r="M231" s="201">
        <v>15</v>
      </c>
      <c r="N231" s="201"/>
      <c r="O231" s="201"/>
      <c r="P231" s="201">
        <f t="shared" si="54"/>
        <v>15.8</v>
      </c>
      <c r="Q231" s="205"/>
    </row>
    <row r="232" spans="1:17" s="202" customFormat="1" ht="27" customHeight="1">
      <c r="A232" s="256"/>
      <c r="B232" s="256"/>
      <c r="C232" s="256" t="s">
        <v>3213</v>
      </c>
      <c r="D232" s="256"/>
      <c r="E232" s="204" t="s">
        <v>3074</v>
      </c>
      <c r="F232" s="219"/>
      <c r="G232" s="205" t="s">
        <v>2980</v>
      </c>
      <c r="H232" s="201">
        <f t="shared" si="53"/>
        <v>0</v>
      </c>
      <c r="I232" s="201"/>
      <c r="J232" s="201"/>
      <c r="K232" s="201"/>
      <c r="L232" s="201"/>
      <c r="M232" s="201">
        <v>15</v>
      </c>
      <c r="N232" s="201"/>
      <c r="O232" s="201"/>
      <c r="P232" s="201">
        <f t="shared" si="54"/>
        <v>15</v>
      </c>
      <c r="Q232" s="205"/>
    </row>
    <row r="233" spans="1:17" s="202" customFormat="1" ht="27" customHeight="1">
      <c r="A233" s="256"/>
      <c r="B233" s="256"/>
      <c r="C233" s="256" t="s">
        <v>3214</v>
      </c>
      <c r="D233" s="256"/>
      <c r="E233" s="204" t="s">
        <v>3074</v>
      </c>
      <c r="F233" s="221"/>
      <c r="G233" s="205" t="s">
        <v>2980</v>
      </c>
      <c r="H233" s="201">
        <f t="shared" si="53"/>
        <v>0</v>
      </c>
      <c r="I233" s="201"/>
      <c r="J233" s="201"/>
      <c r="K233" s="201"/>
      <c r="L233" s="201"/>
      <c r="M233" s="201">
        <v>15</v>
      </c>
      <c r="N233" s="201"/>
      <c r="O233" s="201"/>
      <c r="P233" s="201">
        <f t="shared" si="54"/>
        <v>15</v>
      </c>
      <c r="Q233" s="205"/>
    </row>
    <row r="234" spans="1:17" s="202" customFormat="1" ht="27" customHeight="1">
      <c r="A234" s="256"/>
      <c r="B234" s="256"/>
      <c r="C234" s="256" t="s">
        <v>3215</v>
      </c>
      <c r="D234" s="256"/>
      <c r="E234" s="204" t="s">
        <v>3074</v>
      </c>
      <c r="F234" s="208"/>
      <c r="G234" s="205" t="s">
        <v>2980</v>
      </c>
      <c r="H234" s="201">
        <f t="shared" si="53"/>
        <v>1.5</v>
      </c>
      <c r="I234" s="201">
        <v>1.5</v>
      </c>
      <c r="J234" s="201"/>
      <c r="K234" s="201"/>
      <c r="L234" s="201"/>
      <c r="M234" s="201">
        <v>0</v>
      </c>
      <c r="N234" s="201"/>
      <c r="O234" s="201"/>
      <c r="P234" s="201">
        <f t="shared" si="54"/>
        <v>1.5</v>
      </c>
      <c r="Q234" s="205"/>
    </row>
    <row r="235" spans="1:17" s="202" customFormat="1" ht="27" customHeight="1">
      <c r="A235" s="256"/>
      <c r="B235" s="256"/>
      <c r="C235" s="256" t="s">
        <v>3216</v>
      </c>
      <c r="D235" s="256"/>
      <c r="E235" s="204" t="s">
        <v>3074</v>
      </c>
      <c r="F235" s="208"/>
      <c r="G235" s="205" t="s">
        <v>2980</v>
      </c>
      <c r="H235" s="201">
        <f t="shared" si="53"/>
        <v>0</v>
      </c>
      <c r="I235" s="201"/>
      <c r="J235" s="201"/>
      <c r="K235" s="201"/>
      <c r="L235" s="201"/>
      <c r="M235" s="201">
        <v>15</v>
      </c>
      <c r="N235" s="201"/>
      <c r="O235" s="201"/>
      <c r="P235" s="201">
        <f t="shared" si="54"/>
        <v>15</v>
      </c>
      <c r="Q235" s="205"/>
    </row>
    <row r="236" spans="1:17" s="202" customFormat="1" ht="27" customHeight="1">
      <c r="A236" s="256"/>
      <c r="B236" s="256"/>
      <c r="C236" s="243" t="s">
        <v>3217</v>
      </c>
      <c r="D236" s="244"/>
      <c r="E236" s="204" t="s">
        <v>3074</v>
      </c>
      <c r="F236" s="208"/>
      <c r="G236" s="205" t="s">
        <v>2980</v>
      </c>
      <c r="H236" s="201">
        <f t="shared" si="53"/>
        <v>1</v>
      </c>
      <c r="I236" s="201">
        <v>1</v>
      </c>
      <c r="J236" s="201"/>
      <c r="K236" s="201"/>
      <c r="L236" s="201"/>
      <c r="M236" s="201">
        <v>15</v>
      </c>
      <c r="N236" s="201"/>
      <c r="O236" s="201"/>
      <c r="P236" s="201">
        <f t="shared" si="54"/>
        <v>16</v>
      </c>
      <c r="Q236" s="205"/>
    </row>
    <row r="237" spans="1:17" s="202" customFormat="1" ht="27" customHeight="1">
      <c r="A237" s="256"/>
      <c r="B237" s="256"/>
      <c r="C237" s="256" t="s">
        <v>3218</v>
      </c>
      <c r="D237" s="256"/>
      <c r="E237" s="204" t="s">
        <v>3074</v>
      </c>
      <c r="F237" s="208"/>
      <c r="G237" s="205" t="s">
        <v>2980</v>
      </c>
      <c r="H237" s="201">
        <f t="shared" si="53"/>
        <v>1</v>
      </c>
      <c r="I237" s="201">
        <v>1</v>
      </c>
      <c r="J237" s="201"/>
      <c r="K237" s="201"/>
      <c r="L237" s="201"/>
      <c r="M237" s="201">
        <v>15</v>
      </c>
      <c r="N237" s="201"/>
      <c r="O237" s="201"/>
      <c r="P237" s="201">
        <f t="shared" si="54"/>
        <v>16</v>
      </c>
      <c r="Q237" s="205"/>
    </row>
  </sheetData>
  <autoFilter ref="A92:Q237">
    <filterColumn colId="0" showButton="0"/>
    <filterColumn colId="2" showButton="0"/>
  </autoFilter>
  <mergeCells count="199">
    <mergeCell ref="A208:B214"/>
    <mergeCell ref="A195:B207"/>
    <mergeCell ref="A215:B227"/>
    <mergeCell ref="A228:B237"/>
    <mergeCell ref="A77:B79"/>
    <mergeCell ref="A9:B70"/>
    <mergeCell ref="A72:B72"/>
    <mergeCell ref="A73:B73"/>
    <mergeCell ref="A103:B113"/>
    <mergeCell ref="A114:B120"/>
    <mergeCell ref="A121:B134"/>
    <mergeCell ref="A135:B147"/>
    <mergeCell ref="A148:B157"/>
    <mergeCell ref="A158:B168"/>
    <mergeCell ref="A169:B174"/>
    <mergeCell ref="A175:B181"/>
    <mergeCell ref="A182:B194"/>
    <mergeCell ref="A90:B90"/>
    <mergeCell ref="A91:G91"/>
    <mergeCell ref="C92:D92"/>
    <mergeCell ref="C93:D93"/>
    <mergeCell ref="C94:D94"/>
    <mergeCell ref="C95:D95"/>
    <mergeCell ref="C96:D96"/>
    <mergeCell ref="C234:D234"/>
    <mergeCell ref="C235:D235"/>
    <mergeCell ref="C236:D236"/>
    <mergeCell ref="C237:D237"/>
    <mergeCell ref="C4:C5"/>
    <mergeCell ref="C9:C12"/>
    <mergeCell ref="D4:D5"/>
    <mergeCell ref="E4:E5"/>
    <mergeCell ref="F4:F5"/>
    <mergeCell ref="C225:D225"/>
    <mergeCell ref="C226:D226"/>
    <mergeCell ref="C227:D227"/>
    <mergeCell ref="C228:D228"/>
    <mergeCell ref="C229:D229"/>
    <mergeCell ref="C230:D230"/>
    <mergeCell ref="C231:D231"/>
    <mergeCell ref="C232:D232"/>
    <mergeCell ref="C233:D233"/>
    <mergeCell ref="C216:D216"/>
    <mergeCell ref="C217:D217"/>
    <mergeCell ref="C218:D218"/>
    <mergeCell ref="C219:D219"/>
    <mergeCell ref="C220:D220"/>
    <mergeCell ref="C221:D221"/>
    <mergeCell ref="C202:D202"/>
    <mergeCell ref="C203:D203"/>
    <mergeCell ref="C204:D204"/>
    <mergeCell ref="C205:D205"/>
    <mergeCell ref="C206:D206"/>
    <mergeCell ref="C222:D222"/>
    <mergeCell ref="C223:D223"/>
    <mergeCell ref="C224:D224"/>
    <mergeCell ref="C207:D207"/>
    <mergeCell ref="C208:D208"/>
    <mergeCell ref="C209:D209"/>
    <mergeCell ref="C210:D210"/>
    <mergeCell ref="C211:D211"/>
    <mergeCell ref="C212:D212"/>
    <mergeCell ref="C213:D213"/>
    <mergeCell ref="C214:D214"/>
    <mergeCell ref="C215:D215"/>
    <mergeCell ref="C193:D193"/>
    <mergeCell ref="C194:D194"/>
    <mergeCell ref="C195:D195"/>
    <mergeCell ref="C196:D196"/>
    <mergeCell ref="C197:D197"/>
    <mergeCell ref="C198:D198"/>
    <mergeCell ref="C199:D199"/>
    <mergeCell ref="C200:D200"/>
    <mergeCell ref="C201:D201"/>
    <mergeCell ref="C184:D184"/>
    <mergeCell ref="C185:D185"/>
    <mergeCell ref="C186:D186"/>
    <mergeCell ref="C187:D187"/>
    <mergeCell ref="C188:D188"/>
    <mergeCell ref="C189:D189"/>
    <mergeCell ref="C190:D190"/>
    <mergeCell ref="C191:D191"/>
    <mergeCell ref="C192:D192"/>
    <mergeCell ref="C175:D175"/>
    <mergeCell ref="C176:D176"/>
    <mergeCell ref="C177:D177"/>
    <mergeCell ref="C178:D178"/>
    <mergeCell ref="C179:D179"/>
    <mergeCell ref="C180:D180"/>
    <mergeCell ref="C181:D181"/>
    <mergeCell ref="C182:D182"/>
    <mergeCell ref="C183:D183"/>
    <mergeCell ref="C166:D166"/>
    <mergeCell ref="C167:D167"/>
    <mergeCell ref="C168:D168"/>
    <mergeCell ref="C169:D169"/>
    <mergeCell ref="C170:D170"/>
    <mergeCell ref="C171:D171"/>
    <mergeCell ref="C172:D172"/>
    <mergeCell ref="C173:D173"/>
    <mergeCell ref="C174:D174"/>
    <mergeCell ref="C157:D157"/>
    <mergeCell ref="C158:D158"/>
    <mergeCell ref="C159:D159"/>
    <mergeCell ref="C160:D160"/>
    <mergeCell ref="C161:D161"/>
    <mergeCell ref="C162:D162"/>
    <mergeCell ref="C163:D163"/>
    <mergeCell ref="C164:D164"/>
    <mergeCell ref="C165:D165"/>
    <mergeCell ref="C148:D148"/>
    <mergeCell ref="C149:D149"/>
    <mergeCell ref="C150:D150"/>
    <mergeCell ref="C151:D151"/>
    <mergeCell ref="C152:D152"/>
    <mergeCell ref="C153:D153"/>
    <mergeCell ref="C154:D154"/>
    <mergeCell ref="C155:D155"/>
    <mergeCell ref="C156:D156"/>
    <mergeCell ref="C139:D139"/>
    <mergeCell ref="C140:D140"/>
    <mergeCell ref="C141:D141"/>
    <mergeCell ref="C142:D142"/>
    <mergeCell ref="C143:D143"/>
    <mergeCell ref="C144:D144"/>
    <mergeCell ref="C145:D145"/>
    <mergeCell ref="C146:D146"/>
    <mergeCell ref="C147:D147"/>
    <mergeCell ref="C130:D130"/>
    <mergeCell ref="C131:D131"/>
    <mergeCell ref="C132:D132"/>
    <mergeCell ref="C133:D133"/>
    <mergeCell ref="C134:D134"/>
    <mergeCell ref="C135:D135"/>
    <mergeCell ref="C136:D136"/>
    <mergeCell ref="C137:D137"/>
    <mergeCell ref="C138:D138"/>
    <mergeCell ref="C121:D121"/>
    <mergeCell ref="C122:D122"/>
    <mergeCell ref="C123:D123"/>
    <mergeCell ref="C124:D124"/>
    <mergeCell ref="C125:D125"/>
    <mergeCell ref="C126:D126"/>
    <mergeCell ref="C127:D127"/>
    <mergeCell ref="C128:D128"/>
    <mergeCell ref="C129:D129"/>
    <mergeCell ref="C112:D112"/>
    <mergeCell ref="C113:D113"/>
    <mergeCell ref="C114:D114"/>
    <mergeCell ref="C115:D115"/>
    <mergeCell ref="C116:D116"/>
    <mergeCell ref="C117:D117"/>
    <mergeCell ref="C118:D118"/>
    <mergeCell ref="C119:D119"/>
    <mergeCell ref="C120:D120"/>
    <mergeCell ref="C103:D103"/>
    <mergeCell ref="C104:D104"/>
    <mergeCell ref="C105:D105"/>
    <mergeCell ref="C106:D106"/>
    <mergeCell ref="C107:D107"/>
    <mergeCell ref="C108:D108"/>
    <mergeCell ref="C109:D109"/>
    <mergeCell ref="C110:D110"/>
    <mergeCell ref="C111:D111"/>
    <mergeCell ref="C97:D97"/>
    <mergeCell ref="C98:D98"/>
    <mergeCell ref="A92:B102"/>
    <mergeCell ref="A76:B76"/>
    <mergeCell ref="A80:B80"/>
    <mergeCell ref="A81:B81"/>
    <mergeCell ref="A82:B82"/>
    <mergeCell ref="A83:B83"/>
    <mergeCell ref="A86:B86"/>
    <mergeCell ref="A87:C87"/>
    <mergeCell ref="A88:B88"/>
    <mergeCell ref="A89:B89"/>
    <mergeCell ref="A84:B85"/>
    <mergeCell ref="C99:D99"/>
    <mergeCell ref="C100:D100"/>
    <mergeCell ref="C101:D101"/>
    <mergeCell ref="C102:D102"/>
    <mergeCell ref="A2:Q2"/>
    <mergeCell ref="A3:H3"/>
    <mergeCell ref="H4:J4"/>
    <mergeCell ref="A6:D6"/>
    <mergeCell ref="A7:D7"/>
    <mergeCell ref="A8:D8"/>
    <mergeCell ref="A71:C71"/>
    <mergeCell ref="A74:B74"/>
    <mergeCell ref="A75:B75"/>
    <mergeCell ref="G4:G5"/>
    <mergeCell ref="K4:K5"/>
    <mergeCell ref="L4:L5"/>
    <mergeCell ref="M4:M5"/>
    <mergeCell ref="N4:N5"/>
    <mergeCell ref="O4:O5"/>
    <mergeCell ref="P4:P5"/>
    <mergeCell ref="Q4:Q5"/>
    <mergeCell ref="A4:B5"/>
  </mergeCells>
  <phoneticPr fontId="105" type="noConversion"/>
  <pageMargins left="0.39370078740157483" right="0.19685039370078741" top="0.98425196850393704" bottom="0.98425196850393704" header="0.51181102362204722" footer="0.51181102362204722"/>
  <pageSetup paperSize="9" scale="70"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7"/>
  <sheetViews>
    <sheetView workbookViewId="0">
      <selection activeCell="N14" sqref="N14"/>
    </sheetView>
  </sheetViews>
  <sheetFormatPr defaultColWidth="9" defaultRowHeight="14.25"/>
  <cols>
    <col min="1" max="1" width="8" customWidth="1"/>
    <col min="2" max="2" width="7.75" customWidth="1"/>
    <col min="3" max="3" width="4.625" customWidth="1"/>
    <col min="4" max="4" width="8.75" customWidth="1"/>
    <col min="5" max="6" width="11.875" style="1" customWidth="1"/>
    <col min="7" max="7" width="11.5" style="1" customWidth="1"/>
    <col min="8" max="8" width="9" style="1"/>
    <col min="9" max="9" width="38.625" style="1" customWidth="1"/>
    <col min="10" max="10" width="10" style="1" customWidth="1"/>
  </cols>
  <sheetData>
    <row r="1" spans="1:10" ht="18" customHeight="1">
      <c r="A1" s="2" t="s">
        <v>195</v>
      </c>
    </row>
    <row r="2" spans="1:10" ht="36.950000000000003" customHeight="1">
      <c r="A2" s="279" t="s">
        <v>196</v>
      </c>
      <c r="B2" s="279"/>
      <c r="C2" s="279"/>
      <c r="D2" s="279"/>
      <c r="E2" s="279"/>
      <c r="F2" s="279"/>
      <c r="G2" s="279"/>
      <c r="H2" s="279"/>
      <c r="I2" s="279"/>
      <c r="J2" s="279"/>
    </row>
    <row r="3" spans="1:10" ht="24" customHeight="1">
      <c r="A3" s="280" t="s">
        <v>197</v>
      </c>
      <c r="B3" s="280"/>
      <c r="C3" s="280"/>
      <c r="D3" s="280"/>
      <c r="E3" s="280"/>
      <c r="F3" s="280"/>
      <c r="G3" s="280"/>
      <c r="H3" s="280"/>
      <c r="I3" s="280"/>
      <c r="J3" s="280"/>
    </row>
    <row r="4" spans="1:10" ht="21" customHeight="1">
      <c r="I4" s="3" t="s">
        <v>198</v>
      </c>
    </row>
    <row r="5" spans="1:10" ht="21.95" customHeight="1">
      <c r="A5" s="4" t="s">
        <v>199</v>
      </c>
      <c r="B5" s="4" t="s">
        <v>1</v>
      </c>
      <c r="C5" s="281" t="s">
        <v>200</v>
      </c>
      <c r="D5" s="282"/>
      <c r="E5" s="6" t="s">
        <v>201</v>
      </c>
      <c r="F5" s="6" t="s">
        <v>202</v>
      </c>
      <c r="G5" s="6" t="s">
        <v>203</v>
      </c>
      <c r="H5" s="7" t="s">
        <v>204</v>
      </c>
      <c r="I5" s="8" t="s">
        <v>205</v>
      </c>
      <c r="J5" s="4" t="s">
        <v>206</v>
      </c>
    </row>
    <row r="6" spans="1:10" ht="18.95" customHeight="1">
      <c r="A6" s="283" t="s">
        <v>4</v>
      </c>
      <c r="B6" s="284"/>
      <c r="C6" s="284"/>
      <c r="D6" s="284"/>
      <c r="E6" s="6"/>
      <c r="F6" s="6"/>
      <c r="G6" s="6"/>
      <c r="H6" s="7"/>
      <c r="I6" s="8"/>
      <c r="J6" s="6">
        <f>SUM(J7+J473)</f>
        <v>703</v>
      </c>
    </row>
    <row r="7" spans="1:10" ht="18" customHeight="1">
      <c r="A7" s="283" t="s">
        <v>5</v>
      </c>
      <c r="B7" s="284"/>
      <c r="C7" s="284"/>
      <c r="D7" s="284"/>
      <c r="E7" s="6"/>
      <c r="F7" s="6"/>
      <c r="G7" s="6"/>
      <c r="H7" s="7"/>
      <c r="I7" s="8"/>
      <c r="J7" s="6">
        <f>SUM(J8+J428+J469)</f>
        <v>564.5</v>
      </c>
    </row>
    <row r="8" spans="1:10" ht="20.100000000000001" customHeight="1">
      <c r="A8" s="283" t="s">
        <v>6</v>
      </c>
      <c r="B8" s="284"/>
      <c r="C8" s="284"/>
      <c r="D8" s="284"/>
      <c r="E8" s="112"/>
      <c r="F8" s="112"/>
      <c r="G8" s="112"/>
      <c r="H8" s="113"/>
      <c r="I8" s="132"/>
      <c r="J8" s="112">
        <f>SUM(J9+J17+J22+J29+J51+J61+J67+J76+J82+J118+J123+J132+J142+J150+J164+J173+J181+J188+J192+J201+J204+J209+J229+J235+J239+J249+J260+J273+J282+J286+J291+J293+J299+J302+J304+J309+J311+J335+J354+J363+J367+J373+J377+J381+J384+J389+J398+J402+J407+J413+J415+J417+J419+J422+J425)</f>
        <v>529.5</v>
      </c>
    </row>
    <row r="9" spans="1:10" ht="24" customHeight="1">
      <c r="A9" s="333" t="s">
        <v>7</v>
      </c>
      <c r="B9" s="353">
        <v>100002</v>
      </c>
      <c r="C9" s="285" t="s">
        <v>8</v>
      </c>
      <c r="D9" s="286"/>
      <c r="E9" s="287"/>
      <c r="F9" s="114"/>
      <c r="G9" s="114"/>
      <c r="H9" s="115"/>
      <c r="I9" s="133"/>
      <c r="J9" s="121">
        <f>SUM(J10+J12+J16)</f>
        <v>7</v>
      </c>
    </row>
    <row r="10" spans="1:10" ht="18" customHeight="1">
      <c r="A10" s="334"/>
      <c r="B10" s="353"/>
      <c r="C10" s="292" t="s">
        <v>9</v>
      </c>
      <c r="D10" s="289"/>
      <c r="E10" s="121" t="s">
        <v>3</v>
      </c>
      <c r="F10" s="114"/>
      <c r="G10" s="114"/>
      <c r="H10" s="115"/>
      <c r="I10" s="133"/>
      <c r="J10" s="121">
        <v>1</v>
      </c>
    </row>
    <row r="11" spans="1:10" ht="27" customHeight="1">
      <c r="A11" s="334"/>
      <c r="B11" s="353"/>
      <c r="C11" s="293"/>
      <c r="D11" s="294"/>
      <c r="E11" s="129" t="s">
        <v>207</v>
      </c>
      <c r="F11" s="129" t="s">
        <v>208</v>
      </c>
      <c r="G11" s="129" t="s">
        <v>209</v>
      </c>
      <c r="H11" s="129" t="s">
        <v>210</v>
      </c>
      <c r="I11" s="129" t="s">
        <v>211</v>
      </c>
      <c r="J11" s="129">
        <v>1</v>
      </c>
    </row>
    <row r="12" spans="1:10" ht="24" customHeight="1">
      <c r="A12" s="334"/>
      <c r="B12" s="353"/>
      <c r="C12" s="291" t="s">
        <v>10</v>
      </c>
      <c r="D12" s="150" t="s">
        <v>3</v>
      </c>
      <c r="E12" s="121"/>
      <c r="F12" s="121"/>
      <c r="G12" s="117"/>
      <c r="H12" s="121"/>
      <c r="I12" s="121"/>
      <c r="J12" s="117">
        <v>2</v>
      </c>
    </row>
    <row r="13" spans="1:10" ht="21.95" customHeight="1">
      <c r="A13" s="334"/>
      <c r="B13" s="353"/>
      <c r="C13" s="291"/>
      <c r="D13" s="291" t="s">
        <v>212</v>
      </c>
      <c r="E13" s="121" t="s">
        <v>3</v>
      </c>
      <c r="F13" s="121"/>
      <c r="G13" s="117"/>
      <c r="H13" s="121"/>
      <c r="I13" s="121"/>
      <c r="J13" s="117">
        <v>2</v>
      </c>
    </row>
    <row r="14" spans="1:10" s="109" customFormat="1" ht="24" customHeight="1">
      <c r="A14" s="334"/>
      <c r="B14" s="353"/>
      <c r="C14" s="291"/>
      <c r="D14" s="291"/>
      <c r="E14" s="151" t="s">
        <v>213</v>
      </c>
      <c r="F14" s="130" t="s">
        <v>208</v>
      </c>
      <c r="G14" s="130" t="s">
        <v>214</v>
      </c>
      <c r="H14" s="130" t="s">
        <v>215</v>
      </c>
      <c r="I14" s="130" t="s">
        <v>216</v>
      </c>
      <c r="J14" s="117">
        <v>1</v>
      </c>
    </row>
    <row r="15" spans="1:10" s="109" customFormat="1" ht="24" customHeight="1">
      <c r="A15" s="334"/>
      <c r="B15" s="353"/>
      <c r="C15" s="291"/>
      <c r="D15" s="291"/>
      <c r="E15" s="151" t="s">
        <v>217</v>
      </c>
      <c r="F15" s="130" t="s">
        <v>208</v>
      </c>
      <c r="G15" s="130" t="s">
        <v>214</v>
      </c>
      <c r="H15" s="130" t="s">
        <v>218</v>
      </c>
      <c r="I15" s="130" t="s">
        <v>219</v>
      </c>
      <c r="J15" s="121">
        <v>1</v>
      </c>
    </row>
    <row r="16" spans="1:10" s="109" customFormat="1" ht="27.95" customHeight="1">
      <c r="A16" s="334"/>
      <c r="B16" s="354"/>
      <c r="C16" s="288" t="s">
        <v>7</v>
      </c>
      <c r="D16" s="289"/>
      <c r="E16" s="121" t="s">
        <v>220</v>
      </c>
      <c r="F16" s="121" t="s">
        <v>221</v>
      </c>
      <c r="G16" s="121" t="s">
        <v>222</v>
      </c>
      <c r="H16" s="121" t="s">
        <v>223</v>
      </c>
      <c r="I16" s="121" t="s">
        <v>224</v>
      </c>
      <c r="J16" s="121">
        <v>4</v>
      </c>
    </row>
    <row r="17" spans="1:10" ht="23.1" customHeight="1">
      <c r="A17" s="334"/>
      <c r="B17" s="353">
        <v>100003</v>
      </c>
      <c r="C17" s="295" t="s">
        <v>11</v>
      </c>
      <c r="D17" s="296"/>
      <c r="E17" s="121" t="s">
        <v>3</v>
      </c>
      <c r="F17" s="121"/>
      <c r="G17" s="117"/>
      <c r="H17" s="121"/>
      <c r="I17" s="121"/>
      <c r="J17" s="117">
        <v>5</v>
      </c>
    </row>
    <row r="18" spans="1:10" s="109" customFormat="1" ht="24" customHeight="1">
      <c r="A18" s="334"/>
      <c r="B18" s="353"/>
      <c r="C18" s="297"/>
      <c r="D18" s="298"/>
      <c r="E18" s="129" t="s">
        <v>225</v>
      </c>
      <c r="F18" s="129" t="s">
        <v>226</v>
      </c>
      <c r="G18" s="129" t="s">
        <v>209</v>
      </c>
      <c r="H18" s="129" t="s">
        <v>227</v>
      </c>
      <c r="I18" s="129" t="s">
        <v>228</v>
      </c>
      <c r="J18" s="121">
        <v>1</v>
      </c>
    </row>
    <row r="19" spans="1:10" s="109" customFormat="1" ht="21.95" customHeight="1">
      <c r="A19" s="334"/>
      <c r="B19" s="353"/>
      <c r="C19" s="297"/>
      <c r="D19" s="298"/>
      <c r="E19" s="121" t="s">
        <v>229</v>
      </c>
      <c r="F19" s="129" t="s">
        <v>230</v>
      </c>
      <c r="G19" s="129" t="s">
        <v>209</v>
      </c>
      <c r="H19" s="129" t="s">
        <v>231</v>
      </c>
      <c r="I19" s="129" t="s">
        <v>232</v>
      </c>
      <c r="J19" s="121">
        <v>1.5</v>
      </c>
    </row>
    <row r="20" spans="1:10" s="109" customFormat="1" ht="27" customHeight="1">
      <c r="A20" s="334"/>
      <c r="B20" s="353"/>
      <c r="C20" s="297"/>
      <c r="D20" s="298"/>
      <c r="E20" s="121" t="s">
        <v>233</v>
      </c>
      <c r="F20" s="129" t="s">
        <v>230</v>
      </c>
      <c r="G20" s="129" t="s">
        <v>234</v>
      </c>
      <c r="H20" s="129" t="s">
        <v>235</v>
      </c>
      <c r="I20" s="129" t="s">
        <v>236</v>
      </c>
      <c r="J20" s="121">
        <v>1.5</v>
      </c>
    </row>
    <row r="21" spans="1:10" s="109" customFormat="1" ht="27.95" customHeight="1">
      <c r="A21" s="334"/>
      <c r="B21" s="353"/>
      <c r="C21" s="290" t="s">
        <v>237</v>
      </c>
      <c r="D21" s="290"/>
      <c r="E21" s="129" t="s">
        <v>238</v>
      </c>
      <c r="F21" s="130" t="s">
        <v>208</v>
      </c>
      <c r="G21" s="130" t="s">
        <v>239</v>
      </c>
      <c r="H21" s="130" t="s">
        <v>240</v>
      </c>
      <c r="I21" s="130" t="s">
        <v>241</v>
      </c>
      <c r="J21" s="121">
        <v>1</v>
      </c>
    </row>
    <row r="22" spans="1:10" ht="21.95" customHeight="1">
      <c r="A22" s="334"/>
      <c r="B22" s="355">
        <v>100004</v>
      </c>
      <c r="C22" s="377" t="s">
        <v>12</v>
      </c>
      <c r="D22" s="298"/>
      <c r="E22" s="121" t="s">
        <v>3</v>
      </c>
      <c r="F22" s="124"/>
      <c r="G22" s="125"/>
      <c r="H22" s="124"/>
      <c r="I22" s="124"/>
      <c r="J22" s="121">
        <f>SUM(J23:J28)</f>
        <v>9</v>
      </c>
    </row>
    <row r="23" spans="1:10" ht="21.95" customHeight="1">
      <c r="A23" s="334"/>
      <c r="B23" s="355"/>
      <c r="C23" s="377"/>
      <c r="D23" s="298"/>
      <c r="E23" s="121" t="s">
        <v>242</v>
      </c>
      <c r="F23" s="121" t="s">
        <v>230</v>
      </c>
      <c r="G23" s="121" t="s">
        <v>243</v>
      </c>
      <c r="H23" s="121" t="s">
        <v>244</v>
      </c>
      <c r="I23" s="121" t="s">
        <v>245</v>
      </c>
      <c r="J23" s="121">
        <v>2</v>
      </c>
    </row>
    <row r="24" spans="1:10" ht="21.95" customHeight="1">
      <c r="A24" s="334"/>
      <c r="B24" s="355"/>
      <c r="C24" s="377"/>
      <c r="D24" s="298"/>
      <c r="E24" s="121" t="s">
        <v>246</v>
      </c>
      <c r="F24" s="121" t="s">
        <v>230</v>
      </c>
      <c r="G24" s="121" t="s">
        <v>247</v>
      </c>
      <c r="H24" s="121" t="s">
        <v>248</v>
      </c>
      <c r="I24" s="121" t="s">
        <v>249</v>
      </c>
      <c r="J24" s="121">
        <v>2</v>
      </c>
    </row>
    <row r="25" spans="1:10" ht="21.95" customHeight="1">
      <c r="A25" s="334"/>
      <c r="B25" s="355"/>
      <c r="C25" s="377"/>
      <c r="D25" s="298"/>
      <c r="E25" s="121" t="s">
        <v>250</v>
      </c>
      <c r="F25" s="121" t="s">
        <v>230</v>
      </c>
      <c r="G25" s="121" t="s">
        <v>209</v>
      </c>
      <c r="H25" s="121" t="s">
        <v>251</v>
      </c>
      <c r="I25" s="121" t="s">
        <v>252</v>
      </c>
      <c r="J25" s="121">
        <v>1</v>
      </c>
    </row>
    <row r="26" spans="1:10" ht="30" customHeight="1">
      <c r="A26" s="334"/>
      <c r="B26" s="355"/>
      <c r="C26" s="377"/>
      <c r="D26" s="298"/>
      <c r="E26" s="121" t="s">
        <v>253</v>
      </c>
      <c r="F26" s="121" t="s">
        <v>230</v>
      </c>
      <c r="G26" s="121" t="s">
        <v>234</v>
      </c>
      <c r="H26" s="121" t="s">
        <v>254</v>
      </c>
      <c r="I26" s="121" t="s">
        <v>255</v>
      </c>
      <c r="J26" s="121">
        <v>1</v>
      </c>
    </row>
    <row r="27" spans="1:10" ht="21.95" customHeight="1">
      <c r="A27" s="334"/>
      <c r="B27" s="355"/>
      <c r="C27" s="377"/>
      <c r="D27" s="298"/>
      <c r="E27" s="121" t="s">
        <v>256</v>
      </c>
      <c r="F27" s="121" t="s">
        <v>230</v>
      </c>
      <c r="G27" s="121" t="s">
        <v>243</v>
      </c>
      <c r="H27" s="121" t="s">
        <v>257</v>
      </c>
      <c r="I27" s="151" t="s">
        <v>258</v>
      </c>
      <c r="J27" s="121">
        <v>2</v>
      </c>
    </row>
    <row r="28" spans="1:10" ht="21.95" customHeight="1">
      <c r="A28" s="334"/>
      <c r="B28" s="355"/>
      <c r="C28" s="377"/>
      <c r="D28" s="298"/>
      <c r="E28" s="129" t="s">
        <v>259</v>
      </c>
      <c r="F28" s="129" t="s">
        <v>208</v>
      </c>
      <c r="G28" s="129" t="s">
        <v>209</v>
      </c>
      <c r="H28" s="129" t="s">
        <v>260</v>
      </c>
      <c r="I28" s="129" t="s">
        <v>261</v>
      </c>
      <c r="J28" s="129">
        <v>1</v>
      </c>
    </row>
    <row r="29" spans="1:10" ht="24" customHeight="1">
      <c r="A29" s="334"/>
      <c r="B29" s="356">
        <v>100005</v>
      </c>
      <c r="C29" s="288" t="s">
        <v>13</v>
      </c>
      <c r="D29" s="289"/>
      <c r="E29" s="117" t="s">
        <v>3</v>
      </c>
      <c r="F29" s="117"/>
      <c r="G29" s="117"/>
      <c r="H29" s="117"/>
      <c r="I29" s="117"/>
      <c r="J29" s="117">
        <f>SUM(J30:J50)</f>
        <v>31.5</v>
      </c>
    </row>
    <row r="30" spans="1:10" s="109" customFormat="1" ht="27" customHeight="1">
      <c r="A30" s="334"/>
      <c r="B30" s="356"/>
      <c r="C30" s="378"/>
      <c r="D30" s="294"/>
      <c r="E30" s="121" t="s">
        <v>262</v>
      </c>
      <c r="F30" s="121" t="s">
        <v>221</v>
      </c>
      <c r="G30" s="121" t="s">
        <v>222</v>
      </c>
      <c r="H30" s="121" t="s">
        <v>263</v>
      </c>
      <c r="I30" s="121" t="s">
        <v>264</v>
      </c>
      <c r="J30" s="121">
        <v>4</v>
      </c>
    </row>
    <row r="31" spans="1:10" s="109" customFormat="1" ht="29.1" customHeight="1">
      <c r="A31" s="334"/>
      <c r="B31" s="356"/>
      <c r="C31" s="378"/>
      <c r="D31" s="294"/>
      <c r="E31" s="121" t="s">
        <v>265</v>
      </c>
      <c r="F31" s="121" t="s">
        <v>230</v>
      </c>
      <c r="G31" s="121" t="s">
        <v>243</v>
      </c>
      <c r="H31" s="121" t="s">
        <v>266</v>
      </c>
      <c r="I31" s="121" t="s">
        <v>267</v>
      </c>
      <c r="J31" s="121">
        <v>2</v>
      </c>
    </row>
    <row r="32" spans="1:10" s="109" customFormat="1" ht="21.95" customHeight="1">
      <c r="A32" s="334"/>
      <c r="B32" s="356"/>
      <c r="C32" s="378"/>
      <c r="D32" s="294"/>
      <c r="E32" s="121" t="s">
        <v>268</v>
      </c>
      <c r="F32" s="121" t="s">
        <v>230</v>
      </c>
      <c r="G32" s="121" t="s">
        <v>243</v>
      </c>
      <c r="H32" s="121" t="s">
        <v>269</v>
      </c>
      <c r="I32" s="121" t="s">
        <v>270</v>
      </c>
      <c r="J32" s="121">
        <v>2</v>
      </c>
    </row>
    <row r="33" spans="1:10" s="109" customFormat="1" ht="21.95" customHeight="1">
      <c r="A33" s="334"/>
      <c r="B33" s="356"/>
      <c r="C33" s="378"/>
      <c r="D33" s="294"/>
      <c r="E33" s="121" t="s">
        <v>271</v>
      </c>
      <c r="F33" s="121" t="s">
        <v>230</v>
      </c>
      <c r="G33" s="121" t="s">
        <v>243</v>
      </c>
      <c r="H33" s="121" t="s">
        <v>272</v>
      </c>
      <c r="I33" s="121" t="s">
        <v>273</v>
      </c>
      <c r="J33" s="121">
        <v>2</v>
      </c>
    </row>
    <row r="34" spans="1:10" s="109" customFormat="1" ht="24" customHeight="1">
      <c r="A34" s="334"/>
      <c r="B34" s="356"/>
      <c r="C34" s="378"/>
      <c r="D34" s="294"/>
      <c r="E34" s="121" t="s">
        <v>274</v>
      </c>
      <c r="F34" s="121" t="s">
        <v>230</v>
      </c>
      <c r="G34" s="121" t="s">
        <v>209</v>
      </c>
      <c r="H34" s="121" t="s">
        <v>275</v>
      </c>
      <c r="I34" s="121" t="s">
        <v>276</v>
      </c>
      <c r="J34" s="121">
        <v>1</v>
      </c>
    </row>
    <row r="35" spans="1:10" s="109" customFormat="1" ht="21.95" customHeight="1">
      <c r="A35" s="334"/>
      <c r="B35" s="356"/>
      <c r="C35" s="378"/>
      <c r="D35" s="294"/>
      <c r="E35" s="121" t="s">
        <v>277</v>
      </c>
      <c r="F35" s="121" t="s">
        <v>230</v>
      </c>
      <c r="G35" s="121" t="s">
        <v>239</v>
      </c>
      <c r="H35" s="121" t="s">
        <v>278</v>
      </c>
      <c r="I35" s="121" t="s">
        <v>279</v>
      </c>
      <c r="J35" s="121">
        <v>1</v>
      </c>
    </row>
    <row r="36" spans="1:10" s="109" customFormat="1" ht="27" customHeight="1">
      <c r="A36" s="334"/>
      <c r="B36" s="356"/>
      <c r="C36" s="378"/>
      <c r="D36" s="294"/>
      <c r="E36" s="121" t="s">
        <v>280</v>
      </c>
      <c r="F36" s="121" t="s">
        <v>230</v>
      </c>
      <c r="G36" s="121" t="s">
        <v>281</v>
      </c>
      <c r="H36" s="121" t="s">
        <v>282</v>
      </c>
      <c r="I36" s="121" t="s">
        <v>283</v>
      </c>
      <c r="J36" s="121">
        <v>1</v>
      </c>
    </row>
    <row r="37" spans="1:10" s="109" customFormat="1" ht="26.1" customHeight="1">
      <c r="A37" s="334"/>
      <c r="B37" s="356"/>
      <c r="C37" s="378"/>
      <c r="D37" s="294"/>
      <c r="E37" s="121" t="s">
        <v>284</v>
      </c>
      <c r="F37" s="121" t="s">
        <v>230</v>
      </c>
      <c r="G37" s="121" t="s">
        <v>281</v>
      </c>
      <c r="H37" s="121" t="s">
        <v>285</v>
      </c>
      <c r="I37" s="121" t="s">
        <v>286</v>
      </c>
      <c r="J37" s="121">
        <v>1</v>
      </c>
    </row>
    <row r="38" spans="1:10" s="109" customFormat="1" ht="24" customHeight="1">
      <c r="A38" s="334"/>
      <c r="B38" s="356"/>
      <c r="C38" s="378"/>
      <c r="D38" s="294"/>
      <c r="E38" s="152" t="s">
        <v>287</v>
      </c>
      <c r="F38" s="121" t="s">
        <v>230</v>
      </c>
      <c r="G38" s="121" t="s">
        <v>243</v>
      </c>
      <c r="H38" s="153" t="s">
        <v>288</v>
      </c>
      <c r="I38" s="151" t="s">
        <v>289</v>
      </c>
      <c r="J38" s="121">
        <v>2</v>
      </c>
    </row>
    <row r="39" spans="1:10" s="109" customFormat="1" ht="24" customHeight="1">
      <c r="A39" s="334"/>
      <c r="B39" s="356"/>
      <c r="C39" s="378"/>
      <c r="D39" s="294"/>
      <c r="E39" s="152" t="s">
        <v>290</v>
      </c>
      <c r="F39" s="121" t="s">
        <v>230</v>
      </c>
      <c r="G39" s="121" t="s">
        <v>243</v>
      </c>
      <c r="H39" s="153" t="s">
        <v>291</v>
      </c>
      <c r="I39" s="151" t="s">
        <v>292</v>
      </c>
      <c r="J39" s="121">
        <v>2</v>
      </c>
    </row>
    <row r="40" spans="1:10" s="109" customFormat="1" ht="21.95" customHeight="1">
      <c r="A40" s="334"/>
      <c r="B40" s="356"/>
      <c r="C40" s="378"/>
      <c r="D40" s="294"/>
      <c r="E40" s="121" t="s">
        <v>293</v>
      </c>
      <c r="F40" s="121" t="s">
        <v>230</v>
      </c>
      <c r="G40" s="121" t="s">
        <v>243</v>
      </c>
      <c r="H40" s="121" t="s">
        <v>294</v>
      </c>
      <c r="I40" s="151" t="s">
        <v>295</v>
      </c>
      <c r="J40" s="121">
        <v>2</v>
      </c>
    </row>
    <row r="41" spans="1:10" s="109" customFormat="1" ht="21.95" customHeight="1">
      <c r="A41" s="334"/>
      <c r="B41" s="356"/>
      <c r="C41" s="378"/>
      <c r="D41" s="294"/>
      <c r="E41" s="121" t="s">
        <v>296</v>
      </c>
      <c r="F41" s="129" t="s">
        <v>230</v>
      </c>
      <c r="G41" s="129" t="s">
        <v>209</v>
      </c>
      <c r="H41" s="129" t="s">
        <v>297</v>
      </c>
      <c r="I41" s="129" t="s">
        <v>298</v>
      </c>
      <c r="J41" s="121">
        <v>1.5</v>
      </c>
    </row>
    <row r="42" spans="1:10" s="109" customFormat="1" ht="21.95" customHeight="1">
      <c r="A42" s="334"/>
      <c r="B42" s="356"/>
      <c r="C42" s="378"/>
      <c r="D42" s="294"/>
      <c r="E42" s="121" t="s">
        <v>299</v>
      </c>
      <c r="F42" s="129" t="s">
        <v>230</v>
      </c>
      <c r="G42" s="129" t="s">
        <v>209</v>
      </c>
      <c r="H42" s="129" t="s">
        <v>300</v>
      </c>
      <c r="I42" s="129" t="s">
        <v>301</v>
      </c>
      <c r="J42" s="121">
        <v>1.5</v>
      </c>
    </row>
    <row r="43" spans="1:10" s="109" customFormat="1" ht="24" customHeight="1">
      <c r="A43" s="334"/>
      <c r="B43" s="356"/>
      <c r="C43" s="378"/>
      <c r="D43" s="294"/>
      <c r="E43" s="121" t="s">
        <v>302</v>
      </c>
      <c r="F43" s="129" t="s">
        <v>230</v>
      </c>
      <c r="G43" s="129" t="s">
        <v>239</v>
      </c>
      <c r="H43" s="129" t="s">
        <v>303</v>
      </c>
      <c r="I43" s="129" t="s">
        <v>304</v>
      </c>
      <c r="J43" s="121">
        <v>1.5</v>
      </c>
    </row>
    <row r="44" spans="1:10" ht="21.95" customHeight="1">
      <c r="A44" s="334"/>
      <c r="B44" s="356"/>
      <c r="C44" s="378"/>
      <c r="D44" s="294"/>
      <c r="E44" s="129" t="s">
        <v>305</v>
      </c>
      <c r="F44" s="129" t="s">
        <v>208</v>
      </c>
      <c r="G44" s="129" t="s">
        <v>209</v>
      </c>
      <c r="H44" s="129" t="s">
        <v>306</v>
      </c>
      <c r="I44" s="129" t="s">
        <v>307</v>
      </c>
      <c r="J44" s="129">
        <v>1</v>
      </c>
    </row>
    <row r="45" spans="1:10" ht="21.95" customHeight="1">
      <c r="A45" s="334"/>
      <c r="B45" s="356"/>
      <c r="C45" s="378"/>
      <c r="D45" s="294"/>
      <c r="E45" s="129" t="s">
        <v>308</v>
      </c>
      <c r="F45" s="129" t="s">
        <v>208</v>
      </c>
      <c r="G45" s="129" t="s">
        <v>209</v>
      </c>
      <c r="H45" s="129" t="s">
        <v>309</v>
      </c>
      <c r="I45" s="129" t="s">
        <v>310</v>
      </c>
      <c r="J45" s="129">
        <v>1</v>
      </c>
    </row>
    <row r="46" spans="1:10" ht="24" customHeight="1">
      <c r="A46" s="334"/>
      <c r="B46" s="356"/>
      <c r="C46" s="378"/>
      <c r="D46" s="294"/>
      <c r="E46" s="129" t="s">
        <v>311</v>
      </c>
      <c r="F46" s="129" t="s">
        <v>208</v>
      </c>
      <c r="G46" s="129" t="s">
        <v>209</v>
      </c>
      <c r="H46" s="129" t="s">
        <v>312</v>
      </c>
      <c r="I46" s="129" t="s">
        <v>313</v>
      </c>
      <c r="J46" s="129">
        <v>1</v>
      </c>
    </row>
    <row r="47" spans="1:10" ht="26.1" customHeight="1">
      <c r="A47" s="334"/>
      <c r="B47" s="356"/>
      <c r="C47" s="378"/>
      <c r="D47" s="294"/>
      <c r="E47" s="129" t="s">
        <v>314</v>
      </c>
      <c r="F47" s="129" t="s">
        <v>208</v>
      </c>
      <c r="G47" s="129" t="s">
        <v>239</v>
      </c>
      <c r="H47" s="129" t="s">
        <v>315</v>
      </c>
      <c r="I47" s="129" t="s">
        <v>316</v>
      </c>
      <c r="J47" s="129">
        <v>1</v>
      </c>
    </row>
    <row r="48" spans="1:10" ht="24.95" customHeight="1">
      <c r="A48" s="334"/>
      <c r="B48" s="356"/>
      <c r="C48" s="378"/>
      <c r="D48" s="294"/>
      <c r="E48" s="129" t="s">
        <v>317</v>
      </c>
      <c r="F48" s="129" t="s">
        <v>208</v>
      </c>
      <c r="G48" s="129" t="s">
        <v>281</v>
      </c>
      <c r="H48" s="129" t="s">
        <v>318</v>
      </c>
      <c r="I48" s="129" t="s">
        <v>319</v>
      </c>
      <c r="J48" s="129">
        <v>1</v>
      </c>
    </row>
    <row r="49" spans="1:10" ht="21.95" customHeight="1">
      <c r="A49" s="334"/>
      <c r="B49" s="356"/>
      <c r="C49" s="378"/>
      <c r="D49" s="294"/>
      <c r="E49" s="129" t="s">
        <v>320</v>
      </c>
      <c r="F49" s="129" t="s">
        <v>208</v>
      </c>
      <c r="G49" s="129" t="s">
        <v>281</v>
      </c>
      <c r="H49" s="129" t="s">
        <v>321</v>
      </c>
      <c r="I49" s="129" t="s">
        <v>322</v>
      </c>
      <c r="J49" s="129">
        <v>1</v>
      </c>
    </row>
    <row r="50" spans="1:10" ht="29.1" customHeight="1">
      <c r="A50" s="334"/>
      <c r="B50" s="356"/>
      <c r="C50" s="378"/>
      <c r="D50" s="294"/>
      <c r="E50" s="129" t="s">
        <v>323</v>
      </c>
      <c r="F50" s="129" t="s">
        <v>208</v>
      </c>
      <c r="G50" s="129" t="s">
        <v>281</v>
      </c>
      <c r="H50" s="129" t="s">
        <v>324</v>
      </c>
      <c r="I50" s="129" t="s">
        <v>325</v>
      </c>
      <c r="J50" s="129">
        <v>1</v>
      </c>
    </row>
    <row r="51" spans="1:10" ht="21.95" customHeight="1">
      <c r="A51" s="334"/>
      <c r="B51" s="357">
        <v>100006</v>
      </c>
      <c r="C51" s="379" t="s">
        <v>14</v>
      </c>
      <c r="D51" s="357"/>
      <c r="E51" s="154" t="s">
        <v>3</v>
      </c>
      <c r="F51" s="118"/>
      <c r="G51" s="154"/>
      <c r="H51" s="154"/>
      <c r="I51" s="154"/>
      <c r="J51" s="154">
        <f>SUM(J52:J60)</f>
        <v>16</v>
      </c>
    </row>
    <row r="52" spans="1:10" s="109" customFormat="1" ht="32.1" customHeight="1">
      <c r="A52" s="334"/>
      <c r="B52" s="358"/>
      <c r="C52" s="380"/>
      <c r="D52" s="358"/>
      <c r="E52" s="155" t="s">
        <v>326</v>
      </c>
      <c r="F52" s="121" t="s">
        <v>327</v>
      </c>
      <c r="G52" s="155" t="s">
        <v>328</v>
      </c>
      <c r="H52" s="155" t="s">
        <v>329</v>
      </c>
      <c r="I52" s="155" t="s">
        <v>330</v>
      </c>
      <c r="J52" s="155">
        <v>1.5</v>
      </c>
    </row>
    <row r="53" spans="1:10" s="109" customFormat="1" ht="24" customHeight="1">
      <c r="A53" s="334"/>
      <c r="B53" s="358"/>
      <c r="C53" s="380"/>
      <c r="D53" s="358"/>
      <c r="E53" s="155" t="s">
        <v>331</v>
      </c>
      <c r="F53" s="121" t="s">
        <v>221</v>
      </c>
      <c r="G53" s="155" t="s">
        <v>222</v>
      </c>
      <c r="H53" s="155" t="s">
        <v>332</v>
      </c>
      <c r="I53" s="155" t="s">
        <v>333</v>
      </c>
      <c r="J53" s="155">
        <v>4</v>
      </c>
    </row>
    <row r="54" spans="1:10" s="109" customFormat="1" ht="24" customHeight="1">
      <c r="A54" s="334"/>
      <c r="B54" s="358"/>
      <c r="C54" s="380"/>
      <c r="D54" s="358"/>
      <c r="E54" s="155" t="s">
        <v>334</v>
      </c>
      <c r="F54" s="121" t="s">
        <v>230</v>
      </c>
      <c r="G54" s="121" t="s">
        <v>243</v>
      </c>
      <c r="H54" s="155" t="s">
        <v>335</v>
      </c>
      <c r="I54" s="155" t="s">
        <v>336</v>
      </c>
      <c r="J54" s="155">
        <v>2</v>
      </c>
    </row>
    <row r="55" spans="1:10" s="109" customFormat="1" ht="24" customHeight="1">
      <c r="A55" s="334"/>
      <c r="B55" s="358"/>
      <c r="C55" s="380"/>
      <c r="D55" s="358"/>
      <c r="E55" s="155" t="s">
        <v>337</v>
      </c>
      <c r="F55" s="121" t="s">
        <v>230</v>
      </c>
      <c r="G55" s="121" t="s">
        <v>243</v>
      </c>
      <c r="H55" s="155" t="s">
        <v>338</v>
      </c>
      <c r="I55" s="155" t="s">
        <v>339</v>
      </c>
      <c r="J55" s="155">
        <v>2</v>
      </c>
    </row>
    <row r="56" spans="1:10" ht="24" customHeight="1">
      <c r="A56" s="334"/>
      <c r="B56" s="358"/>
      <c r="C56" s="380"/>
      <c r="D56" s="358"/>
      <c r="E56" s="155" t="s">
        <v>340</v>
      </c>
      <c r="F56" s="155" t="s">
        <v>208</v>
      </c>
      <c r="G56" s="155" t="s">
        <v>247</v>
      </c>
      <c r="H56" s="155" t="s">
        <v>341</v>
      </c>
      <c r="I56" s="155" t="s">
        <v>342</v>
      </c>
      <c r="J56" s="155">
        <v>1</v>
      </c>
    </row>
    <row r="57" spans="1:10" ht="24" customHeight="1">
      <c r="A57" s="334"/>
      <c r="B57" s="358"/>
      <c r="C57" s="380"/>
      <c r="D57" s="358"/>
      <c r="E57" s="152" t="s">
        <v>343</v>
      </c>
      <c r="F57" s="121" t="s">
        <v>230</v>
      </c>
      <c r="G57" s="121" t="s">
        <v>243</v>
      </c>
      <c r="H57" s="153" t="s">
        <v>344</v>
      </c>
      <c r="I57" s="151" t="s">
        <v>345</v>
      </c>
      <c r="J57" s="155">
        <v>2</v>
      </c>
    </row>
    <row r="58" spans="1:10" ht="24" customHeight="1">
      <c r="A58" s="334"/>
      <c r="B58" s="358"/>
      <c r="C58" s="380"/>
      <c r="D58" s="358"/>
      <c r="E58" s="129" t="s">
        <v>346</v>
      </c>
      <c r="F58" s="129" t="s">
        <v>226</v>
      </c>
      <c r="G58" s="129" t="s">
        <v>209</v>
      </c>
      <c r="H58" s="129" t="s">
        <v>347</v>
      </c>
      <c r="I58" s="129" t="s">
        <v>348</v>
      </c>
      <c r="J58" s="155">
        <v>1</v>
      </c>
    </row>
    <row r="59" spans="1:10" ht="24" customHeight="1">
      <c r="A59" s="334"/>
      <c r="B59" s="358"/>
      <c r="C59" s="380"/>
      <c r="D59" s="358"/>
      <c r="E59" s="156" t="s">
        <v>349</v>
      </c>
      <c r="F59" s="129" t="s">
        <v>230</v>
      </c>
      <c r="G59" s="129" t="s">
        <v>350</v>
      </c>
      <c r="H59" s="129" t="s">
        <v>351</v>
      </c>
      <c r="I59" s="129" t="s">
        <v>352</v>
      </c>
      <c r="J59" s="155">
        <v>1.5</v>
      </c>
    </row>
    <row r="60" spans="1:10" ht="24" customHeight="1">
      <c r="A60" s="334"/>
      <c r="B60" s="358"/>
      <c r="C60" s="380"/>
      <c r="D60" s="358"/>
      <c r="E60" s="129" t="s">
        <v>353</v>
      </c>
      <c r="F60" s="129" t="s">
        <v>208</v>
      </c>
      <c r="G60" s="129" t="s">
        <v>209</v>
      </c>
      <c r="H60" s="129" t="s">
        <v>354</v>
      </c>
      <c r="I60" s="129" t="s">
        <v>355</v>
      </c>
      <c r="J60" s="129">
        <v>1</v>
      </c>
    </row>
    <row r="61" spans="1:10" ht="18.95" customHeight="1">
      <c r="A61" s="334"/>
      <c r="B61" s="356">
        <v>100007</v>
      </c>
      <c r="C61" s="328" t="s">
        <v>15</v>
      </c>
      <c r="D61" s="296"/>
      <c r="E61" s="154" t="s">
        <v>3</v>
      </c>
      <c r="F61" s="118"/>
      <c r="G61" s="154"/>
      <c r="H61" s="154"/>
      <c r="I61" s="154"/>
      <c r="J61" s="154">
        <f>SUM(J62:J66)</f>
        <v>6</v>
      </c>
    </row>
    <row r="62" spans="1:10" s="109" customFormat="1" ht="23.1" customHeight="1">
      <c r="A62" s="334"/>
      <c r="B62" s="356"/>
      <c r="C62" s="377"/>
      <c r="D62" s="298"/>
      <c r="E62" s="121" t="s">
        <v>356</v>
      </c>
      <c r="F62" s="121" t="s">
        <v>327</v>
      </c>
      <c r="G62" s="121" t="s">
        <v>214</v>
      </c>
      <c r="H62" s="121" t="s">
        <v>357</v>
      </c>
      <c r="I62" s="121" t="s">
        <v>358</v>
      </c>
      <c r="J62" s="121">
        <v>1.5</v>
      </c>
    </row>
    <row r="63" spans="1:10" s="109" customFormat="1" ht="27" customHeight="1">
      <c r="A63" s="334"/>
      <c r="B63" s="356"/>
      <c r="C63" s="377"/>
      <c r="D63" s="298"/>
      <c r="E63" s="129" t="s">
        <v>359</v>
      </c>
      <c r="F63" s="129" t="s">
        <v>226</v>
      </c>
      <c r="G63" s="129" t="s">
        <v>209</v>
      </c>
      <c r="H63" s="129" t="s">
        <v>360</v>
      </c>
      <c r="I63" s="129" t="s">
        <v>361</v>
      </c>
      <c r="J63" s="121">
        <v>1</v>
      </c>
    </row>
    <row r="64" spans="1:10" s="109" customFormat="1" ht="23.1" customHeight="1">
      <c r="A64" s="334"/>
      <c r="B64" s="356"/>
      <c r="C64" s="377"/>
      <c r="D64" s="298"/>
      <c r="E64" s="121" t="s">
        <v>362</v>
      </c>
      <c r="F64" s="129" t="s">
        <v>230</v>
      </c>
      <c r="G64" s="129" t="s">
        <v>209</v>
      </c>
      <c r="H64" s="129" t="s">
        <v>357</v>
      </c>
      <c r="I64" s="129" t="s">
        <v>363</v>
      </c>
      <c r="J64" s="121">
        <v>1.5</v>
      </c>
    </row>
    <row r="65" spans="1:10" s="109" customFormat="1" ht="27" customHeight="1">
      <c r="A65" s="334"/>
      <c r="B65" s="356"/>
      <c r="C65" s="377"/>
      <c r="D65" s="298"/>
      <c r="E65" s="156" t="s">
        <v>364</v>
      </c>
      <c r="F65" s="129" t="s">
        <v>208</v>
      </c>
      <c r="G65" s="129" t="s">
        <v>350</v>
      </c>
      <c r="H65" s="129" t="s">
        <v>365</v>
      </c>
      <c r="I65" s="129" t="s">
        <v>366</v>
      </c>
      <c r="J65" s="129">
        <v>1</v>
      </c>
    </row>
    <row r="66" spans="1:10" s="109" customFormat="1" ht="27" customHeight="1">
      <c r="A66" s="334"/>
      <c r="B66" s="356"/>
      <c r="C66" s="377"/>
      <c r="D66" s="298"/>
      <c r="E66" s="129" t="s">
        <v>367</v>
      </c>
      <c r="F66" s="129" t="s">
        <v>208</v>
      </c>
      <c r="G66" s="129" t="s">
        <v>209</v>
      </c>
      <c r="H66" s="129" t="s">
        <v>368</v>
      </c>
      <c r="I66" s="129" t="s">
        <v>369</v>
      </c>
      <c r="J66" s="129">
        <v>1</v>
      </c>
    </row>
    <row r="67" spans="1:10" ht="20.100000000000001" customHeight="1">
      <c r="A67" s="334"/>
      <c r="B67" s="277">
        <v>100008</v>
      </c>
      <c r="C67" s="381" t="s">
        <v>16</v>
      </c>
      <c r="D67" s="382"/>
      <c r="E67" s="118" t="s">
        <v>3</v>
      </c>
      <c r="F67" s="118"/>
      <c r="G67" s="154"/>
      <c r="H67" s="118"/>
      <c r="I67" s="118"/>
      <c r="J67" s="118">
        <f>SUM(J68:J75)</f>
        <v>12</v>
      </c>
    </row>
    <row r="68" spans="1:10" s="109" customFormat="1" ht="24.95" customHeight="1">
      <c r="A68" s="334"/>
      <c r="B68" s="359"/>
      <c r="C68" s="383"/>
      <c r="D68" s="384"/>
      <c r="E68" s="121" t="s">
        <v>370</v>
      </c>
      <c r="F68" s="121" t="s">
        <v>230</v>
      </c>
      <c r="G68" s="121" t="s">
        <v>243</v>
      </c>
      <c r="H68" s="121" t="s">
        <v>371</v>
      </c>
      <c r="I68" s="121" t="s">
        <v>372</v>
      </c>
      <c r="J68" s="121">
        <v>2</v>
      </c>
    </row>
    <row r="69" spans="1:10" s="109" customFormat="1" ht="24.95" customHeight="1">
      <c r="A69" s="334"/>
      <c r="B69" s="359"/>
      <c r="C69" s="383"/>
      <c r="D69" s="384"/>
      <c r="E69" s="121" t="s">
        <v>373</v>
      </c>
      <c r="F69" s="121" t="s">
        <v>230</v>
      </c>
      <c r="G69" s="121" t="s">
        <v>243</v>
      </c>
      <c r="H69" s="121" t="s">
        <v>374</v>
      </c>
      <c r="I69" s="121" t="s">
        <v>375</v>
      </c>
      <c r="J69" s="121">
        <v>2</v>
      </c>
    </row>
    <row r="70" spans="1:10" s="109" customFormat="1" ht="26.1" customHeight="1">
      <c r="A70" s="334"/>
      <c r="B70" s="359"/>
      <c r="C70" s="383"/>
      <c r="D70" s="384"/>
      <c r="E70" s="152" t="s">
        <v>376</v>
      </c>
      <c r="F70" s="121" t="s">
        <v>230</v>
      </c>
      <c r="G70" s="121" t="s">
        <v>243</v>
      </c>
      <c r="H70" s="153" t="s">
        <v>377</v>
      </c>
      <c r="I70" s="151" t="s">
        <v>378</v>
      </c>
      <c r="J70" s="121">
        <v>2</v>
      </c>
    </row>
    <row r="71" spans="1:10" ht="21.95" customHeight="1">
      <c r="A71" s="334"/>
      <c r="B71" s="359"/>
      <c r="C71" s="383"/>
      <c r="D71" s="384"/>
      <c r="E71" s="152" t="s">
        <v>379</v>
      </c>
      <c r="F71" s="121" t="s">
        <v>230</v>
      </c>
      <c r="G71" s="121" t="s">
        <v>243</v>
      </c>
      <c r="H71" s="153" t="s">
        <v>380</v>
      </c>
      <c r="I71" s="151" t="s">
        <v>381</v>
      </c>
      <c r="J71" s="121">
        <v>2</v>
      </c>
    </row>
    <row r="72" spans="1:10" ht="20.100000000000001" customHeight="1">
      <c r="A72" s="334"/>
      <c r="B72" s="359"/>
      <c r="C72" s="383"/>
      <c r="D72" s="384"/>
      <c r="E72" s="156" t="s">
        <v>382</v>
      </c>
      <c r="F72" s="129" t="s">
        <v>208</v>
      </c>
      <c r="G72" s="129" t="s">
        <v>350</v>
      </c>
      <c r="H72" s="129" t="s">
        <v>383</v>
      </c>
      <c r="I72" s="129" t="s">
        <v>384</v>
      </c>
      <c r="J72" s="129">
        <v>1</v>
      </c>
    </row>
    <row r="73" spans="1:10" ht="20.100000000000001" customHeight="1">
      <c r="A73" s="334"/>
      <c r="B73" s="359"/>
      <c r="C73" s="383"/>
      <c r="D73" s="384"/>
      <c r="E73" s="129" t="s">
        <v>385</v>
      </c>
      <c r="F73" s="129" t="s">
        <v>208</v>
      </c>
      <c r="G73" s="129" t="s">
        <v>209</v>
      </c>
      <c r="H73" s="129" t="s">
        <v>386</v>
      </c>
      <c r="I73" s="129" t="s">
        <v>387</v>
      </c>
      <c r="J73" s="129">
        <v>1</v>
      </c>
    </row>
    <row r="74" spans="1:10" ht="20.100000000000001" customHeight="1">
      <c r="A74" s="334"/>
      <c r="B74" s="359"/>
      <c r="C74" s="383"/>
      <c r="D74" s="384"/>
      <c r="E74" s="129" t="s">
        <v>388</v>
      </c>
      <c r="F74" s="129" t="s">
        <v>208</v>
      </c>
      <c r="G74" s="129" t="s">
        <v>328</v>
      </c>
      <c r="H74" s="129" t="s">
        <v>389</v>
      </c>
      <c r="I74" s="129" t="s">
        <v>390</v>
      </c>
      <c r="J74" s="129">
        <v>1</v>
      </c>
    </row>
    <row r="75" spans="1:10" ht="20.100000000000001" customHeight="1">
      <c r="A75" s="334"/>
      <c r="B75" s="359"/>
      <c r="C75" s="383"/>
      <c r="D75" s="384"/>
      <c r="E75" s="156" t="s">
        <v>391</v>
      </c>
      <c r="F75" s="129" t="s">
        <v>208</v>
      </c>
      <c r="G75" s="129" t="s">
        <v>209</v>
      </c>
      <c r="H75" s="129" t="s">
        <v>392</v>
      </c>
      <c r="I75" s="129" t="s">
        <v>393</v>
      </c>
      <c r="J75" s="129">
        <v>1</v>
      </c>
    </row>
    <row r="76" spans="1:10" ht="27" customHeight="1">
      <c r="A76" s="334"/>
      <c r="B76" s="290">
        <v>100009</v>
      </c>
      <c r="C76" s="290" t="s">
        <v>17</v>
      </c>
      <c r="D76" s="290"/>
      <c r="E76" s="119" t="s">
        <v>3</v>
      </c>
      <c r="F76" s="119"/>
      <c r="G76" s="120"/>
      <c r="H76" s="119"/>
      <c r="I76" s="119"/>
      <c r="J76" s="118">
        <f>SUM(J77:J81)</f>
        <v>5.5</v>
      </c>
    </row>
    <row r="77" spans="1:10" s="109" customFormat="1" ht="24.95" customHeight="1">
      <c r="A77" s="334"/>
      <c r="B77" s="290"/>
      <c r="C77" s="290"/>
      <c r="D77" s="290"/>
      <c r="E77" s="121" t="s">
        <v>394</v>
      </c>
      <c r="F77" s="121" t="s">
        <v>208</v>
      </c>
      <c r="G77" s="121" t="s">
        <v>247</v>
      </c>
      <c r="H77" s="121" t="s">
        <v>395</v>
      </c>
      <c r="I77" s="121" t="s">
        <v>396</v>
      </c>
      <c r="J77" s="121">
        <v>1</v>
      </c>
    </row>
    <row r="78" spans="1:10" s="109" customFormat="1" ht="24.95" customHeight="1">
      <c r="A78" s="334"/>
      <c r="B78" s="290"/>
      <c r="C78" s="290"/>
      <c r="D78" s="290"/>
      <c r="E78" s="121" t="s">
        <v>397</v>
      </c>
      <c r="F78" s="121" t="s">
        <v>208</v>
      </c>
      <c r="G78" s="121" t="s">
        <v>247</v>
      </c>
      <c r="H78" s="121" t="s">
        <v>398</v>
      </c>
      <c r="I78" s="121" t="s">
        <v>399</v>
      </c>
      <c r="J78" s="121">
        <v>1</v>
      </c>
    </row>
    <row r="79" spans="1:10" s="109" customFormat="1" ht="21.95" customHeight="1">
      <c r="A79" s="334"/>
      <c r="B79" s="290"/>
      <c r="C79" s="290"/>
      <c r="D79" s="290"/>
      <c r="E79" s="121" t="s">
        <v>400</v>
      </c>
      <c r="F79" s="121" t="s">
        <v>208</v>
      </c>
      <c r="G79" s="121" t="s">
        <v>247</v>
      </c>
      <c r="H79" s="121" t="s">
        <v>401</v>
      </c>
      <c r="I79" s="121" t="s">
        <v>402</v>
      </c>
      <c r="J79" s="121">
        <v>1</v>
      </c>
    </row>
    <row r="80" spans="1:10" s="109" customFormat="1" ht="27" customHeight="1">
      <c r="A80" s="334"/>
      <c r="B80" s="290"/>
      <c r="C80" s="290"/>
      <c r="D80" s="290"/>
      <c r="E80" s="121" t="s">
        <v>403</v>
      </c>
      <c r="F80" s="129" t="s">
        <v>230</v>
      </c>
      <c r="G80" s="129" t="s">
        <v>209</v>
      </c>
      <c r="H80" s="129" t="s">
        <v>404</v>
      </c>
      <c r="I80" s="129" t="s">
        <v>405</v>
      </c>
      <c r="J80" s="121">
        <v>1.5</v>
      </c>
    </row>
    <row r="81" spans="1:10" s="109" customFormat="1" ht="21.95" customHeight="1">
      <c r="A81" s="334"/>
      <c r="B81" s="290"/>
      <c r="C81" s="290"/>
      <c r="D81" s="290"/>
      <c r="E81" s="129" t="s">
        <v>406</v>
      </c>
      <c r="F81" s="129" t="s">
        <v>208</v>
      </c>
      <c r="G81" s="129" t="s">
        <v>209</v>
      </c>
      <c r="H81" s="129" t="s">
        <v>407</v>
      </c>
      <c r="I81" s="129" t="s">
        <v>408</v>
      </c>
      <c r="J81" s="129">
        <v>1</v>
      </c>
    </row>
    <row r="82" spans="1:10" ht="18.95" customHeight="1">
      <c r="A82" s="334"/>
      <c r="B82" s="277">
        <v>100010</v>
      </c>
      <c r="C82" s="385" t="s">
        <v>18</v>
      </c>
      <c r="D82" s="386"/>
      <c r="E82" s="121" t="s">
        <v>3</v>
      </c>
      <c r="F82" s="122"/>
      <c r="G82" s="123"/>
      <c r="H82" s="123"/>
      <c r="I82" s="122"/>
      <c r="J82" s="121">
        <f>SUM(J83:J117)</f>
        <v>61.5</v>
      </c>
    </row>
    <row r="83" spans="1:10" s="109" customFormat="1" ht="23.1" customHeight="1">
      <c r="A83" s="334"/>
      <c r="B83" s="278"/>
      <c r="C83" s="387"/>
      <c r="D83" s="326"/>
      <c r="E83" s="121" t="s">
        <v>409</v>
      </c>
      <c r="F83" s="121" t="s">
        <v>221</v>
      </c>
      <c r="G83" s="121" t="s">
        <v>222</v>
      </c>
      <c r="H83" s="121" t="s">
        <v>410</v>
      </c>
      <c r="I83" s="121" t="s">
        <v>411</v>
      </c>
      <c r="J83" s="121">
        <v>4</v>
      </c>
    </row>
    <row r="84" spans="1:10" s="109" customFormat="1" ht="26.1" customHeight="1">
      <c r="A84" s="334"/>
      <c r="B84" s="278"/>
      <c r="C84" s="387"/>
      <c r="D84" s="326"/>
      <c r="E84" s="121" t="s">
        <v>412</v>
      </c>
      <c r="F84" s="121" t="s">
        <v>230</v>
      </c>
      <c r="G84" s="121" t="s">
        <v>243</v>
      </c>
      <c r="H84" s="121" t="s">
        <v>413</v>
      </c>
      <c r="I84" s="121" t="s">
        <v>414</v>
      </c>
      <c r="J84" s="121">
        <v>2</v>
      </c>
    </row>
    <row r="85" spans="1:10" s="109" customFormat="1" ht="18.95" customHeight="1">
      <c r="A85" s="334"/>
      <c r="B85" s="278"/>
      <c r="C85" s="387"/>
      <c r="D85" s="326"/>
      <c r="E85" s="121" t="s">
        <v>415</v>
      </c>
      <c r="F85" s="121" t="s">
        <v>230</v>
      </c>
      <c r="G85" s="121" t="s">
        <v>243</v>
      </c>
      <c r="H85" s="121" t="s">
        <v>416</v>
      </c>
      <c r="I85" s="121" t="s">
        <v>417</v>
      </c>
      <c r="J85" s="121">
        <v>2</v>
      </c>
    </row>
    <row r="86" spans="1:10" s="109" customFormat="1" ht="27" customHeight="1">
      <c r="A86" s="334"/>
      <c r="B86" s="278"/>
      <c r="C86" s="387"/>
      <c r="D86" s="326"/>
      <c r="E86" s="121" t="s">
        <v>418</v>
      </c>
      <c r="F86" s="121" t="s">
        <v>230</v>
      </c>
      <c r="G86" s="121" t="s">
        <v>243</v>
      </c>
      <c r="H86" s="121" t="s">
        <v>419</v>
      </c>
      <c r="I86" s="121" t="s">
        <v>420</v>
      </c>
      <c r="J86" s="121">
        <v>2</v>
      </c>
    </row>
    <row r="87" spans="1:10" s="109" customFormat="1" ht="21.95" customHeight="1">
      <c r="A87" s="334"/>
      <c r="B87" s="278"/>
      <c r="C87" s="387"/>
      <c r="D87" s="326"/>
      <c r="E87" s="121" t="s">
        <v>421</v>
      </c>
      <c r="F87" s="121" t="s">
        <v>230</v>
      </c>
      <c r="G87" s="121" t="s">
        <v>243</v>
      </c>
      <c r="H87" s="121" t="s">
        <v>422</v>
      </c>
      <c r="I87" s="121" t="s">
        <v>423</v>
      </c>
      <c r="J87" s="121">
        <v>2</v>
      </c>
    </row>
    <row r="88" spans="1:10" s="109" customFormat="1" ht="21.95" customHeight="1">
      <c r="A88" s="334"/>
      <c r="B88" s="278"/>
      <c r="C88" s="387"/>
      <c r="D88" s="326"/>
      <c r="E88" s="121" t="s">
        <v>424</v>
      </c>
      <c r="F88" s="121" t="s">
        <v>230</v>
      </c>
      <c r="G88" s="121" t="s">
        <v>243</v>
      </c>
      <c r="H88" s="121" t="s">
        <v>425</v>
      </c>
      <c r="I88" s="121" t="s">
        <v>426</v>
      </c>
      <c r="J88" s="121">
        <v>2</v>
      </c>
    </row>
    <row r="89" spans="1:10" s="109" customFormat="1" ht="21.95" customHeight="1">
      <c r="A89" s="334"/>
      <c r="B89" s="278"/>
      <c r="C89" s="387"/>
      <c r="D89" s="326"/>
      <c r="E89" s="121" t="s">
        <v>427</v>
      </c>
      <c r="F89" s="121" t="s">
        <v>230</v>
      </c>
      <c r="G89" s="121" t="s">
        <v>243</v>
      </c>
      <c r="H89" s="121" t="s">
        <v>428</v>
      </c>
      <c r="I89" s="121" t="s">
        <v>429</v>
      </c>
      <c r="J89" s="121">
        <v>2</v>
      </c>
    </row>
    <row r="90" spans="1:10" s="109" customFormat="1" ht="21.95" customHeight="1">
      <c r="A90" s="334"/>
      <c r="B90" s="278"/>
      <c r="C90" s="387"/>
      <c r="D90" s="326"/>
      <c r="E90" s="121" t="s">
        <v>430</v>
      </c>
      <c r="F90" s="121" t="s">
        <v>230</v>
      </c>
      <c r="G90" s="121" t="s">
        <v>243</v>
      </c>
      <c r="H90" s="121" t="s">
        <v>431</v>
      </c>
      <c r="I90" s="121" t="s">
        <v>432</v>
      </c>
      <c r="J90" s="121">
        <v>2</v>
      </c>
    </row>
    <row r="91" spans="1:10" s="109" customFormat="1" ht="21.95" customHeight="1">
      <c r="A91" s="334"/>
      <c r="B91" s="278"/>
      <c r="C91" s="387"/>
      <c r="D91" s="326"/>
      <c r="E91" s="121" t="s">
        <v>433</v>
      </c>
      <c r="F91" s="121" t="s">
        <v>230</v>
      </c>
      <c r="G91" s="121" t="s">
        <v>243</v>
      </c>
      <c r="H91" s="121" t="s">
        <v>434</v>
      </c>
      <c r="I91" s="121" t="s">
        <v>435</v>
      </c>
      <c r="J91" s="121">
        <v>2</v>
      </c>
    </row>
    <row r="92" spans="1:10" s="109" customFormat="1" ht="21.95" customHeight="1">
      <c r="A92" s="334"/>
      <c r="B92" s="278"/>
      <c r="C92" s="387"/>
      <c r="D92" s="326"/>
      <c r="E92" s="121" t="s">
        <v>436</v>
      </c>
      <c r="F92" s="121" t="s">
        <v>230</v>
      </c>
      <c r="G92" s="121" t="s">
        <v>243</v>
      </c>
      <c r="H92" s="121" t="s">
        <v>437</v>
      </c>
      <c r="I92" s="121" t="s">
        <v>438</v>
      </c>
      <c r="J92" s="121">
        <v>2</v>
      </c>
    </row>
    <row r="93" spans="1:10" s="109" customFormat="1" ht="21.95" customHeight="1">
      <c r="A93" s="334"/>
      <c r="B93" s="278"/>
      <c r="C93" s="387"/>
      <c r="D93" s="326"/>
      <c r="E93" s="121" t="s">
        <v>439</v>
      </c>
      <c r="F93" s="121" t="s">
        <v>230</v>
      </c>
      <c r="G93" s="121" t="s">
        <v>243</v>
      </c>
      <c r="H93" s="121" t="s">
        <v>440</v>
      </c>
      <c r="I93" s="121" t="s">
        <v>441</v>
      </c>
      <c r="J93" s="121">
        <v>2</v>
      </c>
    </row>
    <row r="94" spans="1:10" s="109" customFormat="1" ht="27.95" customHeight="1">
      <c r="A94" s="334"/>
      <c r="B94" s="278"/>
      <c r="C94" s="387"/>
      <c r="D94" s="326"/>
      <c r="E94" s="121" t="s">
        <v>442</v>
      </c>
      <c r="F94" s="121" t="s">
        <v>230</v>
      </c>
      <c r="G94" s="121" t="s">
        <v>247</v>
      </c>
      <c r="H94" s="121" t="s">
        <v>443</v>
      </c>
      <c r="I94" s="121" t="s">
        <v>444</v>
      </c>
      <c r="J94" s="121">
        <v>2</v>
      </c>
    </row>
    <row r="95" spans="1:10" s="109" customFormat="1" ht="30" customHeight="1">
      <c r="A95" s="334"/>
      <c r="B95" s="278"/>
      <c r="C95" s="387"/>
      <c r="D95" s="326"/>
      <c r="E95" s="152" t="s">
        <v>445</v>
      </c>
      <c r="F95" s="121" t="s">
        <v>230</v>
      </c>
      <c r="G95" s="121" t="s">
        <v>243</v>
      </c>
      <c r="H95" s="153" t="s">
        <v>446</v>
      </c>
      <c r="I95" s="151" t="s">
        <v>447</v>
      </c>
      <c r="J95" s="121">
        <v>2</v>
      </c>
    </row>
    <row r="96" spans="1:10" s="109" customFormat="1" ht="21.95" customHeight="1">
      <c r="A96" s="334"/>
      <c r="B96" s="278"/>
      <c r="C96" s="387"/>
      <c r="D96" s="326"/>
      <c r="E96" s="152" t="s">
        <v>448</v>
      </c>
      <c r="F96" s="121" t="s">
        <v>230</v>
      </c>
      <c r="G96" s="121" t="s">
        <v>243</v>
      </c>
      <c r="H96" s="153" t="s">
        <v>449</v>
      </c>
      <c r="I96" s="151" t="s">
        <v>450</v>
      </c>
      <c r="J96" s="121">
        <v>2</v>
      </c>
    </row>
    <row r="97" spans="1:10" s="109" customFormat="1" ht="21.95" customHeight="1">
      <c r="A97" s="334"/>
      <c r="B97" s="278"/>
      <c r="C97" s="387"/>
      <c r="D97" s="326"/>
      <c r="E97" s="152" t="s">
        <v>451</v>
      </c>
      <c r="F97" s="121" t="s">
        <v>230</v>
      </c>
      <c r="G97" s="121" t="s">
        <v>243</v>
      </c>
      <c r="H97" s="153" t="s">
        <v>452</v>
      </c>
      <c r="I97" s="151" t="s">
        <v>453</v>
      </c>
      <c r="J97" s="121">
        <v>2</v>
      </c>
    </row>
    <row r="98" spans="1:10" s="109" customFormat="1" ht="21.95" customHeight="1">
      <c r="A98" s="334"/>
      <c r="B98" s="278"/>
      <c r="C98" s="387"/>
      <c r="D98" s="326"/>
      <c r="E98" s="152" t="s">
        <v>454</v>
      </c>
      <c r="F98" s="121" t="s">
        <v>230</v>
      </c>
      <c r="G98" s="121" t="s">
        <v>243</v>
      </c>
      <c r="H98" s="153" t="s">
        <v>455</v>
      </c>
      <c r="I98" s="151" t="s">
        <v>456</v>
      </c>
      <c r="J98" s="121">
        <v>2</v>
      </c>
    </row>
    <row r="99" spans="1:10" s="109" customFormat="1" ht="21.95" customHeight="1">
      <c r="A99" s="334"/>
      <c r="B99" s="278"/>
      <c r="C99" s="387"/>
      <c r="D99" s="326"/>
      <c r="E99" s="152" t="s">
        <v>457</v>
      </c>
      <c r="F99" s="121" t="s">
        <v>230</v>
      </c>
      <c r="G99" s="121" t="s">
        <v>243</v>
      </c>
      <c r="H99" s="153" t="s">
        <v>458</v>
      </c>
      <c r="I99" s="151" t="s">
        <v>459</v>
      </c>
      <c r="J99" s="121">
        <v>2</v>
      </c>
    </row>
    <row r="100" spans="1:10" s="109" customFormat="1" ht="21.95" customHeight="1">
      <c r="A100" s="334"/>
      <c r="B100" s="278"/>
      <c r="C100" s="387"/>
      <c r="D100" s="326"/>
      <c r="E100" s="152" t="s">
        <v>460</v>
      </c>
      <c r="F100" s="121" t="s">
        <v>230</v>
      </c>
      <c r="G100" s="121" t="s">
        <v>243</v>
      </c>
      <c r="H100" s="153" t="s">
        <v>461</v>
      </c>
      <c r="I100" s="151" t="s">
        <v>462</v>
      </c>
      <c r="J100" s="121">
        <v>2</v>
      </c>
    </row>
    <row r="101" spans="1:10" s="109" customFormat="1" ht="21.95" customHeight="1">
      <c r="A101" s="334"/>
      <c r="B101" s="278"/>
      <c r="C101" s="387"/>
      <c r="D101" s="326"/>
      <c r="E101" s="152" t="s">
        <v>463</v>
      </c>
      <c r="F101" s="121" t="s">
        <v>230</v>
      </c>
      <c r="G101" s="121" t="s">
        <v>243</v>
      </c>
      <c r="H101" s="153" t="s">
        <v>464</v>
      </c>
      <c r="I101" s="151" t="s">
        <v>465</v>
      </c>
      <c r="J101" s="121">
        <v>2</v>
      </c>
    </row>
    <row r="102" spans="1:10" s="109" customFormat="1" ht="21.95" customHeight="1">
      <c r="A102" s="334"/>
      <c r="B102" s="278"/>
      <c r="C102" s="387"/>
      <c r="D102" s="326"/>
      <c r="E102" s="152" t="s">
        <v>466</v>
      </c>
      <c r="F102" s="121" t="s">
        <v>230</v>
      </c>
      <c r="G102" s="121" t="s">
        <v>243</v>
      </c>
      <c r="H102" s="153" t="s">
        <v>467</v>
      </c>
      <c r="I102" s="151" t="s">
        <v>468</v>
      </c>
      <c r="J102" s="121">
        <v>2</v>
      </c>
    </row>
    <row r="103" spans="1:10" s="109" customFormat="1" ht="21.95" customHeight="1">
      <c r="A103" s="334"/>
      <c r="B103" s="278"/>
      <c r="C103" s="387"/>
      <c r="D103" s="326"/>
      <c r="E103" s="152" t="s">
        <v>469</v>
      </c>
      <c r="F103" s="121" t="s">
        <v>230</v>
      </c>
      <c r="G103" s="121" t="s">
        <v>243</v>
      </c>
      <c r="H103" s="121" t="s">
        <v>470</v>
      </c>
      <c r="I103" s="151" t="s">
        <v>471</v>
      </c>
      <c r="J103" s="121">
        <v>2</v>
      </c>
    </row>
    <row r="104" spans="1:10" s="109" customFormat="1" ht="21.95" customHeight="1">
      <c r="A104" s="334"/>
      <c r="B104" s="278"/>
      <c r="C104" s="387"/>
      <c r="D104" s="326"/>
      <c r="E104" s="152" t="s">
        <v>472</v>
      </c>
      <c r="F104" s="121" t="s">
        <v>230</v>
      </c>
      <c r="G104" s="121" t="s">
        <v>243</v>
      </c>
      <c r="H104" s="153" t="s">
        <v>473</v>
      </c>
      <c r="I104" s="151" t="s">
        <v>474</v>
      </c>
      <c r="J104" s="121">
        <v>2</v>
      </c>
    </row>
    <row r="105" spans="1:10" s="109" customFormat="1" ht="21.95" customHeight="1">
      <c r="A105" s="334"/>
      <c r="B105" s="278"/>
      <c r="C105" s="387"/>
      <c r="D105" s="326"/>
      <c r="E105" s="152" t="s">
        <v>475</v>
      </c>
      <c r="F105" s="121" t="s">
        <v>230</v>
      </c>
      <c r="G105" s="121" t="s">
        <v>243</v>
      </c>
      <c r="H105" s="153" t="s">
        <v>476</v>
      </c>
      <c r="I105" s="151" t="s">
        <v>477</v>
      </c>
      <c r="J105" s="121">
        <v>2</v>
      </c>
    </row>
    <row r="106" spans="1:10" s="109" customFormat="1" ht="21.95" customHeight="1">
      <c r="A106" s="334"/>
      <c r="B106" s="278"/>
      <c r="C106" s="387"/>
      <c r="D106" s="326"/>
      <c r="E106" s="129" t="s">
        <v>478</v>
      </c>
      <c r="F106" s="129" t="s">
        <v>226</v>
      </c>
      <c r="G106" s="129" t="s">
        <v>281</v>
      </c>
      <c r="H106" s="129" t="s">
        <v>479</v>
      </c>
      <c r="I106" s="129" t="s">
        <v>480</v>
      </c>
      <c r="J106" s="121">
        <v>1</v>
      </c>
    </row>
    <row r="107" spans="1:10" s="109" customFormat="1" ht="21.95" customHeight="1">
      <c r="A107" s="334"/>
      <c r="B107" s="278"/>
      <c r="C107" s="387"/>
      <c r="D107" s="326"/>
      <c r="E107" s="152" t="s">
        <v>481</v>
      </c>
      <c r="F107" s="129" t="s">
        <v>230</v>
      </c>
      <c r="G107" s="129" t="s">
        <v>350</v>
      </c>
      <c r="H107" s="129" t="s">
        <v>482</v>
      </c>
      <c r="I107" s="129" t="s">
        <v>483</v>
      </c>
      <c r="J107" s="121">
        <v>1.5</v>
      </c>
    </row>
    <row r="108" spans="1:10" s="109" customFormat="1" ht="21.95" customHeight="1">
      <c r="A108" s="334"/>
      <c r="B108" s="278"/>
      <c r="C108" s="387"/>
      <c r="D108" s="326"/>
      <c r="E108" s="121" t="s">
        <v>484</v>
      </c>
      <c r="F108" s="129" t="s">
        <v>230</v>
      </c>
      <c r="G108" s="129" t="s">
        <v>485</v>
      </c>
      <c r="H108" s="129" t="s">
        <v>486</v>
      </c>
      <c r="I108" s="129" t="s">
        <v>487</v>
      </c>
      <c r="J108" s="121">
        <v>1.5</v>
      </c>
    </row>
    <row r="109" spans="1:10" s="109" customFormat="1" ht="21.95" customHeight="1">
      <c r="A109" s="334"/>
      <c r="B109" s="278"/>
      <c r="C109" s="387"/>
      <c r="D109" s="326"/>
      <c r="E109" s="121" t="s">
        <v>488</v>
      </c>
      <c r="F109" s="129" t="s">
        <v>230</v>
      </c>
      <c r="G109" s="129" t="s">
        <v>489</v>
      </c>
      <c r="H109" s="129" t="s">
        <v>490</v>
      </c>
      <c r="I109" s="121" t="s">
        <v>491</v>
      </c>
      <c r="J109" s="121">
        <v>1.5</v>
      </c>
    </row>
    <row r="110" spans="1:10" s="109" customFormat="1" ht="21.95" customHeight="1">
      <c r="A110" s="334"/>
      <c r="B110" s="278"/>
      <c r="C110" s="387"/>
      <c r="D110" s="326"/>
      <c r="E110" s="129" t="s">
        <v>492</v>
      </c>
      <c r="F110" s="129" t="s">
        <v>208</v>
      </c>
      <c r="G110" s="129" t="s">
        <v>209</v>
      </c>
      <c r="H110" s="129" t="s">
        <v>493</v>
      </c>
      <c r="I110" s="129" t="s">
        <v>494</v>
      </c>
      <c r="J110" s="129">
        <v>1</v>
      </c>
    </row>
    <row r="111" spans="1:10" s="109" customFormat="1" ht="21.95" customHeight="1">
      <c r="A111" s="334"/>
      <c r="B111" s="278"/>
      <c r="C111" s="387"/>
      <c r="D111" s="326"/>
      <c r="E111" s="129" t="s">
        <v>495</v>
      </c>
      <c r="F111" s="129" t="s">
        <v>208</v>
      </c>
      <c r="G111" s="129" t="s">
        <v>239</v>
      </c>
      <c r="H111" s="129" t="s">
        <v>496</v>
      </c>
      <c r="I111" s="129" t="s">
        <v>497</v>
      </c>
      <c r="J111" s="129">
        <v>1</v>
      </c>
    </row>
    <row r="112" spans="1:10" s="109" customFormat="1" ht="21.95" customHeight="1">
      <c r="A112" s="334"/>
      <c r="B112" s="278"/>
      <c r="C112" s="387"/>
      <c r="D112" s="326"/>
      <c r="E112" s="129" t="s">
        <v>498</v>
      </c>
      <c r="F112" s="129" t="s">
        <v>208</v>
      </c>
      <c r="G112" s="129" t="s">
        <v>239</v>
      </c>
      <c r="H112" s="129" t="s">
        <v>499</v>
      </c>
      <c r="I112" s="129" t="s">
        <v>500</v>
      </c>
      <c r="J112" s="129">
        <v>1</v>
      </c>
    </row>
    <row r="113" spans="1:10" s="109" customFormat="1" ht="21.95" customHeight="1">
      <c r="A113" s="334"/>
      <c r="B113" s="278"/>
      <c r="C113" s="387"/>
      <c r="D113" s="326"/>
      <c r="E113" s="129" t="s">
        <v>501</v>
      </c>
      <c r="F113" s="129" t="s">
        <v>208</v>
      </c>
      <c r="G113" s="129" t="s">
        <v>489</v>
      </c>
      <c r="H113" s="129" t="s">
        <v>502</v>
      </c>
      <c r="I113" s="129" t="s">
        <v>503</v>
      </c>
      <c r="J113" s="129">
        <v>1</v>
      </c>
    </row>
    <row r="114" spans="1:10" s="109" customFormat="1" ht="21.95" customHeight="1">
      <c r="A114" s="334"/>
      <c r="B114" s="278"/>
      <c r="C114" s="387"/>
      <c r="D114" s="326"/>
      <c r="E114" s="129" t="s">
        <v>504</v>
      </c>
      <c r="F114" s="129" t="s">
        <v>208</v>
      </c>
      <c r="G114" s="129" t="s">
        <v>281</v>
      </c>
      <c r="H114" s="129" t="s">
        <v>505</v>
      </c>
      <c r="I114" s="129" t="s">
        <v>506</v>
      </c>
      <c r="J114" s="129">
        <v>1</v>
      </c>
    </row>
    <row r="115" spans="1:10" s="109" customFormat="1" ht="21.95" customHeight="1">
      <c r="A115" s="334"/>
      <c r="B115" s="278"/>
      <c r="C115" s="387"/>
      <c r="D115" s="326"/>
      <c r="E115" s="129" t="s">
        <v>507</v>
      </c>
      <c r="F115" s="129" t="s">
        <v>208</v>
      </c>
      <c r="G115" s="129" t="s">
        <v>281</v>
      </c>
      <c r="H115" s="129" t="s">
        <v>508</v>
      </c>
      <c r="I115" s="129" t="s">
        <v>509</v>
      </c>
      <c r="J115" s="129">
        <v>1</v>
      </c>
    </row>
    <row r="116" spans="1:10" s="109" customFormat="1" ht="21.95" customHeight="1">
      <c r="A116" s="334"/>
      <c r="B116" s="278"/>
      <c r="C116" s="387"/>
      <c r="D116" s="326"/>
      <c r="E116" s="129" t="s">
        <v>510</v>
      </c>
      <c r="F116" s="129" t="s">
        <v>208</v>
      </c>
      <c r="G116" s="129" t="s">
        <v>281</v>
      </c>
      <c r="H116" s="129" t="s">
        <v>511</v>
      </c>
      <c r="I116" s="129" t="s">
        <v>512</v>
      </c>
      <c r="J116" s="129">
        <v>1</v>
      </c>
    </row>
    <row r="117" spans="1:10" s="109" customFormat="1" ht="30" customHeight="1">
      <c r="A117" s="334"/>
      <c r="B117" s="278"/>
      <c r="C117" s="299" t="s">
        <v>513</v>
      </c>
      <c r="D117" s="300"/>
      <c r="E117" s="138" t="s">
        <v>514</v>
      </c>
      <c r="F117" s="116" t="s">
        <v>208</v>
      </c>
      <c r="G117" s="116" t="s">
        <v>239</v>
      </c>
      <c r="H117" s="116" t="s">
        <v>515</v>
      </c>
      <c r="I117" s="116" t="s">
        <v>516</v>
      </c>
      <c r="J117" s="116">
        <v>1</v>
      </c>
    </row>
    <row r="118" spans="1:10" ht="21.95" customHeight="1">
      <c r="A118" s="334"/>
      <c r="B118" s="360">
        <v>100011</v>
      </c>
      <c r="C118" s="328" t="s">
        <v>19</v>
      </c>
      <c r="D118" s="296"/>
      <c r="E118" s="121" t="s">
        <v>3</v>
      </c>
      <c r="F118" s="121"/>
      <c r="G118" s="121"/>
      <c r="H118" s="121"/>
      <c r="I118" s="121"/>
      <c r="J118" s="121">
        <f>SUM(J119:J122)</f>
        <v>4.5</v>
      </c>
    </row>
    <row r="119" spans="1:10" s="109" customFormat="1" ht="21.95" customHeight="1">
      <c r="A119" s="334"/>
      <c r="B119" s="360"/>
      <c r="C119" s="377"/>
      <c r="D119" s="298"/>
      <c r="E119" s="121" t="s">
        <v>517</v>
      </c>
      <c r="F119" s="121" t="s">
        <v>208</v>
      </c>
      <c r="G119" s="121" t="s">
        <v>247</v>
      </c>
      <c r="H119" s="121" t="s">
        <v>518</v>
      </c>
      <c r="I119" s="121" t="s">
        <v>519</v>
      </c>
      <c r="J119" s="121">
        <v>1</v>
      </c>
    </row>
    <row r="120" spans="1:10" s="109" customFormat="1" ht="21.95" customHeight="1">
      <c r="A120" s="334"/>
      <c r="B120" s="360"/>
      <c r="C120" s="377"/>
      <c r="D120" s="298"/>
      <c r="E120" s="129" t="s">
        <v>520</v>
      </c>
      <c r="F120" s="129" t="s">
        <v>226</v>
      </c>
      <c r="G120" s="129" t="s">
        <v>209</v>
      </c>
      <c r="H120" s="129" t="s">
        <v>521</v>
      </c>
      <c r="I120" s="129" t="s">
        <v>522</v>
      </c>
      <c r="J120" s="121">
        <v>1</v>
      </c>
    </row>
    <row r="121" spans="1:10" s="109" customFormat="1" ht="21.95" customHeight="1">
      <c r="A121" s="334"/>
      <c r="B121" s="360"/>
      <c r="C121" s="377"/>
      <c r="D121" s="298"/>
      <c r="E121" s="121" t="s">
        <v>523</v>
      </c>
      <c r="F121" s="129" t="s">
        <v>230</v>
      </c>
      <c r="G121" s="129" t="s">
        <v>209</v>
      </c>
      <c r="H121" s="129" t="s">
        <v>524</v>
      </c>
      <c r="I121" s="129" t="s">
        <v>525</v>
      </c>
      <c r="J121" s="121">
        <v>1.5</v>
      </c>
    </row>
    <row r="122" spans="1:10" s="109" customFormat="1" ht="21.95" customHeight="1">
      <c r="A122" s="334"/>
      <c r="B122" s="360"/>
      <c r="C122" s="377"/>
      <c r="D122" s="298"/>
      <c r="E122" s="129" t="s">
        <v>526</v>
      </c>
      <c r="F122" s="129" t="s">
        <v>208</v>
      </c>
      <c r="G122" s="129" t="s">
        <v>209</v>
      </c>
      <c r="H122" s="129" t="s">
        <v>527</v>
      </c>
      <c r="I122" s="129" t="s">
        <v>528</v>
      </c>
      <c r="J122" s="129">
        <v>1</v>
      </c>
    </row>
    <row r="123" spans="1:10" ht="21" customHeight="1">
      <c r="A123" s="334"/>
      <c r="B123" s="296">
        <v>100012</v>
      </c>
      <c r="C123" s="328" t="s">
        <v>20</v>
      </c>
      <c r="D123" s="296"/>
      <c r="E123" s="121" t="s">
        <v>3</v>
      </c>
      <c r="F123" s="121"/>
      <c r="G123" s="121"/>
      <c r="H123" s="121"/>
      <c r="I123" s="121"/>
      <c r="J123" s="121">
        <f>SUM(J124:J131)</f>
        <v>10.5</v>
      </c>
    </row>
    <row r="124" spans="1:10" s="109" customFormat="1" ht="26.1" customHeight="1">
      <c r="A124" s="334"/>
      <c r="B124" s="298"/>
      <c r="C124" s="377"/>
      <c r="D124" s="298"/>
      <c r="E124" s="121" t="s">
        <v>529</v>
      </c>
      <c r="F124" s="121" t="s">
        <v>230</v>
      </c>
      <c r="G124" s="121" t="s">
        <v>243</v>
      </c>
      <c r="H124" s="121" t="s">
        <v>530</v>
      </c>
      <c r="I124" s="121" t="s">
        <v>531</v>
      </c>
      <c r="J124" s="121">
        <v>2</v>
      </c>
    </row>
    <row r="125" spans="1:10" s="109" customFormat="1" ht="24.95" customHeight="1">
      <c r="A125" s="334"/>
      <c r="B125" s="298"/>
      <c r="C125" s="377"/>
      <c r="D125" s="298"/>
      <c r="E125" s="121" t="s">
        <v>532</v>
      </c>
      <c r="F125" s="121" t="s">
        <v>230</v>
      </c>
      <c r="G125" s="121" t="s">
        <v>243</v>
      </c>
      <c r="H125" s="121" t="s">
        <v>533</v>
      </c>
      <c r="I125" s="151" t="s">
        <v>534</v>
      </c>
      <c r="J125" s="121">
        <v>2</v>
      </c>
    </row>
    <row r="126" spans="1:10" s="109" customFormat="1" ht="24.95" customHeight="1">
      <c r="A126" s="334"/>
      <c r="B126" s="298"/>
      <c r="C126" s="377"/>
      <c r="D126" s="298"/>
      <c r="E126" s="121" t="s">
        <v>535</v>
      </c>
      <c r="F126" s="129" t="s">
        <v>230</v>
      </c>
      <c r="G126" s="129" t="s">
        <v>209</v>
      </c>
      <c r="H126" s="129" t="s">
        <v>536</v>
      </c>
      <c r="I126" s="129" t="s">
        <v>537</v>
      </c>
      <c r="J126" s="121">
        <v>1.5</v>
      </c>
    </row>
    <row r="127" spans="1:10" s="109" customFormat="1" ht="24.95" customHeight="1">
      <c r="A127" s="334"/>
      <c r="B127" s="298"/>
      <c r="C127" s="377"/>
      <c r="D127" s="298"/>
      <c r="E127" s="156" t="s">
        <v>538</v>
      </c>
      <c r="F127" s="129" t="s">
        <v>208</v>
      </c>
      <c r="G127" s="129" t="s">
        <v>350</v>
      </c>
      <c r="H127" s="129" t="s">
        <v>539</v>
      </c>
      <c r="I127" s="129" t="s">
        <v>540</v>
      </c>
      <c r="J127" s="129">
        <v>1</v>
      </c>
    </row>
    <row r="128" spans="1:10" s="109" customFormat="1" ht="24.95" customHeight="1">
      <c r="A128" s="334"/>
      <c r="B128" s="298"/>
      <c r="C128" s="377"/>
      <c r="D128" s="298"/>
      <c r="E128" s="129" t="s">
        <v>541</v>
      </c>
      <c r="F128" s="129" t="s">
        <v>208</v>
      </c>
      <c r="G128" s="129" t="s">
        <v>209</v>
      </c>
      <c r="H128" s="129" t="s">
        <v>542</v>
      </c>
      <c r="I128" s="129" t="s">
        <v>543</v>
      </c>
      <c r="J128" s="129">
        <v>1</v>
      </c>
    </row>
    <row r="129" spans="1:10" s="109" customFormat="1" ht="24.95" customHeight="1">
      <c r="A129" s="334"/>
      <c r="B129" s="298"/>
      <c r="C129" s="377"/>
      <c r="D129" s="298"/>
      <c r="E129" s="129" t="s">
        <v>544</v>
      </c>
      <c r="F129" s="129" t="s">
        <v>208</v>
      </c>
      <c r="G129" s="129" t="s">
        <v>209</v>
      </c>
      <c r="H129" s="129" t="s">
        <v>545</v>
      </c>
      <c r="I129" s="129" t="s">
        <v>546</v>
      </c>
      <c r="J129" s="129">
        <v>1</v>
      </c>
    </row>
    <row r="130" spans="1:10" s="109" customFormat="1" ht="24.95" customHeight="1">
      <c r="A130" s="334"/>
      <c r="B130" s="298"/>
      <c r="C130" s="377"/>
      <c r="D130" s="298"/>
      <c r="E130" s="129" t="s">
        <v>547</v>
      </c>
      <c r="F130" s="129" t="s">
        <v>208</v>
      </c>
      <c r="G130" s="129" t="s">
        <v>209</v>
      </c>
      <c r="H130" s="129" t="s">
        <v>548</v>
      </c>
      <c r="I130" s="129" t="s">
        <v>549</v>
      </c>
      <c r="J130" s="129">
        <v>1</v>
      </c>
    </row>
    <row r="131" spans="1:10" s="109" customFormat="1" ht="24.95" customHeight="1">
      <c r="A131" s="334"/>
      <c r="B131" s="298"/>
      <c r="C131" s="377"/>
      <c r="D131" s="298"/>
      <c r="E131" s="129" t="s">
        <v>550</v>
      </c>
      <c r="F131" s="129" t="s">
        <v>208</v>
      </c>
      <c r="G131" s="129" t="s">
        <v>551</v>
      </c>
      <c r="H131" s="129" t="s">
        <v>552</v>
      </c>
      <c r="I131" s="129" t="s">
        <v>553</v>
      </c>
      <c r="J131" s="129">
        <v>1</v>
      </c>
    </row>
    <row r="132" spans="1:10" ht="18.95" customHeight="1">
      <c r="A132" s="334"/>
      <c r="B132" s="277">
        <v>100013</v>
      </c>
      <c r="C132" s="291" t="s">
        <v>21</v>
      </c>
      <c r="D132" s="291"/>
      <c r="E132" s="121" t="s">
        <v>3</v>
      </c>
      <c r="F132" s="123"/>
      <c r="G132" s="122"/>
      <c r="H132" s="123"/>
      <c r="I132" s="123"/>
      <c r="J132" s="121">
        <f>SUM(J133:J141)</f>
        <v>9.5</v>
      </c>
    </row>
    <row r="133" spans="1:10" s="109" customFormat="1" ht="21.95" customHeight="1">
      <c r="A133" s="334"/>
      <c r="B133" s="278"/>
      <c r="C133" s="291"/>
      <c r="D133" s="291"/>
      <c r="E133" s="121" t="s">
        <v>554</v>
      </c>
      <c r="F133" s="121" t="s">
        <v>230</v>
      </c>
      <c r="G133" s="121" t="s">
        <v>209</v>
      </c>
      <c r="H133" s="121" t="s">
        <v>555</v>
      </c>
      <c r="I133" s="121" t="s">
        <v>556</v>
      </c>
      <c r="J133" s="121">
        <v>1</v>
      </c>
    </row>
    <row r="134" spans="1:10" s="109" customFormat="1" ht="21.95" customHeight="1">
      <c r="A134" s="334"/>
      <c r="B134" s="278"/>
      <c r="C134" s="291"/>
      <c r="D134" s="291"/>
      <c r="E134" s="121" t="s">
        <v>557</v>
      </c>
      <c r="F134" s="121" t="s">
        <v>230</v>
      </c>
      <c r="G134" s="121" t="s">
        <v>485</v>
      </c>
      <c r="H134" s="121" t="s">
        <v>558</v>
      </c>
      <c r="I134" s="121" t="s">
        <v>559</v>
      </c>
      <c r="J134" s="121">
        <v>1</v>
      </c>
    </row>
    <row r="135" spans="1:10" ht="30" customHeight="1">
      <c r="A135" s="334"/>
      <c r="B135" s="278"/>
      <c r="C135" s="291"/>
      <c r="D135" s="291"/>
      <c r="E135" s="121" t="s">
        <v>560</v>
      </c>
      <c r="F135" s="121" t="s">
        <v>230</v>
      </c>
      <c r="G135" s="121" t="s">
        <v>350</v>
      </c>
      <c r="H135" s="121" t="s">
        <v>561</v>
      </c>
      <c r="I135" s="121" t="s">
        <v>562</v>
      </c>
      <c r="J135" s="121">
        <v>1</v>
      </c>
    </row>
    <row r="136" spans="1:10" ht="21.95" customHeight="1">
      <c r="A136" s="334"/>
      <c r="B136" s="278"/>
      <c r="C136" s="291"/>
      <c r="D136" s="291"/>
      <c r="E136" s="121" t="s">
        <v>563</v>
      </c>
      <c r="F136" s="121" t="s">
        <v>208</v>
      </c>
      <c r="G136" s="121" t="s">
        <v>247</v>
      </c>
      <c r="H136" s="121" t="s">
        <v>564</v>
      </c>
      <c r="I136" s="121" t="s">
        <v>565</v>
      </c>
      <c r="J136" s="121">
        <v>1</v>
      </c>
    </row>
    <row r="137" spans="1:10" ht="27" customHeight="1">
      <c r="A137" s="334"/>
      <c r="B137" s="278"/>
      <c r="C137" s="291"/>
      <c r="D137" s="291"/>
      <c r="E137" s="121" t="s">
        <v>566</v>
      </c>
      <c r="F137" s="129" t="s">
        <v>230</v>
      </c>
      <c r="G137" s="129" t="s">
        <v>234</v>
      </c>
      <c r="H137" s="129" t="s">
        <v>567</v>
      </c>
      <c r="I137" s="129" t="s">
        <v>568</v>
      </c>
      <c r="J137" s="121">
        <v>1.5</v>
      </c>
    </row>
    <row r="138" spans="1:10" ht="27" customHeight="1">
      <c r="A138" s="334"/>
      <c r="B138" s="278"/>
      <c r="C138" s="291"/>
      <c r="D138" s="291"/>
      <c r="E138" s="156" t="s">
        <v>569</v>
      </c>
      <c r="F138" s="129" t="s">
        <v>208</v>
      </c>
      <c r="G138" s="129" t="s">
        <v>350</v>
      </c>
      <c r="H138" s="129" t="s">
        <v>570</v>
      </c>
      <c r="I138" s="129" t="s">
        <v>571</v>
      </c>
      <c r="J138" s="129">
        <v>1</v>
      </c>
    </row>
    <row r="139" spans="1:10" ht="26.1" customHeight="1">
      <c r="A139" s="334"/>
      <c r="B139" s="278"/>
      <c r="C139" s="291"/>
      <c r="D139" s="291"/>
      <c r="E139" s="129" t="s">
        <v>572</v>
      </c>
      <c r="F139" s="129" t="s">
        <v>208</v>
      </c>
      <c r="G139" s="129" t="s">
        <v>209</v>
      </c>
      <c r="H139" s="129" t="s">
        <v>573</v>
      </c>
      <c r="I139" s="129" t="s">
        <v>574</v>
      </c>
      <c r="J139" s="129">
        <v>1</v>
      </c>
    </row>
    <row r="140" spans="1:10" ht="27.95" customHeight="1">
      <c r="A140" s="334"/>
      <c r="B140" s="278"/>
      <c r="C140" s="291"/>
      <c r="D140" s="291"/>
      <c r="E140" s="129" t="s">
        <v>575</v>
      </c>
      <c r="F140" s="129" t="s">
        <v>208</v>
      </c>
      <c r="G140" s="129" t="s">
        <v>209</v>
      </c>
      <c r="H140" s="129" t="s">
        <v>576</v>
      </c>
      <c r="I140" s="129" t="s">
        <v>577</v>
      </c>
      <c r="J140" s="129">
        <v>1</v>
      </c>
    </row>
    <row r="141" spans="1:10" ht="21.95" customHeight="1">
      <c r="A141" s="334"/>
      <c r="B141" s="278"/>
      <c r="C141" s="291"/>
      <c r="D141" s="291"/>
      <c r="E141" s="129" t="s">
        <v>578</v>
      </c>
      <c r="F141" s="129" t="s">
        <v>208</v>
      </c>
      <c r="G141" s="129" t="s">
        <v>234</v>
      </c>
      <c r="H141" s="129" t="s">
        <v>579</v>
      </c>
      <c r="I141" s="129" t="s">
        <v>580</v>
      </c>
      <c r="J141" s="121">
        <v>1</v>
      </c>
    </row>
    <row r="142" spans="1:10" ht="21.95" customHeight="1">
      <c r="A142" s="334"/>
      <c r="B142" s="276">
        <v>100014</v>
      </c>
      <c r="C142" s="377" t="s">
        <v>22</v>
      </c>
      <c r="D142" s="298"/>
      <c r="E142" s="123" t="s">
        <v>3</v>
      </c>
      <c r="F142" s="124"/>
      <c r="G142" s="125"/>
      <c r="H142" s="124"/>
      <c r="I142" s="124"/>
      <c r="J142" s="121">
        <f>SUM(J143:J149)</f>
        <v>7</v>
      </c>
    </row>
    <row r="143" spans="1:10" s="109" customFormat="1" ht="30" customHeight="1">
      <c r="A143" s="334"/>
      <c r="B143" s="276"/>
      <c r="C143" s="377"/>
      <c r="D143" s="298"/>
      <c r="E143" s="121" t="s">
        <v>581</v>
      </c>
      <c r="F143" s="121" t="s">
        <v>230</v>
      </c>
      <c r="G143" s="121" t="s">
        <v>209</v>
      </c>
      <c r="H143" s="121" t="s">
        <v>582</v>
      </c>
      <c r="I143" s="121" t="s">
        <v>583</v>
      </c>
      <c r="J143" s="121">
        <v>1</v>
      </c>
    </row>
    <row r="144" spans="1:10" ht="24.95" customHeight="1">
      <c r="A144" s="334"/>
      <c r="B144" s="276"/>
      <c r="C144" s="377"/>
      <c r="D144" s="298"/>
      <c r="E144" s="129" t="s">
        <v>584</v>
      </c>
      <c r="F144" s="129" t="s">
        <v>226</v>
      </c>
      <c r="G144" s="129" t="s">
        <v>585</v>
      </c>
      <c r="H144" s="129" t="s">
        <v>586</v>
      </c>
      <c r="I144" s="129" t="s">
        <v>587</v>
      </c>
      <c r="J144" s="121">
        <v>1</v>
      </c>
    </row>
    <row r="145" spans="1:10" ht="24.95" customHeight="1">
      <c r="A145" s="334"/>
      <c r="B145" s="276"/>
      <c r="C145" s="377"/>
      <c r="D145" s="298"/>
      <c r="E145" s="121" t="s">
        <v>588</v>
      </c>
      <c r="F145" s="129" t="s">
        <v>226</v>
      </c>
      <c r="G145" s="129" t="s">
        <v>551</v>
      </c>
      <c r="H145" s="129" t="s">
        <v>589</v>
      </c>
      <c r="I145" s="129" t="s">
        <v>590</v>
      </c>
      <c r="J145" s="121">
        <v>1</v>
      </c>
    </row>
    <row r="146" spans="1:10" ht="24.95" customHeight="1">
      <c r="A146" s="334"/>
      <c r="B146" s="276"/>
      <c r="C146" s="377"/>
      <c r="D146" s="298"/>
      <c r="E146" s="156" t="s">
        <v>591</v>
      </c>
      <c r="F146" s="129" t="s">
        <v>208</v>
      </c>
      <c r="G146" s="129" t="s">
        <v>350</v>
      </c>
      <c r="H146" s="129" t="s">
        <v>592</v>
      </c>
      <c r="I146" s="129" t="s">
        <v>593</v>
      </c>
      <c r="J146" s="129">
        <v>1</v>
      </c>
    </row>
    <row r="147" spans="1:10" ht="24.95" customHeight="1">
      <c r="A147" s="334"/>
      <c r="B147" s="276"/>
      <c r="C147" s="377"/>
      <c r="D147" s="298"/>
      <c r="E147" s="129" t="s">
        <v>594</v>
      </c>
      <c r="F147" s="129" t="s">
        <v>208</v>
      </c>
      <c r="G147" s="129" t="s">
        <v>209</v>
      </c>
      <c r="H147" s="129" t="s">
        <v>595</v>
      </c>
      <c r="I147" s="129" t="s">
        <v>596</v>
      </c>
      <c r="J147" s="129">
        <v>1</v>
      </c>
    </row>
    <row r="148" spans="1:10" ht="24.95" customHeight="1">
      <c r="A148" s="334"/>
      <c r="B148" s="276"/>
      <c r="C148" s="377"/>
      <c r="D148" s="298"/>
      <c r="E148" s="129" t="s">
        <v>597</v>
      </c>
      <c r="F148" s="129" t="s">
        <v>208</v>
      </c>
      <c r="G148" s="129" t="s">
        <v>209</v>
      </c>
      <c r="H148" s="129" t="s">
        <v>598</v>
      </c>
      <c r="I148" s="129" t="s">
        <v>599</v>
      </c>
      <c r="J148" s="129">
        <v>1</v>
      </c>
    </row>
    <row r="149" spans="1:10" ht="24.95" customHeight="1">
      <c r="A149" s="334"/>
      <c r="B149" s="276"/>
      <c r="C149" s="377"/>
      <c r="D149" s="298"/>
      <c r="E149" s="129" t="s">
        <v>600</v>
      </c>
      <c r="F149" s="129" t="s">
        <v>208</v>
      </c>
      <c r="G149" s="129" t="s">
        <v>485</v>
      </c>
      <c r="H149" s="129" t="s">
        <v>601</v>
      </c>
      <c r="I149" s="129" t="s">
        <v>602</v>
      </c>
      <c r="J149" s="129">
        <v>1</v>
      </c>
    </row>
    <row r="150" spans="1:10" ht="21.95" customHeight="1">
      <c r="A150" s="334"/>
      <c r="B150" s="276">
        <v>100015</v>
      </c>
      <c r="C150" s="288" t="s">
        <v>23</v>
      </c>
      <c r="D150" s="289"/>
      <c r="E150" s="121" t="s">
        <v>3</v>
      </c>
      <c r="F150" s="121"/>
      <c r="G150" s="121"/>
      <c r="H150" s="121"/>
      <c r="I150" s="121"/>
      <c r="J150" s="123">
        <f>SUM(J151:J163)</f>
        <v>14.5</v>
      </c>
    </row>
    <row r="151" spans="1:10" s="109" customFormat="1" ht="30" customHeight="1">
      <c r="A151" s="334"/>
      <c r="B151" s="276"/>
      <c r="C151" s="378"/>
      <c r="D151" s="294"/>
      <c r="E151" s="121" t="s">
        <v>603</v>
      </c>
      <c r="F151" s="121" t="s">
        <v>230</v>
      </c>
      <c r="G151" s="121" t="s">
        <v>239</v>
      </c>
      <c r="H151" s="121" t="s">
        <v>604</v>
      </c>
      <c r="I151" s="121" t="s">
        <v>605</v>
      </c>
      <c r="J151" s="121">
        <v>1</v>
      </c>
    </row>
    <row r="152" spans="1:10" s="109" customFormat="1" ht="24.95" customHeight="1">
      <c r="A152" s="334"/>
      <c r="B152" s="276"/>
      <c r="C152" s="378"/>
      <c r="D152" s="294"/>
      <c r="E152" s="121" t="s">
        <v>606</v>
      </c>
      <c r="F152" s="121" t="s">
        <v>230</v>
      </c>
      <c r="G152" s="121" t="s">
        <v>234</v>
      </c>
      <c r="H152" s="121" t="s">
        <v>607</v>
      </c>
      <c r="I152" s="121" t="s">
        <v>608</v>
      </c>
      <c r="J152" s="121">
        <v>1</v>
      </c>
    </row>
    <row r="153" spans="1:10" s="109" customFormat="1" ht="27" customHeight="1">
      <c r="A153" s="334"/>
      <c r="B153" s="276"/>
      <c r="C153" s="378"/>
      <c r="D153" s="294"/>
      <c r="E153" s="121" t="s">
        <v>609</v>
      </c>
      <c r="F153" s="121" t="s">
        <v>230</v>
      </c>
      <c r="G153" s="121" t="s">
        <v>489</v>
      </c>
      <c r="H153" s="121" t="s">
        <v>610</v>
      </c>
      <c r="I153" s="121" t="s">
        <v>611</v>
      </c>
      <c r="J153" s="121">
        <v>1</v>
      </c>
    </row>
    <row r="154" spans="1:10" s="109" customFormat="1" ht="24" customHeight="1">
      <c r="A154" s="334"/>
      <c r="B154" s="276"/>
      <c r="C154" s="378"/>
      <c r="D154" s="294"/>
      <c r="E154" s="121" t="s">
        <v>612</v>
      </c>
      <c r="F154" s="121" t="s">
        <v>208</v>
      </c>
      <c r="G154" s="121" t="s">
        <v>247</v>
      </c>
      <c r="H154" s="121" t="s">
        <v>613</v>
      </c>
      <c r="I154" s="121" t="s">
        <v>614</v>
      </c>
      <c r="J154" s="121">
        <v>1</v>
      </c>
    </row>
    <row r="155" spans="1:10" s="109" customFormat="1" ht="24" customHeight="1">
      <c r="A155" s="334"/>
      <c r="B155" s="276"/>
      <c r="C155" s="378"/>
      <c r="D155" s="294"/>
      <c r="E155" s="121" t="s">
        <v>615</v>
      </c>
      <c r="F155" s="121" t="s">
        <v>208</v>
      </c>
      <c r="G155" s="121" t="s">
        <v>247</v>
      </c>
      <c r="H155" s="121" t="s">
        <v>616</v>
      </c>
      <c r="I155" s="121" t="s">
        <v>617</v>
      </c>
      <c r="J155" s="121">
        <v>1</v>
      </c>
    </row>
    <row r="156" spans="1:10" s="109" customFormat="1" ht="21.95" customHeight="1">
      <c r="A156" s="334"/>
      <c r="B156" s="276"/>
      <c r="C156" s="378"/>
      <c r="D156" s="294"/>
      <c r="E156" s="121" t="s">
        <v>618</v>
      </c>
      <c r="F156" s="129" t="s">
        <v>230</v>
      </c>
      <c r="G156" s="129" t="s">
        <v>209</v>
      </c>
      <c r="H156" s="129" t="s">
        <v>619</v>
      </c>
      <c r="I156" s="129" t="s">
        <v>620</v>
      </c>
      <c r="J156" s="121">
        <v>1.5</v>
      </c>
    </row>
    <row r="157" spans="1:10" ht="21.95" customHeight="1">
      <c r="A157" s="334"/>
      <c r="B157" s="276"/>
      <c r="C157" s="378"/>
      <c r="D157" s="294"/>
      <c r="E157" s="121" t="s">
        <v>621</v>
      </c>
      <c r="F157" s="129" t="s">
        <v>230</v>
      </c>
      <c r="G157" s="129" t="s">
        <v>209</v>
      </c>
      <c r="H157" s="129" t="s">
        <v>622</v>
      </c>
      <c r="I157" s="129" t="s">
        <v>623</v>
      </c>
      <c r="J157" s="121">
        <v>1.5</v>
      </c>
    </row>
    <row r="158" spans="1:10" ht="21.95" customHeight="1">
      <c r="A158" s="334"/>
      <c r="B158" s="276"/>
      <c r="C158" s="378"/>
      <c r="D158" s="294"/>
      <c r="E158" s="121" t="s">
        <v>624</v>
      </c>
      <c r="F158" s="129" t="s">
        <v>230</v>
      </c>
      <c r="G158" s="129" t="s">
        <v>239</v>
      </c>
      <c r="H158" s="129" t="s">
        <v>625</v>
      </c>
      <c r="I158" s="129" t="s">
        <v>626</v>
      </c>
      <c r="J158" s="121">
        <v>1.5</v>
      </c>
    </row>
    <row r="159" spans="1:10" ht="21.95" customHeight="1">
      <c r="A159" s="334"/>
      <c r="B159" s="276"/>
      <c r="C159" s="378"/>
      <c r="D159" s="294"/>
      <c r="E159" s="156" t="s">
        <v>627</v>
      </c>
      <c r="F159" s="129" t="s">
        <v>208</v>
      </c>
      <c r="G159" s="129" t="s">
        <v>350</v>
      </c>
      <c r="H159" s="129" t="s">
        <v>628</v>
      </c>
      <c r="I159" s="129" t="s">
        <v>629</v>
      </c>
      <c r="J159" s="129">
        <v>1</v>
      </c>
    </row>
    <row r="160" spans="1:10" ht="27.95" customHeight="1">
      <c r="A160" s="334"/>
      <c r="B160" s="276"/>
      <c r="C160" s="378"/>
      <c r="D160" s="294"/>
      <c r="E160" s="129" t="s">
        <v>630</v>
      </c>
      <c r="F160" s="129" t="s">
        <v>208</v>
      </c>
      <c r="G160" s="129" t="s">
        <v>209</v>
      </c>
      <c r="H160" s="129" t="s">
        <v>631</v>
      </c>
      <c r="I160" s="129" t="s">
        <v>632</v>
      </c>
      <c r="J160" s="129">
        <v>1</v>
      </c>
    </row>
    <row r="161" spans="1:10" ht="23.1" customHeight="1">
      <c r="A161" s="334"/>
      <c r="B161" s="276"/>
      <c r="C161" s="378"/>
      <c r="D161" s="294"/>
      <c r="E161" s="129" t="s">
        <v>633</v>
      </c>
      <c r="F161" s="129" t="s">
        <v>208</v>
      </c>
      <c r="G161" s="129" t="s">
        <v>209</v>
      </c>
      <c r="H161" s="129" t="s">
        <v>634</v>
      </c>
      <c r="I161" s="129" t="s">
        <v>635</v>
      </c>
      <c r="J161" s="129">
        <v>1</v>
      </c>
    </row>
    <row r="162" spans="1:10" ht="27" customHeight="1">
      <c r="A162" s="334"/>
      <c r="B162" s="276"/>
      <c r="C162" s="378"/>
      <c r="D162" s="294"/>
      <c r="E162" s="129" t="s">
        <v>636</v>
      </c>
      <c r="F162" s="129" t="s">
        <v>208</v>
      </c>
      <c r="G162" s="129" t="s">
        <v>489</v>
      </c>
      <c r="H162" s="129" t="s">
        <v>637</v>
      </c>
      <c r="I162" s="129" t="s">
        <v>638</v>
      </c>
      <c r="J162" s="129">
        <v>1</v>
      </c>
    </row>
    <row r="163" spans="1:10" ht="27.95" customHeight="1">
      <c r="A163" s="334"/>
      <c r="B163" s="276"/>
      <c r="C163" s="378"/>
      <c r="D163" s="294"/>
      <c r="E163" s="129" t="s">
        <v>639</v>
      </c>
      <c r="F163" s="129" t="s">
        <v>208</v>
      </c>
      <c r="G163" s="129" t="s">
        <v>234</v>
      </c>
      <c r="H163" s="129" t="s">
        <v>640</v>
      </c>
      <c r="I163" s="129" t="s">
        <v>641</v>
      </c>
      <c r="J163" s="129">
        <v>1</v>
      </c>
    </row>
    <row r="164" spans="1:10" ht="21.95" customHeight="1">
      <c r="A164" s="334"/>
      <c r="B164" s="276">
        <v>100016</v>
      </c>
      <c r="C164" s="388" t="s">
        <v>24</v>
      </c>
      <c r="D164" s="388"/>
      <c r="E164" s="158" t="s">
        <v>3</v>
      </c>
      <c r="F164" s="158"/>
      <c r="G164" s="159"/>
      <c r="H164" s="158"/>
      <c r="I164" s="158"/>
      <c r="J164" s="121">
        <f>SUM(J165:J172)</f>
        <v>11</v>
      </c>
    </row>
    <row r="165" spans="1:10" ht="21.95" customHeight="1">
      <c r="A165" s="334"/>
      <c r="B165" s="276"/>
      <c r="C165" s="388"/>
      <c r="D165" s="388"/>
      <c r="E165" s="121" t="s">
        <v>642</v>
      </c>
      <c r="F165" s="158" t="s">
        <v>230</v>
      </c>
      <c r="G165" s="158" t="s">
        <v>243</v>
      </c>
      <c r="H165" s="158" t="s">
        <v>643</v>
      </c>
      <c r="I165" s="158" t="s">
        <v>644</v>
      </c>
      <c r="J165" s="158">
        <v>2</v>
      </c>
    </row>
    <row r="166" spans="1:10" ht="21.95" customHeight="1">
      <c r="A166" s="334"/>
      <c r="B166" s="276"/>
      <c r="C166" s="388"/>
      <c r="D166" s="388"/>
      <c r="E166" s="121" t="s">
        <v>645</v>
      </c>
      <c r="F166" s="158" t="s">
        <v>230</v>
      </c>
      <c r="G166" s="158" t="s">
        <v>243</v>
      </c>
      <c r="H166" s="158" t="s">
        <v>646</v>
      </c>
      <c r="I166" s="158" t="s">
        <v>647</v>
      </c>
      <c r="J166" s="158">
        <v>2</v>
      </c>
    </row>
    <row r="167" spans="1:10" ht="21.95" customHeight="1">
      <c r="A167" s="334"/>
      <c r="B167" s="276"/>
      <c r="C167" s="388"/>
      <c r="D167" s="388"/>
      <c r="E167" s="121" t="s">
        <v>648</v>
      </c>
      <c r="F167" s="158" t="s">
        <v>230</v>
      </c>
      <c r="G167" s="158" t="s">
        <v>243</v>
      </c>
      <c r="H167" s="158" t="s">
        <v>649</v>
      </c>
      <c r="I167" s="158" t="s">
        <v>650</v>
      </c>
      <c r="J167" s="158">
        <v>2</v>
      </c>
    </row>
    <row r="168" spans="1:10" ht="27" customHeight="1">
      <c r="A168" s="334"/>
      <c r="B168" s="276"/>
      <c r="C168" s="388"/>
      <c r="D168" s="388"/>
      <c r="E168" s="121" t="s">
        <v>651</v>
      </c>
      <c r="F168" s="129" t="s">
        <v>226</v>
      </c>
      <c r="G168" s="129" t="s">
        <v>209</v>
      </c>
      <c r="H168" s="129" t="s">
        <v>652</v>
      </c>
      <c r="I168" s="129" t="s">
        <v>653</v>
      </c>
      <c r="J168" s="158">
        <v>1</v>
      </c>
    </row>
    <row r="169" spans="1:10" ht="26.1" customHeight="1">
      <c r="A169" s="334"/>
      <c r="B169" s="276"/>
      <c r="C169" s="388"/>
      <c r="D169" s="388"/>
      <c r="E169" s="129" t="s">
        <v>654</v>
      </c>
      <c r="F169" s="129" t="s">
        <v>208</v>
      </c>
      <c r="G169" s="129" t="s">
        <v>209</v>
      </c>
      <c r="H169" s="129" t="s">
        <v>655</v>
      </c>
      <c r="I169" s="129" t="s">
        <v>656</v>
      </c>
      <c r="J169" s="129">
        <v>1</v>
      </c>
    </row>
    <row r="170" spans="1:10" ht="21.95" customHeight="1">
      <c r="A170" s="334"/>
      <c r="B170" s="276"/>
      <c r="C170" s="388"/>
      <c r="D170" s="388"/>
      <c r="E170" s="129" t="s">
        <v>657</v>
      </c>
      <c r="F170" s="129" t="s">
        <v>208</v>
      </c>
      <c r="G170" s="129" t="s">
        <v>209</v>
      </c>
      <c r="H170" s="129" t="s">
        <v>658</v>
      </c>
      <c r="I170" s="129" t="s">
        <v>659</v>
      </c>
      <c r="J170" s="129">
        <v>1</v>
      </c>
    </row>
    <row r="171" spans="1:10" ht="21.95" customHeight="1">
      <c r="A171" s="334"/>
      <c r="B171" s="276"/>
      <c r="C171" s="388"/>
      <c r="D171" s="388"/>
      <c r="E171" s="129" t="s">
        <v>660</v>
      </c>
      <c r="F171" s="129" t="s">
        <v>208</v>
      </c>
      <c r="G171" s="129" t="s">
        <v>328</v>
      </c>
      <c r="H171" s="129" t="s">
        <v>661</v>
      </c>
      <c r="I171" s="129" t="s">
        <v>662</v>
      </c>
      <c r="J171" s="129">
        <v>1</v>
      </c>
    </row>
    <row r="172" spans="1:10" ht="26.1" customHeight="1">
      <c r="A172" s="334"/>
      <c r="B172" s="276"/>
      <c r="C172" s="388"/>
      <c r="D172" s="388"/>
      <c r="E172" s="129" t="s">
        <v>663</v>
      </c>
      <c r="F172" s="129" t="s">
        <v>208</v>
      </c>
      <c r="G172" s="129" t="s">
        <v>551</v>
      </c>
      <c r="H172" s="129" t="s">
        <v>664</v>
      </c>
      <c r="I172" s="129" t="s">
        <v>665</v>
      </c>
      <c r="J172" s="129">
        <v>1</v>
      </c>
    </row>
    <row r="173" spans="1:10" ht="21.95" customHeight="1">
      <c r="A173" s="334"/>
      <c r="B173" s="361">
        <v>100017</v>
      </c>
      <c r="C173" s="377" t="s">
        <v>25</v>
      </c>
      <c r="D173" s="298"/>
      <c r="E173" s="121" t="s">
        <v>3</v>
      </c>
      <c r="F173" s="121"/>
      <c r="G173" s="121"/>
      <c r="H173" s="121"/>
      <c r="I173" s="121"/>
      <c r="J173" s="121">
        <f>SUM(J174:J180)</f>
        <v>11</v>
      </c>
    </row>
    <row r="174" spans="1:10" s="109" customFormat="1" ht="21.95" customHeight="1">
      <c r="A174" s="334"/>
      <c r="B174" s="361"/>
      <c r="C174" s="377"/>
      <c r="D174" s="298"/>
      <c r="E174" s="121" t="s">
        <v>666</v>
      </c>
      <c r="F174" s="121" t="s">
        <v>230</v>
      </c>
      <c r="G174" s="121" t="s">
        <v>243</v>
      </c>
      <c r="H174" s="121" t="s">
        <v>667</v>
      </c>
      <c r="I174" s="121" t="s">
        <v>668</v>
      </c>
      <c r="J174" s="121">
        <v>2</v>
      </c>
    </row>
    <row r="175" spans="1:10" s="109" customFormat="1" ht="21.95" customHeight="1">
      <c r="A175" s="334"/>
      <c r="B175" s="361"/>
      <c r="C175" s="377"/>
      <c r="D175" s="298"/>
      <c r="E175" s="121" t="s">
        <v>669</v>
      </c>
      <c r="F175" s="121" t="s">
        <v>230</v>
      </c>
      <c r="G175" s="121" t="s">
        <v>243</v>
      </c>
      <c r="H175" s="121" t="s">
        <v>670</v>
      </c>
      <c r="I175" s="121" t="s">
        <v>671</v>
      </c>
      <c r="J175" s="121">
        <v>2</v>
      </c>
    </row>
    <row r="176" spans="1:10" s="109" customFormat="1" ht="21.95" customHeight="1">
      <c r="A176" s="334"/>
      <c r="B176" s="361"/>
      <c r="C176" s="377"/>
      <c r="D176" s="298"/>
      <c r="E176" s="121" t="s">
        <v>672</v>
      </c>
      <c r="F176" s="121" t="s">
        <v>208</v>
      </c>
      <c r="G176" s="121" t="s">
        <v>247</v>
      </c>
      <c r="H176" s="121" t="s">
        <v>673</v>
      </c>
      <c r="I176" s="121" t="s">
        <v>674</v>
      </c>
      <c r="J176" s="121">
        <v>1</v>
      </c>
    </row>
    <row r="177" spans="1:10" ht="21.95" customHeight="1">
      <c r="A177" s="334"/>
      <c r="B177" s="361"/>
      <c r="C177" s="377"/>
      <c r="D177" s="298"/>
      <c r="E177" s="152" t="s">
        <v>675</v>
      </c>
      <c r="F177" s="121" t="s">
        <v>230</v>
      </c>
      <c r="G177" s="121" t="s">
        <v>243</v>
      </c>
      <c r="H177" s="153" t="s">
        <v>676</v>
      </c>
      <c r="I177" s="151" t="s">
        <v>677</v>
      </c>
      <c r="J177" s="121">
        <v>2</v>
      </c>
    </row>
    <row r="178" spans="1:10" ht="21.95" customHeight="1">
      <c r="A178" s="334"/>
      <c r="B178" s="361"/>
      <c r="C178" s="377"/>
      <c r="D178" s="298"/>
      <c r="E178" s="152" t="s">
        <v>678</v>
      </c>
      <c r="F178" s="121" t="s">
        <v>230</v>
      </c>
      <c r="G178" s="121" t="s">
        <v>243</v>
      </c>
      <c r="H178" s="153" t="s">
        <v>679</v>
      </c>
      <c r="I178" s="151" t="s">
        <v>680</v>
      </c>
      <c r="J178" s="121">
        <v>2</v>
      </c>
    </row>
    <row r="179" spans="1:10" ht="21.95" customHeight="1">
      <c r="A179" s="334"/>
      <c r="B179" s="361"/>
      <c r="C179" s="377"/>
      <c r="D179" s="298"/>
      <c r="E179" s="129" t="s">
        <v>681</v>
      </c>
      <c r="F179" s="129" t="s">
        <v>208</v>
      </c>
      <c r="G179" s="129" t="s">
        <v>209</v>
      </c>
      <c r="H179" s="129" t="s">
        <v>682</v>
      </c>
      <c r="I179" s="129" t="s">
        <v>683</v>
      </c>
      <c r="J179" s="129">
        <v>1</v>
      </c>
    </row>
    <row r="180" spans="1:10" ht="21.95" customHeight="1">
      <c r="A180" s="334"/>
      <c r="B180" s="361"/>
      <c r="C180" s="377"/>
      <c r="D180" s="298"/>
      <c r="E180" s="129" t="s">
        <v>684</v>
      </c>
      <c r="F180" s="129" t="s">
        <v>208</v>
      </c>
      <c r="G180" s="129" t="s">
        <v>551</v>
      </c>
      <c r="H180" s="129" t="s">
        <v>685</v>
      </c>
      <c r="I180" s="129" t="s">
        <v>686</v>
      </c>
      <c r="J180" s="129">
        <v>1</v>
      </c>
    </row>
    <row r="181" spans="1:10" ht="21.95" customHeight="1">
      <c r="A181" s="334"/>
      <c r="B181" s="362">
        <v>100018</v>
      </c>
      <c r="C181" s="295" t="s">
        <v>26</v>
      </c>
      <c r="D181" s="296"/>
      <c r="E181" s="121" t="s">
        <v>3</v>
      </c>
      <c r="F181" s="121"/>
      <c r="G181" s="121"/>
      <c r="H181" s="121"/>
      <c r="I181" s="121"/>
      <c r="J181" s="121">
        <f>SUM(J182:J187)</f>
        <v>8</v>
      </c>
    </row>
    <row r="182" spans="1:10" ht="21.95" customHeight="1">
      <c r="A182" s="334"/>
      <c r="B182" s="362"/>
      <c r="C182" s="297"/>
      <c r="D182" s="298"/>
      <c r="E182" s="121" t="s">
        <v>687</v>
      </c>
      <c r="F182" s="121" t="s">
        <v>230</v>
      </c>
      <c r="G182" s="121" t="s">
        <v>243</v>
      </c>
      <c r="H182" s="121" t="s">
        <v>688</v>
      </c>
      <c r="I182" s="121" t="s">
        <v>689</v>
      </c>
      <c r="J182" s="121">
        <v>2</v>
      </c>
    </row>
    <row r="183" spans="1:10" ht="21.95" customHeight="1">
      <c r="A183" s="334"/>
      <c r="B183" s="362"/>
      <c r="C183" s="297"/>
      <c r="D183" s="298"/>
      <c r="E183" s="121" t="s">
        <v>690</v>
      </c>
      <c r="F183" s="121" t="s">
        <v>230</v>
      </c>
      <c r="G183" s="121" t="s">
        <v>239</v>
      </c>
      <c r="H183" s="121" t="s">
        <v>691</v>
      </c>
      <c r="I183" s="121" t="s">
        <v>692</v>
      </c>
      <c r="J183" s="121">
        <v>1</v>
      </c>
    </row>
    <row r="184" spans="1:10" ht="21.95" customHeight="1">
      <c r="A184" s="334"/>
      <c r="B184" s="362"/>
      <c r="C184" s="297"/>
      <c r="D184" s="298"/>
      <c r="E184" s="121" t="s">
        <v>693</v>
      </c>
      <c r="F184" s="121" t="s">
        <v>208</v>
      </c>
      <c r="G184" s="121" t="s">
        <v>247</v>
      </c>
      <c r="H184" s="121" t="s">
        <v>694</v>
      </c>
      <c r="I184" s="121" t="s">
        <v>695</v>
      </c>
      <c r="J184" s="121">
        <v>1</v>
      </c>
    </row>
    <row r="185" spans="1:10" ht="21.95" customHeight="1">
      <c r="A185" s="334"/>
      <c r="B185" s="362"/>
      <c r="C185" s="297"/>
      <c r="D185" s="298"/>
      <c r="E185" s="152" t="s">
        <v>696</v>
      </c>
      <c r="F185" s="121" t="s">
        <v>230</v>
      </c>
      <c r="G185" s="121" t="s">
        <v>243</v>
      </c>
      <c r="H185" s="121" t="s">
        <v>697</v>
      </c>
      <c r="I185" s="151" t="s">
        <v>698</v>
      </c>
      <c r="J185" s="121">
        <v>2</v>
      </c>
    </row>
    <row r="186" spans="1:10" ht="21.95" customHeight="1">
      <c r="A186" s="334"/>
      <c r="B186" s="362"/>
      <c r="C186" s="297"/>
      <c r="D186" s="298"/>
      <c r="E186" s="129" t="s">
        <v>699</v>
      </c>
      <c r="F186" s="129" t="s">
        <v>208</v>
      </c>
      <c r="G186" s="129" t="s">
        <v>209</v>
      </c>
      <c r="H186" s="129" t="s">
        <v>700</v>
      </c>
      <c r="I186" s="129" t="s">
        <v>701</v>
      </c>
      <c r="J186" s="129">
        <v>1</v>
      </c>
    </row>
    <row r="187" spans="1:10" ht="21.95" customHeight="1">
      <c r="A187" s="334"/>
      <c r="B187" s="362"/>
      <c r="C187" s="297"/>
      <c r="D187" s="298"/>
      <c r="E187" s="129" t="s">
        <v>702</v>
      </c>
      <c r="F187" s="129" t="s">
        <v>208</v>
      </c>
      <c r="G187" s="129" t="s">
        <v>281</v>
      </c>
      <c r="H187" s="129" t="s">
        <v>703</v>
      </c>
      <c r="I187" s="129" t="s">
        <v>704</v>
      </c>
      <c r="J187" s="129">
        <v>1</v>
      </c>
    </row>
    <row r="188" spans="1:10" ht="21.95" customHeight="1">
      <c r="A188" s="334"/>
      <c r="B188" s="362">
        <v>100019</v>
      </c>
      <c r="C188" s="290" t="s">
        <v>27</v>
      </c>
      <c r="D188" s="290"/>
      <c r="E188" s="124" t="s">
        <v>3</v>
      </c>
      <c r="F188" s="124"/>
      <c r="G188" s="125"/>
      <c r="H188" s="124"/>
      <c r="I188" s="124"/>
      <c r="J188" s="121">
        <f>SUM(J189:J191)</f>
        <v>3</v>
      </c>
    </row>
    <row r="189" spans="1:10" s="109" customFormat="1" ht="21.95" customHeight="1">
      <c r="A189" s="334"/>
      <c r="B189" s="362"/>
      <c r="C189" s="290"/>
      <c r="D189" s="290"/>
      <c r="E189" s="121" t="s">
        <v>705</v>
      </c>
      <c r="F189" s="121" t="s">
        <v>208</v>
      </c>
      <c r="G189" s="121" t="s">
        <v>247</v>
      </c>
      <c r="H189" s="121" t="s">
        <v>706</v>
      </c>
      <c r="I189" s="121" t="s">
        <v>707</v>
      </c>
      <c r="J189" s="121">
        <v>1</v>
      </c>
    </row>
    <row r="190" spans="1:10" ht="27" customHeight="1">
      <c r="A190" s="334"/>
      <c r="B190" s="362"/>
      <c r="C190" s="290"/>
      <c r="D190" s="290"/>
      <c r="E190" s="121" t="s">
        <v>708</v>
      </c>
      <c r="F190" s="129" t="s">
        <v>226</v>
      </c>
      <c r="G190" s="129" t="s">
        <v>709</v>
      </c>
      <c r="H190" s="129" t="s">
        <v>710</v>
      </c>
      <c r="I190" s="129" t="s">
        <v>711</v>
      </c>
      <c r="J190" s="121">
        <v>1</v>
      </c>
    </row>
    <row r="191" spans="1:10" ht="21.95" customHeight="1">
      <c r="A191" s="334"/>
      <c r="B191" s="362"/>
      <c r="C191" s="290"/>
      <c r="D191" s="290"/>
      <c r="E191" s="129" t="s">
        <v>712</v>
      </c>
      <c r="F191" s="129" t="s">
        <v>208</v>
      </c>
      <c r="G191" s="129" t="s">
        <v>551</v>
      </c>
      <c r="H191" s="129" t="s">
        <v>713</v>
      </c>
      <c r="I191" s="129" t="s">
        <v>714</v>
      </c>
      <c r="J191" s="129">
        <v>1</v>
      </c>
    </row>
    <row r="192" spans="1:10" ht="21.95" customHeight="1">
      <c r="A192" s="334"/>
      <c r="B192" s="361">
        <v>100020</v>
      </c>
      <c r="C192" s="377" t="s">
        <v>28</v>
      </c>
      <c r="D192" s="298"/>
      <c r="E192" s="126" t="s">
        <v>3</v>
      </c>
      <c r="F192" s="121"/>
      <c r="G192" s="121"/>
      <c r="H192" s="121"/>
      <c r="I192" s="121"/>
      <c r="J192" s="121">
        <f>SUM(J193:J200)</f>
        <v>12</v>
      </c>
    </row>
    <row r="193" spans="1:10" s="109" customFormat="1" ht="21.95" customHeight="1">
      <c r="A193" s="334"/>
      <c r="B193" s="361"/>
      <c r="C193" s="377"/>
      <c r="D193" s="298"/>
      <c r="E193" s="121" t="s">
        <v>715</v>
      </c>
      <c r="F193" s="121" t="s">
        <v>230</v>
      </c>
      <c r="G193" s="121" t="s">
        <v>243</v>
      </c>
      <c r="H193" s="155" t="s">
        <v>716</v>
      </c>
      <c r="I193" s="155" t="s">
        <v>717</v>
      </c>
      <c r="J193" s="155">
        <v>2</v>
      </c>
    </row>
    <row r="194" spans="1:10" s="109" customFormat="1" ht="21.95" customHeight="1">
      <c r="A194" s="334"/>
      <c r="B194" s="361"/>
      <c r="C194" s="377"/>
      <c r="D194" s="298"/>
      <c r="E194" s="121" t="s">
        <v>718</v>
      </c>
      <c r="F194" s="155" t="s">
        <v>230</v>
      </c>
      <c r="G194" s="155" t="s">
        <v>243</v>
      </c>
      <c r="H194" s="155" t="s">
        <v>719</v>
      </c>
      <c r="I194" s="155" t="s">
        <v>720</v>
      </c>
      <c r="J194" s="155">
        <v>2</v>
      </c>
    </row>
    <row r="195" spans="1:10" s="109" customFormat="1" ht="21.95" customHeight="1">
      <c r="A195" s="334"/>
      <c r="B195" s="361"/>
      <c r="C195" s="377"/>
      <c r="D195" s="298"/>
      <c r="E195" s="152" t="s">
        <v>721</v>
      </c>
      <c r="F195" s="121" t="s">
        <v>230</v>
      </c>
      <c r="G195" s="121" t="s">
        <v>243</v>
      </c>
      <c r="H195" s="153" t="s">
        <v>722</v>
      </c>
      <c r="I195" s="151" t="s">
        <v>723</v>
      </c>
      <c r="J195" s="155">
        <v>2</v>
      </c>
    </row>
    <row r="196" spans="1:10" s="109" customFormat="1" ht="21.95" customHeight="1">
      <c r="A196" s="334"/>
      <c r="B196" s="361"/>
      <c r="C196" s="377"/>
      <c r="D196" s="298"/>
      <c r="E196" s="152" t="s">
        <v>724</v>
      </c>
      <c r="F196" s="155" t="s">
        <v>230</v>
      </c>
      <c r="G196" s="155" t="s">
        <v>243</v>
      </c>
      <c r="H196" s="153" t="s">
        <v>725</v>
      </c>
      <c r="I196" s="151" t="s">
        <v>726</v>
      </c>
      <c r="J196" s="155">
        <v>2</v>
      </c>
    </row>
    <row r="197" spans="1:10" s="109" customFormat="1" ht="21.95" customHeight="1">
      <c r="A197" s="334"/>
      <c r="B197" s="361"/>
      <c r="C197" s="377"/>
      <c r="D197" s="298"/>
      <c r="E197" s="121" t="s">
        <v>727</v>
      </c>
      <c r="F197" s="129" t="s">
        <v>226</v>
      </c>
      <c r="G197" s="129" t="s">
        <v>239</v>
      </c>
      <c r="H197" s="129" t="s">
        <v>728</v>
      </c>
      <c r="I197" s="129" t="s">
        <v>729</v>
      </c>
      <c r="J197" s="155">
        <v>1</v>
      </c>
    </row>
    <row r="198" spans="1:10" ht="21.95" customHeight="1">
      <c r="A198" s="334"/>
      <c r="B198" s="361"/>
      <c r="C198" s="377"/>
      <c r="D198" s="298"/>
      <c r="E198" s="156" t="s">
        <v>730</v>
      </c>
      <c r="F198" s="129" t="s">
        <v>208</v>
      </c>
      <c r="G198" s="129" t="s">
        <v>350</v>
      </c>
      <c r="H198" s="129" t="s">
        <v>731</v>
      </c>
      <c r="I198" s="129" t="s">
        <v>732</v>
      </c>
      <c r="J198" s="129">
        <v>1</v>
      </c>
    </row>
    <row r="199" spans="1:10" ht="21.95" customHeight="1">
      <c r="A199" s="334"/>
      <c r="B199" s="361"/>
      <c r="C199" s="377"/>
      <c r="D199" s="298"/>
      <c r="E199" s="129" t="s">
        <v>733</v>
      </c>
      <c r="F199" s="129" t="s">
        <v>208</v>
      </c>
      <c r="G199" s="129" t="s">
        <v>209</v>
      </c>
      <c r="H199" s="129" t="s">
        <v>734</v>
      </c>
      <c r="I199" s="129" t="s">
        <v>735</v>
      </c>
      <c r="J199" s="129">
        <v>1</v>
      </c>
    </row>
    <row r="200" spans="1:10" ht="21.95" customHeight="1">
      <c r="A200" s="334"/>
      <c r="B200" s="361"/>
      <c r="C200" s="377"/>
      <c r="D200" s="298"/>
      <c r="E200" s="129" t="s">
        <v>736</v>
      </c>
      <c r="F200" s="129" t="s">
        <v>208</v>
      </c>
      <c r="G200" s="129" t="s">
        <v>209</v>
      </c>
      <c r="H200" s="129" t="s">
        <v>737</v>
      </c>
      <c r="I200" s="129" t="s">
        <v>738</v>
      </c>
      <c r="J200" s="129">
        <v>1</v>
      </c>
    </row>
    <row r="201" spans="1:10" ht="21" customHeight="1">
      <c r="A201" s="334"/>
      <c r="B201" s="275">
        <v>100021</v>
      </c>
      <c r="C201" s="290" t="s">
        <v>29</v>
      </c>
      <c r="D201" s="290"/>
      <c r="E201" s="155" t="s">
        <v>3</v>
      </c>
      <c r="F201" s="124"/>
      <c r="G201" s="125"/>
      <c r="H201" s="124"/>
      <c r="I201" s="124"/>
      <c r="J201" s="155">
        <f>SUM(J202:J203)</f>
        <v>2</v>
      </c>
    </row>
    <row r="202" spans="1:10" ht="24.95" customHeight="1">
      <c r="A202" s="334"/>
      <c r="B202" s="275"/>
      <c r="C202" s="290"/>
      <c r="D202" s="290"/>
      <c r="E202" s="129" t="s">
        <v>739</v>
      </c>
      <c r="F202" s="129" t="s">
        <v>208</v>
      </c>
      <c r="G202" s="129" t="s">
        <v>209</v>
      </c>
      <c r="H202" s="129" t="s">
        <v>740</v>
      </c>
      <c r="I202" s="129" t="s">
        <v>741</v>
      </c>
      <c r="J202" s="129">
        <v>1</v>
      </c>
    </row>
    <row r="203" spans="1:10" ht="24.95" customHeight="1">
      <c r="A203" s="334"/>
      <c r="B203" s="275"/>
      <c r="C203" s="290"/>
      <c r="D203" s="290"/>
      <c r="E203" s="129" t="s">
        <v>742</v>
      </c>
      <c r="F203" s="129" t="s">
        <v>208</v>
      </c>
      <c r="G203" s="129" t="s">
        <v>209</v>
      </c>
      <c r="H203" s="129" t="s">
        <v>743</v>
      </c>
      <c r="I203" s="129" t="s">
        <v>744</v>
      </c>
      <c r="J203" s="129">
        <v>1</v>
      </c>
    </row>
    <row r="204" spans="1:10" ht="21.95" customHeight="1">
      <c r="A204" s="334"/>
      <c r="B204" s="275">
        <v>100022</v>
      </c>
      <c r="C204" s="290" t="s">
        <v>30</v>
      </c>
      <c r="D204" s="290"/>
      <c r="E204" s="121" t="s">
        <v>3</v>
      </c>
      <c r="F204" s="121"/>
      <c r="G204" s="121"/>
      <c r="H204" s="121"/>
      <c r="I204" s="121"/>
      <c r="J204" s="121">
        <f>SUM(J205:J208)</f>
        <v>4</v>
      </c>
    </row>
    <row r="205" spans="1:10" ht="21.95" customHeight="1">
      <c r="A205" s="334"/>
      <c r="B205" s="275"/>
      <c r="C205" s="290"/>
      <c r="D205" s="290"/>
      <c r="E205" s="121" t="s">
        <v>745</v>
      </c>
      <c r="F205" s="121" t="s">
        <v>208</v>
      </c>
      <c r="G205" s="121" t="s">
        <v>247</v>
      </c>
      <c r="H205" s="121" t="s">
        <v>746</v>
      </c>
      <c r="I205" s="121" t="s">
        <v>747</v>
      </c>
      <c r="J205" s="121">
        <v>1</v>
      </c>
    </row>
    <row r="206" spans="1:10" ht="21.95" customHeight="1">
      <c r="A206" s="334"/>
      <c r="B206" s="275"/>
      <c r="C206" s="290"/>
      <c r="D206" s="290"/>
      <c r="E206" s="121" t="s">
        <v>748</v>
      </c>
      <c r="F206" s="121" t="s">
        <v>208</v>
      </c>
      <c r="G206" s="121" t="s">
        <v>247</v>
      </c>
      <c r="H206" s="121" t="s">
        <v>749</v>
      </c>
      <c r="I206" s="121" t="s">
        <v>750</v>
      </c>
      <c r="J206" s="121">
        <v>1</v>
      </c>
    </row>
    <row r="207" spans="1:10" ht="27" customHeight="1">
      <c r="A207" s="334"/>
      <c r="B207" s="275"/>
      <c r="C207" s="290"/>
      <c r="D207" s="290"/>
      <c r="E207" s="156" t="s">
        <v>751</v>
      </c>
      <c r="F207" s="129" t="s">
        <v>208</v>
      </c>
      <c r="G207" s="129" t="s">
        <v>350</v>
      </c>
      <c r="H207" s="129" t="s">
        <v>752</v>
      </c>
      <c r="I207" s="129" t="s">
        <v>753</v>
      </c>
      <c r="J207" s="129">
        <v>1</v>
      </c>
    </row>
    <row r="208" spans="1:10" ht="27.95" customHeight="1">
      <c r="A208" s="334"/>
      <c r="B208" s="275"/>
      <c r="C208" s="290"/>
      <c r="D208" s="290"/>
      <c r="E208" s="129" t="s">
        <v>754</v>
      </c>
      <c r="F208" s="129" t="s">
        <v>208</v>
      </c>
      <c r="G208" s="129" t="s">
        <v>209</v>
      </c>
      <c r="H208" s="129" t="s">
        <v>755</v>
      </c>
      <c r="I208" s="129" t="s">
        <v>756</v>
      </c>
      <c r="J208" s="129">
        <v>1</v>
      </c>
    </row>
    <row r="209" spans="1:10" ht="21.95" customHeight="1">
      <c r="A209" s="334"/>
      <c r="B209" s="277">
        <v>100023</v>
      </c>
      <c r="C209" s="381" t="s">
        <v>31</v>
      </c>
      <c r="D209" s="382"/>
      <c r="E209" s="121" t="s">
        <v>3</v>
      </c>
      <c r="F209" s="123"/>
      <c r="G209" s="122"/>
      <c r="H209" s="123"/>
      <c r="I209" s="123"/>
      <c r="J209" s="123">
        <f>SUM(J210:J228)</f>
        <v>34</v>
      </c>
    </row>
    <row r="210" spans="1:10" s="109" customFormat="1" ht="21.95" customHeight="1">
      <c r="A210" s="334"/>
      <c r="B210" s="278"/>
      <c r="C210" s="383"/>
      <c r="D210" s="384"/>
      <c r="E210" s="155" t="s">
        <v>757</v>
      </c>
      <c r="F210" s="155" t="s">
        <v>758</v>
      </c>
      <c r="G210" s="155" t="s">
        <v>759</v>
      </c>
      <c r="H210" s="155" t="s">
        <v>760</v>
      </c>
      <c r="I210" s="155" t="s">
        <v>761</v>
      </c>
      <c r="J210" s="121">
        <v>3</v>
      </c>
    </row>
    <row r="211" spans="1:10" s="109" customFormat="1" ht="21.95" customHeight="1">
      <c r="A211" s="334"/>
      <c r="B211" s="278"/>
      <c r="C211" s="383"/>
      <c r="D211" s="384"/>
      <c r="E211" s="121" t="s">
        <v>762</v>
      </c>
      <c r="F211" s="121" t="s">
        <v>221</v>
      </c>
      <c r="G211" s="155" t="s">
        <v>222</v>
      </c>
      <c r="H211" s="155" t="s">
        <v>763</v>
      </c>
      <c r="I211" s="155" t="s">
        <v>764</v>
      </c>
      <c r="J211" s="155">
        <v>4</v>
      </c>
    </row>
    <row r="212" spans="1:10" s="109" customFormat="1" ht="21.95" customHeight="1">
      <c r="A212" s="334"/>
      <c r="B212" s="278"/>
      <c r="C212" s="383"/>
      <c r="D212" s="384"/>
      <c r="E212" s="155" t="s">
        <v>765</v>
      </c>
      <c r="F212" s="121" t="s">
        <v>230</v>
      </c>
      <c r="G212" s="121" t="s">
        <v>243</v>
      </c>
      <c r="H212" s="155" t="s">
        <v>766</v>
      </c>
      <c r="I212" s="155" t="s">
        <v>767</v>
      </c>
      <c r="J212" s="155">
        <v>2</v>
      </c>
    </row>
    <row r="213" spans="1:10" s="109" customFormat="1" ht="27" customHeight="1">
      <c r="A213" s="334"/>
      <c r="B213" s="278"/>
      <c r="C213" s="383"/>
      <c r="D213" s="384"/>
      <c r="E213" s="155" t="s">
        <v>768</v>
      </c>
      <c r="F213" s="121" t="s">
        <v>230</v>
      </c>
      <c r="G213" s="121" t="s">
        <v>243</v>
      </c>
      <c r="H213" s="155" t="s">
        <v>769</v>
      </c>
      <c r="I213" s="155" t="s">
        <v>770</v>
      </c>
      <c r="J213" s="155">
        <v>2</v>
      </c>
    </row>
    <row r="214" spans="1:10" s="109" customFormat="1" ht="21" customHeight="1">
      <c r="A214" s="334"/>
      <c r="B214" s="278"/>
      <c r="C214" s="383"/>
      <c r="D214" s="384"/>
      <c r="E214" s="155" t="s">
        <v>771</v>
      </c>
      <c r="F214" s="121" t="s">
        <v>230</v>
      </c>
      <c r="G214" s="121" t="s">
        <v>243</v>
      </c>
      <c r="H214" s="155" t="s">
        <v>772</v>
      </c>
      <c r="I214" s="155" t="s">
        <v>773</v>
      </c>
      <c r="J214" s="155">
        <v>2</v>
      </c>
    </row>
    <row r="215" spans="1:10" s="109" customFormat="1" ht="21.95" customHeight="1">
      <c r="A215" s="334"/>
      <c r="B215" s="278"/>
      <c r="C215" s="383"/>
      <c r="D215" s="384"/>
      <c r="E215" s="155" t="s">
        <v>774</v>
      </c>
      <c r="F215" s="121" t="s">
        <v>230</v>
      </c>
      <c r="G215" s="121" t="s">
        <v>243</v>
      </c>
      <c r="H215" s="121" t="s">
        <v>775</v>
      </c>
      <c r="I215" s="121" t="s">
        <v>776</v>
      </c>
      <c r="J215" s="121">
        <v>2</v>
      </c>
    </row>
    <row r="216" spans="1:10" s="109" customFormat="1" ht="21.95" customHeight="1">
      <c r="A216" s="334"/>
      <c r="B216" s="278"/>
      <c r="C216" s="383"/>
      <c r="D216" s="384"/>
      <c r="E216" s="121" t="s">
        <v>777</v>
      </c>
      <c r="F216" s="121" t="s">
        <v>230</v>
      </c>
      <c r="G216" s="121" t="s">
        <v>247</v>
      </c>
      <c r="H216" s="121" t="s">
        <v>778</v>
      </c>
      <c r="I216" s="121" t="s">
        <v>779</v>
      </c>
      <c r="J216" s="121">
        <v>2</v>
      </c>
    </row>
    <row r="217" spans="1:10" s="109" customFormat="1" ht="21.95" customHeight="1">
      <c r="A217" s="334"/>
      <c r="B217" s="278"/>
      <c r="C217" s="383"/>
      <c r="D217" s="384"/>
      <c r="E217" s="152" t="s">
        <v>780</v>
      </c>
      <c r="F217" s="121" t="s">
        <v>230</v>
      </c>
      <c r="G217" s="121" t="s">
        <v>243</v>
      </c>
      <c r="H217" s="153" t="s">
        <v>781</v>
      </c>
      <c r="I217" s="151" t="s">
        <v>782</v>
      </c>
      <c r="J217" s="155">
        <v>2</v>
      </c>
    </row>
    <row r="218" spans="1:10" s="109" customFormat="1" ht="21.95" customHeight="1">
      <c r="A218" s="334"/>
      <c r="B218" s="278"/>
      <c r="C218" s="383"/>
      <c r="D218" s="384"/>
      <c r="E218" s="152" t="s">
        <v>783</v>
      </c>
      <c r="F218" s="121" t="s">
        <v>230</v>
      </c>
      <c r="G218" s="121" t="s">
        <v>243</v>
      </c>
      <c r="H218" s="153" t="s">
        <v>784</v>
      </c>
      <c r="I218" s="151" t="s">
        <v>785</v>
      </c>
      <c r="J218" s="155">
        <v>2</v>
      </c>
    </row>
    <row r="219" spans="1:10" ht="21.95" customHeight="1">
      <c r="A219" s="334"/>
      <c r="B219" s="278"/>
      <c r="C219" s="383"/>
      <c r="D219" s="384"/>
      <c r="E219" s="152" t="s">
        <v>786</v>
      </c>
      <c r="F219" s="121" t="s">
        <v>230</v>
      </c>
      <c r="G219" s="121" t="s">
        <v>243</v>
      </c>
      <c r="H219" s="153" t="s">
        <v>787</v>
      </c>
      <c r="I219" s="151" t="s">
        <v>788</v>
      </c>
      <c r="J219" s="155">
        <v>2</v>
      </c>
    </row>
    <row r="220" spans="1:10" ht="21.95" customHeight="1">
      <c r="A220" s="334"/>
      <c r="B220" s="278"/>
      <c r="C220" s="383"/>
      <c r="D220" s="384"/>
      <c r="E220" s="152" t="s">
        <v>789</v>
      </c>
      <c r="F220" s="121" t="s">
        <v>230</v>
      </c>
      <c r="G220" s="121" t="s">
        <v>243</v>
      </c>
      <c r="H220" s="153" t="s">
        <v>790</v>
      </c>
      <c r="I220" s="151" t="s">
        <v>791</v>
      </c>
      <c r="J220" s="155">
        <v>2</v>
      </c>
    </row>
    <row r="221" spans="1:10" ht="21.95" customHeight="1">
      <c r="A221" s="334"/>
      <c r="B221" s="278"/>
      <c r="C221" s="383"/>
      <c r="D221" s="384"/>
      <c r="E221" s="129" t="s">
        <v>792</v>
      </c>
      <c r="F221" s="129" t="s">
        <v>226</v>
      </c>
      <c r="G221" s="129" t="s">
        <v>551</v>
      </c>
      <c r="H221" s="129" t="s">
        <v>793</v>
      </c>
      <c r="I221" s="129" t="s">
        <v>794</v>
      </c>
      <c r="J221" s="121">
        <v>1</v>
      </c>
    </row>
    <row r="222" spans="1:10" ht="21.95" customHeight="1">
      <c r="A222" s="334"/>
      <c r="B222" s="278"/>
      <c r="C222" s="383"/>
      <c r="D222" s="384"/>
      <c r="E222" s="129" t="s">
        <v>795</v>
      </c>
      <c r="F222" s="129" t="s">
        <v>226</v>
      </c>
      <c r="G222" s="129" t="s">
        <v>551</v>
      </c>
      <c r="H222" s="129" t="s">
        <v>796</v>
      </c>
      <c r="I222" s="129" t="s">
        <v>797</v>
      </c>
      <c r="J222" s="121">
        <v>1</v>
      </c>
    </row>
    <row r="223" spans="1:10" ht="27.95" customHeight="1">
      <c r="A223" s="334"/>
      <c r="B223" s="278"/>
      <c r="C223" s="383"/>
      <c r="D223" s="384"/>
      <c r="E223" s="121" t="s">
        <v>798</v>
      </c>
      <c r="F223" s="129" t="s">
        <v>230</v>
      </c>
      <c r="G223" s="129" t="s">
        <v>234</v>
      </c>
      <c r="H223" s="129" t="s">
        <v>799</v>
      </c>
      <c r="I223" s="129" t="s">
        <v>800</v>
      </c>
      <c r="J223" s="121">
        <v>1.5</v>
      </c>
    </row>
    <row r="224" spans="1:10" ht="27" customHeight="1">
      <c r="A224" s="334"/>
      <c r="B224" s="278"/>
      <c r="C224" s="383"/>
      <c r="D224" s="384"/>
      <c r="E224" s="121" t="s">
        <v>801</v>
      </c>
      <c r="F224" s="129" t="s">
        <v>230</v>
      </c>
      <c r="G224" s="129" t="s">
        <v>281</v>
      </c>
      <c r="H224" s="129" t="s">
        <v>802</v>
      </c>
      <c r="I224" s="129" t="s">
        <v>803</v>
      </c>
      <c r="J224" s="121">
        <v>1.5</v>
      </c>
    </row>
    <row r="225" spans="1:10" ht="21.95" customHeight="1">
      <c r="A225" s="334"/>
      <c r="B225" s="278"/>
      <c r="C225" s="383"/>
      <c r="D225" s="384"/>
      <c r="E225" s="129" t="s">
        <v>804</v>
      </c>
      <c r="F225" s="129" t="s">
        <v>208</v>
      </c>
      <c r="G225" s="129" t="s">
        <v>209</v>
      </c>
      <c r="H225" s="129" t="s">
        <v>805</v>
      </c>
      <c r="I225" s="129" t="s">
        <v>806</v>
      </c>
      <c r="J225" s="129">
        <v>1</v>
      </c>
    </row>
    <row r="226" spans="1:10" ht="21.95" customHeight="1">
      <c r="A226" s="334"/>
      <c r="B226" s="278"/>
      <c r="C226" s="383"/>
      <c r="D226" s="384"/>
      <c r="E226" s="129" t="s">
        <v>807</v>
      </c>
      <c r="F226" s="129" t="s">
        <v>208</v>
      </c>
      <c r="G226" s="129" t="s">
        <v>551</v>
      </c>
      <c r="H226" s="129" t="s">
        <v>808</v>
      </c>
      <c r="I226" s="129" t="s">
        <v>809</v>
      </c>
      <c r="J226" s="129">
        <v>1</v>
      </c>
    </row>
    <row r="227" spans="1:10" s="109" customFormat="1" ht="21.95" customHeight="1">
      <c r="A227" s="334"/>
      <c r="B227" s="278"/>
      <c r="C227" s="383"/>
      <c r="D227" s="384"/>
      <c r="E227" s="129" t="s">
        <v>810</v>
      </c>
      <c r="F227" s="129" t="s">
        <v>208</v>
      </c>
      <c r="G227" s="129" t="s">
        <v>551</v>
      </c>
      <c r="H227" s="129" t="s">
        <v>811</v>
      </c>
      <c r="I227" s="129" t="s">
        <v>812</v>
      </c>
      <c r="J227" s="129">
        <v>1</v>
      </c>
    </row>
    <row r="228" spans="1:10" s="109" customFormat="1" ht="24" customHeight="1">
      <c r="A228" s="334"/>
      <c r="B228" s="278"/>
      <c r="C228" s="383"/>
      <c r="D228" s="384"/>
      <c r="E228" s="160" t="s">
        <v>813</v>
      </c>
      <c r="F228" s="129" t="s">
        <v>208</v>
      </c>
      <c r="G228" s="129" t="s">
        <v>551</v>
      </c>
      <c r="H228" s="129" t="s">
        <v>814</v>
      </c>
      <c r="I228" s="129" t="s">
        <v>815</v>
      </c>
      <c r="J228" s="129">
        <v>1</v>
      </c>
    </row>
    <row r="229" spans="1:10" ht="21.95" customHeight="1">
      <c r="A229" s="334"/>
      <c r="B229" s="276">
        <v>100024</v>
      </c>
      <c r="C229" s="290" t="s">
        <v>32</v>
      </c>
      <c r="D229" s="290"/>
      <c r="E229" s="121" t="s">
        <v>3</v>
      </c>
      <c r="F229" s="121"/>
      <c r="G229" s="121"/>
      <c r="H229" s="121"/>
      <c r="I229" s="121"/>
      <c r="J229" s="121">
        <f>SUM(J230:J234)</f>
        <v>7</v>
      </c>
    </row>
    <row r="230" spans="1:10" s="109" customFormat="1" ht="29.1" customHeight="1">
      <c r="A230" s="334"/>
      <c r="B230" s="276"/>
      <c r="C230" s="290"/>
      <c r="D230" s="290"/>
      <c r="E230" s="121" t="s">
        <v>816</v>
      </c>
      <c r="F230" s="121" t="s">
        <v>230</v>
      </c>
      <c r="G230" s="121" t="s">
        <v>243</v>
      </c>
      <c r="H230" s="121" t="s">
        <v>817</v>
      </c>
      <c r="I230" s="121" t="s">
        <v>818</v>
      </c>
      <c r="J230" s="121">
        <v>2</v>
      </c>
    </row>
    <row r="231" spans="1:10" s="109" customFormat="1" ht="21.95" customHeight="1">
      <c r="A231" s="334"/>
      <c r="B231" s="276"/>
      <c r="C231" s="290"/>
      <c r="D231" s="290"/>
      <c r="E231" s="121" t="s">
        <v>819</v>
      </c>
      <c r="F231" s="121" t="s">
        <v>230</v>
      </c>
      <c r="G231" s="121" t="s">
        <v>243</v>
      </c>
      <c r="H231" s="121" t="s">
        <v>820</v>
      </c>
      <c r="I231" s="151" t="s">
        <v>821</v>
      </c>
      <c r="J231" s="121">
        <v>2</v>
      </c>
    </row>
    <row r="232" spans="1:10" ht="29.1" customHeight="1">
      <c r="A232" s="334"/>
      <c r="B232" s="276"/>
      <c r="C232" s="290"/>
      <c r="D232" s="290"/>
      <c r="E232" s="138" t="s">
        <v>822</v>
      </c>
      <c r="F232" s="138" t="s">
        <v>208</v>
      </c>
      <c r="G232" s="138" t="s">
        <v>209</v>
      </c>
      <c r="H232" s="138" t="s">
        <v>823</v>
      </c>
      <c r="I232" s="138" t="s">
        <v>824</v>
      </c>
      <c r="J232" s="138">
        <v>1</v>
      </c>
    </row>
    <row r="233" spans="1:10" ht="27" customHeight="1">
      <c r="A233" s="334"/>
      <c r="B233" s="276"/>
      <c r="C233" s="290"/>
      <c r="D233" s="290"/>
      <c r="E233" s="129" t="s">
        <v>825</v>
      </c>
      <c r="F233" s="129" t="s">
        <v>208</v>
      </c>
      <c r="G233" s="129" t="s">
        <v>209</v>
      </c>
      <c r="H233" s="129" t="s">
        <v>826</v>
      </c>
      <c r="I233" s="129" t="s">
        <v>827</v>
      </c>
      <c r="J233" s="129">
        <v>1</v>
      </c>
    </row>
    <row r="234" spans="1:10" ht="21.95" customHeight="1">
      <c r="A234" s="334"/>
      <c r="B234" s="276"/>
      <c r="C234" s="290"/>
      <c r="D234" s="290"/>
      <c r="E234" s="161" t="s">
        <v>828</v>
      </c>
      <c r="F234" s="161" t="s">
        <v>208</v>
      </c>
      <c r="G234" s="161" t="s">
        <v>247</v>
      </c>
      <c r="H234" s="161" t="s">
        <v>829</v>
      </c>
      <c r="I234" s="161" t="s">
        <v>830</v>
      </c>
      <c r="J234" s="161">
        <v>1</v>
      </c>
    </row>
    <row r="235" spans="1:10" ht="21.95" customHeight="1">
      <c r="A235" s="334"/>
      <c r="B235" s="308">
        <v>100025</v>
      </c>
      <c r="C235" s="290" t="s">
        <v>33</v>
      </c>
      <c r="D235" s="290"/>
      <c r="E235" s="124" t="s">
        <v>3</v>
      </c>
      <c r="F235" s="124"/>
      <c r="G235" s="162"/>
      <c r="H235" s="124"/>
      <c r="I235" s="124"/>
      <c r="J235" s="121">
        <f>SUM(J236:J238)</f>
        <v>3</v>
      </c>
    </row>
    <row r="236" spans="1:10" s="109" customFormat="1" ht="26.1" customHeight="1">
      <c r="A236" s="334"/>
      <c r="B236" s="309"/>
      <c r="C236" s="290"/>
      <c r="D236" s="290"/>
      <c r="E236" s="121" t="s">
        <v>831</v>
      </c>
      <c r="F236" s="121" t="s">
        <v>230</v>
      </c>
      <c r="G236" s="121" t="s">
        <v>209</v>
      </c>
      <c r="H236" s="121" t="s">
        <v>832</v>
      </c>
      <c r="I236" s="121" t="s">
        <v>833</v>
      </c>
      <c r="J236" s="121">
        <v>1</v>
      </c>
    </row>
    <row r="237" spans="1:10" s="109" customFormat="1" ht="26.1" customHeight="1">
      <c r="A237" s="334"/>
      <c r="B237" s="309"/>
      <c r="C237" s="290"/>
      <c r="D237" s="290"/>
      <c r="E237" s="129" t="s">
        <v>834</v>
      </c>
      <c r="F237" s="129" t="s">
        <v>208</v>
      </c>
      <c r="G237" s="129" t="s">
        <v>209</v>
      </c>
      <c r="H237" s="129" t="s">
        <v>835</v>
      </c>
      <c r="I237" s="129" t="s">
        <v>836</v>
      </c>
      <c r="J237" s="129">
        <v>1</v>
      </c>
    </row>
    <row r="238" spans="1:10" s="109" customFormat="1" ht="26.1" customHeight="1">
      <c r="A238" s="334"/>
      <c r="B238" s="309"/>
      <c r="C238" s="290"/>
      <c r="D238" s="290"/>
      <c r="E238" s="129" t="s">
        <v>837</v>
      </c>
      <c r="F238" s="129" t="s">
        <v>208</v>
      </c>
      <c r="G238" s="129" t="s">
        <v>209</v>
      </c>
      <c r="H238" s="129" t="s">
        <v>838</v>
      </c>
      <c r="I238" s="129" t="s">
        <v>839</v>
      </c>
      <c r="J238" s="129">
        <v>1</v>
      </c>
    </row>
    <row r="239" spans="1:10" ht="21.95" customHeight="1">
      <c r="A239" s="334"/>
      <c r="B239" s="277">
        <v>100026</v>
      </c>
      <c r="C239" s="328" t="s">
        <v>34</v>
      </c>
      <c r="D239" s="296"/>
      <c r="E239" s="121" t="s">
        <v>3</v>
      </c>
      <c r="F239" s="155"/>
      <c r="G239" s="121"/>
      <c r="H239" s="121"/>
      <c r="I239" s="121"/>
      <c r="J239" s="121">
        <f>SUM(J240:J248)</f>
        <v>14</v>
      </c>
    </row>
    <row r="240" spans="1:10" s="109" customFormat="1" ht="21.95" customHeight="1">
      <c r="A240" s="334"/>
      <c r="B240" s="278"/>
      <c r="C240" s="377"/>
      <c r="D240" s="298"/>
      <c r="E240" s="121" t="s">
        <v>840</v>
      </c>
      <c r="F240" s="121" t="s">
        <v>230</v>
      </c>
      <c r="G240" s="121" t="s">
        <v>243</v>
      </c>
      <c r="H240" s="155" t="s">
        <v>841</v>
      </c>
      <c r="I240" s="155" t="s">
        <v>842</v>
      </c>
      <c r="J240" s="121">
        <v>2</v>
      </c>
    </row>
    <row r="241" spans="1:10" s="109" customFormat="1" ht="21.95" customHeight="1">
      <c r="A241" s="334"/>
      <c r="B241" s="278"/>
      <c r="C241" s="377"/>
      <c r="D241" s="298"/>
      <c r="E241" s="121" t="s">
        <v>843</v>
      </c>
      <c r="F241" s="121" t="s">
        <v>230</v>
      </c>
      <c r="G241" s="121" t="s">
        <v>243</v>
      </c>
      <c r="H241" s="155" t="s">
        <v>844</v>
      </c>
      <c r="I241" s="155" t="s">
        <v>845</v>
      </c>
      <c r="J241" s="121">
        <v>2</v>
      </c>
    </row>
    <row r="242" spans="1:10" s="109" customFormat="1" ht="21.95" customHeight="1">
      <c r="A242" s="334"/>
      <c r="B242" s="278"/>
      <c r="C242" s="377"/>
      <c r="D242" s="298"/>
      <c r="E242" s="121" t="s">
        <v>846</v>
      </c>
      <c r="F242" s="121" t="s">
        <v>230</v>
      </c>
      <c r="G242" s="121" t="s">
        <v>234</v>
      </c>
      <c r="H242" s="121" t="s">
        <v>847</v>
      </c>
      <c r="I242" s="121" t="s">
        <v>848</v>
      </c>
      <c r="J242" s="121">
        <v>1</v>
      </c>
    </row>
    <row r="243" spans="1:10" s="109" customFormat="1" ht="21.95" customHeight="1">
      <c r="A243" s="334"/>
      <c r="B243" s="278"/>
      <c r="C243" s="377"/>
      <c r="D243" s="298"/>
      <c r="E243" s="121" t="s">
        <v>849</v>
      </c>
      <c r="F243" s="121" t="s">
        <v>208</v>
      </c>
      <c r="G243" s="121" t="s">
        <v>247</v>
      </c>
      <c r="H243" s="121" t="s">
        <v>850</v>
      </c>
      <c r="I243" s="121" t="s">
        <v>851</v>
      </c>
      <c r="J243" s="121">
        <v>1</v>
      </c>
    </row>
    <row r="244" spans="1:10" ht="21.95" customHeight="1">
      <c r="A244" s="334"/>
      <c r="B244" s="278"/>
      <c r="C244" s="377"/>
      <c r="D244" s="298"/>
      <c r="E244" s="152" t="s">
        <v>852</v>
      </c>
      <c r="F244" s="121" t="s">
        <v>230</v>
      </c>
      <c r="G244" s="121" t="s">
        <v>243</v>
      </c>
      <c r="H244" s="153" t="s">
        <v>853</v>
      </c>
      <c r="I244" s="151" t="s">
        <v>854</v>
      </c>
      <c r="J244" s="121">
        <v>2</v>
      </c>
    </row>
    <row r="245" spans="1:10" ht="21.95" customHeight="1">
      <c r="A245" s="334"/>
      <c r="B245" s="278"/>
      <c r="C245" s="377"/>
      <c r="D245" s="298"/>
      <c r="E245" s="152" t="s">
        <v>855</v>
      </c>
      <c r="F245" s="121" t="s">
        <v>230</v>
      </c>
      <c r="G245" s="121" t="s">
        <v>243</v>
      </c>
      <c r="H245" s="155" t="s">
        <v>856</v>
      </c>
      <c r="I245" s="155" t="s">
        <v>857</v>
      </c>
      <c r="J245" s="121">
        <v>2</v>
      </c>
    </row>
    <row r="246" spans="1:10" ht="21.95" customHeight="1">
      <c r="A246" s="334"/>
      <c r="B246" s="278"/>
      <c r="C246" s="377"/>
      <c r="D246" s="298"/>
      <c r="E246" s="121" t="s">
        <v>858</v>
      </c>
      <c r="F246" s="121" t="s">
        <v>230</v>
      </c>
      <c r="G246" s="121" t="s">
        <v>243</v>
      </c>
      <c r="H246" s="121" t="s">
        <v>859</v>
      </c>
      <c r="I246" s="151" t="s">
        <v>860</v>
      </c>
      <c r="J246" s="121">
        <v>2</v>
      </c>
    </row>
    <row r="247" spans="1:10" ht="23.1" customHeight="1">
      <c r="A247" s="334"/>
      <c r="B247" s="278"/>
      <c r="C247" s="377"/>
      <c r="D247" s="298"/>
      <c r="E247" s="121" t="s">
        <v>861</v>
      </c>
      <c r="F247" s="129" t="s">
        <v>226</v>
      </c>
      <c r="G247" s="129" t="s">
        <v>209</v>
      </c>
      <c r="H247" s="129" t="s">
        <v>862</v>
      </c>
      <c r="I247" s="129" t="s">
        <v>863</v>
      </c>
      <c r="J247" s="121">
        <v>1</v>
      </c>
    </row>
    <row r="248" spans="1:10" ht="21" customHeight="1">
      <c r="A248" s="334"/>
      <c r="B248" s="278"/>
      <c r="C248" s="377"/>
      <c r="D248" s="298"/>
      <c r="E248" s="129" t="s">
        <v>864</v>
      </c>
      <c r="F248" s="129" t="s">
        <v>208</v>
      </c>
      <c r="G248" s="129" t="s">
        <v>209</v>
      </c>
      <c r="H248" s="129" t="s">
        <v>865</v>
      </c>
      <c r="I248" s="129" t="s">
        <v>866</v>
      </c>
      <c r="J248" s="129">
        <v>1</v>
      </c>
    </row>
    <row r="249" spans="1:10" ht="21.95" customHeight="1">
      <c r="A249" s="334"/>
      <c r="B249" s="276">
        <v>100027</v>
      </c>
      <c r="C249" s="328" t="s">
        <v>35</v>
      </c>
      <c r="D249" s="296"/>
      <c r="E249" s="134" t="s">
        <v>3</v>
      </c>
      <c r="F249" s="134"/>
      <c r="G249" s="134"/>
      <c r="H249" s="134"/>
      <c r="I249" s="134"/>
      <c r="J249" s="121">
        <f>SUM(J250:J259)</f>
        <v>14</v>
      </c>
    </row>
    <row r="250" spans="1:10" s="109" customFormat="1" ht="27" customHeight="1">
      <c r="A250" s="334"/>
      <c r="B250" s="276"/>
      <c r="C250" s="377"/>
      <c r="D250" s="298"/>
      <c r="E250" s="121" t="s">
        <v>867</v>
      </c>
      <c r="F250" s="121" t="s">
        <v>230</v>
      </c>
      <c r="G250" s="121" t="s">
        <v>243</v>
      </c>
      <c r="H250" s="121" t="s">
        <v>868</v>
      </c>
      <c r="I250" s="121" t="s">
        <v>869</v>
      </c>
      <c r="J250" s="121">
        <v>2</v>
      </c>
    </row>
    <row r="251" spans="1:10" s="109" customFormat="1" ht="24.95" customHeight="1">
      <c r="A251" s="334"/>
      <c r="B251" s="276"/>
      <c r="C251" s="377"/>
      <c r="D251" s="298"/>
      <c r="E251" s="121" t="s">
        <v>870</v>
      </c>
      <c r="F251" s="121" t="s">
        <v>230</v>
      </c>
      <c r="G251" s="121" t="s">
        <v>243</v>
      </c>
      <c r="H251" s="121" t="s">
        <v>871</v>
      </c>
      <c r="I251" s="121" t="s">
        <v>872</v>
      </c>
      <c r="J251" s="121">
        <v>2</v>
      </c>
    </row>
    <row r="252" spans="1:10" s="109" customFormat="1" ht="21.95" customHeight="1">
      <c r="A252" s="334"/>
      <c r="B252" s="276"/>
      <c r="C252" s="377"/>
      <c r="D252" s="298"/>
      <c r="E252" s="121" t="s">
        <v>873</v>
      </c>
      <c r="F252" s="121" t="s">
        <v>230</v>
      </c>
      <c r="G252" s="121" t="s">
        <v>209</v>
      </c>
      <c r="H252" s="121" t="s">
        <v>874</v>
      </c>
      <c r="I252" s="121" t="s">
        <v>875</v>
      </c>
      <c r="J252" s="121">
        <v>1</v>
      </c>
    </row>
    <row r="253" spans="1:10" s="109" customFormat="1" ht="29.1" customHeight="1">
      <c r="A253" s="334"/>
      <c r="B253" s="276"/>
      <c r="C253" s="377"/>
      <c r="D253" s="298"/>
      <c r="E253" s="121" t="s">
        <v>876</v>
      </c>
      <c r="F253" s="121" t="s">
        <v>230</v>
      </c>
      <c r="G253" s="121" t="s">
        <v>234</v>
      </c>
      <c r="H253" s="121" t="s">
        <v>877</v>
      </c>
      <c r="I253" s="121" t="s">
        <v>878</v>
      </c>
      <c r="J253" s="121">
        <v>1</v>
      </c>
    </row>
    <row r="254" spans="1:10" s="109" customFormat="1" ht="21.95" customHeight="1">
      <c r="A254" s="334"/>
      <c r="B254" s="276"/>
      <c r="C254" s="377"/>
      <c r="D254" s="298"/>
      <c r="E254" s="121" t="s">
        <v>879</v>
      </c>
      <c r="F254" s="121" t="s">
        <v>208</v>
      </c>
      <c r="G254" s="121" t="s">
        <v>247</v>
      </c>
      <c r="H254" s="121" t="s">
        <v>880</v>
      </c>
      <c r="I254" s="121" t="s">
        <v>881</v>
      </c>
      <c r="J254" s="121">
        <v>1</v>
      </c>
    </row>
    <row r="255" spans="1:10" s="109" customFormat="1" ht="21.95" customHeight="1">
      <c r="A255" s="334"/>
      <c r="B255" s="276"/>
      <c r="C255" s="377"/>
      <c r="D255" s="298"/>
      <c r="E255" s="163" t="s">
        <v>882</v>
      </c>
      <c r="F255" s="121" t="s">
        <v>230</v>
      </c>
      <c r="G255" s="121" t="s">
        <v>243</v>
      </c>
      <c r="H255" s="164" t="s">
        <v>883</v>
      </c>
      <c r="I255" s="165" t="s">
        <v>884</v>
      </c>
      <c r="J255" s="121">
        <v>2</v>
      </c>
    </row>
    <row r="256" spans="1:10" s="109" customFormat="1" ht="27" customHeight="1">
      <c r="A256" s="334"/>
      <c r="B256" s="276"/>
      <c r="C256" s="377"/>
      <c r="D256" s="298"/>
      <c r="E256" s="163" t="s">
        <v>885</v>
      </c>
      <c r="F256" s="121" t="s">
        <v>230</v>
      </c>
      <c r="G256" s="121" t="s">
        <v>243</v>
      </c>
      <c r="H256" s="164" t="s">
        <v>886</v>
      </c>
      <c r="I256" s="165" t="s">
        <v>887</v>
      </c>
      <c r="J256" s="121">
        <v>2</v>
      </c>
    </row>
    <row r="257" spans="1:10" s="109" customFormat="1" ht="21.95" customHeight="1">
      <c r="A257" s="334"/>
      <c r="B257" s="276"/>
      <c r="C257" s="377"/>
      <c r="D257" s="298"/>
      <c r="E257" s="129" t="s">
        <v>888</v>
      </c>
      <c r="F257" s="129" t="s">
        <v>208</v>
      </c>
      <c r="G257" s="129" t="s">
        <v>209</v>
      </c>
      <c r="H257" s="129" t="s">
        <v>889</v>
      </c>
      <c r="I257" s="129" t="s">
        <v>890</v>
      </c>
      <c r="J257" s="129">
        <v>1</v>
      </c>
    </row>
    <row r="258" spans="1:10" s="109" customFormat="1" ht="26.1" customHeight="1">
      <c r="A258" s="334"/>
      <c r="B258" s="276"/>
      <c r="C258" s="377"/>
      <c r="D258" s="298"/>
      <c r="E258" s="129" t="s">
        <v>891</v>
      </c>
      <c r="F258" s="129" t="s">
        <v>208</v>
      </c>
      <c r="G258" s="129" t="s">
        <v>209</v>
      </c>
      <c r="H258" s="129" t="s">
        <v>892</v>
      </c>
      <c r="I258" s="129" t="s">
        <v>893</v>
      </c>
      <c r="J258" s="129">
        <v>1</v>
      </c>
    </row>
    <row r="259" spans="1:10" s="109" customFormat="1" ht="27" customHeight="1">
      <c r="A259" s="334"/>
      <c r="B259" s="276"/>
      <c r="C259" s="377"/>
      <c r="D259" s="298"/>
      <c r="E259" s="129" t="s">
        <v>894</v>
      </c>
      <c r="F259" s="129" t="s">
        <v>208</v>
      </c>
      <c r="G259" s="129" t="s">
        <v>485</v>
      </c>
      <c r="H259" s="129" t="s">
        <v>895</v>
      </c>
      <c r="I259" s="129" t="s">
        <v>896</v>
      </c>
      <c r="J259" s="129">
        <v>1</v>
      </c>
    </row>
    <row r="260" spans="1:10" ht="21" customHeight="1">
      <c r="A260" s="334"/>
      <c r="B260" s="308">
        <v>100028</v>
      </c>
      <c r="C260" s="290" t="s">
        <v>36</v>
      </c>
      <c r="D260" s="290"/>
      <c r="E260" s="121" t="s">
        <v>3</v>
      </c>
      <c r="F260" s="128"/>
      <c r="G260" s="128"/>
      <c r="H260" s="128"/>
      <c r="I260" s="128"/>
      <c r="J260" s="121">
        <f>SUM(J261:J272)</f>
        <v>19</v>
      </c>
    </row>
    <row r="261" spans="1:10" s="109" customFormat="1" ht="27" customHeight="1">
      <c r="A261" s="334"/>
      <c r="B261" s="309"/>
      <c r="C261" s="290"/>
      <c r="D261" s="290"/>
      <c r="E261" s="121" t="s">
        <v>897</v>
      </c>
      <c r="F261" s="121" t="s">
        <v>221</v>
      </c>
      <c r="G261" s="121" t="s">
        <v>222</v>
      </c>
      <c r="H261" s="121" t="s">
        <v>898</v>
      </c>
      <c r="I261" s="121" t="s">
        <v>899</v>
      </c>
      <c r="J261" s="121">
        <v>4</v>
      </c>
    </row>
    <row r="262" spans="1:10" s="109" customFormat="1" ht="21.95" customHeight="1">
      <c r="A262" s="334"/>
      <c r="B262" s="309"/>
      <c r="C262" s="290"/>
      <c r="D262" s="290"/>
      <c r="E262" s="121" t="s">
        <v>900</v>
      </c>
      <c r="F262" s="121" t="s">
        <v>230</v>
      </c>
      <c r="G262" s="121" t="s">
        <v>243</v>
      </c>
      <c r="H262" s="121" t="s">
        <v>901</v>
      </c>
      <c r="I262" s="121" t="s">
        <v>902</v>
      </c>
      <c r="J262" s="121">
        <v>2</v>
      </c>
    </row>
    <row r="263" spans="1:10" s="109" customFormat="1" ht="21.95" customHeight="1">
      <c r="A263" s="334"/>
      <c r="B263" s="309"/>
      <c r="C263" s="290"/>
      <c r="D263" s="290"/>
      <c r="E263" s="121" t="s">
        <v>903</v>
      </c>
      <c r="F263" s="121" t="s">
        <v>230</v>
      </c>
      <c r="G263" s="121" t="s">
        <v>243</v>
      </c>
      <c r="H263" s="121" t="s">
        <v>904</v>
      </c>
      <c r="I263" s="121" t="s">
        <v>905</v>
      </c>
      <c r="J263" s="121">
        <v>2</v>
      </c>
    </row>
    <row r="264" spans="1:10" s="109" customFormat="1" ht="26.1" customHeight="1">
      <c r="A264" s="334"/>
      <c r="B264" s="309"/>
      <c r="C264" s="290"/>
      <c r="D264" s="290"/>
      <c r="E264" s="121" t="s">
        <v>906</v>
      </c>
      <c r="F264" s="121" t="s">
        <v>208</v>
      </c>
      <c r="G264" s="121" t="s">
        <v>247</v>
      </c>
      <c r="H264" s="121" t="s">
        <v>907</v>
      </c>
      <c r="I264" s="121" t="s">
        <v>908</v>
      </c>
      <c r="J264" s="121">
        <v>1</v>
      </c>
    </row>
    <row r="265" spans="1:10" ht="21.95" customHeight="1">
      <c r="A265" s="334"/>
      <c r="B265" s="309"/>
      <c r="C265" s="290"/>
      <c r="D265" s="290"/>
      <c r="E265" s="121" t="s">
        <v>909</v>
      </c>
      <c r="F265" s="121" t="s">
        <v>208</v>
      </c>
      <c r="G265" s="121" t="s">
        <v>247</v>
      </c>
      <c r="H265" s="121" t="s">
        <v>910</v>
      </c>
      <c r="I265" s="121" t="s">
        <v>911</v>
      </c>
      <c r="J265" s="121">
        <v>1</v>
      </c>
    </row>
    <row r="266" spans="1:10" ht="27" customHeight="1">
      <c r="A266" s="334"/>
      <c r="B266" s="309"/>
      <c r="C266" s="290"/>
      <c r="D266" s="290"/>
      <c r="E266" s="163" t="s">
        <v>912</v>
      </c>
      <c r="F266" s="121" t="s">
        <v>230</v>
      </c>
      <c r="G266" s="121" t="s">
        <v>243</v>
      </c>
      <c r="H266" s="164" t="s">
        <v>913</v>
      </c>
      <c r="I266" s="165" t="s">
        <v>914</v>
      </c>
      <c r="J266" s="130">
        <v>2</v>
      </c>
    </row>
    <row r="267" spans="1:10" ht="27" customHeight="1">
      <c r="A267" s="334"/>
      <c r="B267" s="309"/>
      <c r="C267" s="290"/>
      <c r="D267" s="290"/>
      <c r="E267" s="163" t="s">
        <v>915</v>
      </c>
      <c r="F267" s="121" t="s">
        <v>230</v>
      </c>
      <c r="G267" s="121" t="s">
        <v>243</v>
      </c>
      <c r="H267" s="164" t="s">
        <v>916</v>
      </c>
      <c r="I267" s="165" t="s">
        <v>917</v>
      </c>
      <c r="J267" s="130">
        <v>2</v>
      </c>
    </row>
    <row r="268" spans="1:10" ht="27" customHeight="1">
      <c r="A268" s="334"/>
      <c r="B268" s="309"/>
      <c r="C268" s="290"/>
      <c r="D268" s="290"/>
      <c r="E268" s="129" t="s">
        <v>918</v>
      </c>
      <c r="F268" s="129" t="s">
        <v>208</v>
      </c>
      <c r="G268" s="129" t="s">
        <v>209</v>
      </c>
      <c r="H268" s="129" t="s">
        <v>919</v>
      </c>
      <c r="I268" s="129" t="s">
        <v>920</v>
      </c>
      <c r="J268" s="129">
        <v>1</v>
      </c>
    </row>
    <row r="269" spans="1:10" ht="21.95" customHeight="1">
      <c r="A269" s="334"/>
      <c r="B269" s="309"/>
      <c r="C269" s="290"/>
      <c r="D269" s="290"/>
      <c r="E269" s="129" t="s">
        <v>921</v>
      </c>
      <c r="F269" s="129" t="s">
        <v>208</v>
      </c>
      <c r="G269" s="129" t="s">
        <v>239</v>
      </c>
      <c r="H269" s="129" t="s">
        <v>922</v>
      </c>
      <c r="I269" s="129" t="s">
        <v>923</v>
      </c>
      <c r="J269" s="129">
        <v>1</v>
      </c>
    </row>
    <row r="270" spans="1:10" ht="21.95" customHeight="1">
      <c r="A270" s="334"/>
      <c r="B270" s="309"/>
      <c r="C270" s="290"/>
      <c r="D270" s="290"/>
      <c r="E270" s="129" t="s">
        <v>924</v>
      </c>
      <c r="F270" s="129" t="s">
        <v>208</v>
      </c>
      <c r="G270" s="129" t="s">
        <v>239</v>
      </c>
      <c r="H270" s="129" t="s">
        <v>925</v>
      </c>
      <c r="I270" s="129" t="s">
        <v>926</v>
      </c>
      <c r="J270" s="129">
        <v>1</v>
      </c>
    </row>
    <row r="271" spans="1:10" ht="21.95" customHeight="1">
      <c r="A271" s="334"/>
      <c r="B271" s="309"/>
      <c r="C271" s="290"/>
      <c r="D271" s="290"/>
      <c r="E271" s="129" t="s">
        <v>927</v>
      </c>
      <c r="F271" s="129" t="s">
        <v>208</v>
      </c>
      <c r="G271" s="129" t="s">
        <v>485</v>
      </c>
      <c r="H271" s="129" t="s">
        <v>928</v>
      </c>
      <c r="I271" s="129" t="s">
        <v>929</v>
      </c>
      <c r="J271" s="129">
        <v>1</v>
      </c>
    </row>
    <row r="272" spans="1:10" ht="21.95" customHeight="1">
      <c r="A272" s="334"/>
      <c r="B272" s="309"/>
      <c r="C272" s="290"/>
      <c r="D272" s="290"/>
      <c r="E272" s="129" t="s">
        <v>930</v>
      </c>
      <c r="F272" s="129" t="s">
        <v>208</v>
      </c>
      <c r="G272" s="129" t="s">
        <v>551</v>
      </c>
      <c r="H272" s="129" t="s">
        <v>931</v>
      </c>
      <c r="I272" s="129" t="s">
        <v>932</v>
      </c>
      <c r="J272" s="129">
        <v>1</v>
      </c>
    </row>
    <row r="273" spans="1:10" ht="21.95" customHeight="1">
      <c r="A273" s="334"/>
      <c r="B273" s="310">
        <v>100029</v>
      </c>
      <c r="C273" s="290" t="s">
        <v>37</v>
      </c>
      <c r="D273" s="290"/>
      <c r="E273" s="121" t="s">
        <v>3</v>
      </c>
      <c r="F273" s="124"/>
      <c r="G273" s="125"/>
      <c r="H273" s="124"/>
      <c r="I273" s="124"/>
      <c r="J273" s="121">
        <f>SUM(J274:J281)</f>
        <v>12</v>
      </c>
    </row>
    <row r="274" spans="1:10" s="109" customFormat="1" ht="21.95" customHeight="1">
      <c r="A274" s="334"/>
      <c r="B274" s="310"/>
      <c r="C274" s="290"/>
      <c r="D274" s="290"/>
      <c r="E274" s="121" t="s">
        <v>933</v>
      </c>
      <c r="F274" s="121" t="s">
        <v>230</v>
      </c>
      <c r="G274" s="121" t="s">
        <v>243</v>
      </c>
      <c r="H274" s="155" t="s">
        <v>934</v>
      </c>
      <c r="I274" s="155" t="s">
        <v>935</v>
      </c>
      <c r="J274" s="121">
        <v>2</v>
      </c>
    </row>
    <row r="275" spans="1:10" s="109" customFormat="1" ht="21.95" customHeight="1">
      <c r="A275" s="334"/>
      <c r="B275" s="310"/>
      <c r="C275" s="290"/>
      <c r="D275" s="290"/>
      <c r="E275" s="121" t="s">
        <v>936</v>
      </c>
      <c r="F275" s="121" t="s">
        <v>230</v>
      </c>
      <c r="G275" s="121" t="s">
        <v>243</v>
      </c>
      <c r="H275" s="121" t="s">
        <v>937</v>
      </c>
      <c r="I275" s="121" t="s">
        <v>938</v>
      </c>
      <c r="J275" s="121">
        <v>2</v>
      </c>
    </row>
    <row r="276" spans="1:10" s="109" customFormat="1" ht="21.95" customHeight="1">
      <c r="A276" s="334"/>
      <c r="B276" s="310"/>
      <c r="C276" s="290"/>
      <c r="D276" s="290"/>
      <c r="E276" s="152" t="s">
        <v>939</v>
      </c>
      <c r="F276" s="121" t="s">
        <v>230</v>
      </c>
      <c r="G276" s="121" t="s">
        <v>243</v>
      </c>
      <c r="H276" s="153" t="s">
        <v>940</v>
      </c>
      <c r="I276" s="151" t="s">
        <v>941</v>
      </c>
      <c r="J276" s="121">
        <v>2</v>
      </c>
    </row>
    <row r="277" spans="1:10" s="109" customFormat="1" ht="21.95" customHeight="1">
      <c r="A277" s="334"/>
      <c r="B277" s="310"/>
      <c r="C277" s="290"/>
      <c r="D277" s="290"/>
      <c r="E277" s="152" t="s">
        <v>942</v>
      </c>
      <c r="F277" s="121" t="s">
        <v>230</v>
      </c>
      <c r="G277" s="121" t="s">
        <v>243</v>
      </c>
      <c r="H277" s="153" t="s">
        <v>943</v>
      </c>
      <c r="I277" s="151" t="s">
        <v>944</v>
      </c>
      <c r="J277" s="121">
        <v>2</v>
      </c>
    </row>
    <row r="278" spans="1:10" s="109" customFormat="1" ht="21.95" customHeight="1">
      <c r="A278" s="334"/>
      <c r="B278" s="310"/>
      <c r="C278" s="290"/>
      <c r="D278" s="290"/>
      <c r="E278" s="156" t="s">
        <v>945</v>
      </c>
      <c r="F278" s="130" t="s">
        <v>208</v>
      </c>
      <c r="G278" s="130" t="s">
        <v>350</v>
      </c>
      <c r="H278" s="130" t="s">
        <v>946</v>
      </c>
      <c r="I278" s="130" t="s">
        <v>947</v>
      </c>
      <c r="J278" s="130">
        <v>1</v>
      </c>
    </row>
    <row r="279" spans="1:10" s="109" customFormat="1" ht="27" customHeight="1">
      <c r="A279" s="334"/>
      <c r="B279" s="310"/>
      <c r="C279" s="290"/>
      <c r="D279" s="290"/>
      <c r="E279" s="130" t="s">
        <v>948</v>
      </c>
      <c r="F279" s="130" t="s">
        <v>208</v>
      </c>
      <c r="G279" s="130" t="s">
        <v>214</v>
      </c>
      <c r="H279" s="130" t="s">
        <v>949</v>
      </c>
      <c r="I279" s="130" t="s">
        <v>950</v>
      </c>
      <c r="J279" s="130">
        <v>1</v>
      </c>
    </row>
    <row r="280" spans="1:10" s="109" customFormat="1" ht="21.95" customHeight="1">
      <c r="A280" s="334"/>
      <c r="B280" s="310"/>
      <c r="C280" s="290"/>
      <c r="D280" s="290"/>
      <c r="E280" s="130" t="s">
        <v>951</v>
      </c>
      <c r="F280" s="130" t="s">
        <v>208</v>
      </c>
      <c r="G280" s="130" t="s">
        <v>214</v>
      </c>
      <c r="H280" s="130" t="s">
        <v>952</v>
      </c>
      <c r="I280" s="130" t="s">
        <v>953</v>
      </c>
      <c r="J280" s="130">
        <v>1</v>
      </c>
    </row>
    <row r="281" spans="1:10" s="109" customFormat="1" ht="26.1" customHeight="1">
      <c r="A281" s="334"/>
      <c r="B281" s="310"/>
      <c r="C281" s="290"/>
      <c r="D281" s="290"/>
      <c r="E281" s="130" t="s">
        <v>954</v>
      </c>
      <c r="F281" s="130" t="s">
        <v>208</v>
      </c>
      <c r="G281" s="130" t="s">
        <v>214</v>
      </c>
      <c r="H281" s="130" t="s">
        <v>955</v>
      </c>
      <c r="I281" s="130" t="s">
        <v>956</v>
      </c>
      <c r="J281" s="130">
        <v>1</v>
      </c>
    </row>
    <row r="282" spans="1:10" ht="21.95" customHeight="1">
      <c r="A282" s="334"/>
      <c r="B282" s="277">
        <v>100030</v>
      </c>
      <c r="C282" s="290" t="s">
        <v>38</v>
      </c>
      <c r="D282" s="290"/>
      <c r="E282" s="155" t="s">
        <v>3</v>
      </c>
      <c r="F282" s="155"/>
      <c r="G282" s="155"/>
      <c r="H282" s="155"/>
      <c r="I282" s="155"/>
      <c r="J282" s="155">
        <f>SUM(J283:J285)</f>
        <v>3</v>
      </c>
    </row>
    <row r="283" spans="1:10" s="109" customFormat="1" ht="27" customHeight="1">
      <c r="A283" s="334"/>
      <c r="B283" s="278"/>
      <c r="C283" s="290"/>
      <c r="D283" s="290"/>
      <c r="E283" s="121" t="s">
        <v>957</v>
      </c>
      <c r="F283" s="130" t="s">
        <v>226</v>
      </c>
      <c r="G283" s="130" t="s">
        <v>214</v>
      </c>
      <c r="H283" s="130" t="s">
        <v>958</v>
      </c>
      <c r="I283" s="130" t="s">
        <v>959</v>
      </c>
      <c r="J283" s="121">
        <v>1</v>
      </c>
    </row>
    <row r="284" spans="1:10" s="109" customFormat="1" ht="30" customHeight="1">
      <c r="A284" s="334"/>
      <c r="B284" s="278"/>
      <c r="C284" s="290"/>
      <c r="D284" s="290"/>
      <c r="E284" s="130" t="s">
        <v>960</v>
      </c>
      <c r="F284" s="130" t="s">
        <v>208</v>
      </c>
      <c r="G284" s="130" t="s">
        <v>214</v>
      </c>
      <c r="H284" s="130" t="s">
        <v>961</v>
      </c>
      <c r="I284" s="130" t="s">
        <v>962</v>
      </c>
      <c r="J284" s="130">
        <v>1</v>
      </c>
    </row>
    <row r="285" spans="1:10" s="109" customFormat="1" ht="27" customHeight="1">
      <c r="A285" s="334"/>
      <c r="B285" s="278"/>
      <c r="C285" s="290"/>
      <c r="D285" s="290"/>
      <c r="E285" s="130" t="s">
        <v>963</v>
      </c>
      <c r="F285" s="130" t="s">
        <v>208</v>
      </c>
      <c r="G285" s="130" t="s">
        <v>214</v>
      </c>
      <c r="H285" s="130" t="s">
        <v>964</v>
      </c>
      <c r="I285" s="130" t="s">
        <v>965</v>
      </c>
      <c r="J285" s="130">
        <v>1</v>
      </c>
    </row>
    <row r="286" spans="1:10" ht="24.95" customHeight="1">
      <c r="A286" s="334"/>
      <c r="B286" s="276">
        <v>100031</v>
      </c>
      <c r="C286" s="290" t="s">
        <v>39</v>
      </c>
      <c r="D286" s="290"/>
      <c r="E286" s="130" t="s">
        <v>3</v>
      </c>
      <c r="F286" s="118"/>
      <c r="G286" s="118"/>
      <c r="H286" s="118"/>
      <c r="I286" s="118"/>
      <c r="J286" s="118">
        <f>SUM(J287:J290)</f>
        <v>4</v>
      </c>
    </row>
    <row r="287" spans="1:10" s="109" customFormat="1" ht="26.1" customHeight="1">
      <c r="A287" s="334"/>
      <c r="B287" s="276"/>
      <c r="C287" s="290"/>
      <c r="D287" s="290"/>
      <c r="E287" s="116" t="s">
        <v>966</v>
      </c>
      <c r="F287" s="116" t="s">
        <v>208</v>
      </c>
      <c r="G287" s="116" t="s">
        <v>214</v>
      </c>
      <c r="H287" s="116" t="s">
        <v>967</v>
      </c>
      <c r="I287" s="116" t="s">
        <v>968</v>
      </c>
      <c r="J287" s="116">
        <v>1</v>
      </c>
    </row>
    <row r="288" spans="1:10" s="109" customFormat="1" ht="27" customHeight="1">
      <c r="A288" s="334"/>
      <c r="B288" s="276"/>
      <c r="C288" s="290"/>
      <c r="D288" s="290"/>
      <c r="E288" s="116" t="s">
        <v>969</v>
      </c>
      <c r="F288" s="116" t="s">
        <v>208</v>
      </c>
      <c r="G288" s="116" t="s">
        <v>214</v>
      </c>
      <c r="H288" s="116" t="s">
        <v>970</v>
      </c>
      <c r="I288" s="116" t="s">
        <v>971</v>
      </c>
      <c r="J288" s="116">
        <v>1</v>
      </c>
    </row>
    <row r="289" spans="1:10" s="109" customFormat="1" ht="24.95" customHeight="1">
      <c r="A289" s="334"/>
      <c r="B289" s="276"/>
      <c r="C289" s="290"/>
      <c r="D289" s="290"/>
      <c r="E289" s="116" t="s">
        <v>972</v>
      </c>
      <c r="F289" s="116" t="s">
        <v>208</v>
      </c>
      <c r="G289" s="116" t="s">
        <v>214</v>
      </c>
      <c r="H289" s="116" t="s">
        <v>973</v>
      </c>
      <c r="I289" s="116" t="s">
        <v>974</v>
      </c>
      <c r="J289" s="116">
        <v>1</v>
      </c>
    </row>
    <row r="290" spans="1:10" ht="27" customHeight="1">
      <c r="A290" s="334"/>
      <c r="B290" s="276"/>
      <c r="C290" s="290"/>
      <c r="D290" s="290"/>
      <c r="E290" s="116" t="s">
        <v>975</v>
      </c>
      <c r="F290" s="116" t="s">
        <v>208</v>
      </c>
      <c r="G290" s="116" t="s">
        <v>214</v>
      </c>
      <c r="H290" s="116" t="s">
        <v>976</v>
      </c>
      <c r="I290" s="116" t="s">
        <v>977</v>
      </c>
      <c r="J290" s="116">
        <v>1</v>
      </c>
    </row>
    <row r="291" spans="1:10" ht="21.95" customHeight="1">
      <c r="A291" s="334"/>
      <c r="B291" s="277">
        <v>100032</v>
      </c>
      <c r="C291" s="328" t="s">
        <v>40</v>
      </c>
      <c r="D291" s="296"/>
      <c r="E291" s="121" t="s">
        <v>3</v>
      </c>
      <c r="F291" s="121"/>
      <c r="G291" s="121"/>
      <c r="H291" s="121"/>
      <c r="I291" s="121"/>
      <c r="J291" s="121">
        <v>1</v>
      </c>
    </row>
    <row r="292" spans="1:10" ht="21.95" customHeight="1">
      <c r="A292" s="334"/>
      <c r="B292" s="278"/>
      <c r="C292" s="377"/>
      <c r="D292" s="298"/>
      <c r="E292" s="130" t="s">
        <v>978</v>
      </c>
      <c r="F292" s="130" t="s">
        <v>208</v>
      </c>
      <c r="G292" s="130" t="s">
        <v>214</v>
      </c>
      <c r="H292" s="130" t="s">
        <v>979</v>
      </c>
      <c r="I292" s="130" t="s">
        <v>980</v>
      </c>
      <c r="J292" s="130">
        <v>1</v>
      </c>
    </row>
    <row r="293" spans="1:10" ht="23.1" customHeight="1">
      <c r="A293" s="334"/>
      <c r="B293" s="276">
        <v>100033</v>
      </c>
      <c r="C293" s="328" t="s">
        <v>41</v>
      </c>
      <c r="D293" s="296"/>
      <c r="E293" s="129" t="s">
        <v>3</v>
      </c>
      <c r="F293" s="129"/>
      <c r="G293" s="129"/>
      <c r="H293" s="129"/>
      <c r="I293" s="129"/>
      <c r="J293" s="121">
        <f>SUM(J294:J298)</f>
        <v>9</v>
      </c>
    </row>
    <row r="294" spans="1:10" s="109" customFormat="1" ht="23.1" customHeight="1">
      <c r="A294" s="334"/>
      <c r="B294" s="276"/>
      <c r="C294" s="377"/>
      <c r="D294" s="298"/>
      <c r="E294" s="121" t="s">
        <v>981</v>
      </c>
      <c r="F294" s="121" t="s">
        <v>221</v>
      </c>
      <c r="G294" s="121" t="s">
        <v>222</v>
      </c>
      <c r="H294" s="121" t="s">
        <v>982</v>
      </c>
      <c r="I294" s="121" t="s">
        <v>983</v>
      </c>
      <c r="J294" s="121">
        <v>4</v>
      </c>
    </row>
    <row r="295" spans="1:10" s="109" customFormat="1" ht="23.1" customHeight="1">
      <c r="A295" s="334"/>
      <c r="B295" s="276"/>
      <c r="C295" s="377"/>
      <c r="D295" s="298"/>
      <c r="E295" s="121" t="s">
        <v>984</v>
      </c>
      <c r="F295" s="121" t="s">
        <v>230</v>
      </c>
      <c r="G295" s="121" t="s">
        <v>243</v>
      </c>
      <c r="H295" s="121" t="s">
        <v>985</v>
      </c>
      <c r="I295" s="121" t="s">
        <v>986</v>
      </c>
      <c r="J295" s="121">
        <v>2</v>
      </c>
    </row>
    <row r="296" spans="1:10" ht="23.1" customHeight="1">
      <c r="A296" s="334"/>
      <c r="B296" s="276"/>
      <c r="C296" s="377"/>
      <c r="D296" s="298"/>
      <c r="E296" s="121" t="s">
        <v>987</v>
      </c>
      <c r="F296" s="130" t="s">
        <v>226</v>
      </c>
      <c r="G296" s="130" t="s">
        <v>214</v>
      </c>
      <c r="H296" s="130" t="s">
        <v>988</v>
      </c>
      <c r="I296" s="130" t="s">
        <v>989</v>
      </c>
      <c r="J296" s="121">
        <v>1</v>
      </c>
    </row>
    <row r="297" spans="1:10" ht="23.1" customHeight="1">
      <c r="A297" s="334"/>
      <c r="B297" s="276"/>
      <c r="C297" s="377"/>
      <c r="D297" s="298"/>
      <c r="E297" s="129" t="s">
        <v>990</v>
      </c>
      <c r="F297" s="130" t="s">
        <v>208</v>
      </c>
      <c r="G297" s="130" t="s">
        <v>350</v>
      </c>
      <c r="H297" s="130" t="s">
        <v>991</v>
      </c>
      <c r="I297" s="130" t="s">
        <v>992</v>
      </c>
      <c r="J297" s="130">
        <v>1</v>
      </c>
    </row>
    <row r="298" spans="1:10" ht="23.1" customHeight="1">
      <c r="A298" s="334"/>
      <c r="B298" s="276"/>
      <c r="C298" s="377"/>
      <c r="D298" s="298"/>
      <c r="E298" s="129" t="s">
        <v>993</v>
      </c>
      <c r="F298" s="130" t="s">
        <v>208</v>
      </c>
      <c r="G298" s="130" t="s">
        <v>551</v>
      </c>
      <c r="H298" s="130" t="s">
        <v>994</v>
      </c>
      <c r="I298" s="130" t="s">
        <v>995</v>
      </c>
      <c r="J298" s="130">
        <v>1</v>
      </c>
    </row>
    <row r="299" spans="1:10" ht="23.1" customHeight="1">
      <c r="A299" s="334"/>
      <c r="B299" s="275">
        <v>100034</v>
      </c>
      <c r="C299" s="290" t="s">
        <v>42</v>
      </c>
      <c r="D299" s="290"/>
      <c r="E299" s="129" t="s">
        <v>3</v>
      </c>
      <c r="F299" s="129"/>
      <c r="G299" s="129"/>
      <c r="H299" s="129"/>
      <c r="I299" s="129"/>
      <c r="J299" s="121">
        <f>SUM(J300:J301)</f>
        <v>4</v>
      </c>
    </row>
    <row r="300" spans="1:10" s="109" customFormat="1" ht="23.1" customHeight="1">
      <c r="A300" s="334"/>
      <c r="B300" s="275"/>
      <c r="C300" s="290"/>
      <c r="D300" s="290"/>
      <c r="E300" s="121" t="s">
        <v>996</v>
      </c>
      <c r="F300" s="121" t="s">
        <v>230</v>
      </c>
      <c r="G300" s="121" t="s">
        <v>243</v>
      </c>
      <c r="H300" s="121" t="s">
        <v>997</v>
      </c>
      <c r="I300" s="121" t="s">
        <v>998</v>
      </c>
      <c r="J300" s="121">
        <v>2</v>
      </c>
    </row>
    <row r="301" spans="1:10" ht="23.1" customHeight="1">
      <c r="A301" s="334"/>
      <c r="B301" s="275"/>
      <c r="C301" s="290"/>
      <c r="D301" s="290"/>
      <c r="E301" s="163" t="s">
        <v>999</v>
      </c>
      <c r="F301" s="121" t="s">
        <v>230</v>
      </c>
      <c r="G301" s="121" t="s">
        <v>243</v>
      </c>
      <c r="H301" s="121" t="s">
        <v>1000</v>
      </c>
      <c r="I301" s="165" t="s">
        <v>1001</v>
      </c>
      <c r="J301" s="121">
        <v>2</v>
      </c>
    </row>
    <row r="302" spans="1:10" ht="24.95" customHeight="1">
      <c r="A302" s="334"/>
      <c r="B302" s="275">
        <v>100036</v>
      </c>
      <c r="C302" s="290" t="s">
        <v>43</v>
      </c>
      <c r="D302" s="290"/>
      <c r="E302" s="163" t="s">
        <v>3</v>
      </c>
      <c r="F302" s="121"/>
      <c r="G302" s="121"/>
      <c r="H302" s="121"/>
      <c r="I302" s="165"/>
      <c r="J302" s="121">
        <v>4</v>
      </c>
    </row>
    <row r="303" spans="1:10" ht="42" customHeight="1">
      <c r="A303" s="334"/>
      <c r="B303" s="275"/>
      <c r="C303" s="290"/>
      <c r="D303" s="290"/>
      <c r="E303" s="121" t="s">
        <v>1002</v>
      </c>
      <c r="F303" s="121" t="s">
        <v>221</v>
      </c>
      <c r="G303" s="121" t="s">
        <v>222</v>
      </c>
      <c r="H303" s="121" t="s">
        <v>1003</v>
      </c>
      <c r="I303" s="121" t="s">
        <v>1004</v>
      </c>
      <c r="J303" s="121">
        <v>4</v>
      </c>
    </row>
    <row r="304" spans="1:10" ht="21.95" customHeight="1">
      <c r="A304" s="334"/>
      <c r="B304" s="276">
        <v>100038</v>
      </c>
      <c r="C304" s="328" t="s">
        <v>45</v>
      </c>
      <c r="D304" s="296"/>
      <c r="E304" s="166" t="s">
        <v>3</v>
      </c>
      <c r="F304" s="121"/>
      <c r="G304" s="121"/>
      <c r="H304" s="121"/>
      <c r="I304" s="121"/>
      <c r="J304" s="121">
        <f>SUM(J305:J308)</f>
        <v>7</v>
      </c>
    </row>
    <row r="305" spans="1:10" s="109" customFormat="1" ht="26.1" customHeight="1">
      <c r="A305" s="334"/>
      <c r="B305" s="276"/>
      <c r="C305" s="377"/>
      <c r="D305" s="298"/>
      <c r="E305" s="121" t="s">
        <v>1005</v>
      </c>
      <c r="F305" s="121" t="s">
        <v>230</v>
      </c>
      <c r="G305" s="121" t="s">
        <v>243</v>
      </c>
      <c r="H305" s="121" t="s">
        <v>1006</v>
      </c>
      <c r="I305" s="121" t="s">
        <v>1007</v>
      </c>
      <c r="J305" s="121">
        <v>2</v>
      </c>
    </row>
    <row r="306" spans="1:10" s="109" customFormat="1" ht="26.1" customHeight="1">
      <c r="A306" s="334"/>
      <c r="B306" s="276"/>
      <c r="C306" s="377"/>
      <c r="D306" s="298"/>
      <c r="E306" s="121" t="s">
        <v>1008</v>
      </c>
      <c r="F306" s="121" t="s">
        <v>230</v>
      </c>
      <c r="G306" s="121" t="s">
        <v>239</v>
      </c>
      <c r="H306" s="121" t="s">
        <v>1009</v>
      </c>
      <c r="I306" s="121" t="s">
        <v>1010</v>
      </c>
      <c r="J306" s="121">
        <v>1</v>
      </c>
    </row>
    <row r="307" spans="1:10" s="109" customFormat="1" ht="26.1" customHeight="1">
      <c r="A307" s="334"/>
      <c r="B307" s="276"/>
      <c r="C307" s="377"/>
      <c r="D307" s="298"/>
      <c r="E307" s="163" t="s">
        <v>1011</v>
      </c>
      <c r="F307" s="121" t="s">
        <v>230</v>
      </c>
      <c r="G307" s="121" t="s">
        <v>243</v>
      </c>
      <c r="H307" s="164" t="s">
        <v>1012</v>
      </c>
      <c r="I307" s="165" t="s">
        <v>1013</v>
      </c>
      <c r="J307" s="121">
        <v>2</v>
      </c>
    </row>
    <row r="308" spans="1:10" s="109" customFormat="1" ht="26.1" customHeight="1">
      <c r="A308" s="334"/>
      <c r="B308" s="276"/>
      <c r="C308" s="377"/>
      <c r="D308" s="298"/>
      <c r="E308" s="163" t="s">
        <v>1014</v>
      </c>
      <c r="F308" s="121" t="s">
        <v>230</v>
      </c>
      <c r="G308" s="121" t="s">
        <v>243</v>
      </c>
      <c r="H308" s="164" t="s">
        <v>1015</v>
      </c>
      <c r="I308" s="165" t="s">
        <v>1016</v>
      </c>
      <c r="J308" s="121">
        <v>2</v>
      </c>
    </row>
    <row r="309" spans="1:10" s="109" customFormat="1" ht="21.95" customHeight="1">
      <c r="A309" s="334"/>
      <c r="B309" s="275">
        <v>100041</v>
      </c>
      <c r="C309" s="290" t="s">
        <v>46</v>
      </c>
      <c r="D309" s="290"/>
      <c r="E309" s="121" t="s">
        <v>3</v>
      </c>
      <c r="F309" s="121"/>
      <c r="G309" s="121"/>
      <c r="H309" s="121"/>
      <c r="I309" s="121"/>
      <c r="J309" s="121">
        <v>1.5</v>
      </c>
    </row>
    <row r="310" spans="1:10" s="109" customFormat="1" ht="21.95" customHeight="1">
      <c r="A310" s="334"/>
      <c r="B310" s="275"/>
      <c r="C310" s="290"/>
      <c r="D310" s="290"/>
      <c r="E310" s="121" t="s">
        <v>1017</v>
      </c>
      <c r="F310" s="130" t="s">
        <v>230</v>
      </c>
      <c r="G310" s="130" t="s">
        <v>485</v>
      </c>
      <c r="H310" s="130" t="s">
        <v>1018</v>
      </c>
      <c r="I310" s="130" t="s">
        <v>1019</v>
      </c>
      <c r="J310" s="121">
        <v>1.5</v>
      </c>
    </row>
    <row r="311" spans="1:10" ht="21.95" customHeight="1">
      <c r="A311" s="334"/>
      <c r="B311" s="277">
        <v>100043</v>
      </c>
      <c r="C311" s="381" t="s">
        <v>47</v>
      </c>
      <c r="D311" s="382"/>
      <c r="E311" s="121" t="s">
        <v>3</v>
      </c>
      <c r="F311" s="121"/>
      <c r="G311" s="121"/>
      <c r="H311" s="121"/>
      <c r="I311" s="121"/>
      <c r="J311" s="121">
        <f>SUM(J312:J334)</f>
        <v>43.5</v>
      </c>
    </row>
    <row r="312" spans="1:10" s="109" customFormat="1" ht="21.95" customHeight="1">
      <c r="A312" s="334"/>
      <c r="B312" s="278"/>
      <c r="C312" s="383"/>
      <c r="D312" s="384"/>
      <c r="E312" s="121" t="s">
        <v>1020</v>
      </c>
      <c r="F312" s="121" t="s">
        <v>221</v>
      </c>
      <c r="G312" s="121" t="s">
        <v>222</v>
      </c>
      <c r="H312" s="121" t="s">
        <v>1021</v>
      </c>
      <c r="I312" s="121" t="s">
        <v>1022</v>
      </c>
      <c r="J312" s="121">
        <v>4</v>
      </c>
    </row>
    <row r="313" spans="1:10" s="109" customFormat="1" ht="21.95" customHeight="1">
      <c r="A313" s="334"/>
      <c r="B313" s="278"/>
      <c r="C313" s="383"/>
      <c r="D313" s="384"/>
      <c r="E313" s="121" t="s">
        <v>1023</v>
      </c>
      <c r="F313" s="121" t="s">
        <v>221</v>
      </c>
      <c r="G313" s="121" t="s">
        <v>222</v>
      </c>
      <c r="H313" s="121" t="s">
        <v>1024</v>
      </c>
      <c r="I313" s="121" t="s">
        <v>1025</v>
      </c>
      <c r="J313" s="121">
        <v>4</v>
      </c>
    </row>
    <row r="314" spans="1:10" s="109" customFormat="1" ht="21.95" customHeight="1">
      <c r="A314" s="334"/>
      <c r="B314" s="278"/>
      <c r="C314" s="383"/>
      <c r="D314" s="384"/>
      <c r="E314" s="121" t="s">
        <v>1026</v>
      </c>
      <c r="F314" s="121" t="s">
        <v>221</v>
      </c>
      <c r="G314" s="121" t="s">
        <v>222</v>
      </c>
      <c r="H314" s="121" t="s">
        <v>1027</v>
      </c>
      <c r="I314" s="121" t="s">
        <v>1028</v>
      </c>
      <c r="J314" s="121">
        <v>4</v>
      </c>
    </row>
    <row r="315" spans="1:10" s="109" customFormat="1" ht="21.95" customHeight="1">
      <c r="A315" s="334"/>
      <c r="B315" s="278"/>
      <c r="C315" s="383"/>
      <c r="D315" s="384"/>
      <c r="E315" s="121" t="s">
        <v>1029</v>
      </c>
      <c r="F315" s="121" t="s">
        <v>221</v>
      </c>
      <c r="G315" s="121" t="s">
        <v>222</v>
      </c>
      <c r="H315" s="121" t="s">
        <v>1030</v>
      </c>
      <c r="I315" s="121" t="s">
        <v>1031</v>
      </c>
      <c r="J315" s="121">
        <v>4</v>
      </c>
    </row>
    <row r="316" spans="1:10" s="109" customFormat="1" ht="21.95" customHeight="1">
      <c r="A316" s="334"/>
      <c r="B316" s="278"/>
      <c r="C316" s="383"/>
      <c r="D316" s="384"/>
      <c r="E316" s="121" t="s">
        <v>1032</v>
      </c>
      <c r="F316" s="121" t="s">
        <v>230</v>
      </c>
      <c r="G316" s="121" t="s">
        <v>243</v>
      </c>
      <c r="H316" s="121" t="s">
        <v>1033</v>
      </c>
      <c r="I316" s="121" t="s">
        <v>1034</v>
      </c>
      <c r="J316" s="121">
        <v>2</v>
      </c>
    </row>
    <row r="317" spans="1:10" s="109" customFormat="1" ht="21.95" customHeight="1">
      <c r="A317" s="334"/>
      <c r="B317" s="278"/>
      <c r="C317" s="383"/>
      <c r="D317" s="384"/>
      <c r="E317" s="121" t="s">
        <v>1035</v>
      </c>
      <c r="F317" s="121" t="s">
        <v>230</v>
      </c>
      <c r="G317" s="121" t="s">
        <v>243</v>
      </c>
      <c r="H317" s="121" t="s">
        <v>1036</v>
      </c>
      <c r="I317" s="121" t="s">
        <v>1037</v>
      </c>
      <c r="J317" s="121">
        <v>2</v>
      </c>
    </row>
    <row r="318" spans="1:10" s="109" customFormat="1" ht="21.95" customHeight="1">
      <c r="A318" s="334"/>
      <c r="B318" s="278"/>
      <c r="C318" s="383"/>
      <c r="D318" s="384"/>
      <c r="E318" s="121" t="s">
        <v>1038</v>
      </c>
      <c r="F318" s="121" t="s">
        <v>230</v>
      </c>
      <c r="G318" s="121" t="s">
        <v>243</v>
      </c>
      <c r="H318" s="121" t="s">
        <v>1039</v>
      </c>
      <c r="I318" s="121" t="s">
        <v>1040</v>
      </c>
      <c r="J318" s="121">
        <v>2</v>
      </c>
    </row>
    <row r="319" spans="1:10" s="109" customFormat="1" ht="21.95" customHeight="1">
      <c r="A319" s="334"/>
      <c r="B319" s="278"/>
      <c r="C319" s="383"/>
      <c r="D319" s="384"/>
      <c r="E319" s="121" t="s">
        <v>1041</v>
      </c>
      <c r="F319" s="121" t="s">
        <v>230</v>
      </c>
      <c r="G319" s="121" t="s">
        <v>243</v>
      </c>
      <c r="H319" s="121" t="s">
        <v>1042</v>
      </c>
      <c r="I319" s="121" t="s">
        <v>1043</v>
      </c>
      <c r="J319" s="121">
        <v>2</v>
      </c>
    </row>
    <row r="320" spans="1:10" s="109" customFormat="1" ht="21.95" customHeight="1">
      <c r="A320" s="334"/>
      <c r="B320" s="278"/>
      <c r="C320" s="383"/>
      <c r="D320" s="384"/>
      <c r="E320" s="121" t="s">
        <v>1044</v>
      </c>
      <c r="F320" s="121" t="s">
        <v>230</v>
      </c>
      <c r="G320" s="121" t="s">
        <v>243</v>
      </c>
      <c r="H320" s="121" t="s">
        <v>1045</v>
      </c>
      <c r="I320" s="121" t="s">
        <v>1046</v>
      </c>
      <c r="J320" s="121">
        <v>2</v>
      </c>
    </row>
    <row r="321" spans="1:10" s="109" customFormat="1" ht="27" customHeight="1">
      <c r="A321" s="334"/>
      <c r="B321" s="278"/>
      <c r="C321" s="383"/>
      <c r="D321" s="384"/>
      <c r="E321" s="121" t="s">
        <v>1047</v>
      </c>
      <c r="F321" s="121" t="s">
        <v>230</v>
      </c>
      <c r="G321" s="121" t="s">
        <v>214</v>
      </c>
      <c r="H321" s="121" t="s">
        <v>1048</v>
      </c>
      <c r="I321" s="121" t="s">
        <v>1049</v>
      </c>
      <c r="J321" s="121">
        <v>1</v>
      </c>
    </row>
    <row r="322" spans="1:10" s="109" customFormat="1" ht="21.95" customHeight="1">
      <c r="A322" s="334"/>
      <c r="B322" s="278"/>
      <c r="C322" s="383"/>
      <c r="D322" s="384"/>
      <c r="E322" s="121" t="s">
        <v>1050</v>
      </c>
      <c r="F322" s="121" t="s">
        <v>230</v>
      </c>
      <c r="G322" s="121" t="s">
        <v>214</v>
      </c>
      <c r="H322" s="121" t="s">
        <v>1051</v>
      </c>
      <c r="I322" s="121" t="s">
        <v>1052</v>
      </c>
      <c r="J322" s="121">
        <v>1</v>
      </c>
    </row>
    <row r="323" spans="1:10" s="109" customFormat="1" ht="27" customHeight="1">
      <c r="A323" s="334"/>
      <c r="B323" s="278"/>
      <c r="C323" s="383"/>
      <c r="D323" s="384"/>
      <c r="E323" s="121" t="s">
        <v>1053</v>
      </c>
      <c r="F323" s="121" t="s">
        <v>230</v>
      </c>
      <c r="G323" s="121" t="s">
        <v>485</v>
      </c>
      <c r="H323" s="121" t="s">
        <v>1054</v>
      </c>
      <c r="I323" s="121" t="s">
        <v>1055</v>
      </c>
      <c r="J323" s="121">
        <v>1</v>
      </c>
    </row>
    <row r="324" spans="1:10" s="109" customFormat="1" ht="27" customHeight="1">
      <c r="A324" s="334"/>
      <c r="B324" s="278"/>
      <c r="C324" s="383"/>
      <c r="D324" s="384"/>
      <c r="E324" s="121" t="s">
        <v>1056</v>
      </c>
      <c r="F324" s="121" t="s">
        <v>230</v>
      </c>
      <c r="G324" s="121" t="s">
        <v>234</v>
      </c>
      <c r="H324" s="121" t="s">
        <v>1057</v>
      </c>
      <c r="I324" s="121" t="s">
        <v>1058</v>
      </c>
      <c r="J324" s="121">
        <v>1</v>
      </c>
    </row>
    <row r="325" spans="1:10" s="109" customFormat="1" ht="21.95" customHeight="1">
      <c r="A325" s="334"/>
      <c r="B325" s="278"/>
      <c r="C325" s="383"/>
      <c r="D325" s="384"/>
      <c r="E325" s="163" t="s">
        <v>1059</v>
      </c>
      <c r="F325" s="130" t="s">
        <v>230</v>
      </c>
      <c r="G325" s="121" t="s">
        <v>243</v>
      </c>
      <c r="H325" s="164" t="s">
        <v>1060</v>
      </c>
      <c r="I325" s="165" t="s">
        <v>1061</v>
      </c>
      <c r="J325" s="121">
        <v>2</v>
      </c>
    </row>
    <row r="326" spans="1:10" s="109" customFormat="1" ht="21.95" customHeight="1">
      <c r="A326" s="334"/>
      <c r="B326" s="278"/>
      <c r="C326" s="383"/>
      <c r="D326" s="384"/>
      <c r="E326" s="163" t="s">
        <v>1062</v>
      </c>
      <c r="F326" s="121" t="s">
        <v>230</v>
      </c>
      <c r="G326" s="121" t="s">
        <v>243</v>
      </c>
      <c r="H326" s="164" t="s">
        <v>1063</v>
      </c>
      <c r="I326" s="165" t="s">
        <v>1064</v>
      </c>
      <c r="J326" s="121">
        <v>2</v>
      </c>
    </row>
    <row r="327" spans="1:10" s="109" customFormat="1" ht="21.95" customHeight="1">
      <c r="A327" s="334"/>
      <c r="B327" s="278"/>
      <c r="C327" s="383"/>
      <c r="D327" s="384"/>
      <c r="E327" s="163" t="s">
        <v>1065</v>
      </c>
      <c r="F327" s="121" t="s">
        <v>230</v>
      </c>
      <c r="G327" s="121" t="s">
        <v>243</v>
      </c>
      <c r="H327" s="164" t="s">
        <v>1066</v>
      </c>
      <c r="I327" s="165" t="s">
        <v>1067</v>
      </c>
      <c r="J327" s="121">
        <v>2</v>
      </c>
    </row>
    <row r="328" spans="1:10" s="109" customFormat="1" ht="21.95" customHeight="1">
      <c r="A328" s="334"/>
      <c r="B328" s="278"/>
      <c r="C328" s="383"/>
      <c r="D328" s="384"/>
      <c r="E328" s="121" t="s">
        <v>1068</v>
      </c>
      <c r="F328" s="130" t="s">
        <v>230</v>
      </c>
      <c r="G328" s="130" t="s">
        <v>214</v>
      </c>
      <c r="H328" s="130" t="s">
        <v>1069</v>
      </c>
      <c r="I328" s="130" t="s">
        <v>1070</v>
      </c>
      <c r="J328" s="121">
        <v>1.5</v>
      </c>
    </row>
    <row r="329" spans="1:10" s="109" customFormat="1" ht="21.95" customHeight="1">
      <c r="A329" s="334"/>
      <c r="B329" s="278"/>
      <c r="C329" s="383"/>
      <c r="D329" s="384"/>
      <c r="E329" s="129" t="s">
        <v>1071</v>
      </c>
      <c r="F329" s="130" t="s">
        <v>208</v>
      </c>
      <c r="G329" s="130" t="s">
        <v>209</v>
      </c>
      <c r="H329" s="130" t="s">
        <v>1072</v>
      </c>
      <c r="I329" s="130" t="s">
        <v>1073</v>
      </c>
      <c r="J329" s="130">
        <v>1</v>
      </c>
    </row>
    <row r="330" spans="1:10" s="109" customFormat="1" ht="21.95" customHeight="1">
      <c r="A330" s="334"/>
      <c r="B330" s="278"/>
      <c r="C330" s="383"/>
      <c r="D330" s="384"/>
      <c r="E330" s="129" t="s">
        <v>1074</v>
      </c>
      <c r="F330" s="130" t="s">
        <v>208</v>
      </c>
      <c r="G330" s="130" t="s">
        <v>209</v>
      </c>
      <c r="H330" s="130" t="s">
        <v>1075</v>
      </c>
      <c r="I330" s="130" t="s">
        <v>1076</v>
      </c>
      <c r="J330" s="130">
        <v>1</v>
      </c>
    </row>
    <row r="331" spans="1:10" s="109" customFormat="1" ht="27.95" customHeight="1">
      <c r="A331" s="334"/>
      <c r="B331" s="278"/>
      <c r="C331" s="383"/>
      <c r="D331" s="384"/>
      <c r="E331" s="129" t="s">
        <v>1077</v>
      </c>
      <c r="F331" s="130" t="s">
        <v>208</v>
      </c>
      <c r="G331" s="130" t="s">
        <v>489</v>
      </c>
      <c r="H331" s="130" t="s">
        <v>1078</v>
      </c>
      <c r="I331" s="130" t="s">
        <v>1079</v>
      </c>
      <c r="J331" s="130">
        <v>1</v>
      </c>
    </row>
    <row r="332" spans="1:10" s="109" customFormat="1" ht="21.95" customHeight="1">
      <c r="A332" s="334"/>
      <c r="B332" s="278"/>
      <c r="C332" s="383"/>
      <c r="D332" s="384"/>
      <c r="E332" s="129" t="s">
        <v>1080</v>
      </c>
      <c r="F332" s="130" t="s">
        <v>208</v>
      </c>
      <c r="G332" s="130" t="s">
        <v>485</v>
      </c>
      <c r="H332" s="130" t="s">
        <v>1081</v>
      </c>
      <c r="I332" s="130" t="s">
        <v>1082</v>
      </c>
      <c r="J332" s="130">
        <v>1</v>
      </c>
    </row>
    <row r="333" spans="1:10" s="109" customFormat="1" ht="30" customHeight="1">
      <c r="A333" s="334"/>
      <c r="B333" s="278"/>
      <c r="C333" s="383"/>
      <c r="D333" s="384"/>
      <c r="E333" s="129" t="s">
        <v>1083</v>
      </c>
      <c r="F333" s="130" t="s">
        <v>208</v>
      </c>
      <c r="G333" s="130" t="s">
        <v>551</v>
      </c>
      <c r="H333" s="130" t="s">
        <v>1084</v>
      </c>
      <c r="I333" s="130" t="s">
        <v>1085</v>
      </c>
      <c r="J333" s="130">
        <v>1</v>
      </c>
    </row>
    <row r="334" spans="1:10" ht="27.95" customHeight="1">
      <c r="A334" s="334"/>
      <c r="B334" s="278"/>
      <c r="C334" s="383"/>
      <c r="D334" s="384"/>
      <c r="E334" s="130" t="s">
        <v>1086</v>
      </c>
      <c r="F334" s="130" t="s">
        <v>208</v>
      </c>
      <c r="G334" s="130" t="s">
        <v>214</v>
      </c>
      <c r="H334" s="130" t="s">
        <v>1087</v>
      </c>
      <c r="I334" s="130" t="s">
        <v>1088</v>
      </c>
      <c r="J334" s="130">
        <v>1</v>
      </c>
    </row>
    <row r="335" spans="1:10" ht="21.95" customHeight="1">
      <c r="A335" s="334"/>
      <c r="B335" s="276">
        <v>100050</v>
      </c>
      <c r="C335" s="290" t="s">
        <v>49</v>
      </c>
      <c r="D335" s="290"/>
      <c r="E335" s="121" t="s">
        <v>3</v>
      </c>
      <c r="F335" s="121"/>
      <c r="G335" s="121"/>
      <c r="H335" s="121"/>
      <c r="I335" s="121"/>
      <c r="J335" s="121">
        <f>SUM(J336:J353)</f>
        <v>30.5</v>
      </c>
    </row>
    <row r="336" spans="1:10" s="109" customFormat="1" ht="21.95" customHeight="1">
      <c r="A336" s="334"/>
      <c r="B336" s="276"/>
      <c r="C336" s="290"/>
      <c r="D336" s="290"/>
      <c r="E336" s="121" t="s">
        <v>1089</v>
      </c>
      <c r="F336" s="121" t="s">
        <v>230</v>
      </c>
      <c r="G336" s="121" t="s">
        <v>243</v>
      </c>
      <c r="H336" s="121" t="s">
        <v>1090</v>
      </c>
      <c r="I336" s="121" t="s">
        <v>1091</v>
      </c>
      <c r="J336" s="121">
        <v>2</v>
      </c>
    </row>
    <row r="337" spans="1:10" s="109" customFormat="1" ht="21.95" customHeight="1">
      <c r="A337" s="334"/>
      <c r="B337" s="276"/>
      <c r="C337" s="290"/>
      <c r="D337" s="290"/>
      <c r="E337" s="121" t="s">
        <v>1092</v>
      </c>
      <c r="F337" s="121" t="s">
        <v>230</v>
      </c>
      <c r="G337" s="121" t="s">
        <v>243</v>
      </c>
      <c r="H337" s="121" t="s">
        <v>1093</v>
      </c>
      <c r="I337" s="121" t="s">
        <v>1094</v>
      </c>
      <c r="J337" s="121">
        <v>2</v>
      </c>
    </row>
    <row r="338" spans="1:10" s="109" customFormat="1" ht="21.95" customHeight="1">
      <c r="A338" s="334"/>
      <c r="B338" s="276"/>
      <c r="C338" s="290"/>
      <c r="D338" s="290"/>
      <c r="E338" s="121" t="s">
        <v>1095</v>
      </c>
      <c r="F338" s="121" t="s">
        <v>230</v>
      </c>
      <c r="G338" s="121" t="s">
        <v>243</v>
      </c>
      <c r="H338" s="121" t="s">
        <v>1096</v>
      </c>
      <c r="I338" s="121" t="s">
        <v>1097</v>
      </c>
      <c r="J338" s="121">
        <v>2</v>
      </c>
    </row>
    <row r="339" spans="1:10" s="109" customFormat="1" ht="21.95" customHeight="1">
      <c r="A339" s="334"/>
      <c r="B339" s="276"/>
      <c r="C339" s="290"/>
      <c r="D339" s="290"/>
      <c r="E339" s="121" t="s">
        <v>1098</v>
      </c>
      <c r="F339" s="121" t="s">
        <v>230</v>
      </c>
      <c r="G339" s="121" t="s">
        <v>243</v>
      </c>
      <c r="H339" s="121" t="s">
        <v>1099</v>
      </c>
      <c r="I339" s="121" t="s">
        <v>1100</v>
      </c>
      <c r="J339" s="121">
        <v>2</v>
      </c>
    </row>
    <row r="340" spans="1:10" s="109" customFormat="1" ht="27" customHeight="1">
      <c r="A340" s="334"/>
      <c r="B340" s="276"/>
      <c r="C340" s="290"/>
      <c r="D340" s="290"/>
      <c r="E340" s="121" t="s">
        <v>1101</v>
      </c>
      <c r="F340" s="121" t="s">
        <v>230</v>
      </c>
      <c r="G340" s="121" t="s">
        <v>243</v>
      </c>
      <c r="H340" s="121" t="s">
        <v>1102</v>
      </c>
      <c r="I340" s="121" t="s">
        <v>1103</v>
      </c>
      <c r="J340" s="121">
        <v>2</v>
      </c>
    </row>
    <row r="341" spans="1:10" s="109" customFormat="1" ht="21.95" customHeight="1">
      <c r="A341" s="334"/>
      <c r="B341" s="276"/>
      <c r="C341" s="290"/>
      <c r="D341" s="290"/>
      <c r="E341" s="121" t="s">
        <v>1104</v>
      </c>
      <c r="F341" s="121" t="s">
        <v>230</v>
      </c>
      <c r="G341" s="121" t="s">
        <v>243</v>
      </c>
      <c r="H341" s="121" t="s">
        <v>1105</v>
      </c>
      <c r="I341" s="121" t="s">
        <v>1106</v>
      </c>
      <c r="J341" s="121">
        <v>2</v>
      </c>
    </row>
    <row r="342" spans="1:10" ht="21.95" customHeight="1">
      <c r="A342" s="334"/>
      <c r="B342" s="276"/>
      <c r="C342" s="290"/>
      <c r="D342" s="290"/>
      <c r="E342" s="163" t="s">
        <v>1107</v>
      </c>
      <c r="F342" s="121" t="s">
        <v>230</v>
      </c>
      <c r="G342" s="121" t="s">
        <v>243</v>
      </c>
      <c r="H342" s="164" t="s">
        <v>1108</v>
      </c>
      <c r="I342" s="165" t="s">
        <v>1109</v>
      </c>
      <c r="J342" s="121">
        <v>2</v>
      </c>
    </row>
    <row r="343" spans="1:10" ht="21.95" customHeight="1">
      <c r="A343" s="334"/>
      <c r="B343" s="276"/>
      <c r="C343" s="290"/>
      <c r="D343" s="290"/>
      <c r="E343" s="163" t="s">
        <v>1110</v>
      </c>
      <c r="F343" s="121" t="s">
        <v>230</v>
      </c>
      <c r="G343" s="121" t="s">
        <v>243</v>
      </c>
      <c r="H343" s="164" t="s">
        <v>1111</v>
      </c>
      <c r="I343" s="165" t="s">
        <v>1112</v>
      </c>
      <c r="J343" s="121">
        <v>2</v>
      </c>
    </row>
    <row r="344" spans="1:10" ht="21.95" customHeight="1">
      <c r="A344" s="334"/>
      <c r="B344" s="276"/>
      <c r="C344" s="290"/>
      <c r="D344" s="290"/>
      <c r="E344" s="163" t="s">
        <v>1113</v>
      </c>
      <c r="F344" s="121" t="s">
        <v>230</v>
      </c>
      <c r="G344" s="121" t="s">
        <v>243</v>
      </c>
      <c r="H344" s="164" t="s">
        <v>1114</v>
      </c>
      <c r="I344" s="165" t="s">
        <v>1115</v>
      </c>
      <c r="J344" s="121">
        <v>2</v>
      </c>
    </row>
    <row r="345" spans="1:10" ht="30" customHeight="1">
      <c r="A345" s="334"/>
      <c r="B345" s="276"/>
      <c r="C345" s="290"/>
      <c r="D345" s="290"/>
      <c r="E345" s="163" t="s">
        <v>1116</v>
      </c>
      <c r="F345" s="121" t="s">
        <v>230</v>
      </c>
      <c r="G345" s="121" t="s">
        <v>243</v>
      </c>
      <c r="H345" s="164" t="s">
        <v>1117</v>
      </c>
      <c r="I345" s="165" t="s">
        <v>1118</v>
      </c>
      <c r="J345" s="121">
        <v>2</v>
      </c>
    </row>
    <row r="346" spans="1:10" ht="21.95" customHeight="1">
      <c r="A346" s="334"/>
      <c r="B346" s="276"/>
      <c r="C346" s="290"/>
      <c r="D346" s="290"/>
      <c r="E346" s="163" t="s">
        <v>1119</v>
      </c>
      <c r="F346" s="121" t="s">
        <v>230</v>
      </c>
      <c r="G346" s="121" t="s">
        <v>243</v>
      </c>
      <c r="H346" s="164" t="s">
        <v>1120</v>
      </c>
      <c r="I346" s="165" t="s">
        <v>1121</v>
      </c>
      <c r="J346" s="121">
        <v>2</v>
      </c>
    </row>
    <row r="347" spans="1:10" ht="21.95" customHeight="1">
      <c r="A347" s="334"/>
      <c r="B347" s="276"/>
      <c r="C347" s="290"/>
      <c r="D347" s="290"/>
      <c r="E347" s="163" t="s">
        <v>1122</v>
      </c>
      <c r="F347" s="121" t="s">
        <v>230</v>
      </c>
      <c r="G347" s="121" t="s">
        <v>243</v>
      </c>
      <c r="H347" s="164" t="s">
        <v>1123</v>
      </c>
      <c r="I347" s="165" t="s">
        <v>1124</v>
      </c>
      <c r="J347" s="121">
        <v>2</v>
      </c>
    </row>
    <row r="348" spans="1:10" ht="30" customHeight="1">
      <c r="A348" s="334"/>
      <c r="B348" s="276"/>
      <c r="C348" s="290"/>
      <c r="D348" s="290"/>
      <c r="E348" s="121" t="s">
        <v>1125</v>
      </c>
      <c r="F348" s="129" t="s">
        <v>226</v>
      </c>
      <c r="G348" s="129" t="s">
        <v>489</v>
      </c>
      <c r="H348" s="129" t="s">
        <v>1126</v>
      </c>
      <c r="I348" s="129" t="s">
        <v>1127</v>
      </c>
      <c r="J348" s="121">
        <v>1</v>
      </c>
    </row>
    <row r="349" spans="1:10" ht="21.95" customHeight="1">
      <c r="A349" s="334"/>
      <c r="B349" s="276"/>
      <c r="C349" s="290"/>
      <c r="D349" s="290"/>
      <c r="E349" s="121" t="s">
        <v>1128</v>
      </c>
      <c r="F349" s="129" t="s">
        <v>230</v>
      </c>
      <c r="G349" s="129" t="s">
        <v>209</v>
      </c>
      <c r="H349" s="129" t="s">
        <v>1129</v>
      </c>
      <c r="I349" s="129" t="s">
        <v>1130</v>
      </c>
      <c r="J349" s="121">
        <v>1.5</v>
      </c>
    </row>
    <row r="350" spans="1:10" ht="30" customHeight="1">
      <c r="A350" s="334"/>
      <c r="B350" s="276"/>
      <c r="C350" s="290"/>
      <c r="D350" s="290"/>
      <c r="E350" s="129" t="s">
        <v>1131</v>
      </c>
      <c r="F350" s="129" t="s">
        <v>208</v>
      </c>
      <c r="G350" s="129" t="s">
        <v>209</v>
      </c>
      <c r="H350" s="129" t="s">
        <v>1132</v>
      </c>
      <c r="I350" s="129" t="s">
        <v>1133</v>
      </c>
      <c r="J350" s="129">
        <v>1</v>
      </c>
    </row>
    <row r="351" spans="1:10" ht="32.1" customHeight="1">
      <c r="A351" s="334"/>
      <c r="B351" s="276"/>
      <c r="C351" s="290"/>
      <c r="D351" s="290"/>
      <c r="E351" s="129" t="s">
        <v>1134</v>
      </c>
      <c r="F351" s="129" t="s">
        <v>208</v>
      </c>
      <c r="G351" s="129" t="s">
        <v>209</v>
      </c>
      <c r="H351" s="129" t="s">
        <v>1135</v>
      </c>
      <c r="I351" s="129" t="s">
        <v>1136</v>
      </c>
      <c r="J351" s="129">
        <v>1</v>
      </c>
    </row>
    <row r="352" spans="1:10" ht="27.95" customHeight="1">
      <c r="A352" s="334"/>
      <c r="B352" s="276"/>
      <c r="C352" s="290"/>
      <c r="D352" s="290"/>
      <c r="E352" s="129" t="s">
        <v>1137</v>
      </c>
      <c r="F352" s="129" t="s">
        <v>208</v>
      </c>
      <c r="G352" s="129" t="s">
        <v>551</v>
      </c>
      <c r="H352" s="129" t="s">
        <v>1138</v>
      </c>
      <c r="I352" s="129" t="s">
        <v>1139</v>
      </c>
      <c r="J352" s="129">
        <v>1</v>
      </c>
    </row>
    <row r="353" spans="1:10" ht="30" customHeight="1">
      <c r="A353" s="334"/>
      <c r="B353" s="276"/>
      <c r="C353" s="290"/>
      <c r="D353" s="290"/>
      <c r="E353" s="156" t="s">
        <v>1140</v>
      </c>
      <c r="F353" s="129" t="s">
        <v>208</v>
      </c>
      <c r="G353" s="129" t="s">
        <v>350</v>
      </c>
      <c r="H353" s="129" t="s">
        <v>1141</v>
      </c>
      <c r="I353" s="129" t="s">
        <v>1142</v>
      </c>
      <c r="J353" s="129">
        <v>1</v>
      </c>
    </row>
    <row r="354" spans="1:10" ht="21.95" customHeight="1">
      <c r="A354" s="334"/>
      <c r="B354" s="278">
        <v>100051</v>
      </c>
      <c r="C354" s="377" t="s">
        <v>50</v>
      </c>
      <c r="D354" s="298"/>
      <c r="E354" s="121" t="s">
        <v>3</v>
      </c>
      <c r="F354" s="121"/>
      <c r="G354" s="121"/>
      <c r="H354" s="121"/>
      <c r="I354" s="121"/>
      <c r="J354" s="121">
        <f>SUM(J355:J362)</f>
        <v>15</v>
      </c>
    </row>
    <row r="355" spans="1:10" s="109" customFormat="1" ht="21.95" customHeight="1">
      <c r="A355" s="334"/>
      <c r="B355" s="278"/>
      <c r="C355" s="377"/>
      <c r="D355" s="298"/>
      <c r="E355" s="121" t="s">
        <v>1143</v>
      </c>
      <c r="F355" s="121" t="s">
        <v>221</v>
      </c>
      <c r="G355" s="121" t="s">
        <v>222</v>
      </c>
      <c r="H355" s="121" t="s">
        <v>1144</v>
      </c>
      <c r="I355" s="121" t="s">
        <v>1145</v>
      </c>
      <c r="J355" s="121">
        <v>4</v>
      </c>
    </row>
    <row r="356" spans="1:10" s="109" customFormat="1" ht="21.95" customHeight="1">
      <c r="A356" s="334"/>
      <c r="B356" s="278"/>
      <c r="C356" s="377"/>
      <c r="D356" s="298"/>
      <c r="E356" s="121" t="s">
        <v>1146</v>
      </c>
      <c r="F356" s="121" t="s">
        <v>230</v>
      </c>
      <c r="G356" s="121" t="s">
        <v>243</v>
      </c>
      <c r="H356" s="121" t="s">
        <v>1147</v>
      </c>
      <c r="I356" s="121" t="s">
        <v>1148</v>
      </c>
      <c r="J356" s="121">
        <v>2</v>
      </c>
    </row>
    <row r="357" spans="1:10" s="109" customFormat="1" ht="21.95" customHeight="1">
      <c r="A357" s="334"/>
      <c r="B357" s="278"/>
      <c r="C357" s="377"/>
      <c r="D357" s="298"/>
      <c r="E357" s="121" t="s">
        <v>1149</v>
      </c>
      <c r="F357" s="121" t="s">
        <v>230</v>
      </c>
      <c r="G357" s="121" t="s">
        <v>243</v>
      </c>
      <c r="H357" s="121" t="s">
        <v>1150</v>
      </c>
      <c r="I357" s="121" t="s">
        <v>1151</v>
      </c>
      <c r="J357" s="121">
        <v>2</v>
      </c>
    </row>
    <row r="358" spans="1:10" s="109" customFormat="1" ht="21.95" customHeight="1">
      <c r="A358" s="334"/>
      <c r="B358" s="278"/>
      <c r="C358" s="377"/>
      <c r="D358" s="298"/>
      <c r="E358" s="121" t="s">
        <v>1152</v>
      </c>
      <c r="F358" s="121" t="s">
        <v>230</v>
      </c>
      <c r="G358" s="121" t="s">
        <v>209</v>
      </c>
      <c r="H358" s="121" t="s">
        <v>1153</v>
      </c>
      <c r="I358" s="121" t="s">
        <v>1154</v>
      </c>
      <c r="J358" s="121">
        <v>1</v>
      </c>
    </row>
    <row r="359" spans="1:10" s="109" customFormat="1" ht="21.95" customHeight="1">
      <c r="A359" s="334"/>
      <c r="B359" s="278"/>
      <c r="C359" s="377"/>
      <c r="D359" s="298"/>
      <c r="E359" s="152" t="s">
        <v>1155</v>
      </c>
      <c r="F359" s="121" t="s">
        <v>230</v>
      </c>
      <c r="G359" s="121" t="s">
        <v>243</v>
      </c>
      <c r="H359" s="153" t="s">
        <v>1156</v>
      </c>
      <c r="I359" s="151" t="s">
        <v>1157</v>
      </c>
      <c r="J359" s="121">
        <v>2</v>
      </c>
    </row>
    <row r="360" spans="1:10" s="109" customFormat="1" ht="21.95" customHeight="1">
      <c r="A360" s="334"/>
      <c r="B360" s="278"/>
      <c r="C360" s="377"/>
      <c r="D360" s="298"/>
      <c r="E360" s="152" t="s">
        <v>1158</v>
      </c>
      <c r="F360" s="121" t="s">
        <v>230</v>
      </c>
      <c r="G360" s="121" t="s">
        <v>243</v>
      </c>
      <c r="H360" s="153" t="s">
        <v>1159</v>
      </c>
      <c r="I360" s="151" t="s">
        <v>1160</v>
      </c>
      <c r="J360" s="121">
        <v>2</v>
      </c>
    </row>
    <row r="361" spans="1:10" s="109" customFormat="1" ht="21.95" customHeight="1">
      <c r="A361" s="334"/>
      <c r="B361" s="278"/>
      <c r="C361" s="377"/>
      <c r="D361" s="298"/>
      <c r="E361" s="129" t="s">
        <v>1161</v>
      </c>
      <c r="F361" s="129" t="s">
        <v>208</v>
      </c>
      <c r="G361" s="129" t="s">
        <v>209</v>
      </c>
      <c r="H361" s="129" t="s">
        <v>1162</v>
      </c>
      <c r="I361" s="129" t="s">
        <v>1163</v>
      </c>
      <c r="J361" s="129">
        <v>1</v>
      </c>
    </row>
    <row r="362" spans="1:10" s="109" customFormat="1" ht="27" customHeight="1">
      <c r="A362" s="334"/>
      <c r="B362" s="278"/>
      <c r="C362" s="377"/>
      <c r="D362" s="298"/>
      <c r="E362" s="129" t="s">
        <v>1164</v>
      </c>
      <c r="F362" s="129" t="s">
        <v>208</v>
      </c>
      <c r="G362" s="129" t="s">
        <v>234</v>
      </c>
      <c r="H362" s="129" t="s">
        <v>1165</v>
      </c>
      <c r="I362" s="129" t="s">
        <v>1166</v>
      </c>
      <c r="J362" s="121">
        <v>1</v>
      </c>
    </row>
    <row r="363" spans="1:10" ht="27" customHeight="1">
      <c r="A363" s="334"/>
      <c r="B363" s="276">
        <v>100054</v>
      </c>
      <c r="C363" s="328" t="s">
        <v>51</v>
      </c>
      <c r="D363" s="296"/>
      <c r="E363" s="121" t="s">
        <v>3</v>
      </c>
      <c r="F363" s="124"/>
      <c r="G363" s="125"/>
      <c r="H363" s="124"/>
      <c r="I363" s="124"/>
      <c r="J363" s="121">
        <f>SUM(J364:J366)</f>
        <v>3.5</v>
      </c>
    </row>
    <row r="364" spans="1:10" s="109" customFormat="1" ht="27" customHeight="1">
      <c r="A364" s="334"/>
      <c r="B364" s="276"/>
      <c r="C364" s="377"/>
      <c r="D364" s="298"/>
      <c r="E364" s="121" t="s">
        <v>1167</v>
      </c>
      <c r="F364" s="121" t="s">
        <v>327</v>
      </c>
      <c r="G364" s="121" t="s">
        <v>214</v>
      </c>
      <c r="H364" s="121" t="s">
        <v>1168</v>
      </c>
      <c r="I364" s="121" t="s">
        <v>358</v>
      </c>
      <c r="J364" s="121">
        <v>1.5</v>
      </c>
    </row>
    <row r="365" spans="1:10" s="109" customFormat="1" ht="27" customHeight="1">
      <c r="A365" s="334"/>
      <c r="B365" s="276"/>
      <c r="C365" s="377"/>
      <c r="D365" s="298"/>
      <c r="E365" s="121" t="s">
        <v>1169</v>
      </c>
      <c r="F365" s="130" t="s">
        <v>226</v>
      </c>
      <c r="G365" s="130" t="s">
        <v>234</v>
      </c>
      <c r="H365" s="130" t="s">
        <v>1170</v>
      </c>
      <c r="I365" s="130" t="s">
        <v>1171</v>
      </c>
      <c r="J365" s="121">
        <v>1</v>
      </c>
    </row>
    <row r="366" spans="1:10" ht="27.95" customHeight="1">
      <c r="A366" s="334"/>
      <c r="B366" s="276"/>
      <c r="C366" s="377"/>
      <c r="D366" s="298"/>
      <c r="E366" s="129" t="s">
        <v>1172</v>
      </c>
      <c r="F366" s="130" t="s">
        <v>208</v>
      </c>
      <c r="G366" s="130" t="s">
        <v>485</v>
      </c>
      <c r="H366" s="130" t="s">
        <v>1173</v>
      </c>
      <c r="I366" s="130" t="s">
        <v>1174</v>
      </c>
      <c r="J366" s="130">
        <v>1</v>
      </c>
    </row>
    <row r="367" spans="1:10" ht="21.95" customHeight="1">
      <c r="A367" s="334"/>
      <c r="B367" s="277">
        <v>100059</v>
      </c>
      <c r="C367" s="328" t="s">
        <v>53</v>
      </c>
      <c r="D367" s="296"/>
      <c r="E367" s="121" t="s">
        <v>3</v>
      </c>
      <c r="F367" s="121"/>
      <c r="G367" s="121"/>
      <c r="H367" s="121"/>
      <c r="I367" s="121"/>
      <c r="J367" s="121">
        <f>SUM(J368:J372)</f>
        <v>5.5</v>
      </c>
    </row>
    <row r="368" spans="1:10" s="109" customFormat="1" ht="29.1" customHeight="1">
      <c r="A368" s="334"/>
      <c r="B368" s="278"/>
      <c r="C368" s="377"/>
      <c r="D368" s="298"/>
      <c r="E368" s="121" t="s">
        <v>1175</v>
      </c>
      <c r="F368" s="121" t="s">
        <v>208</v>
      </c>
      <c r="G368" s="121" t="s">
        <v>247</v>
      </c>
      <c r="H368" s="121" t="s">
        <v>1176</v>
      </c>
      <c r="I368" s="121" t="s">
        <v>1177</v>
      </c>
      <c r="J368" s="121">
        <v>1</v>
      </c>
    </row>
    <row r="369" spans="1:10" ht="30" customHeight="1">
      <c r="A369" s="334"/>
      <c r="B369" s="278"/>
      <c r="C369" s="377"/>
      <c r="D369" s="298"/>
      <c r="E369" s="121" t="s">
        <v>1178</v>
      </c>
      <c r="F369" s="130" t="s">
        <v>230</v>
      </c>
      <c r="G369" s="130" t="s">
        <v>214</v>
      </c>
      <c r="H369" s="130" t="s">
        <v>1179</v>
      </c>
      <c r="I369" s="130" t="s">
        <v>1180</v>
      </c>
      <c r="J369" s="121">
        <v>1.5</v>
      </c>
    </row>
    <row r="370" spans="1:10" ht="27" customHeight="1">
      <c r="A370" s="334"/>
      <c r="B370" s="278"/>
      <c r="C370" s="377"/>
      <c r="D370" s="298"/>
      <c r="E370" s="130" t="s">
        <v>1181</v>
      </c>
      <c r="F370" s="130" t="s">
        <v>208</v>
      </c>
      <c r="G370" s="130" t="s">
        <v>214</v>
      </c>
      <c r="H370" s="130" t="s">
        <v>1182</v>
      </c>
      <c r="I370" s="130" t="s">
        <v>1183</v>
      </c>
      <c r="J370" s="130">
        <v>1</v>
      </c>
    </row>
    <row r="371" spans="1:10" ht="27.95" customHeight="1">
      <c r="A371" s="334"/>
      <c r="B371" s="278"/>
      <c r="C371" s="377"/>
      <c r="D371" s="298"/>
      <c r="E371" s="130" t="s">
        <v>1184</v>
      </c>
      <c r="F371" s="130" t="s">
        <v>208</v>
      </c>
      <c r="G371" s="130" t="s">
        <v>214</v>
      </c>
      <c r="H371" s="130" t="s">
        <v>1185</v>
      </c>
      <c r="I371" s="130" t="s">
        <v>1186</v>
      </c>
      <c r="J371" s="130">
        <v>1</v>
      </c>
    </row>
    <row r="372" spans="1:10" ht="27" customHeight="1">
      <c r="A372" s="334"/>
      <c r="B372" s="278"/>
      <c r="C372" s="377"/>
      <c r="D372" s="298"/>
      <c r="E372" s="130" t="s">
        <v>1187</v>
      </c>
      <c r="F372" s="130" t="s">
        <v>208</v>
      </c>
      <c r="G372" s="130" t="s">
        <v>214</v>
      </c>
      <c r="H372" s="130" t="s">
        <v>1188</v>
      </c>
      <c r="I372" s="130" t="s">
        <v>1189</v>
      </c>
      <c r="J372" s="130">
        <v>1</v>
      </c>
    </row>
    <row r="373" spans="1:10" ht="21.95" customHeight="1">
      <c r="A373" s="334"/>
      <c r="B373" s="275">
        <v>100060</v>
      </c>
      <c r="C373" s="290" t="s">
        <v>54</v>
      </c>
      <c r="D373" s="290"/>
      <c r="E373" s="118" t="s">
        <v>3</v>
      </c>
      <c r="F373" s="118"/>
      <c r="G373" s="118"/>
      <c r="H373" s="118"/>
      <c r="I373" s="118"/>
      <c r="J373" s="118">
        <f>SUM(J374:J376)</f>
        <v>3</v>
      </c>
    </row>
    <row r="374" spans="1:10" ht="27.95" customHeight="1">
      <c r="A374" s="334"/>
      <c r="B374" s="275"/>
      <c r="C374" s="290"/>
      <c r="D374" s="290"/>
      <c r="E374" s="138" t="s">
        <v>1190</v>
      </c>
      <c r="F374" s="116" t="s">
        <v>208</v>
      </c>
      <c r="G374" s="116" t="s">
        <v>551</v>
      </c>
      <c r="H374" s="116" t="s">
        <v>1191</v>
      </c>
      <c r="I374" s="116" t="s">
        <v>1192</v>
      </c>
      <c r="J374" s="116">
        <v>1</v>
      </c>
    </row>
    <row r="375" spans="1:10" ht="21.95" customHeight="1">
      <c r="A375" s="334"/>
      <c r="B375" s="275"/>
      <c r="C375" s="290"/>
      <c r="D375" s="290"/>
      <c r="E375" s="138" t="s">
        <v>1193</v>
      </c>
      <c r="F375" s="116" t="s">
        <v>208</v>
      </c>
      <c r="G375" s="116" t="s">
        <v>209</v>
      </c>
      <c r="H375" s="116" t="s">
        <v>1194</v>
      </c>
      <c r="I375" s="116" t="s">
        <v>1195</v>
      </c>
      <c r="J375" s="116">
        <v>1</v>
      </c>
    </row>
    <row r="376" spans="1:10" ht="27" customHeight="1">
      <c r="A376" s="334"/>
      <c r="B376" s="275"/>
      <c r="C376" s="290"/>
      <c r="D376" s="290"/>
      <c r="E376" s="116" t="s">
        <v>1196</v>
      </c>
      <c r="F376" s="116" t="s">
        <v>208</v>
      </c>
      <c r="G376" s="116" t="s">
        <v>214</v>
      </c>
      <c r="H376" s="116" t="s">
        <v>1096</v>
      </c>
      <c r="I376" s="116" t="s">
        <v>1197</v>
      </c>
      <c r="J376" s="116">
        <v>1</v>
      </c>
    </row>
    <row r="377" spans="1:10" ht="24" customHeight="1">
      <c r="A377" s="334"/>
      <c r="B377" s="275">
        <v>100061</v>
      </c>
      <c r="C377" s="290" t="s">
        <v>55</v>
      </c>
      <c r="D377" s="290"/>
      <c r="E377" s="118" t="s">
        <v>3</v>
      </c>
      <c r="F377" s="118"/>
      <c r="G377" s="118"/>
      <c r="H377" s="118"/>
      <c r="I377" s="118"/>
      <c r="J377" s="118">
        <f>SUM(J378:J380)</f>
        <v>3</v>
      </c>
    </row>
    <row r="378" spans="1:10" s="109" customFormat="1" ht="27" customHeight="1">
      <c r="A378" s="334"/>
      <c r="B378" s="275"/>
      <c r="C378" s="290"/>
      <c r="D378" s="290"/>
      <c r="E378" s="121" t="s">
        <v>1198</v>
      </c>
      <c r="F378" s="121" t="s">
        <v>208</v>
      </c>
      <c r="G378" s="121" t="s">
        <v>247</v>
      </c>
      <c r="H378" s="121" t="s">
        <v>1199</v>
      </c>
      <c r="I378" s="121" t="s">
        <v>1200</v>
      </c>
      <c r="J378" s="121">
        <v>1</v>
      </c>
    </row>
    <row r="379" spans="1:10" s="109" customFormat="1" ht="27" customHeight="1">
      <c r="A379" s="334"/>
      <c r="B379" s="275"/>
      <c r="C379" s="290"/>
      <c r="D379" s="290"/>
      <c r="E379" s="130" t="s">
        <v>1201</v>
      </c>
      <c r="F379" s="130" t="s">
        <v>208</v>
      </c>
      <c r="G379" s="130" t="s">
        <v>214</v>
      </c>
      <c r="H379" s="130" t="s">
        <v>1202</v>
      </c>
      <c r="I379" s="130" t="s">
        <v>1203</v>
      </c>
      <c r="J379" s="130">
        <v>1</v>
      </c>
    </row>
    <row r="380" spans="1:10" s="109" customFormat="1" ht="27" customHeight="1">
      <c r="A380" s="334"/>
      <c r="B380" s="275"/>
      <c r="C380" s="290"/>
      <c r="D380" s="290"/>
      <c r="E380" s="138" t="s">
        <v>1204</v>
      </c>
      <c r="F380" s="116" t="s">
        <v>208</v>
      </c>
      <c r="G380" s="116" t="s">
        <v>350</v>
      </c>
      <c r="H380" s="116" t="s">
        <v>1205</v>
      </c>
      <c r="I380" s="116" t="s">
        <v>1206</v>
      </c>
      <c r="J380" s="116">
        <v>1</v>
      </c>
    </row>
    <row r="381" spans="1:10" s="109" customFormat="1" ht="27" customHeight="1">
      <c r="A381" s="334"/>
      <c r="B381" s="275">
        <v>100066</v>
      </c>
      <c r="C381" s="290" t="s">
        <v>59</v>
      </c>
      <c r="D381" s="290"/>
      <c r="E381" s="121" t="s">
        <v>3</v>
      </c>
      <c r="F381" s="121"/>
      <c r="G381" s="121"/>
      <c r="H381" s="121"/>
      <c r="I381" s="121"/>
      <c r="J381" s="121">
        <v>2</v>
      </c>
    </row>
    <row r="382" spans="1:10" s="109" customFormat="1" ht="27" customHeight="1">
      <c r="A382" s="334"/>
      <c r="B382" s="275"/>
      <c r="C382" s="290"/>
      <c r="D382" s="290"/>
      <c r="E382" s="138" t="s">
        <v>1207</v>
      </c>
      <c r="F382" s="116" t="s">
        <v>208</v>
      </c>
      <c r="G382" s="116" t="s">
        <v>551</v>
      </c>
      <c r="H382" s="116" t="s">
        <v>1208</v>
      </c>
      <c r="I382" s="116" t="s">
        <v>1209</v>
      </c>
      <c r="J382" s="116">
        <v>1</v>
      </c>
    </row>
    <row r="383" spans="1:10" s="109" customFormat="1" ht="27" customHeight="1">
      <c r="A383" s="334"/>
      <c r="B383" s="275"/>
      <c r="C383" s="290"/>
      <c r="D383" s="290"/>
      <c r="E383" s="121" t="s">
        <v>1210</v>
      </c>
      <c r="F383" s="121" t="s">
        <v>208</v>
      </c>
      <c r="G383" s="121" t="s">
        <v>247</v>
      </c>
      <c r="H383" s="121" t="s">
        <v>1211</v>
      </c>
      <c r="I383" s="121" t="s">
        <v>1212</v>
      </c>
      <c r="J383" s="121">
        <v>1</v>
      </c>
    </row>
    <row r="384" spans="1:10" ht="27" customHeight="1">
      <c r="A384" s="334"/>
      <c r="B384" s="363">
        <v>100067</v>
      </c>
      <c r="C384" s="297" t="s">
        <v>60</v>
      </c>
      <c r="D384" s="298"/>
      <c r="E384" s="121" t="s">
        <v>3</v>
      </c>
      <c r="F384" s="121"/>
      <c r="G384" s="121"/>
      <c r="H384" s="121"/>
      <c r="I384" s="121"/>
      <c r="J384" s="121">
        <f>SUM(J385:J388)</f>
        <v>5</v>
      </c>
    </row>
    <row r="385" spans="1:10" ht="27" customHeight="1">
      <c r="A385" s="334"/>
      <c r="B385" s="363"/>
      <c r="C385" s="297"/>
      <c r="D385" s="298"/>
      <c r="E385" s="121" t="s">
        <v>1213</v>
      </c>
      <c r="F385" s="121" t="s">
        <v>230</v>
      </c>
      <c r="G385" s="121" t="s">
        <v>247</v>
      </c>
      <c r="H385" s="121" t="s">
        <v>1214</v>
      </c>
      <c r="I385" s="121" t="s">
        <v>1215</v>
      </c>
      <c r="J385" s="121">
        <v>2</v>
      </c>
    </row>
    <row r="386" spans="1:10" ht="27" customHeight="1">
      <c r="A386" s="334"/>
      <c r="B386" s="363"/>
      <c r="C386" s="297"/>
      <c r="D386" s="298"/>
      <c r="E386" s="130" t="s">
        <v>1216</v>
      </c>
      <c r="F386" s="130" t="s">
        <v>208</v>
      </c>
      <c r="G386" s="130" t="s">
        <v>214</v>
      </c>
      <c r="H386" s="130" t="s">
        <v>1217</v>
      </c>
      <c r="I386" s="130" t="s">
        <v>1218</v>
      </c>
      <c r="J386" s="130">
        <v>1</v>
      </c>
    </row>
    <row r="387" spans="1:10" ht="27" customHeight="1">
      <c r="A387" s="334"/>
      <c r="B387" s="363"/>
      <c r="C387" s="297"/>
      <c r="D387" s="298"/>
      <c r="E387" s="130" t="s">
        <v>1219</v>
      </c>
      <c r="F387" s="130" t="s">
        <v>208</v>
      </c>
      <c r="G387" s="130" t="s">
        <v>214</v>
      </c>
      <c r="H387" s="130" t="s">
        <v>1220</v>
      </c>
      <c r="I387" s="130" t="s">
        <v>1221</v>
      </c>
      <c r="J387" s="130">
        <v>1</v>
      </c>
    </row>
    <row r="388" spans="1:10" ht="27" customHeight="1">
      <c r="A388" s="334"/>
      <c r="B388" s="364"/>
      <c r="C388" s="318"/>
      <c r="D388" s="319"/>
      <c r="E388" s="130" t="s">
        <v>1222</v>
      </c>
      <c r="F388" s="130" t="s">
        <v>208</v>
      </c>
      <c r="G388" s="130" t="s">
        <v>214</v>
      </c>
      <c r="H388" s="130" t="s">
        <v>1223</v>
      </c>
      <c r="I388" s="130" t="s">
        <v>1224</v>
      </c>
      <c r="J388" s="130">
        <v>1</v>
      </c>
    </row>
    <row r="389" spans="1:10" ht="27" customHeight="1">
      <c r="A389" s="334"/>
      <c r="B389" s="275">
        <v>210004</v>
      </c>
      <c r="C389" s="290" t="s">
        <v>61</v>
      </c>
      <c r="D389" s="290"/>
      <c r="E389" s="126" t="s">
        <v>3</v>
      </c>
      <c r="F389" s="126"/>
      <c r="G389" s="126"/>
      <c r="H389" s="126"/>
      <c r="I389" s="126"/>
      <c r="J389" s="126">
        <f>SUM(J390:J397)</f>
        <v>10.5</v>
      </c>
    </row>
    <row r="390" spans="1:10" ht="27" customHeight="1">
      <c r="A390" s="334"/>
      <c r="B390" s="275"/>
      <c r="C390" s="290"/>
      <c r="D390" s="290"/>
      <c r="E390" s="121" t="s">
        <v>1225</v>
      </c>
      <c r="F390" s="121" t="s">
        <v>327</v>
      </c>
      <c r="G390" s="121" t="s">
        <v>328</v>
      </c>
      <c r="H390" s="121" t="s">
        <v>1226</v>
      </c>
      <c r="I390" s="121" t="s">
        <v>330</v>
      </c>
      <c r="J390" s="121">
        <v>1.5</v>
      </c>
    </row>
    <row r="391" spans="1:10" ht="27" customHeight="1">
      <c r="A391" s="334"/>
      <c r="B391" s="275"/>
      <c r="C391" s="290"/>
      <c r="D391" s="290"/>
      <c r="E391" s="121" t="s">
        <v>1227</v>
      </c>
      <c r="F391" s="121" t="s">
        <v>230</v>
      </c>
      <c r="G391" s="121" t="s">
        <v>243</v>
      </c>
      <c r="H391" s="121" t="s">
        <v>1228</v>
      </c>
      <c r="I391" s="121" t="s">
        <v>1229</v>
      </c>
      <c r="J391" s="121">
        <v>2</v>
      </c>
    </row>
    <row r="392" spans="1:10" ht="27" customHeight="1">
      <c r="A392" s="334"/>
      <c r="B392" s="275"/>
      <c r="C392" s="290"/>
      <c r="D392" s="290"/>
      <c r="E392" s="121" t="s">
        <v>1230</v>
      </c>
      <c r="F392" s="121" t="s">
        <v>230</v>
      </c>
      <c r="G392" s="121" t="s">
        <v>243</v>
      </c>
      <c r="H392" s="121" t="s">
        <v>1231</v>
      </c>
      <c r="I392" s="165" t="s">
        <v>1232</v>
      </c>
      <c r="J392" s="121">
        <v>2</v>
      </c>
    </row>
    <row r="393" spans="1:10" ht="27" customHeight="1">
      <c r="A393" s="334"/>
      <c r="B393" s="275"/>
      <c r="C393" s="290"/>
      <c r="D393" s="290"/>
      <c r="E393" s="121" t="s">
        <v>1233</v>
      </c>
      <c r="F393" s="130" t="s">
        <v>226</v>
      </c>
      <c r="G393" s="130" t="s">
        <v>234</v>
      </c>
      <c r="H393" s="130" t="s">
        <v>1234</v>
      </c>
      <c r="I393" s="130" t="s">
        <v>1235</v>
      </c>
      <c r="J393" s="121">
        <v>1</v>
      </c>
    </row>
    <row r="394" spans="1:10" ht="27" customHeight="1">
      <c r="A394" s="334"/>
      <c r="B394" s="275"/>
      <c r="C394" s="290"/>
      <c r="D394" s="290"/>
      <c r="E394" s="121" t="s">
        <v>1236</v>
      </c>
      <c r="F394" s="130" t="s">
        <v>226</v>
      </c>
      <c r="G394" s="130" t="s">
        <v>214</v>
      </c>
      <c r="H394" s="130" t="s">
        <v>1237</v>
      </c>
      <c r="I394" s="130" t="s">
        <v>1238</v>
      </c>
      <c r="J394" s="121">
        <v>1</v>
      </c>
    </row>
    <row r="395" spans="1:10" ht="27" customHeight="1">
      <c r="A395" s="334"/>
      <c r="B395" s="275"/>
      <c r="C395" s="290"/>
      <c r="D395" s="290"/>
      <c r="E395" s="130" t="s">
        <v>1239</v>
      </c>
      <c r="F395" s="130" t="s">
        <v>208</v>
      </c>
      <c r="G395" s="130" t="s">
        <v>214</v>
      </c>
      <c r="H395" s="130" t="s">
        <v>1240</v>
      </c>
      <c r="I395" s="130" t="s">
        <v>1241</v>
      </c>
      <c r="J395" s="130">
        <v>1</v>
      </c>
    </row>
    <row r="396" spans="1:10" ht="27" customHeight="1">
      <c r="A396" s="334"/>
      <c r="B396" s="275"/>
      <c r="C396" s="290"/>
      <c r="D396" s="290"/>
      <c r="E396" s="130" t="s">
        <v>1242</v>
      </c>
      <c r="F396" s="130" t="s">
        <v>208</v>
      </c>
      <c r="G396" s="130" t="s">
        <v>214</v>
      </c>
      <c r="H396" s="130" t="s">
        <v>1243</v>
      </c>
      <c r="I396" s="130" t="s">
        <v>1244</v>
      </c>
      <c r="J396" s="130">
        <v>1</v>
      </c>
    </row>
    <row r="397" spans="1:10" ht="27" customHeight="1">
      <c r="A397" s="334"/>
      <c r="B397" s="275"/>
      <c r="C397" s="290"/>
      <c r="D397" s="290"/>
      <c r="E397" s="130" t="s">
        <v>1245</v>
      </c>
      <c r="F397" s="130" t="s">
        <v>208</v>
      </c>
      <c r="G397" s="130" t="s">
        <v>214</v>
      </c>
      <c r="H397" s="130" t="s">
        <v>1246</v>
      </c>
      <c r="I397" s="130" t="s">
        <v>1247</v>
      </c>
      <c r="J397" s="130">
        <v>1</v>
      </c>
    </row>
    <row r="398" spans="1:10" ht="27" customHeight="1">
      <c r="A398" s="334"/>
      <c r="B398" s="275">
        <v>252003</v>
      </c>
      <c r="C398" s="290" t="s">
        <v>62</v>
      </c>
      <c r="D398" s="290"/>
      <c r="E398" s="121" t="s">
        <v>3</v>
      </c>
      <c r="F398" s="121"/>
      <c r="G398" s="121"/>
      <c r="H398" s="121"/>
      <c r="I398" s="121"/>
      <c r="J398" s="121">
        <f>SUM(J399:J401)</f>
        <v>3</v>
      </c>
    </row>
    <row r="399" spans="1:10" ht="27" customHeight="1">
      <c r="A399" s="334"/>
      <c r="B399" s="275"/>
      <c r="C399" s="290"/>
      <c r="D399" s="290"/>
      <c r="E399" s="130" t="s">
        <v>1248</v>
      </c>
      <c r="F399" s="130" t="s">
        <v>208</v>
      </c>
      <c r="G399" s="130" t="s">
        <v>214</v>
      </c>
      <c r="H399" s="130" t="s">
        <v>1249</v>
      </c>
      <c r="I399" s="130" t="s">
        <v>1250</v>
      </c>
      <c r="J399" s="130">
        <v>1</v>
      </c>
    </row>
    <row r="400" spans="1:10" ht="27" customHeight="1">
      <c r="A400" s="334"/>
      <c r="B400" s="275"/>
      <c r="C400" s="290"/>
      <c r="D400" s="290"/>
      <c r="E400" s="130" t="s">
        <v>1251</v>
      </c>
      <c r="F400" s="130" t="s">
        <v>208</v>
      </c>
      <c r="G400" s="130" t="s">
        <v>214</v>
      </c>
      <c r="H400" s="130" t="s">
        <v>1252</v>
      </c>
      <c r="I400" s="130" t="s">
        <v>1253</v>
      </c>
      <c r="J400" s="130">
        <v>1</v>
      </c>
    </row>
    <row r="401" spans="1:10" ht="27" customHeight="1">
      <c r="A401" s="334"/>
      <c r="B401" s="275"/>
      <c r="C401" s="290"/>
      <c r="D401" s="290"/>
      <c r="E401" s="130" t="s">
        <v>1254</v>
      </c>
      <c r="F401" s="130" t="s">
        <v>208</v>
      </c>
      <c r="G401" s="130" t="s">
        <v>214</v>
      </c>
      <c r="H401" s="130" t="s">
        <v>1255</v>
      </c>
      <c r="I401" s="130" t="s">
        <v>1256</v>
      </c>
      <c r="J401" s="130">
        <v>1</v>
      </c>
    </row>
    <row r="402" spans="1:10" ht="27" customHeight="1">
      <c r="A402" s="334"/>
      <c r="B402" s="363">
        <v>258021</v>
      </c>
      <c r="C402" s="297" t="s">
        <v>63</v>
      </c>
      <c r="D402" s="298"/>
      <c r="E402" s="121" t="s">
        <v>3</v>
      </c>
      <c r="F402" s="121"/>
      <c r="G402" s="121"/>
      <c r="H402" s="121"/>
      <c r="I402" s="121"/>
      <c r="J402" s="121">
        <f>SUM(J403:J406)</f>
        <v>4</v>
      </c>
    </row>
    <row r="403" spans="1:10" ht="27" customHeight="1">
      <c r="A403" s="334"/>
      <c r="B403" s="363"/>
      <c r="C403" s="297"/>
      <c r="D403" s="298"/>
      <c r="E403" s="121" t="s">
        <v>1257</v>
      </c>
      <c r="F403" s="121" t="s">
        <v>208</v>
      </c>
      <c r="G403" s="121" t="s">
        <v>247</v>
      </c>
      <c r="H403" s="121" t="s">
        <v>1258</v>
      </c>
      <c r="I403" s="121" t="s">
        <v>1259</v>
      </c>
      <c r="J403" s="121">
        <v>1</v>
      </c>
    </row>
    <row r="404" spans="1:10" ht="27" customHeight="1">
      <c r="A404" s="334"/>
      <c r="B404" s="363"/>
      <c r="C404" s="297"/>
      <c r="D404" s="298"/>
      <c r="E404" s="130" t="s">
        <v>1260</v>
      </c>
      <c r="F404" s="130" t="s">
        <v>208</v>
      </c>
      <c r="G404" s="130" t="s">
        <v>214</v>
      </c>
      <c r="H404" s="130" t="s">
        <v>1261</v>
      </c>
      <c r="I404" s="130" t="s">
        <v>1262</v>
      </c>
      <c r="J404" s="130">
        <v>1</v>
      </c>
    </row>
    <row r="405" spans="1:10" ht="27" customHeight="1">
      <c r="A405" s="334"/>
      <c r="B405" s="363"/>
      <c r="C405" s="297"/>
      <c r="D405" s="298"/>
      <c r="E405" s="130" t="s">
        <v>1263</v>
      </c>
      <c r="F405" s="130" t="s">
        <v>208</v>
      </c>
      <c r="G405" s="130" t="s">
        <v>214</v>
      </c>
      <c r="H405" s="130" t="s">
        <v>1264</v>
      </c>
      <c r="I405" s="130" t="s">
        <v>1265</v>
      </c>
      <c r="J405" s="130">
        <v>1</v>
      </c>
    </row>
    <row r="406" spans="1:10" ht="27" customHeight="1">
      <c r="A406" s="334"/>
      <c r="B406" s="364"/>
      <c r="C406" s="318"/>
      <c r="D406" s="319"/>
      <c r="E406" s="130" t="s">
        <v>1266</v>
      </c>
      <c r="F406" s="130" t="s">
        <v>208</v>
      </c>
      <c r="G406" s="130" t="s">
        <v>214</v>
      </c>
      <c r="H406" s="130" t="s">
        <v>1267</v>
      </c>
      <c r="I406" s="130" t="s">
        <v>1268</v>
      </c>
      <c r="J406" s="130">
        <v>1</v>
      </c>
    </row>
    <row r="407" spans="1:10" ht="27" customHeight="1">
      <c r="A407" s="334"/>
      <c r="B407" s="363">
        <v>400007</v>
      </c>
      <c r="C407" s="297" t="s">
        <v>64</v>
      </c>
      <c r="D407" s="298"/>
      <c r="E407" s="121" t="s">
        <v>3</v>
      </c>
      <c r="F407" s="121"/>
      <c r="G407" s="121"/>
      <c r="H407" s="121"/>
      <c r="I407" s="121"/>
      <c r="J407" s="121">
        <f>SUM(J408:J412)</f>
        <v>5</v>
      </c>
    </row>
    <row r="408" spans="1:10" ht="27" customHeight="1">
      <c r="A408" s="334"/>
      <c r="B408" s="363"/>
      <c r="C408" s="297"/>
      <c r="D408" s="298"/>
      <c r="E408" s="121" t="s">
        <v>1269</v>
      </c>
      <c r="F408" s="121" t="s">
        <v>208</v>
      </c>
      <c r="G408" s="121" t="s">
        <v>247</v>
      </c>
      <c r="H408" s="121" t="s">
        <v>1270</v>
      </c>
      <c r="I408" s="121" t="s">
        <v>1271</v>
      </c>
      <c r="J408" s="121">
        <v>1</v>
      </c>
    </row>
    <row r="409" spans="1:10" ht="27" customHeight="1">
      <c r="A409" s="334"/>
      <c r="B409" s="363"/>
      <c r="C409" s="297"/>
      <c r="D409" s="298"/>
      <c r="E409" s="130" t="s">
        <v>1272</v>
      </c>
      <c r="F409" s="130" t="s">
        <v>208</v>
      </c>
      <c r="G409" s="130" t="s">
        <v>214</v>
      </c>
      <c r="H409" s="130" t="s">
        <v>1273</v>
      </c>
      <c r="I409" s="130" t="s">
        <v>1274</v>
      </c>
      <c r="J409" s="130">
        <v>1</v>
      </c>
    </row>
    <row r="410" spans="1:10" ht="27" customHeight="1">
      <c r="A410" s="334"/>
      <c r="B410" s="363"/>
      <c r="C410" s="297"/>
      <c r="D410" s="298"/>
      <c r="E410" s="130" t="s">
        <v>1275</v>
      </c>
      <c r="F410" s="130" t="s">
        <v>208</v>
      </c>
      <c r="G410" s="130" t="s">
        <v>214</v>
      </c>
      <c r="H410" s="130" t="s">
        <v>1276</v>
      </c>
      <c r="I410" s="130" t="s">
        <v>1277</v>
      </c>
      <c r="J410" s="130">
        <v>1</v>
      </c>
    </row>
    <row r="411" spans="1:10" ht="27" customHeight="1">
      <c r="A411" s="334"/>
      <c r="B411" s="363"/>
      <c r="C411" s="297"/>
      <c r="D411" s="298"/>
      <c r="E411" s="130" t="s">
        <v>1278</v>
      </c>
      <c r="F411" s="130" t="s">
        <v>208</v>
      </c>
      <c r="G411" s="130" t="s">
        <v>214</v>
      </c>
      <c r="H411" s="130" t="s">
        <v>1279</v>
      </c>
      <c r="I411" s="130" t="s">
        <v>1280</v>
      </c>
      <c r="J411" s="130">
        <v>1</v>
      </c>
    </row>
    <row r="412" spans="1:10" ht="27" customHeight="1">
      <c r="A412" s="334"/>
      <c r="B412" s="363"/>
      <c r="C412" s="297"/>
      <c r="D412" s="298"/>
      <c r="E412" s="130" t="s">
        <v>1281</v>
      </c>
      <c r="F412" s="130" t="s">
        <v>208</v>
      </c>
      <c r="G412" s="130" t="s">
        <v>214</v>
      </c>
      <c r="H412" s="130" t="s">
        <v>1282</v>
      </c>
      <c r="I412" s="130" t="s">
        <v>1283</v>
      </c>
      <c r="J412" s="130">
        <v>1</v>
      </c>
    </row>
    <row r="413" spans="1:10" ht="27" customHeight="1">
      <c r="A413" s="334"/>
      <c r="B413" s="275">
        <v>100062</v>
      </c>
      <c r="C413" s="290" t="s">
        <v>56</v>
      </c>
      <c r="D413" s="290"/>
      <c r="E413" s="130" t="s">
        <v>3</v>
      </c>
      <c r="F413" s="130"/>
      <c r="G413" s="130"/>
      <c r="H413" s="130"/>
      <c r="I413" s="130"/>
      <c r="J413" s="130">
        <v>1</v>
      </c>
    </row>
    <row r="414" spans="1:10" ht="33" customHeight="1">
      <c r="A414" s="334"/>
      <c r="B414" s="275"/>
      <c r="C414" s="290"/>
      <c r="D414" s="290"/>
      <c r="E414" s="116" t="s">
        <v>1284</v>
      </c>
      <c r="F414" s="116" t="s">
        <v>208</v>
      </c>
      <c r="G414" s="116" t="s">
        <v>214</v>
      </c>
      <c r="H414" s="116" t="s">
        <v>1285</v>
      </c>
      <c r="I414" s="116" t="s">
        <v>1286</v>
      </c>
      <c r="J414" s="116">
        <v>1</v>
      </c>
    </row>
    <row r="415" spans="1:10" ht="27.95" customHeight="1">
      <c r="A415" s="334"/>
      <c r="B415" s="365">
        <v>100065</v>
      </c>
      <c r="C415" s="290" t="s">
        <v>58</v>
      </c>
      <c r="D415" s="290"/>
      <c r="E415" s="168" t="s">
        <v>3</v>
      </c>
      <c r="F415" s="169"/>
      <c r="G415" s="169"/>
      <c r="H415" s="169"/>
      <c r="I415" s="169"/>
      <c r="J415" s="169">
        <v>1</v>
      </c>
    </row>
    <row r="416" spans="1:10" ht="30.95" customHeight="1">
      <c r="A416" s="334"/>
      <c r="B416" s="365"/>
      <c r="C416" s="290"/>
      <c r="D416" s="290"/>
      <c r="E416" s="116" t="s">
        <v>1287</v>
      </c>
      <c r="F416" s="116" t="s">
        <v>208</v>
      </c>
      <c r="G416" s="116" t="s">
        <v>214</v>
      </c>
      <c r="H416" s="116" t="s">
        <v>1288</v>
      </c>
      <c r="I416" s="116" t="s">
        <v>1289</v>
      </c>
      <c r="J416" s="116">
        <v>1</v>
      </c>
    </row>
    <row r="417" spans="1:10" ht="27.95" customHeight="1">
      <c r="A417" s="334"/>
      <c r="B417" s="337">
        <v>202008</v>
      </c>
      <c r="C417" s="295" t="s">
        <v>65</v>
      </c>
      <c r="D417" s="296"/>
      <c r="E417" s="121" t="s">
        <v>3</v>
      </c>
      <c r="F417" s="121"/>
      <c r="G417" s="121"/>
      <c r="H417" s="121"/>
      <c r="I417" s="121"/>
      <c r="J417" s="121">
        <v>1</v>
      </c>
    </row>
    <row r="418" spans="1:10" s="109" customFormat="1" ht="30" customHeight="1">
      <c r="A418" s="334"/>
      <c r="B418" s="337"/>
      <c r="C418" s="297"/>
      <c r="D418" s="298"/>
      <c r="E418" s="130" t="s">
        <v>1290</v>
      </c>
      <c r="F418" s="130" t="s">
        <v>208</v>
      </c>
      <c r="G418" s="130" t="s">
        <v>214</v>
      </c>
      <c r="H418" s="130" t="s">
        <v>1291</v>
      </c>
      <c r="I418" s="130" t="s">
        <v>1292</v>
      </c>
      <c r="J418" s="130">
        <v>1</v>
      </c>
    </row>
    <row r="419" spans="1:10" ht="30.95" customHeight="1">
      <c r="A419" s="334"/>
      <c r="B419" s="366">
        <v>302023</v>
      </c>
      <c r="C419" s="295" t="s">
        <v>66</v>
      </c>
      <c r="D419" s="296"/>
      <c r="E419" s="116" t="s">
        <v>3</v>
      </c>
      <c r="F419" s="116"/>
      <c r="G419" s="116"/>
      <c r="H419" s="116"/>
      <c r="I419" s="116"/>
      <c r="J419" s="116">
        <v>2</v>
      </c>
    </row>
    <row r="420" spans="1:10" ht="30.95" customHeight="1">
      <c r="A420" s="334"/>
      <c r="B420" s="338"/>
      <c r="C420" s="297"/>
      <c r="D420" s="298"/>
      <c r="E420" s="138" t="s">
        <v>1293</v>
      </c>
      <c r="F420" s="116" t="s">
        <v>208</v>
      </c>
      <c r="G420" s="116" t="s">
        <v>551</v>
      </c>
      <c r="H420" s="116" t="s">
        <v>1294</v>
      </c>
      <c r="I420" s="116" t="s">
        <v>1295</v>
      </c>
      <c r="J420" s="116">
        <v>1</v>
      </c>
    </row>
    <row r="421" spans="1:10" ht="30.95" customHeight="1">
      <c r="A421" s="334"/>
      <c r="B421" s="339"/>
      <c r="C421" s="318"/>
      <c r="D421" s="319"/>
      <c r="E421" s="116" t="s">
        <v>1296</v>
      </c>
      <c r="F421" s="116" t="s">
        <v>208</v>
      </c>
      <c r="G421" s="116" t="s">
        <v>214</v>
      </c>
      <c r="H421" s="116" t="s">
        <v>1297</v>
      </c>
      <c r="I421" s="116" t="s">
        <v>1298</v>
      </c>
      <c r="J421" s="116">
        <v>1</v>
      </c>
    </row>
    <row r="422" spans="1:10" ht="23.1" customHeight="1">
      <c r="A422" s="334"/>
      <c r="B422" s="366">
        <v>369002</v>
      </c>
      <c r="C422" s="295" t="s">
        <v>67</v>
      </c>
      <c r="D422" s="296"/>
      <c r="E422" s="121" t="s">
        <v>3</v>
      </c>
      <c r="F422" s="121"/>
      <c r="G422" s="121"/>
      <c r="H422" s="121"/>
      <c r="I422" s="121"/>
      <c r="J422" s="121">
        <f>SUM(J423:J424)</f>
        <v>2</v>
      </c>
    </row>
    <row r="423" spans="1:10" ht="26.1" customHeight="1">
      <c r="A423" s="334"/>
      <c r="B423" s="338"/>
      <c r="C423" s="297"/>
      <c r="D423" s="298"/>
      <c r="E423" s="130" t="s">
        <v>1299</v>
      </c>
      <c r="F423" s="130" t="s">
        <v>208</v>
      </c>
      <c r="G423" s="130" t="s">
        <v>214</v>
      </c>
      <c r="H423" s="130" t="s">
        <v>1300</v>
      </c>
      <c r="I423" s="130" t="s">
        <v>1301</v>
      </c>
      <c r="J423" s="130">
        <v>1</v>
      </c>
    </row>
    <row r="424" spans="1:10" ht="24" customHeight="1">
      <c r="A424" s="334"/>
      <c r="B424" s="338"/>
      <c r="C424" s="297"/>
      <c r="D424" s="298"/>
      <c r="E424" s="130" t="s">
        <v>1302</v>
      </c>
      <c r="F424" s="130" t="s">
        <v>208</v>
      </c>
      <c r="G424" s="130" t="s">
        <v>214</v>
      </c>
      <c r="H424" s="130" t="s">
        <v>1303</v>
      </c>
      <c r="I424" s="130" t="s">
        <v>1304</v>
      </c>
      <c r="J424" s="130">
        <v>1</v>
      </c>
    </row>
    <row r="425" spans="1:10" ht="27" customHeight="1">
      <c r="A425" s="334"/>
      <c r="B425" s="366">
        <v>364002</v>
      </c>
      <c r="C425" s="295" t="s">
        <v>68</v>
      </c>
      <c r="D425" s="296"/>
      <c r="E425" s="121" t="s">
        <v>3</v>
      </c>
      <c r="F425" s="121"/>
      <c r="G425" s="121"/>
      <c r="H425" s="121"/>
      <c r="I425" s="121"/>
      <c r="J425" s="121">
        <v>2</v>
      </c>
    </row>
    <row r="426" spans="1:10" ht="24" customHeight="1">
      <c r="A426" s="334"/>
      <c r="B426" s="338"/>
      <c r="C426" s="297"/>
      <c r="D426" s="298"/>
      <c r="E426" s="121" t="s">
        <v>1305</v>
      </c>
      <c r="F426" s="121" t="s">
        <v>208</v>
      </c>
      <c r="G426" s="121" t="s">
        <v>247</v>
      </c>
      <c r="H426" s="121" t="s">
        <v>1306</v>
      </c>
      <c r="I426" s="121" t="s">
        <v>1307</v>
      </c>
      <c r="J426" s="121">
        <v>1</v>
      </c>
    </row>
    <row r="427" spans="1:10" ht="30.95" customHeight="1">
      <c r="A427" s="334"/>
      <c r="B427" s="338"/>
      <c r="C427" s="297"/>
      <c r="D427" s="298"/>
      <c r="E427" s="170" t="s">
        <v>1308</v>
      </c>
      <c r="F427" s="171" t="s">
        <v>208</v>
      </c>
      <c r="G427" s="171" t="s">
        <v>350</v>
      </c>
      <c r="H427" s="171" t="s">
        <v>1309</v>
      </c>
      <c r="I427" s="171" t="s">
        <v>1310</v>
      </c>
      <c r="J427" s="171">
        <v>1</v>
      </c>
    </row>
    <row r="428" spans="1:10" ht="30" customHeight="1">
      <c r="A428" s="301" t="s">
        <v>69</v>
      </c>
      <c r="B428" s="302"/>
      <c r="C428" s="302"/>
      <c r="D428" s="302"/>
      <c r="E428" s="112"/>
      <c r="F428" s="112"/>
      <c r="G428" s="112"/>
      <c r="H428" s="112"/>
      <c r="I428" s="175"/>
      <c r="J428" s="118">
        <f>SUM(J429+J432+J440+J443+J447+J459+J461+J463+J465)</f>
        <v>33</v>
      </c>
    </row>
    <row r="429" spans="1:10" ht="24" customHeight="1">
      <c r="A429" s="335"/>
      <c r="B429" s="367"/>
      <c r="C429" s="295" t="s">
        <v>70</v>
      </c>
      <c r="D429" s="296"/>
      <c r="E429" s="138" t="s">
        <v>3</v>
      </c>
      <c r="F429" s="112"/>
      <c r="G429" s="112"/>
      <c r="H429" s="112"/>
      <c r="I429" s="175"/>
      <c r="J429" s="118">
        <v>2</v>
      </c>
    </row>
    <row r="430" spans="1:10" ht="26.1" customHeight="1">
      <c r="A430" s="336"/>
      <c r="B430" s="342"/>
      <c r="C430" s="297"/>
      <c r="D430" s="298"/>
      <c r="E430" s="138" t="s">
        <v>1311</v>
      </c>
      <c r="F430" s="116" t="s">
        <v>208</v>
      </c>
      <c r="G430" s="116" t="s">
        <v>234</v>
      </c>
      <c r="H430" s="116" t="s">
        <v>1312</v>
      </c>
      <c r="I430" s="116" t="s">
        <v>1313</v>
      </c>
      <c r="J430" s="116">
        <v>1</v>
      </c>
    </row>
    <row r="431" spans="1:10" ht="27.95" customHeight="1">
      <c r="A431" s="336"/>
      <c r="B431" s="342"/>
      <c r="C431" s="297"/>
      <c r="D431" s="298"/>
      <c r="E431" s="168" t="s">
        <v>1314</v>
      </c>
      <c r="F431" s="169" t="s">
        <v>208</v>
      </c>
      <c r="G431" s="169" t="s">
        <v>485</v>
      </c>
      <c r="H431" s="169" t="s">
        <v>1315</v>
      </c>
      <c r="I431" s="169" t="s">
        <v>1316</v>
      </c>
      <c r="J431" s="169">
        <v>1</v>
      </c>
    </row>
    <row r="432" spans="1:10" ht="21.95" customHeight="1">
      <c r="A432" s="316" t="s">
        <v>72</v>
      </c>
      <c r="B432" s="368" t="s">
        <v>73</v>
      </c>
      <c r="C432" s="295" t="s">
        <v>74</v>
      </c>
      <c r="D432" s="296"/>
      <c r="E432" s="121" t="s">
        <v>3</v>
      </c>
      <c r="F432" s="114"/>
      <c r="G432" s="114"/>
      <c r="H432" s="114"/>
      <c r="I432" s="137"/>
      <c r="J432" s="121">
        <f>SUM(J433:J439)</f>
        <v>11</v>
      </c>
    </row>
    <row r="433" spans="1:10" ht="21.95" customHeight="1">
      <c r="A433" s="317"/>
      <c r="B433" s="317"/>
      <c r="C433" s="297"/>
      <c r="D433" s="298"/>
      <c r="E433" s="121" t="s">
        <v>1317</v>
      </c>
      <c r="F433" s="121" t="s">
        <v>230</v>
      </c>
      <c r="G433" s="121" t="s">
        <v>243</v>
      </c>
      <c r="H433" s="121" t="s">
        <v>1318</v>
      </c>
      <c r="I433" s="121" t="s">
        <v>1319</v>
      </c>
      <c r="J433" s="121">
        <v>2</v>
      </c>
    </row>
    <row r="434" spans="1:10" ht="21.95" customHeight="1">
      <c r="A434" s="317"/>
      <c r="B434" s="317"/>
      <c r="C434" s="297"/>
      <c r="D434" s="298"/>
      <c r="E434" s="121" t="s">
        <v>1320</v>
      </c>
      <c r="F434" s="121" t="s">
        <v>230</v>
      </c>
      <c r="G434" s="121" t="s">
        <v>243</v>
      </c>
      <c r="H434" s="121" t="s">
        <v>1321</v>
      </c>
      <c r="I434" s="121" t="s">
        <v>1322</v>
      </c>
      <c r="J434" s="121">
        <v>2</v>
      </c>
    </row>
    <row r="435" spans="1:10" ht="21.95" customHeight="1">
      <c r="A435" s="317"/>
      <c r="B435" s="317"/>
      <c r="C435" s="297"/>
      <c r="D435" s="298"/>
      <c r="E435" s="121" t="s">
        <v>1323</v>
      </c>
      <c r="F435" s="121" t="s">
        <v>208</v>
      </c>
      <c r="G435" s="121" t="s">
        <v>247</v>
      </c>
      <c r="H435" s="121" t="s">
        <v>1324</v>
      </c>
      <c r="I435" s="121" t="s">
        <v>1325</v>
      </c>
      <c r="J435" s="121">
        <v>1</v>
      </c>
    </row>
    <row r="436" spans="1:10" ht="21.95" customHeight="1">
      <c r="A436" s="317"/>
      <c r="B436" s="317"/>
      <c r="C436" s="297"/>
      <c r="D436" s="298"/>
      <c r="E436" s="121" t="s">
        <v>1326</v>
      </c>
      <c r="F436" s="121" t="s">
        <v>230</v>
      </c>
      <c r="G436" s="121" t="s">
        <v>243</v>
      </c>
      <c r="H436" s="121" t="s">
        <v>1327</v>
      </c>
      <c r="I436" s="121" t="s">
        <v>1328</v>
      </c>
      <c r="J436" s="121">
        <v>2</v>
      </c>
    </row>
    <row r="437" spans="1:10" ht="21.95" customHeight="1">
      <c r="A437" s="317"/>
      <c r="B437" s="317"/>
      <c r="C437" s="297"/>
      <c r="D437" s="298"/>
      <c r="E437" s="121" t="s">
        <v>1329</v>
      </c>
      <c r="F437" s="121" t="s">
        <v>230</v>
      </c>
      <c r="G437" s="121" t="s">
        <v>243</v>
      </c>
      <c r="H437" s="121" t="s">
        <v>1330</v>
      </c>
      <c r="I437" s="151" t="s">
        <v>1331</v>
      </c>
      <c r="J437" s="121">
        <v>2</v>
      </c>
    </row>
    <row r="438" spans="1:10" ht="21.95" customHeight="1">
      <c r="A438" s="317"/>
      <c r="B438" s="317"/>
      <c r="C438" s="297"/>
      <c r="D438" s="298"/>
      <c r="E438" s="129" t="s">
        <v>1332</v>
      </c>
      <c r="F438" s="129" t="s">
        <v>208</v>
      </c>
      <c r="G438" s="129" t="s">
        <v>209</v>
      </c>
      <c r="H438" s="129" t="s">
        <v>1333</v>
      </c>
      <c r="I438" s="129" t="s">
        <v>1334</v>
      </c>
      <c r="J438" s="129">
        <v>1</v>
      </c>
    </row>
    <row r="439" spans="1:10" ht="21.95" customHeight="1">
      <c r="A439" s="317"/>
      <c r="B439" s="317"/>
      <c r="C439" s="297"/>
      <c r="D439" s="298"/>
      <c r="E439" s="129" t="s">
        <v>1335</v>
      </c>
      <c r="F439" s="129" t="s">
        <v>208</v>
      </c>
      <c r="G439" s="129" t="s">
        <v>209</v>
      </c>
      <c r="H439" s="129" t="s">
        <v>1336</v>
      </c>
      <c r="I439" s="129" t="s">
        <v>1337</v>
      </c>
      <c r="J439" s="129">
        <v>1</v>
      </c>
    </row>
    <row r="440" spans="1:10" ht="21.95" customHeight="1">
      <c r="A440" s="290" t="s">
        <v>75</v>
      </c>
      <c r="B440" s="316">
        <v>301012</v>
      </c>
      <c r="C440" s="290" t="s">
        <v>76</v>
      </c>
      <c r="D440" s="290"/>
      <c r="E440" s="121" t="s">
        <v>3</v>
      </c>
      <c r="F440" s="121"/>
      <c r="G440" s="121"/>
      <c r="H440" s="121"/>
      <c r="I440" s="121"/>
      <c r="J440" s="121">
        <f>SUM(J441:J442)</f>
        <v>2</v>
      </c>
    </row>
    <row r="441" spans="1:10" s="109" customFormat="1" ht="26.1" customHeight="1">
      <c r="A441" s="290"/>
      <c r="B441" s="317"/>
      <c r="C441" s="290"/>
      <c r="D441" s="290"/>
      <c r="E441" s="121" t="s">
        <v>1338</v>
      </c>
      <c r="F441" s="121" t="s">
        <v>226</v>
      </c>
      <c r="G441" s="121" t="s">
        <v>350</v>
      </c>
      <c r="H441" s="130" t="s">
        <v>1339</v>
      </c>
      <c r="I441" s="121" t="s">
        <v>1340</v>
      </c>
      <c r="J441" s="121">
        <v>1</v>
      </c>
    </row>
    <row r="442" spans="1:10" s="109" customFormat="1" ht="27" customHeight="1">
      <c r="A442" s="290"/>
      <c r="B442" s="317"/>
      <c r="C442" s="290"/>
      <c r="D442" s="290"/>
      <c r="E442" s="121" t="s">
        <v>1341</v>
      </c>
      <c r="F442" s="130" t="s">
        <v>226</v>
      </c>
      <c r="G442" s="130" t="s">
        <v>234</v>
      </c>
      <c r="H442" s="130" t="s">
        <v>1342</v>
      </c>
      <c r="I442" s="130" t="s">
        <v>1343</v>
      </c>
      <c r="J442" s="121">
        <v>1</v>
      </c>
    </row>
    <row r="443" spans="1:10" s="109" customFormat="1" ht="26.1" customHeight="1">
      <c r="A443" s="290" t="s">
        <v>77</v>
      </c>
      <c r="B443" s="290" t="s">
        <v>3</v>
      </c>
      <c r="C443" s="290"/>
      <c r="D443" s="290"/>
      <c r="E443" s="118"/>
      <c r="F443" s="118"/>
      <c r="G443" s="118"/>
      <c r="H443" s="118"/>
      <c r="I443" s="118"/>
      <c r="J443" s="121">
        <v>2</v>
      </c>
    </row>
    <row r="444" spans="1:10" s="109" customFormat="1" ht="21.95" customHeight="1">
      <c r="A444" s="290"/>
      <c r="B444" s="295">
        <v>400006</v>
      </c>
      <c r="C444" s="290" t="s">
        <v>78</v>
      </c>
      <c r="D444" s="290"/>
      <c r="E444" s="121" t="s">
        <v>3</v>
      </c>
      <c r="F444" s="173"/>
      <c r="G444" s="174"/>
      <c r="H444" s="173"/>
      <c r="I444" s="174"/>
      <c r="J444" s="130">
        <f>SUM(J445:J446)</f>
        <v>2</v>
      </c>
    </row>
    <row r="445" spans="1:10" s="109" customFormat="1" ht="21.95" customHeight="1">
      <c r="A445" s="290"/>
      <c r="B445" s="297"/>
      <c r="C445" s="290"/>
      <c r="D445" s="290"/>
      <c r="E445" s="130" t="s">
        <v>1344</v>
      </c>
      <c r="F445" s="130" t="s">
        <v>208</v>
      </c>
      <c r="G445" s="130" t="s">
        <v>214</v>
      </c>
      <c r="H445" s="130" t="s">
        <v>1345</v>
      </c>
      <c r="I445" s="130" t="s">
        <v>1346</v>
      </c>
      <c r="J445" s="130">
        <v>1</v>
      </c>
    </row>
    <row r="446" spans="1:10" s="109" customFormat="1" ht="30" customHeight="1">
      <c r="A446" s="290"/>
      <c r="B446" s="318"/>
      <c r="C446" s="290"/>
      <c r="D446" s="290"/>
      <c r="E446" s="129" t="s">
        <v>1347</v>
      </c>
      <c r="F446" s="130" t="s">
        <v>208</v>
      </c>
      <c r="G446" s="130" t="s">
        <v>281</v>
      </c>
      <c r="H446" s="130" t="s">
        <v>1348</v>
      </c>
      <c r="I446" s="130" t="s">
        <v>1349</v>
      </c>
      <c r="J446" s="130">
        <v>1</v>
      </c>
    </row>
    <row r="447" spans="1:10" ht="21.95" customHeight="1">
      <c r="A447" s="337" t="s">
        <v>79</v>
      </c>
      <c r="B447" s="303" t="s">
        <v>3</v>
      </c>
      <c r="C447" s="304"/>
      <c r="D447" s="305"/>
      <c r="E447" s="118"/>
      <c r="F447" s="118"/>
      <c r="G447" s="118"/>
      <c r="H447" s="118"/>
      <c r="I447" s="118"/>
      <c r="J447" s="118">
        <f>SUM(J448+J451)</f>
        <v>11</v>
      </c>
    </row>
    <row r="448" spans="1:10" ht="21.95" customHeight="1">
      <c r="A448" s="337"/>
      <c r="B448" s="338">
        <v>350013</v>
      </c>
      <c r="C448" s="290" t="s">
        <v>80</v>
      </c>
      <c r="D448" s="290"/>
      <c r="E448" s="118" t="s">
        <v>3</v>
      </c>
      <c r="F448" s="118"/>
      <c r="G448" s="118"/>
      <c r="H448" s="118"/>
      <c r="I448" s="118"/>
      <c r="J448" s="118">
        <f>SUM(J449:J450)</f>
        <v>2</v>
      </c>
    </row>
    <row r="449" spans="1:10" ht="23.1" customHeight="1">
      <c r="A449" s="337"/>
      <c r="B449" s="338"/>
      <c r="C449" s="290"/>
      <c r="D449" s="290"/>
      <c r="E449" s="157" t="s">
        <v>1350</v>
      </c>
      <c r="F449" s="116" t="s">
        <v>208</v>
      </c>
      <c r="G449" s="116" t="s">
        <v>350</v>
      </c>
      <c r="H449" s="116" t="s">
        <v>1351</v>
      </c>
      <c r="I449" s="116" t="s">
        <v>1352</v>
      </c>
      <c r="J449" s="116">
        <v>1</v>
      </c>
    </row>
    <row r="450" spans="1:10" ht="27.95" customHeight="1">
      <c r="A450" s="337"/>
      <c r="B450" s="338"/>
      <c r="C450" s="290"/>
      <c r="D450" s="290"/>
      <c r="E450" s="116" t="s">
        <v>1353</v>
      </c>
      <c r="F450" s="116" t="s">
        <v>208</v>
      </c>
      <c r="G450" s="116" t="s">
        <v>214</v>
      </c>
      <c r="H450" s="116" t="s">
        <v>1354</v>
      </c>
      <c r="I450" s="116" t="s">
        <v>1355</v>
      </c>
      <c r="J450" s="116">
        <v>1</v>
      </c>
    </row>
    <row r="451" spans="1:10" ht="27" customHeight="1">
      <c r="A451" s="337"/>
      <c r="B451" s="366">
        <v>350012</v>
      </c>
      <c r="C451" s="295" t="s">
        <v>82</v>
      </c>
      <c r="D451" s="296"/>
      <c r="E451" s="121" t="s">
        <v>3</v>
      </c>
      <c r="F451" s="121"/>
      <c r="G451" s="121"/>
      <c r="H451" s="121"/>
      <c r="I451" s="121"/>
      <c r="J451" s="121">
        <f>SUM(J452:J458)</f>
        <v>9</v>
      </c>
    </row>
    <row r="452" spans="1:10" s="109" customFormat="1" ht="21.95" customHeight="1">
      <c r="A452" s="337"/>
      <c r="B452" s="338"/>
      <c r="C452" s="297"/>
      <c r="D452" s="298"/>
      <c r="E452" s="155" t="s">
        <v>1356</v>
      </c>
      <c r="F452" s="121" t="s">
        <v>230</v>
      </c>
      <c r="G452" s="121" t="s">
        <v>243</v>
      </c>
      <c r="H452" s="155" t="s">
        <v>1357</v>
      </c>
      <c r="I452" s="155" t="s">
        <v>1358</v>
      </c>
      <c r="J452" s="155">
        <v>2</v>
      </c>
    </row>
    <row r="453" spans="1:10" s="109" customFormat="1" ht="21.95" customHeight="1">
      <c r="A453" s="337"/>
      <c r="B453" s="338"/>
      <c r="C453" s="297"/>
      <c r="D453" s="298"/>
      <c r="E453" s="155" t="s">
        <v>1359</v>
      </c>
      <c r="F453" s="155" t="s">
        <v>230</v>
      </c>
      <c r="G453" s="155" t="s">
        <v>214</v>
      </c>
      <c r="H453" s="155" t="s">
        <v>1360</v>
      </c>
      <c r="I453" s="155" t="s">
        <v>1361</v>
      </c>
      <c r="J453" s="155">
        <v>1</v>
      </c>
    </row>
    <row r="454" spans="1:10" s="109" customFormat="1" ht="21.95" customHeight="1">
      <c r="A454" s="337"/>
      <c r="B454" s="338"/>
      <c r="C454" s="297"/>
      <c r="D454" s="298"/>
      <c r="E454" s="155" t="s">
        <v>1362</v>
      </c>
      <c r="F454" s="155" t="s">
        <v>208</v>
      </c>
      <c r="G454" s="155" t="s">
        <v>247</v>
      </c>
      <c r="H454" s="155" t="s">
        <v>1363</v>
      </c>
      <c r="I454" s="155" t="s">
        <v>1364</v>
      </c>
      <c r="J454" s="155">
        <v>1</v>
      </c>
    </row>
    <row r="455" spans="1:10" s="109" customFormat="1" ht="21.95" customHeight="1">
      <c r="A455" s="337"/>
      <c r="B455" s="338"/>
      <c r="C455" s="297"/>
      <c r="D455" s="298"/>
      <c r="E455" s="155" t="s">
        <v>1365</v>
      </c>
      <c r="F455" s="121" t="s">
        <v>230</v>
      </c>
      <c r="G455" s="121" t="s">
        <v>243</v>
      </c>
      <c r="H455" s="155" t="s">
        <v>1366</v>
      </c>
      <c r="I455" s="151" t="s">
        <v>1367</v>
      </c>
      <c r="J455" s="155">
        <v>2</v>
      </c>
    </row>
    <row r="456" spans="1:10" s="109" customFormat="1" ht="30" customHeight="1">
      <c r="A456" s="337"/>
      <c r="B456" s="338"/>
      <c r="C456" s="297"/>
      <c r="D456" s="298"/>
      <c r="E456" s="130" t="s">
        <v>1368</v>
      </c>
      <c r="F456" s="130" t="s">
        <v>208</v>
      </c>
      <c r="G456" s="130" t="s">
        <v>1369</v>
      </c>
      <c r="H456" s="130" t="s">
        <v>1370</v>
      </c>
      <c r="I456" s="130" t="s">
        <v>1371</v>
      </c>
      <c r="J456" s="130">
        <v>1</v>
      </c>
    </row>
    <row r="457" spans="1:10" ht="27" customHeight="1">
      <c r="A457" s="337"/>
      <c r="B457" s="338"/>
      <c r="C457" s="297"/>
      <c r="D457" s="298"/>
      <c r="E457" s="130" t="s">
        <v>1372</v>
      </c>
      <c r="F457" s="130" t="s">
        <v>208</v>
      </c>
      <c r="G457" s="130" t="s">
        <v>214</v>
      </c>
      <c r="H457" s="130" t="s">
        <v>1373</v>
      </c>
      <c r="I457" s="130" t="s">
        <v>1374</v>
      </c>
      <c r="J457" s="130">
        <v>1</v>
      </c>
    </row>
    <row r="458" spans="1:10" ht="27.95" customHeight="1">
      <c r="A458" s="337"/>
      <c r="B458" s="338"/>
      <c r="C458" s="297"/>
      <c r="D458" s="298"/>
      <c r="E458" s="130" t="s">
        <v>1375</v>
      </c>
      <c r="F458" s="130" t="s">
        <v>208</v>
      </c>
      <c r="G458" s="130" t="s">
        <v>214</v>
      </c>
      <c r="H458" s="130" t="s">
        <v>1376</v>
      </c>
      <c r="I458" s="130" t="s">
        <v>1377</v>
      </c>
      <c r="J458" s="130">
        <v>1</v>
      </c>
    </row>
    <row r="459" spans="1:10" ht="30" customHeight="1">
      <c r="A459" s="337" t="s">
        <v>83</v>
      </c>
      <c r="B459" s="369" t="s">
        <v>84</v>
      </c>
      <c r="C459" s="388" t="s">
        <v>85</v>
      </c>
      <c r="D459" s="388"/>
      <c r="E459" s="121" t="s">
        <v>3</v>
      </c>
      <c r="F459" s="121"/>
      <c r="G459" s="121"/>
      <c r="H459" s="121"/>
      <c r="I459" s="121"/>
      <c r="J459" s="121">
        <f>SUM(J460:J460)</f>
        <v>1</v>
      </c>
    </row>
    <row r="460" spans="1:10" s="109" customFormat="1" ht="27.95" customHeight="1">
      <c r="A460" s="337"/>
      <c r="B460" s="337"/>
      <c r="C460" s="388"/>
      <c r="D460" s="388"/>
      <c r="E460" s="130" t="s">
        <v>1378</v>
      </c>
      <c r="F460" s="130" t="s">
        <v>226</v>
      </c>
      <c r="G460" s="130" t="s">
        <v>350</v>
      </c>
      <c r="H460" s="130" t="s">
        <v>1379</v>
      </c>
      <c r="I460" s="130" t="s">
        <v>1380</v>
      </c>
      <c r="J460" s="130">
        <v>1</v>
      </c>
    </row>
    <row r="461" spans="1:10" ht="30.95" customHeight="1">
      <c r="A461" s="337" t="s">
        <v>87</v>
      </c>
      <c r="B461" s="337">
        <v>111012</v>
      </c>
      <c r="C461" s="290" t="s">
        <v>88</v>
      </c>
      <c r="D461" s="290"/>
      <c r="E461" s="170" t="s">
        <v>3</v>
      </c>
      <c r="F461" s="171"/>
      <c r="G461" s="171"/>
      <c r="H461" s="171"/>
      <c r="I461" s="171"/>
      <c r="J461" s="171">
        <v>1</v>
      </c>
    </row>
    <row r="462" spans="1:10" ht="30.95" customHeight="1">
      <c r="A462" s="337"/>
      <c r="B462" s="337"/>
      <c r="C462" s="290"/>
      <c r="D462" s="290"/>
      <c r="E462" s="116" t="s">
        <v>1381</v>
      </c>
      <c r="F462" s="116" t="s">
        <v>208</v>
      </c>
      <c r="G462" s="116" t="s">
        <v>709</v>
      </c>
      <c r="H462" s="116" t="s">
        <v>1382</v>
      </c>
      <c r="I462" s="116" t="s">
        <v>1383</v>
      </c>
      <c r="J462" s="116">
        <v>1</v>
      </c>
    </row>
    <row r="463" spans="1:10" ht="26.1" customHeight="1">
      <c r="A463" s="338" t="s">
        <v>89</v>
      </c>
      <c r="B463" s="370" t="s">
        <v>90</v>
      </c>
      <c r="C463" s="297" t="s">
        <v>91</v>
      </c>
      <c r="D463" s="298"/>
      <c r="E463" s="116" t="s">
        <v>3</v>
      </c>
      <c r="F463" s="116"/>
      <c r="G463" s="116"/>
      <c r="H463" s="116"/>
      <c r="I463" s="116"/>
      <c r="J463" s="116">
        <v>1</v>
      </c>
    </row>
    <row r="464" spans="1:10" s="109" customFormat="1" ht="36.950000000000003" customHeight="1">
      <c r="A464" s="339"/>
      <c r="B464" s="339"/>
      <c r="C464" s="318"/>
      <c r="D464" s="319"/>
      <c r="E464" s="118" t="s">
        <v>1384</v>
      </c>
      <c r="F464" s="116" t="s">
        <v>226</v>
      </c>
      <c r="G464" s="116" t="s">
        <v>214</v>
      </c>
      <c r="H464" s="116" t="s">
        <v>1385</v>
      </c>
      <c r="I464" s="116" t="s">
        <v>1386</v>
      </c>
      <c r="J464" s="118">
        <v>1</v>
      </c>
    </row>
    <row r="465" spans="1:10" ht="24" customHeight="1">
      <c r="A465" s="338" t="s">
        <v>92</v>
      </c>
      <c r="B465" s="303" t="s">
        <v>3</v>
      </c>
      <c r="C465" s="304"/>
      <c r="D465" s="305"/>
      <c r="E465" s="118"/>
      <c r="F465" s="118"/>
      <c r="G465" s="118"/>
      <c r="H465" s="118"/>
      <c r="I465" s="118"/>
      <c r="J465" s="118">
        <v>2</v>
      </c>
    </row>
    <row r="466" spans="1:10" ht="27" customHeight="1">
      <c r="A466" s="338"/>
      <c r="B466" s="371" t="s">
        <v>93</v>
      </c>
      <c r="C466" s="295" t="s">
        <v>94</v>
      </c>
      <c r="D466" s="296"/>
      <c r="E466" s="118" t="s">
        <v>3</v>
      </c>
      <c r="F466" s="118"/>
      <c r="G466" s="118"/>
      <c r="H466" s="118"/>
      <c r="I466" s="118"/>
      <c r="J466" s="118">
        <v>2</v>
      </c>
    </row>
    <row r="467" spans="1:10" ht="38.1" customHeight="1">
      <c r="A467" s="338"/>
      <c r="B467" s="338"/>
      <c r="C467" s="297"/>
      <c r="D467" s="298"/>
      <c r="E467" s="138" t="s">
        <v>1387</v>
      </c>
      <c r="F467" s="116" t="s">
        <v>208</v>
      </c>
      <c r="G467" s="116" t="s">
        <v>239</v>
      </c>
      <c r="H467" s="116" t="s">
        <v>1388</v>
      </c>
      <c r="I467" s="116" t="s">
        <v>1389</v>
      </c>
      <c r="J467" s="116">
        <v>1</v>
      </c>
    </row>
    <row r="468" spans="1:10" s="109" customFormat="1" ht="36.950000000000003" customHeight="1">
      <c r="A468" s="338"/>
      <c r="B468" s="339"/>
      <c r="C468" s="318"/>
      <c r="D468" s="319"/>
      <c r="E468" s="138" t="s">
        <v>1390</v>
      </c>
      <c r="F468" s="116" t="s">
        <v>226</v>
      </c>
      <c r="G468" s="116" t="s">
        <v>239</v>
      </c>
      <c r="H468" s="116" t="s">
        <v>1391</v>
      </c>
      <c r="I468" s="116" t="s">
        <v>1392</v>
      </c>
      <c r="J468" s="118">
        <v>1</v>
      </c>
    </row>
    <row r="469" spans="1:10" ht="21.95" customHeight="1">
      <c r="A469" s="306" t="s">
        <v>98</v>
      </c>
      <c r="B469" s="302"/>
      <c r="C469" s="302"/>
      <c r="D469" s="302"/>
      <c r="E469" s="118"/>
      <c r="F469" s="118"/>
      <c r="G469" s="118"/>
      <c r="H469" s="118"/>
      <c r="I469" s="118"/>
      <c r="J469" s="118">
        <v>2</v>
      </c>
    </row>
    <row r="470" spans="1:10" ht="21.95" customHeight="1">
      <c r="A470" s="340"/>
      <c r="B470" s="290">
        <v>999164</v>
      </c>
      <c r="C470" s="290" t="s">
        <v>99</v>
      </c>
      <c r="D470" s="290"/>
      <c r="E470" s="140" t="s">
        <v>3</v>
      </c>
      <c r="F470" s="118"/>
      <c r="G470" s="118"/>
      <c r="H470" s="118"/>
      <c r="I470" s="118"/>
      <c r="J470" s="118">
        <v>2</v>
      </c>
    </row>
    <row r="471" spans="1:10" ht="27.95" customHeight="1">
      <c r="A471" s="340"/>
      <c r="B471" s="290"/>
      <c r="C471" s="290"/>
      <c r="D471" s="290"/>
      <c r="E471" s="116" t="s">
        <v>1393</v>
      </c>
      <c r="F471" s="116" t="s">
        <v>208</v>
      </c>
      <c r="G471" s="116" t="s">
        <v>214</v>
      </c>
      <c r="H471" s="116" t="s">
        <v>1394</v>
      </c>
      <c r="I471" s="116" t="s">
        <v>1395</v>
      </c>
      <c r="J471" s="116">
        <v>1</v>
      </c>
    </row>
    <row r="472" spans="1:10" ht="24" customHeight="1">
      <c r="A472" s="340"/>
      <c r="B472" s="290"/>
      <c r="C472" s="290"/>
      <c r="D472" s="290"/>
      <c r="E472" s="157" t="s">
        <v>1396</v>
      </c>
      <c r="F472" s="116" t="s">
        <v>208</v>
      </c>
      <c r="G472" s="116" t="s">
        <v>350</v>
      </c>
      <c r="H472" s="116" t="s">
        <v>1397</v>
      </c>
      <c r="I472" s="116" t="s">
        <v>1398</v>
      </c>
      <c r="J472" s="116">
        <v>1</v>
      </c>
    </row>
    <row r="473" spans="1:10" ht="24" customHeight="1">
      <c r="A473" s="141"/>
      <c r="B473" s="307" t="s">
        <v>102</v>
      </c>
      <c r="C473" s="302"/>
      <c r="D473" s="302"/>
      <c r="E473" s="302"/>
      <c r="F473" s="112"/>
      <c r="G473" s="112"/>
      <c r="H473" s="112"/>
      <c r="I473" s="175"/>
      <c r="J473" s="112">
        <f>SUM(J474+J525+J543+J549+J565+J583+J592+J597+J616+J625+J634+J642+J646+J656)</f>
        <v>138.5</v>
      </c>
    </row>
    <row r="474" spans="1:10" ht="21.95" customHeight="1">
      <c r="A474" s="341" t="s">
        <v>103</v>
      </c>
      <c r="B474" s="307" t="s">
        <v>104</v>
      </c>
      <c r="C474" s="302"/>
      <c r="D474" s="302"/>
      <c r="E474" s="142"/>
      <c r="F474" s="112"/>
      <c r="G474" s="112"/>
      <c r="H474" s="112"/>
      <c r="I474" s="175"/>
      <c r="J474" s="142">
        <f>SUM(J475+J513+J517+J518+J519+J520+J523+J524)</f>
        <v>44.5</v>
      </c>
    </row>
    <row r="475" spans="1:10" ht="18.95" customHeight="1">
      <c r="A475" s="342"/>
      <c r="B475" s="290" t="s">
        <v>1399</v>
      </c>
      <c r="C475" s="295" t="s">
        <v>3</v>
      </c>
      <c r="D475" s="296"/>
      <c r="E475" s="142"/>
      <c r="F475" s="112"/>
      <c r="G475" s="112"/>
      <c r="H475" s="112"/>
      <c r="I475" s="175"/>
      <c r="J475" s="142">
        <f>SUM(J476+J480+J483+J487+J490+J491+J492+J493+J494+J495+J500+J503+J504+J505+J506+J507+J508+J509+J510+J511+J512)</f>
        <v>34</v>
      </c>
    </row>
    <row r="476" spans="1:10" ht="18.95" customHeight="1">
      <c r="A476" s="342"/>
      <c r="B476" s="290"/>
      <c r="C476" s="290" t="s">
        <v>1400</v>
      </c>
      <c r="D476" s="290"/>
      <c r="E476" s="121" t="s">
        <v>3</v>
      </c>
      <c r="F476" s="114"/>
      <c r="G476" s="114"/>
      <c r="H476" s="114"/>
      <c r="I476" s="137"/>
      <c r="J476" s="121">
        <f>SUM(J477:J479)</f>
        <v>5</v>
      </c>
    </row>
    <row r="477" spans="1:10" s="109" customFormat="1" ht="18.95" customHeight="1">
      <c r="A477" s="342"/>
      <c r="B477" s="290"/>
      <c r="C477" s="290"/>
      <c r="D477" s="290"/>
      <c r="E477" s="121" t="s">
        <v>1401</v>
      </c>
      <c r="F477" s="121" t="s">
        <v>230</v>
      </c>
      <c r="G477" s="121" t="s">
        <v>243</v>
      </c>
      <c r="H477" s="121" t="s">
        <v>1402</v>
      </c>
      <c r="I477" s="121" t="s">
        <v>1403</v>
      </c>
      <c r="J477" s="121">
        <v>2</v>
      </c>
    </row>
    <row r="478" spans="1:10" s="109" customFormat="1" ht="27" customHeight="1">
      <c r="A478" s="342"/>
      <c r="B478" s="290"/>
      <c r="C478" s="290"/>
      <c r="D478" s="290"/>
      <c r="E478" s="152" t="s">
        <v>1404</v>
      </c>
      <c r="F478" s="121" t="s">
        <v>230</v>
      </c>
      <c r="G478" s="121" t="s">
        <v>243</v>
      </c>
      <c r="H478" s="153" t="s">
        <v>1405</v>
      </c>
      <c r="I478" s="151" t="s">
        <v>1406</v>
      </c>
      <c r="J478" s="121">
        <v>2</v>
      </c>
    </row>
    <row r="479" spans="1:10" s="109" customFormat="1" ht="18.95" customHeight="1">
      <c r="A479" s="342"/>
      <c r="B479" s="290"/>
      <c r="C479" s="290"/>
      <c r="D479" s="290"/>
      <c r="E479" s="129" t="s">
        <v>1407</v>
      </c>
      <c r="F479" s="129" t="s">
        <v>226</v>
      </c>
      <c r="G479" s="129" t="s">
        <v>209</v>
      </c>
      <c r="H479" s="129" t="s">
        <v>1408</v>
      </c>
      <c r="I479" s="129" t="s">
        <v>1409</v>
      </c>
      <c r="J479" s="121">
        <v>1</v>
      </c>
    </row>
    <row r="480" spans="1:10" ht="21.95" customHeight="1">
      <c r="A480" s="342"/>
      <c r="B480" s="290"/>
      <c r="C480" s="290" t="s">
        <v>1410</v>
      </c>
      <c r="D480" s="290"/>
      <c r="E480" s="121" t="s">
        <v>3</v>
      </c>
      <c r="F480" s="121"/>
      <c r="G480" s="121"/>
      <c r="H480" s="121"/>
      <c r="I480" s="121"/>
      <c r="J480" s="121">
        <f>SUM(J481:J482)</f>
        <v>2</v>
      </c>
    </row>
    <row r="481" spans="1:10" s="109" customFormat="1" ht="21.95" customHeight="1">
      <c r="A481" s="342"/>
      <c r="B481" s="290"/>
      <c r="C481" s="290"/>
      <c r="D481" s="290"/>
      <c r="E481" s="121" t="s">
        <v>1411</v>
      </c>
      <c r="F481" s="121" t="s">
        <v>230</v>
      </c>
      <c r="G481" s="121" t="s">
        <v>350</v>
      </c>
      <c r="H481" s="121" t="s">
        <v>1412</v>
      </c>
      <c r="I481" s="121" t="s">
        <v>1413</v>
      </c>
      <c r="J481" s="121">
        <v>1</v>
      </c>
    </row>
    <row r="482" spans="1:10" s="109" customFormat="1" ht="21.95" customHeight="1">
      <c r="A482" s="342"/>
      <c r="B482" s="290"/>
      <c r="C482" s="290"/>
      <c r="D482" s="290"/>
      <c r="E482" s="121" t="s">
        <v>1414</v>
      </c>
      <c r="F482" s="121" t="s">
        <v>230</v>
      </c>
      <c r="G482" s="121" t="s">
        <v>239</v>
      </c>
      <c r="H482" s="121" t="s">
        <v>1415</v>
      </c>
      <c r="I482" s="121" t="s">
        <v>1416</v>
      </c>
      <c r="J482" s="121">
        <v>1</v>
      </c>
    </row>
    <row r="483" spans="1:10" ht="21" customHeight="1">
      <c r="A483" s="342"/>
      <c r="B483" s="290"/>
      <c r="C483" s="290" t="s">
        <v>1417</v>
      </c>
      <c r="D483" s="290"/>
      <c r="E483" s="121" t="s">
        <v>3</v>
      </c>
      <c r="F483" s="121"/>
      <c r="G483" s="121"/>
      <c r="H483" s="121"/>
      <c r="I483" s="121"/>
      <c r="J483" s="121">
        <f>SUM(J484:J486)</f>
        <v>3.5</v>
      </c>
    </row>
    <row r="484" spans="1:10" s="109" customFormat="1" ht="24.95" customHeight="1">
      <c r="A484" s="342"/>
      <c r="B484" s="290"/>
      <c r="C484" s="290"/>
      <c r="D484" s="290"/>
      <c r="E484" s="121" t="s">
        <v>1418</v>
      </c>
      <c r="F484" s="121" t="s">
        <v>208</v>
      </c>
      <c r="G484" s="121" t="s">
        <v>247</v>
      </c>
      <c r="H484" s="121" t="s">
        <v>1419</v>
      </c>
      <c r="I484" s="121" t="s">
        <v>1420</v>
      </c>
      <c r="J484" s="121">
        <v>1</v>
      </c>
    </row>
    <row r="485" spans="1:10" ht="24.95" customHeight="1">
      <c r="A485" s="342"/>
      <c r="B485" s="290"/>
      <c r="C485" s="290"/>
      <c r="D485" s="290"/>
      <c r="E485" s="121" t="s">
        <v>1421</v>
      </c>
      <c r="F485" s="130" t="s">
        <v>230</v>
      </c>
      <c r="G485" s="130" t="s">
        <v>239</v>
      </c>
      <c r="H485" s="130" t="s">
        <v>1422</v>
      </c>
      <c r="I485" s="130" t="s">
        <v>1423</v>
      </c>
      <c r="J485" s="121">
        <v>1.5</v>
      </c>
    </row>
    <row r="486" spans="1:10" ht="24.95" customHeight="1">
      <c r="A486" s="342"/>
      <c r="B486" s="290"/>
      <c r="C486" s="290"/>
      <c r="D486" s="290"/>
      <c r="E486" s="129" t="s">
        <v>1424</v>
      </c>
      <c r="F486" s="130" t="s">
        <v>208</v>
      </c>
      <c r="G486" s="130" t="s">
        <v>239</v>
      </c>
      <c r="H486" s="130" t="s">
        <v>1425</v>
      </c>
      <c r="I486" s="130" t="s">
        <v>1426</v>
      </c>
      <c r="J486" s="130">
        <v>1</v>
      </c>
    </row>
    <row r="487" spans="1:10" ht="24.95" customHeight="1">
      <c r="A487" s="342"/>
      <c r="B487" s="290"/>
      <c r="C487" s="295" t="s">
        <v>1427</v>
      </c>
      <c r="D487" s="296"/>
      <c r="E487" s="121" t="s">
        <v>3</v>
      </c>
      <c r="F487" s="121"/>
      <c r="G487" s="121"/>
      <c r="H487" s="121"/>
      <c r="I487" s="121"/>
      <c r="J487" s="121">
        <v>2</v>
      </c>
    </row>
    <row r="488" spans="1:10" ht="24.95" customHeight="1">
      <c r="A488" s="342"/>
      <c r="B488" s="290"/>
      <c r="C488" s="297"/>
      <c r="D488" s="298"/>
      <c r="E488" s="121" t="s">
        <v>1428</v>
      </c>
      <c r="F488" s="121" t="s">
        <v>230</v>
      </c>
      <c r="G488" s="121" t="s">
        <v>239</v>
      </c>
      <c r="H488" s="121" t="s">
        <v>1429</v>
      </c>
      <c r="I488" s="121" t="s">
        <v>1430</v>
      </c>
      <c r="J488" s="121">
        <v>1</v>
      </c>
    </row>
    <row r="489" spans="1:10" ht="24.95" customHeight="1">
      <c r="A489" s="342"/>
      <c r="B489" s="290"/>
      <c r="C489" s="297"/>
      <c r="D489" s="298"/>
      <c r="E489" s="129" t="s">
        <v>1431</v>
      </c>
      <c r="F489" s="130" t="s">
        <v>208</v>
      </c>
      <c r="G489" s="130" t="s">
        <v>239</v>
      </c>
      <c r="H489" s="130" t="s">
        <v>1432</v>
      </c>
      <c r="I489" s="130" t="s">
        <v>1433</v>
      </c>
      <c r="J489" s="130">
        <v>1</v>
      </c>
    </row>
    <row r="490" spans="1:10" ht="30" customHeight="1">
      <c r="A490" s="342"/>
      <c r="B490" s="290"/>
      <c r="C490" s="290" t="s">
        <v>1434</v>
      </c>
      <c r="D490" s="290"/>
      <c r="E490" s="118" t="s">
        <v>1435</v>
      </c>
      <c r="F490" s="116" t="s">
        <v>226</v>
      </c>
      <c r="G490" s="116" t="s">
        <v>214</v>
      </c>
      <c r="H490" s="116" t="s">
        <v>1436</v>
      </c>
      <c r="I490" s="116" t="s">
        <v>1437</v>
      </c>
      <c r="J490" s="118">
        <v>1</v>
      </c>
    </row>
    <row r="491" spans="1:10" ht="32.1" customHeight="1">
      <c r="A491" s="342"/>
      <c r="B491" s="290"/>
      <c r="C491" s="290" t="s">
        <v>1438</v>
      </c>
      <c r="D491" s="290"/>
      <c r="E491" s="157" t="s">
        <v>1439</v>
      </c>
      <c r="F491" s="116" t="s">
        <v>208</v>
      </c>
      <c r="G491" s="116" t="s">
        <v>350</v>
      </c>
      <c r="H491" s="116" t="s">
        <v>1440</v>
      </c>
      <c r="I491" s="116" t="s">
        <v>1441</v>
      </c>
      <c r="J491" s="116">
        <v>1</v>
      </c>
    </row>
    <row r="492" spans="1:10" ht="24.95" customHeight="1">
      <c r="A492" s="342"/>
      <c r="B492" s="290"/>
      <c r="C492" s="290" t="s">
        <v>1442</v>
      </c>
      <c r="D492" s="290"/>
      <c r="E492" s="138" t="s">
        <v>1443</v>
      </c>
      <c r="F492" s="116" t="s">
        <v>208</v>
      </c>
      <c r="G492" s="116" t="s">
        <v>239</v>
      </c>
      <c r="H492" s="116" t="s">
        <v>1444</v>
      </c>
      <c r="I492" s="116" t="s">
        <v>1445</v>
      </c>
      <c r="J492" s="116">
        <v>1</v>
      </c>
    </row>
    <row r="493" spans="1:10" ht="24.95" customHeight="1">
      <c r="A493" s="342"/>
      <c r="B493" s="290"/>
      <c r="C493" s="314" t="s">
        <v>1446</v>
      </c>
      <c r="D493" s="315"/>
      <c r="E493" s="138" t="s">
        <v>1447</v>
      </c>
      <c r="F493" s="116" t="s">
        <v>208</v>
      </c>
      <c r="G493" s="116" t="s">
        <v>239</v>
      </c>
      <c r="H493" s="116" t="s">
        <v>1448</v>
      </c>
      <c r="I493" s="116" t="s">
        <v>1449</v>
      </c>
      <c r="J493" s="116">
        <v>1</v>
      </c>
    </row>
    <row r="494" spans="1:10" s="109" customFormat="1" ht="24.95" customHeight="1">
      <c r="A494" s="342"/>
      <c r="B494" s="290"/>
      <c r="C494" s="290" t="s">
        <v>1450</v>
      </c>
      <c r="D494" s="290"/>
      <c r="E494" s="138" t="s">
        <v>1451</v>
      </c>
      <c r="F494" s="116" t="s">
        <v>208</v>
      </c>
      <c r="G494" s="116" t="s">
        <v>485</v>
      </c>
      <c r="H494" s="116" t="s">
        <v>1452</v>
      </c>
      <c r="I494" s="116" t="s">
        <v>1453</v>
      </c>
      <c r="J494" s="116">
        <v>1</v>
      </c>
    </row>
    <row r="495" spans="1:10" ht="23.1" customHeight="1">
      <c r="A495" s="342"/>
      <c r="B495" s="290"/>
      <c r="C495" s="290" t="s">
        <v>1454</v>
      </c>
      <c r="D495" s="290"/>
      <c r="E495" s="118" t="s">
        <v>3</v>
      </c>
      <c r="F495" s="118"/>
      <c r="G495" s="118"/>
      <c r="H495" s="118"/>
      <c r="I495" s="118"/>
      <c r="J495" s="118">
        <f>SUM(J496:J499)</f>
        <v>4.5</v>
      </c>
    </row>
    <row r="496" spans="1:10" ht="27" customHeight="1">
      <c r="A496" s="342"/>
      <c r="B496" s="290"/>
      <c r="C496" s="290"/>
      <c r="D496" s="290"/>
      <c r="E496" s="118" t="s">
        <v>1455</v>
      </c>
      <c r="F496" s="116" t="s">
        <v>230</v>
      </c>
      <c r="G496" s="116" t="s">
        <v>214</v>
      </c>
      <c r="H496" s="116" t="s">
        <v>1456</v>
      </c>
      <c r="I496" s="116" t="s">
        <v>1457</v>
      </c>
      <c r="J496" s="118">
        <v>1.5</v>
      </c>
    </row>
    <row r="497" spans="1:10" ht="33" customHeight="1">
      <c r="A497" s="342"/>
      <c r="B497" s="290"/>
      <c r="C497" s="290"/>
      <c r="D497" s="290"/>
      <c r="E497" s="138" t="s">
        <v>1458</v>
      </c>
      <c r="F497" s="116" t="s">
        <v>208</v>
      </c>
      <c r="G497" s="116" t="s">
        <v>551</v>
      </c>
      <c r="H497" s="116" t="s">
        <v>1459</v>
      </c>
      <c r="I497" s="116" t="s">
        <v>1460</v>
      </c>
      <c r="J497" s="118">
        <v>1</v>
      </c>
    </row>
    <row r="498" spans="1:10" ht="30" customHeight="1">
      <c r="A498" s="342"/>
      <c r="B498" s="290"/>
      <c r="C498" s="290"/>
      <c r="D498" s="290"/>
      <c r="E498" s="116" t="s">
        <v>1461</v>
      </c>
      <c r="F498" s="116" t="s">
        <v>208</v>
      </c>
      <c r="G498" s="116" t="s">
        <v>214</v>
      </c>
      <c r="H498" s="116" t="s">
        <v>1462</v>
      </c>
      <c r="I498" s="116" t="s">
        <v>1463</v>
      </c>
      <c r="J498" s="116">
        <v>1</v>
      </c>
    </row>
    <row r="499" spans="1:10" s="109" customFormat="1" ht="32.1" customHeight="1">
      <c r="A499" s="342"/>
      <c r="B499" s="290"/>
      <c r="C499" s="290"/>
      <c r="D499" s="290"/>
      <c r="E499" s="116" t="s">
        <v>1464</v>
      </c>
      <c r="F499" s="116" t="s">
        <v>208</v>
      </c>
      <c r="G499" s="116" t="s">
        <v>214</v>
      </c>
      <c r="H499" s="116" t="s">
        <v>1465</v>
      </c>
      <c r="I499" s="116" t="s">
        <v>1466</v>
      </c>
      <c r="J499" s="116">
        <v>1</v>
      </c>
    </row>
    <row r="500" spans="1:10" s="109" customFormat="1" ht="21.95" customHeight="1">
      <c r="A500" s="342"/>
      <c r="B500" s="290"/>
      <c r="C500" s="295" t="s">
        <v>1467</v>
      </c>
      <c r="D500" s="296"/>
      <c r="E500" s="121" t="s">
        <v>3</v>
      </c>
      <c r="F500" s="121"/>
      <c r="G500" s="121"/>
      <c r="H500" s="121"/>
      <c r="I500" s="121"/>
      <c r="J500" s="121">
        <v>2</v>
      </c>
    </row>
    <row r="501" spans="1:10" s="109" customFormat="1" ht="21.95" customHeight="1">
      <c r="A501" s="342"/>
      <c r="B501" s="290"/>
      <c r="C501" s="297"/>
      <c r="D501" s="298"/>
      <c r="E501" s="156" t="s">
        <v>1468</v>
      </c>
      <c r="F501" s="130" t="s">
        <v>208</v>
      </c>
      <c r="G501" s="130" t="s">
        <v>350</v>
      </c>
      <c r="H501" s="130" t="s">
        <v>1469</v>
      </c>
      <c r="I501" s="130" t="s">
        <v>1470</v>
      </c>
      <c r="J501" s="130">
        <v>1</v>
      </c>
    </row>
    <row r="502" spans="1:10" ht="30" customHeight="1">
      <c r="A502" s="342"/>
      <c r="B502" s="290"/>
      <c r="C502" s="318"/>
      <c r="D502" s="319"/>
      <c r="E502" s="130" t="s">
        <v>1471</v>
      </c>
      <c r="F502" s="130" t="s">
        <v>208</v>
      </c>
      <c r="G502" s="130" t="s">
        <v>214</v>
      </c>
      <c r="H502" s="130" t="s">
        <v>1472</v>
      </c>
      <c r="I502" s="130" t="s">
        <v>1473</v>
      </c>
      <c r="J502" s="130">
        <v>1</v>
      </c>
    </row>
    <row r="503" spans="1:10" ht="30" customHeight="1">
      <c r="A503" s="342"/>
      <c r="B503" s="290"/>
      <c r="C503" s="290" t="s">
        <v>1474</v>
      </c>
      <c r="D503" s="290"/>
      <c r="E503" s="129" t="s">
        <v>1475</v>
      </c>
      <c r="F503" s="130" t="s">
        <v>208</v>
      </c>
      <c r="G503" s="130" t="s">
        <v>239</v>
      </c>
      <c r="H503" s="130" t="s">
        <v>1476</v>
      </c>
      <c r="I503" s="130" t="s">
        <v>1477</v>
      </c>
      <c r="J503" s="130">
        <v>1</v>
      </c>
    </row>
    <row r="504" spans="1:10" ht="27.95" customHeight="1">
      <c r="A504" s="342"/>
      <c r="B504" s="290"/>
      <c r="C504" s="295" t="s">
        <v>1478</v>
      </c>
      <c r="D504" s="296"/>
      <c r="E504" s="130" t="s">
        <v>1479</v>
      </c>
      <c r="F504" s="130" t="s">
        <v>208</v>
      </c>
      <c r="G504" s="130" t="s">
        <v>214</v>
      </c>
      <c r="H504" s="130" t="s">
        <v>1480</v>
      </c>
      <c r="I504" s="130" t="s">
        <v>1481</v>
      </c>
      <c r="J504" s="130">
        <v>1</v>
      </c>
    </row>
    <row r="505" spans="1:10" ht="27" customHeight="1">
      <c r="A505" s="342"/>
      <c r="B505" s="290"/>
      <c r="C505" s="295" t="s">
        <v>1482</v>
      </c>
      <c r="D505" s="296"/>
      <c r="E505" s="130" t="s">
        <v>1483</v>
      </c>
      <c r="F505" s="130" t="s">
        <v>208</v>
      </c>
      <c r="G505" s="130" t="s">
        <v>214</v>
      </c>
      <c r="H505" s="130" t="s">
        <v>1484</v>
      </c>
      <c r="I505" s="130" t="s">
        <v>1485</v>
      </c>
      <c r="J505" s="130">
        <v>1</v>
      </c>
    </row>
    <row r="506" spans="1:10" ht="27" customHeight="1">
      <c r="A506" s="342"/>
      <c r="B506" s="290"/>
      <c r="C506" s="290" t="s">
        <v>1486</v>
      </c>
      <c r="D506" s="290"/>
      <c r="E506" s="156" t="s">
        <v>1487</v>
      </c>
      <c r="F506" s="130" t="s">
        <v>208</v>
      </c>
      <c r="G506" s="130" t="s">
        <v>350</v>
      </c>
      <c r="H506" s="130" t="s">
        <v>1488</v>
      </c>
      <c r="I506" s="130" t="s">
        <v>1489</v>
      </c>
      <c r="J506" s="130">
        <v>1</v>
      </c>
    </row>
    <row r="507" spans="1:10" ht="27" customHeight="1">
      <c r="A507" s="342"/>
      <c r="B507" s="290"/>
      <c r="C507" s="314" t="s">
        <v>1490</v>
      </c>
      <c r="D507" s="315"/>
      <c r="E507" s="121" t="s">
        <v>1491</v>
      </c>
      <c r="F507" s="121" t="s">
        <v>208</v>
      </c>
      <c r="G507" s="121" t="s">
        <v>239</v>
      </c>
      <c r="H507" s="121" t="s">
        <v>1492</v>
      </c>
      <c r="I507" s="121" t="s">
        <v>1493</v>
      </c>
      <c r="J507" s="121">
        <v>1</v>
      </c>
    </row>
    <row r="508" spans="1:10" ht="27" customHeight="1">
      <c r="A508" s="342"/>
      <c r="B508" s="290"/>
      <c r="C508" s="314" t="s">
        <v>1494</v>
      </c>
      <c r="D508" s="315"/>
      <c r="E508" s="129" t="s">
        <v>1495</v>
      </c>
      <c r="F508" s="130" t="s">
        <v>208</v>
      </c>
      <c r="G508" s="130" t="s">
        <v>239</v>
      </c>
      <c r="H508" s="130" t="s">
        <v>1496</v>
      </c>
      <c r="I508" s="130" t="s">
        <v>1497</v>
      </c>
      <c r="J508" s="130">
        <v>1</v>
      </c>
    </row>
    <row r="509" spans="1:10" ht="27" customHeight="1">
      <c r="A509" s="342"/>
      <c r="B509" s="290"/>
      <c r="C509" s="314" t="s">
        <v>1498</v>
      </c>
      <c r="D509" s="315"/>
      <c r="E509" s="129" t="s">
        <v>1499</v>
      </c>
      <c r="F509" s="130" t="s">
        <v>208</v>
      </c>
      <c r="G509" s="130" t="s">
        <v>239</v>
      </c>
      <c r="H509" s="130" t="s">
        <v>1500</v>
      </c>
      <c r="I509" s="130" t="s">
        <v>1501</v>
      </c>
      <c r="J509" s="130">
        <v>1</v>
      </c>
    </row>
    <row r="510" spans="1:10" ht="27" customHeight="1">
      <c r="A510" s="342"/>
      <c r="B510" s="290"/>
      <c r="C510" s="314" t="s">
        <v>1502</v>
      </c>
      <c r="D510" s="315"/>
      <c r="E510" s="129" t="s">
        <v>1503</v>
      </c>
      <c r="F510" s="130" t="s">
        <v>208</v>
      </c>
      <c r="G510" s="130" t="s">
        <v>239</v>
      </c>
      <c r="H510" s="130" t="s">
        <v>1504</v>
      </c>
      <c r="I510" s="130" t="s">
        <v>1505</v>
      </c>
      <c r="J510" s="130">
        <v>1</v>
      </c>
    </row>
    <row r="511" spans="1:10" ht="27" customHeight="1">
      <c r="A511" s="342"/>
      <c r="B511" s="290"/>
      <c r="C511" s="314" t="s">
        <v>1506</v>
      </c>
      <c r="D511" s="315"/>
      <c r="E511" s="130" t="s">
        <v>1507</v>
      </c>
      <c r="F511" s="130" t="s">
        <v>208</v>
      </c>
      <c r="G511" s="130" t="s">
        <v>214</v>
      </c>
      <c r="H511" s="130" t="s">
        <v>1508</v>
      </c>
      <c r="I511" s="130" t="s">
        <v>1509</v>
      </c>
      <c r="J511" s="130">
        <v>1</v>
      </c>
    </row>
    <row r="512" spans="1:10" ht="27" customHeight="1">
      <c r="A512" s="342"/>
      <c r="B512" s="290"/>
      <c r="C512" s="372" t="s">
        <v>1510</v>
      </c>
      <c r="D512" s="373"/>
      <c r="E512" s="130" t="s">
        <v>1511</v>
      </c>
      <c r="F512" s="130" t="s">
        <v>208</v>
      </c>
      <c r="G512" s="130" t="s">
        <v>214</v>
      </c>
      <c r="H512" s="130" t="s">
        <v>1512</v>
      </c>
      <c r="I512" s="130" t="s">
        <v>1513</v>
      </c>
      <c r="J512" s="130">
        <v>1</v>
      </c>
    </row>
    <row r="513" spans="1:10" ht="23.1" customHeight="1">
      <c r="A513" s="342"/>
      <c r="B513" s="317" t="s">
        <v>111</v>
      </c>
      <c r="C513" s="374" t="s">
        <v>3</v>
      </c>
      <c r="D513" s="374"/>
      <c r="E513" s="129"/>
      <c r="F513" s="176"/>
      <c r="G513" s="176"/>
      <c r="H513" s="176"/>
      <c r="I513" s="176"/>
      <c r="J513" s="121">
        <v>3</v>
      </c>
    </row>
    <row r="514" spans="1:10" s="109" customFormat="1" ht="27" customHeight="1">
      <c r="A514" s="342"/>
      <c r="B514" s="317"/>
      <c r="C514" s="374" t="s">
        <v>1514</v>
      </c>
      <c r="D514" s="374"/>
      <c r="E514" s="156" t="s">
        <v>1515</v>
      </c>
      <c r="F514" s="130" t="s">
        <v>208</v>
      </c>
      <c r="G514" s="130" t="s">
        <v>350</v>
      </c>
      <c r="H514" s="130" t="s">
        <v>1516</v>
      </c>
      <c r="I514" s="130" t="s">
        <v>1517</v>
      </c>
      <c r="J514" s="130">
        <v>1</v>
      </c>
    </row>
    <row r="515" spans="1:10" s="109" customFormat="1" ht="24.95" customHeight="1">
      <c r="A515" s="342"/>
      <c r="B515" s="317"/>
      <c r="C515" s="374" t="s">
        <v>1518</v>
      </c>
      <c r="D515" s="374"/>
      <c r="E515" s="129" t="s">
        <v>1519</v>
      </c>
      <c r="F515" s="130" t="s">
        <v>208</v>
      </c>
      <c r="G515" s="130" t="s">
        <v>239</v>
      </c>
      <c r="H515" s="130" t="s">
        <v>1520</v>
      </c>
      <c r="I515" s="130" t="s">
        <v>1521</v>
      </c>
      <c r="J515" s="130">
        <v>1</v>
      </c>
    </row>
    <row r="516" spans="1:10" s="109" customFormat="1" ht="29.1" customHeight="1">
      <c r="A516" s="342"/>
      <c r="B516" s="317"/>
      <c r="C516" s="372" t="s">
        <v>1522</v>
      </c>
      <c r="D516" s="373"/>
      <c r="E516" s="129" t="s">
        <v>1523</v>
      </c>
      <c r="F516" s="130" t="s">
        <v>208</v>
      </c>
      <c r="G516" s="130" t="s">
        <v>239</v>
      </c>
      <c r="H516" s="130" t="s">
        <v>1524</v>
      </c>
      <c r="I516" s="130" t="s">
        <v>1525</v>
      </c>
      <c r="J516" s="130">
        <v>1</v>
      </c>
    </row>
    <row r="517" spans="1:10" ht="36" customHeight="1">
      <c r="A517" s="342"/>
      <c r="B517" s="118" t="s">
        <v>109</v>
      </c>
      <c r="C517" s="374" t="s">
        <v>1526</v>
      </c>
      <c r="D517" s="374"/>
      <c r="E517" s="129" t="s">
        <v>1527</v>
      </c>
      <c r="F517" s="130" t="s">
        <v>208</v>
      </c>
      <c r="G517" s="130" t="s">
        <v>239</v>
      </c>
      <c r="H517" s="130" t="s">
        <v>1528</v>
      </c>
      <c r="I517" s="130" t="s">
        <v>1529</v>
      </c>
      <c r="J517" s="130">
        <v>1</v>
      </c>
    </row>
    <row r="518" spans="1:10" ht="33.950000000000003" customHeight="1">
      <c r="A518" s="342"/>
      <c r="B518" s="177" t="s">
        <v>108</v>
      </c>
      <c r="C518" s="375" t="s">
        <v>1530</v>
      </c>
      <c r="D518" s="376"/>
      <c r="E518" s="121" t="s">
        <v>1531</v>
      </c>
      <c r="F518" s="130" t="s">
        <v>230</v>
      </c>
      <c r="G518" s="130" t="s">
        <v>239</v>
      </c>
      <c r="H518" s="130" t="s">
        <v>1532</v>
      </c>
      <c r="I518" s="121" t="s">
        <v>1533</v>
      </c>
      <c r="J518" s="121">
        <v>1.5</v>
      </c>
    </row>
    <row r="519" spans="1:10" ht="24.95" customHeight="1">
      <c r="A519" s="342"/>
      <c r="B519" s="118" t="s">
        <v>112</v>
      </c>
      <c r="C519" s="290" t="s">
        <v>1534</v>
      </c>
      <c r="D519" s="290"/>
      <c r="E519" s="118" t="s">
        <v>1535</v>
      </c>
      <c r="F519" s="118" t="s">
        <v>230</v>
      </c>
      <c r="G519" s="118" t="s">
        <v>239</v>
      </c>
      <c r="H519" s="118" t="s">
        <v>1536</v>
      </c>
      <c r="I519" s="118" t="s">
        <v>1537</v>
      </c>
      <c r="J519" s="118">
        <v>1</v>
      </c>
    </row>
    <row r="520" spans="1:10" ht="26.1" customHeight="1">
      <c r="A520" s="342"/>
      <c r="B520" s="317" t="s">
        <v>107</v>
      </c>
      <c r="C520" s="318" t="s">
        <v>3</v>
      </c>
      <c r="D520" s="319"/>
      <c r="E520" s="118"/>
      <c r="F520" s="118"/>
      <c r="G520" s="118"/>
      <c r="H520" s="118"/>
      <c r="I520" s="118"/>
      <c r="J520" s="118">
        <v>2</v>
      </c>
    </row>
    <row r="521" spans="1:10" ht="26.1" customHeight="1">
      <c r="A521" s="342"/>
      <c r="B521" s="317"/>
      <c r="C521" s="314" t="s">
        <v>1538</v>
      </c>
      <c r="D521" s="315"/>
      <c r="E521" s="138" t="s">
        <v>1539</v>
      </c>
      <c r="F521" s="116" t="s">
        <v>208</v>
      </c>
      <c r="G521" s="116" t="s">
        <v>239</v>
      </c>
      <c r="H521" s="116" t="s">
        <v>1540</v>
      </c>
      <c r="I521" s="116" t="s">
        <v>1541</v>
      </c>
      <c r="J521" s="116">
        <v>1</v>
      </c>
    </row>
    <row r="522" spans="1:10" ht="26.1" customHeight="1">
      <c r="A522" s="342"/>
      <c r="B522" s="327"/>
      <c r="C522" s="314" t="s">
        <v>1542</v>
      </c>
      <c r="D522" s="315"/>
      <c r="E522" s="138" t="s">
        <v>1543</v>
      </c>
      <c r="F522" s="116" t="s">
        <v>208</v>
      </c>
      <c r="G522" s="116" t="s">
        <v>239</v>
      </c>
      <c r="H522" s="116" t="s">
        <v>937</v>
      </c>
      <c r="I522" s="116" t="s">
        <v>1544</v>
      </c>
      <c r="J522" s="116">
        <v>1</v>
      </c>
    </row>
    <row r="523" spans="1:10" ht="33.950000000000003" customHeight="1">
      <c r="A523" s="342"/>
      <c r="B523" s="172" t="s">
        <v>113</v>
      </c>
      <c r="C523" s="314" t="s">
        <v>1545</v>
      </c>
      <c r="D523" s="315"/>
      <c r="E523" s="138" t="s">
        <v>1546</v>
      </c>
      <c r="F523" s="116" t="s">
        <v>208</v>
      </c>
      <c r="G523" s="116" t="s">
        <v>239</v>
      </c>
      <c r="H523" s="116" t="s">
        <v>1547</v>
      </c>
      <c r="I523" s="116" t="s">
        <v>1548</v>
      </c>
      <c r="J523" s="116">
        <v>1</v>
      </c>
    </row>
    <row r="524" spans="1:10" ht="30" customHeight="1">
      <c r="A524" s="342"/>
      <c r="B524" s="118" t="s">
        <v>114</v>
      </c>
      <c r="C524" s="314" t="s">
        <v>1549</v>
      </c>
      <c r="D524" s="315"/>
      <c r="E524" s="138" t="s">
        <v>1550</v>
      </c>
      <c r="F524" s="116" t="s">
        <v>208</v>
      </c>
      <c r="G524" s="116" t="s">
        <v>239</v>
      </c>
      <c r="H524" s="116" t="s">
        <v>1551</v>
      </c>
      <c r="I524" s="116" t="s">
        <v>1552</v>
      </c>
      <c r="J524" s="116">
        <v>1</v>
      </c>
    </row>
    <row r="525" spans="1:10" ht="24" customHeight="1">
      <c r="A525" s="307" t="s">
        <v>116</v>
      </c>
      <c r="B525" s="311" t="s">
        <v>117</v>
      </c>
      <c r="C525" s="312"/>
      <c r="D525" s="313"/>
      <c r="E525" s="118"/>
      <c r="F525" s="118"/>
      <c r="G525" s="118"/>
      <c r="H525" s="118"/>
      <c r="I525" s="118"/>
      <c r="J525" s="131">
        <f>SUM(J526+J539+J540+J541+J542)</f>
        <v>13</v>
      </c>
    </row>
    <row r="526" spans="1:10" ht="24" customHeight="1">
      <c r="A526" s="302"/>
      <c r="B526" s="295" t="s">
        <v>1399</v>
      </c>
      <c r="C526" s="301" t="s">
        <v>3</v>
      </c>
      <c r="D526" s="301"/>
      <c r="E526" s="301"/>
      <c r="F526" s="118"/>
      <c r="G526" s="118"/>
      <c r="H526" s="118"/>
      <c r="I526" s="118"/>
      <c r="J526" s="118">
        <f>SUM(J527+J531+J533)</f>
        <v>9</v>
      </c>
    </row>
    <row r="527" spans="1:10" ht="23.1" customHeight="1">
      <c r="A527" s="302"/>
      <c r="B527" s="297"/>
      <c r="C527" s="290" t="s">
        <v>1553</v>
      </c>
      <c r="D527" s="290"/>
      <c r="E527" s="121" t="s">
        <v>3</v>
      </c>
      <c r="F527" s="121"/>
      <c r="G527" s="121"/>
      <c r="H527" s="121"/>
      <c r="I527" s="121"/>
      <c r="J527" s="121">
        <v>3</v>
      </c>
    </row>
    <row r="528" spans="1:10" s="109" customFormat="1" ht="23.1" customHeight="1">
      <c r="A528" s="302"/>
      <c r="B528" s="297"/>
      <c r="C528" s="290"/>
      <c r="D528" s="290"/>
      <c r="E528" s="121" t="s">
        <v>1554</v>
      </c>
      <c r="F528" s="121" t="s">
        <v>208</v>
      </c>
      <c r="G528" s="121" t="s">
        <v>247</v>
      </c>
      <c r="H528" s="121" t="s">
        <v>1555</v>
      </c>
      <c r="I528" s="121" t="s">
        <v>1556</v>
      </c>
      <c r="J528" s="121">
        <v>1</v>
      </c>
    </row>
    <row r="529" spans="1:10" s="109" customFormat="1" ht="26.1" customHeight="1">
      <c r="A529" s="302"/>
      <c r="B529" s="297"/>
      <c r="C529" s="290"/>
      <c r="D529" s="290"/>
      <c r="E529" s="130" t="s">
        <v>1557</v>
      </c>
      <c r="F529" s="130" t="s">
        <v>208</v>
      </c>
      <c r="G529" s="130" t="s">
        <v>214</v>
      </c>
      <c r="H529" s="130" t="s">
        <v>1558</v>
      </c>
      <c r="I529" s="130" t="s">
        <v>1559</v>
      </c>
      <c r="J529" s="130">
        <v>1</v>
      </c>
    </row>
    <row r="530" spans="1:10" s="109" customFormat="1" ht="26.1" customHeight="1">
      <c r="A530" s="302"/>
      <c r="B530" s="297"/>
      <c r="C530" s="290"/>
      <c r="D530" s="290"/>
      <c r="E530" s="130" t="s">
        <v>1560</v>
      </c>
      <c r="F530" s="130" t="s">
        <v>208</v>
      </c>
      <c r="G530" s="130" t="s">
        <v>214</v>
      </c>
      <c r="H530" s="130" t="s">
        <v>1561</v>
      </c>
      <c r="I530" s="130" t="s">
        <v>1562</v>
      </c>
      <c r="J530" s="130">
        <v>1</v>
      </c>
    </row>
    <row r="531" spans="1:10" ht="21.95" customHeight="1">
      <c r="A531" s="302"/>
      <c r="B531" s="297"/>
      <c r="C531" s="290" t="s">
        <v>1563</v>
      </c>
      <c r="D531" s="290"/>
      <c r="E531" s="138" t="s">
        <v>3</v>
      </c>
      <c r="F531" s="138"/>
      <c r="G531" s="138"/>
      <c r="H531" s="138"/>
      <c r="I531" s="138"/>
      <c r="J531" s="138">
        <v>1</v>
      </c>
    </row>
    <row r="532" spans="1:10" ht="29.1" customHeight="1">
      <c r="A532" s="302"/>
      <c r="B532" s="297"/>
      <c r="C532" s="290"/>
      <c r="D532" s="290"/>
      <c r="E532" s="116" t="s">
        <v>1564</v>
      </c>
      <c r="F532" s="116" t="s">
        <v>208</v>
      </c>
      <c r="G532" s="116" t="s">
        <v>214</v>
      </c>
      <c r="H532" s="116" t="s">
        <v>1565</v>
      </c>
      <c r="I532" s="116" t="s">
        <v>1566</v>
      </c>
      <c r="J532" s="116">
        <v>1</v>
      </c>
    </row>
    <row r="533" spans="1:10" ht="21.95" customHeight="1">
      <c r="A533" s="302"/>
      <c r="B533" s="297"/>
      <c r="C533" s="290" t="s">
        <v>1567</v>
      </c>
      <c r="D533" s="290"/>
      <c r="E533" s="144" t="s">
        <v>3</v>
      </c>
      <c r="F533" s="138"/>
      <c r="G533" s="138"/>
      <c r="H533" s="138"/>
      <c r="I533" s="138"/>
      <c r="J533" s="138">
        <f>SUM(J534:J538)</f>
        <v>5</v>
      </c>
    </row>
    <row r="534" spans="1:10" ht="30" customHeight="1">
      <c r="A534" s="302"/>
      <c r="B534" s="297"/>
      <c r="C534" s="290"/>
      <c r="D534" s="290"/>
      <c r="E534" s="116" t="s">
        <v>1568</v>
      </c>
      <c r="F534" s="116" t="s">
        <v>208</v>
      </c>
      <c r="G534" s="116" t="s">
        <v>214</v>
      </c>
      <c r="H534" s="116" t="s">
        <v>1569</v>
      </c>
      <c r="I534" s="116" t="s">
        <v>1570</v>
      </c>
      <c r="J534" s="116">
        <v>1</v>
      </c>
    </row>
    <row r="535" spans="1:10" ht="30" customHeight="1">
      <c r="A535" s="302"/>
      <c r="B535" s="297"/>
      <c r="C535" s="290"/>
      <c r="D535" s="290"/>
      <c r="E535" s="116" t="s">
        <v>1571</v>
      </c>
      <c r="F535" s="116" t="s">
        <v>208</v>
      </c>
      <c r="G535" s="116" t="s">
        <v>214</v>
      </c>
      <c r="H535" s="116" t="s">
        <v>1572</v>
      </c>
      <c r="I535" s="116" t="s">
        <v>1573</v>
      </c>
      <c r="J535" s="116">
        <v>1</v>
      </c>
    </row>
    <row r="536" spans="1:10" ht="30" customHeight="1">
      <c r="A536" s="302"/>
      <c r="B536" s="297"/>
      <c r="C536" s="290"/>
      <c r="D536" s="290"/>
      <c r="E536" s="116" t="s">
        <v>1574</v>
      </c>
      <c r="F536" s="116" t="s">
        <v>208</v>
      </c>
      <c r="G536" s="116" t="s">
        <v>214</v>
      </c>
      <c r="H536" s="116" t="s">
        <v>1575</v>
      </c>
      <c r="I536" s="116" t="s">
        <v>1576</v>
      </c>
      <c r="J536" s="116">
        <v>1</v>
      </c>
    </row>
    <row r="537" spans="1:10" ht="30" customHeight="1">
      <c r="A537" s="302"/>
      <c r="B537" s="297"/>
      <c r="C537" s="290"/>
      <c r="D537" s="290"/>
      <c r="E537" s="116" t="s">
        <v>1577</v>
      </c>
      <c r="F537" s="116" t="s">
        <v>208</v>
      </c>
      <c r="G537" s="116" t="s">
        <v>214</v>
      </c>
      <c r="H537" s="116" t="s">
        <v>1578</v>
      </c>
      <c r="I537" s="116" t="s">
        <v>1579</v>
      </c>
      <c r="J537" s="116">
        <v>1</v>
      </c>
    </row>
    <row r="538" spans="1:10" ht="30" customHeight="1">
      <c r="A538" s="302"/>
      <c r="B538" s="297"/>
      <c r="C538" s="290"/>
      <c r="D538" s="290"/>
      <c r="E538" s="116" t="s">
        <v>1580</v>
      </c>
      <c r="F538" s="116" t="s">
        <v>208</v>
      </c>
      <c r="G538" s="116" t="s">
        <v>214</v>
      </c>
      <c r="H538" s="116" t="s">
        <v>1581</v>
      </c>
      <c r="I538" s="116" t="s">
        <v>1582</v>
      </c>
      <c r="J538" s="116">
        <v>1</v>
      </c>
    </row>
    <row r="539" spans="1:10" ht="30" customHeight="1">
      <c r="A539" s="302"/>
      <c r="B539" s="172" t="s">
        <v>120</v>
      </c>
      <c r="C539" s="290" t="s">
        <v>1583</v>
      </c>
      <c r="D539" s="290"/>
      <c r="E539" s="138" t="s">
        <v>1584</v>
      </c>
      <c r="F539" s="116" t="s">
        <v>208</v>
      </c>
      <c r="G539" s="116" t="s">
        <v>239</v>
      </c>
      <c r="H539" s="116" t="s">
        <v>1585</v>
      </c>
      <c r="I539" s="116" t="s">
        <v>1586</v>
      </c>
      <c r="J539" s="116">
        <v>1</v>
      </c>
    </row>
    <row r="540" spans="1:10" ht="41.1" customHeight="1">
      <c r="A540" s="302"/>
      <c r="B540" s="118" t="s">
        <v>119</v>
      </c>
      <c r="C540" s="290" t="s">
        <v>1587</v>
      </c>
      <c r="D540" s="290"/>
      <c r="E540" s="129" t="s">
        <v>1588</v>
      </c>
      <c r="F540" s="130" t="s">
        <v>208</v>
      </c>
      <c r="G540" s="130" t="s">
        <v>239</v>
      </c>
      <c r="H540" s="130" t="s">
        <v>1589</v>
      </c>
      <c r="I540" s="130" t="s">
        <v>1590</v>
      </c>
      <c r="J540" s="130">
        <v>1</v>
      </c>
    </row>
    <row r="541" spans="1:10" ht="30" customHeight="1">
      <c r="A541" s="302"/>
      <c r="B541" s="178" t="s">
        <v>121</v>
      </c>
      <c r="C541" s="314" t="s">
        <v>1591</v>
      </c>
      <c r="D541" s="315"/>
      <c r="E541" s="129" t="s">
        <v>1592</v>
      </c>
      <c r="F541" s="130" t="s">
        <v>208</v>
      </c>
      <c r="G541" s="130" t="s">
        <v>239</v>
      </c>
      <c r="H541" s="130" t="s">
        <v>1593</v>
      </c>
      <c r="I541" s="130" t="s">
        <v>1594</v>
      </c>
      <c r="J541" s="130">
        <v>1</v>
      </c>
    </row>
    <row r="542" spans="1:10" ht="30" customHeight="1">
      <c r="A542" s="302"/>
      <c r="B542" s="118" t="s">
        <v>123</v>
      </c>
      <c r="C542" s="290" t="s">
        <v>1595</v>
      </c>
      <c r="D542" s="290"/>
      <c r="E542" s="129" t="s">
        <v>1596</v>
      </c>
      <c r="F542" s="130" t="s">
        <v>208</v>
      </c>
      <c r="G542" s="130" t="s">
        <v>239</v>
      </c>
      <c r="H542" s="130" t="s">
        <v>1597</v>
      </c>
      <c r="I542" s="130" t="s">
        <v>1598</v>
      </c>
      <c r="J542" s="130">
        <v>1</v>
      </c>
    </row>
    <row r="543" spans="1:10" ht="21.95" customHeight="1">
      <c r="A543" s="343" t="s">
        <v>124</v>
      </c>
      <c r="B543" s="301" t="s">
        <v>125</v>
      </c>
      <c r="C543" s="301"/>
      <c r="D543" s="301"/>
      <c r="E543" s="118"/>
      <c r="F543" s="179"/>
      <c r="G543" s="118"/>
      <c r="H543" s="118"/>
      <c r="I543" s="118"/>
      <c r="J543" s="181">
        <v>3.5</v>
      </c>
    </row>
    <row r="544" spans="1:10" ht="21.95" customHeight="1">
      <c r="A544" s="343"/>
      <c r="B544" s="316" t="s">
        <v>1399</v>
      </c>
      <c r="C544" s="314" t="s">
        <v>3</v>
      </c>
      <c r="D544" s="315"/>
      <c r="E544" s="118"/>
      <c r="F544" s="179"/>
      <c r="G544" s="118"/>
      <c r="H544" s="118"/>
      <c r="I544" s="118"/>
      <c r="J544" s="181">
        <f>SUM(J545+J548)</f>
        <v>3.5</v>
      </c>
    </row>
    <row r="545" spans="1:10" ht="21.95" customHeight="1">
      <c r="A545" s="343"/>
      <c r="B545" s="317"/>
      <c r="C545" s="290" t="s">
        <v>1599</v>
      </c>
      <c r="D545" s="290"/>
      <c r="E545" s="118" t="s">
        <v>3</v>
      </c>
      <c r="F545" s="155"/>
      <c r="G545" s="121"/>
      <c r="H545" s="121"/>
      <c r="I545" s="121"/>
      <c r="J545" s="181">
        <v>2.5</v>
      </c>
    </row>
    <row r="546" spans="1:10" s="109" customFormat="1" ht="21.95" customHeight="1">
      <c r="A546" s="343"/>
      <c r="B546" s="317"/>
      <c r="C546" s="290"/>
      <c r="D546" s="290"/>
      <c r="E546" s="118" t="s">
        <v>1600</v>
      </c>
      <c r="F546" s="130" t="s">
        <v>226</v>
      </c>
      <c r="G546" s="121" t="s">
        <v>350</v>
      </c>
      <c r="H546" s="121" t="s">
        <v>1601</v>
      </c>
      <c r="I546" s="121" t="s">
        <v>1602</v>
      </c>
      <c r="J546" s="121">
        <v>1</v>
      </c>
    </row>
    <row r="547" spans="1:10" ht="21.95" customHeight="1">
      <c r="A547" s="343"/>
      <c r="B547" s="317"/>
      <c r="C547" s="290"/>
      <c r="D547" s="290"/>
      <c r="E547" s="118" t="s">
        <v>1603</v>
      </c>
      <c r="F547" s="130" t="s">
        <v>230</v>
      </c>
      <c r="G547" s="130" t="s">
        <v>350</v>
      </c>
      <c r="H547" s="130" t="s">
        <v>1604</v>
      </c>
      <c r="I547" s="130" t="s">
        <v>1605</v>
      </c>
      <c r="J547" s="121">
        <v>1.5</v>
      </c>
    </row>
    <row r="548" spans="1:10" ht="41.1" customHeight="1">
      <c r="A548" s="343"/>
      <c r="B548" s="317"/>
      <c r="C548" s="297" t="s">
        <v>1606</v>
      </c>
      <c r="D548" s="298"/>
      <c r="E548" s="138" t="s">
        <v>1607</v>
      </c>
      <c r="F548" s="116" t="s">
        <v>208</v>
      </c>
      <c r="G548" s="116" t="s">
        <v>485</v>
      </c>
      <c r="H548" s="116" t="s">
        <v>1608</v>
      </c>
      <c r="I548" s="116" t="s">
        <v>1609</v>
      </c>
      <c r="J548" s="116">
        <v>1</v>
      </c>
    </row>
    <row r="549" spans="1:10" ht="30" customHeight="1">
      <c r="A549" s="344" t="s">
        <v>143</v>
      </c>
      <c r="B549" s="307" t="s">
        <v>144</v>
      </c>
      <c r="C549" s="302"/>
      <c r="D549" s="302"/>
      <c r="E549" s="145"/>
      <c r="F549" s="146"/>
      <c r="G549" s="145"/>
      <c r="H549" s="146"/>
      <c r="I549" s="182"/>
      <c r="J549" s="131">
        <f>SUM(J550+J560+J563+J564)</f>
        <v>11</v>
      </c>
    </row>
    <row r="550" spans="1:10" ht="21" customHeight="1">
      <c r="A550" s="342"/>
      <c r="B550" s="316" t="s">
        <v>1399</v>
      </c>
      <c r="C550" s="307" t="s">
        <v>3</v>
      </c>
      <c r="D550" s="307"/>
      <c r="E550" s="145"/>
      <c r="F550" s="146"/>
      <c r="G550" s="145"/>
      <c r="H550" s="146"/>
      <c r="I550" s="182"/>
      <c r="J550" s="149">
        <f>SUM(J551+J555+J558+J559)</f>
        <v>7</v>
      </c>
    </row>
    <row r="551" spans="1:10" ht="21.95" customHeight="1">
      <c r="A551" s="342"/>
      <c r="B551" s="317"/>
      <c r="C551" s="290" t="s">
        <v>1610</v>
      </c>
      <c r="D551" s="290"/>
      <c r="E551" s="122" t="s">
        <v>3</v>
      </c>
      <c r="F551" s="180"/>
      <c r="G551" s="122"/>
      <c r="H551" s="180"/>
      <c r="I551" s="148"/>
      <c r="J551" s="121">
        <v>3</v>
      </c>
    </row>
    <row r="552" spans="1:10" s="109" customFormat="1" ht="21.95" customHeight="1">
      <c r="A552" s="342"/>
      <c r="B552" s="317"/>
      <c r="C552" s="290"/>
      <c r="D552" s="290"/>
      <c r="E552" s="121" t="s">
        <v>1611</v>
      </c>
      <c r="F552" s="121" t="s">
        <v>208</v>
      </c>
      <c r="G552" s="121" t="s">
        <v>247</v>
      </c>
      <c r="H552" s="121" t="s">
        <v>1612</v>
      </c>
      <c r="I552" s="121" t="s">
        <v>1613</v>
      </c>
      <c r="J552" s="121">
        <v>1</v>
      </c>
    </row>
    <row r="553" spans="1:10" s="109" customFormat="1" ht="27" customHeight="1">
      <c r="A553" s="342"/>
      <c r="B553" s="317"/>
      <c r="C553" s="290"/>
      <c r="D553" s="290"/>
      <c r="E553" s="129" t="s">
        <v>1614</v>
      </c>
      <c r="F553" s="130" t="s">
        <v>208</v>
      </c>
      <c r="G553" s="130" t="s">
        <v>209</v>
      </c>
      <c r="H553" s="130" t="s">
        <v>1615</v>
      </c>
      <c r="I553" s="130" t="s">
        <v>1616</v>
      </c>
      <c r="J553" s="130">
        <v>1</v>
      </c>
    </row>
    <row r="554" spans="1:10" s="109" customFormat="1" ht="24" customHeight="1">
      <c r="A554" s="342"/>
      <c r="B554" s="317"/>
      <c r="C554" s="290"/>
      <c r="D554" s="290"/>
      <c r="E554" s="130" t="s">
        <v>1617</v>
      </c>
      <c r="F554" s="130" t="s">
        <v>208</v>
      </c>
      <c r="G554" s="130" t="s">
        <v>214</v>
      </c>
      <c r="H554" s="130" t="s">
        <v>1618</v>
      </c>
      <c r="I554" s="130" t="s">
        <v>1619</v>
      </c>
      <c r="J554" s="130">
        <v>1</v>
      </c>
    </row>
    <row r="555" spans="1:10" ht="21.95" customHeight="1">
      <c r="A555" s="342"/>
      <c r="B555" s="317"/>
      <c r="C555" s="290" t="s">
        <v>1620</v>
      </c>
      <c r="D555" s="290"/>
      <c r="E555" s="127" t="s">
        <v>3</v>
      </c>
      <c r="F555" s="128"/>
      <c r="G555" s="128"/>
      <c r="H555" s="128"/>
      <c r="I555" s="128"/>
      <c r="J555" s="121">
        <v>2</v>
      </c>
    </row>
    <row r="556" spans="1:10" s="109" customFormat="1" ht="24.95" customHeight="1">
      <c r="A556" s="342"/>
      <c r="B556" s="317"/>
      <c r="C556" s="290"/>
      <c r="D556" s="290"/>
      <c r="E556" s="121" t="s">
        <v>1621</v>
      </c>
      <c r="F556" s="130" t="s">
        <v>226</v>
      </c>
      <c r="G556" s="130" t="s">
        <v>214</v>
      </c>
      <c r="H556" s="130" t="s">
        <v>1622</v>
      </c>
      <c r="I556" s="121" t="s">
        <v>1623</v>
      </c>
      <c r="J556" s="121">
        <v>1</v>
      </c>
    </row>
    <row r="557" spans="1:10" s="109" customFormat="1" ht="27" customHeight="1">
      <c r="A557" s="342"/>
      <c r="B557" s="317"/>
      <c r="C557" s="290"/>
      <c r="D557" s="290"/>
      <c r="E557" s="130" t="s">
        <v>1624</v>
      </c>
      <c r="F557" s="130" t="s">
        <v>208</v>
      </c>
      <c r="G557" s="130" t="s">
        <v>214</v>
      </c>
      <c r="H557" s="130" t="s">
        <v>1625</v>
      </c>
      <c r="I557" s="130" t="s">
        <v>1626</v>
      </c>
      <c r="J557" s="130">
        <v>1</v>
      </c>
    </row>
    <row r="558" spans="1:10" ht="51" customHeight="1">
      <c r="A558" s="342"/>
      <c r="B558" s="317"/>
      <c r="C558" s="290" t="s">
        <v>1627</v>
      </c>
      <c r="D558" s="290"/>
      <c r="E558" s="121" t="s">
        <v>1628</v>
      </c>
      <c r="F558" s="130" t="s">
        <v>226</v>
      </c>
      <c r="G558" s="130" t="s">
        <v>214</v>
      </c>
      <c r="H558" s="130" t="s">
        <v>1629</v>
      </c>
      <c r="I558" s="121" t="s">
        <v>1630</v>
      </c>
      <c r="J558" s="121">
        <v>1</v>
      </c>
    </row>
    <row r="559" spans="1:10" ht="33" customHeight="1">
      <c r="A559" s="342"/>
      <c r="B559" s="317"/>
      <c r="C559" s="290" t="s">
        <v>1631</v>
      </c>
      <c r="D559" s="290"/>
      <c r="E559" s="121" t="s">
        <v>1632</v>
      </c>
      <c r="F559" s="130" t="s">
        <v>226</v>
      </c>
      <c r="G559" s="130" t="s">
        <v>214</v>
      </c>
      <c r="H559" s="130" t="s">
        <v>1633</v>
      </c>
      <c r="I559" s="130" t="s">
        <v>1634</v>
      </c>
      <c r="J559" s="121">
        <v>1</v>
      </c>
    </row>
    <row r="560" spans="1:10" s="109" customFormat="1" ht="24" customHeight="1">
      <c r="A560" s="342"/>
      <c r="B560" s="290" t="s">
        <v>145</v>
      </c>
      <c r="C560" s="290" t="s">
        <v>3</v>
      </c>
      <c r="D560" s="290"/>
      <c r="E560" s="118"/>
      <c r="F560" s="118"/>
      <c r="G560" s="118"/>
      <c r="H560" s="118"/>
      <c r="I560" s="118"/>
      <c r="J560" s="118">
        <v>2</v>
      </c>
    </row>
    <row r="561" spans="1:10" s="109" customFormat="1" ht="36.950000000000003" customHeight="1">
      <c r="A561" s="342"/>
      <c r="B561" s="290"/>
      <c r="C561" s="290" t="s">
        <v>1635</v>
      </c>
      <c r="D561" s="290"/>
      <c r="E561" s="138" t="s">
        <v>1636</v>
      </c>
      <c r="F561" s="116" t="s">
        <v>208</v>
      </c>
      <c r="G561" s="116" t="s">
        <v>239</v>
      </c>
      <c r="H561" s="116" t="s">
        <v>1637</v>
      </c>
      <c r="I561" s="116" t="s">
        <v>1638</v>
      </c>
      <c r="J561" s="116">
        <v>1</v>
      </c>
    </row>
    <row r="562" spans="1:10" s="109" customFormat="1" ht="39" customHeight="1">
      <c r="A562" s="342"/>
      <c r="B562" s="290"/>
      <c r="C562" s="290" t="s">
        <v>1639</v>
      </c>
      <c r="D562" s="290"/>
      <c r="E562" s="138" t="s">
        <v>1640</v>
      </c>
      <c r="F562" s="116" t="s">
        <v>208</v>
      </c>
      <c r="G562" s="116" t="s">
        <v>239</v>
      </c>
      <c r="H562" s="116" t="s">
        <v>1641</v>
      </c>
      <c r="I562" s="116" t="s">
        <v>1642</v>
      </c>
      <c r="J562" s="116">
        <v>1</v>
      </c>
    </row>
    <row r="563" spans="1:10" s="109" customFormat="1" ht="27.95" customHeight="1">
      <c r="A563" s="342"/>
      <c r="B563" s="118" t="s">
        <v>146</v>
      </c>
      <c r="C563" s="290" t="s">
        <v>1643</v>
      </c>
      <c r="D563" s="290"/>
      <c r="E563" s="138" t="s">
        <v>1644</v>
      </c>
      <c r="F563" s="116" t="s">
        <v>208</v>
      </c>
      <c r="G563" s="116" t="s">
        <v>239</v>
      </c>
      <c r="H563" s="116" t="s">
        <v>1645</v>
      </c>
      <c r="I563" s="116" t="s">
        <v>1646</v>
      </c>
      <c r="J563" s="116">
        <v>1</v>
      </c>
    </row>
    <row r="564" spans="1:10" ht="24" customHeight="1">
      <c r="A564" s="342"/>
      <c r="B564" s="178" t="s">
        <v>148</v>
      </c>
      <c r="C564" s="290" t="s">
        <v>1647</v>
      </c>
      <c r="D564" s="290"/>
      <c r="E564" s="116" t="s">
        <v>1648</v>
      </c>
      <c r="F564" s="116" t="s">
        <v>208</v>
      </c>
      <c r="G564" s="116" t="s">
        <v>214</v>
      </c>
      <c r="H564" s="116" t="s">
        <v>1649</v>
      </c>
      <c r="I564" s="116" t="s">
        <v>1650</v>
      </c>
      <c r="J564" s="116">
        <v>1</v>
      </c>
    </row>
    <row r="565" spans="1:10" ht="23.1" customHeight="1">
      <c r="A565" s="345" t="s">
        <v>149</v>
      </c>
      <c r="B565" s="307" t="s">
        <v>150</v>
      </c>
      <c r="C565" s="302"/>
      <c r="D565" s="302"/>
      <c r="E565" s="145"/>
      <c r="F565" s="146"/>
      <c r="G565" s="145"/>
      <c r="H565" s="146"/>
      <c r="I565" s="182"/>
      <c r="J565" s="149">
        <f>SUM(J566+J577+J580+J581+J582)</f>
        <v>14</v>
      </c>
    </row>
    <row r="566" spans="1:10" ht="18.95" customHeight="1">
      <c r="A566" s="346"/>
      <c r="B566" s="316" t="s">
        <v>1399</v>
      </c>
      <c r="C566" s="284" t="s">
        <v>3</v>
      </c>
      <c r="D566" s="284"/>
      <c r="E566" s="145"/>
      <c r="F566" s="146"/>
      <c r="G566" s="145"/>
      <c r="H566" s="146"/>
      <c r="I566" s="182"/>
      <c r="J566" s="149">
        <f>SUM(J567+J573+J574)</f>
        <v>9</v>
      </c>
    </row>
    <row r="567" spans="1:10" ht="21" customHeight="1">
      <c r="A567" s="346"/>
      <c r="B567" s="317"/>
      <c r="C567" s="290" t="s">
        <v>1651</v>
      </c>
      <c r="D567" s="290"/>
      <c r="E567" s="117" t="s">
        <v>3</v>
      </c>
      <c r="F567" s="180"/>
      <c r="G567" s="122"/>
      <c r="H567" s="180"/>
      <c r="I567" s="148"/>
      <c r="J567" s="121">
        <f>SUM(J568:J572)</f>
        <v>6</v>
      </c>
    </row>
    <row r="568" spans="1:10" s="109" customFormat="1" ht="30.95" customHeight="1">
      <c r="A568" s="346"/>
      <c r="B568" s="317"/>
      <c r="C568" s="290"/>
      <c r="D568" s="290"/>
      <c r="E568" s="121" t="s">
        <v>1652</v>
      </c>
      <c r="F568" s="121" t="s">
        <v>208</v>
      </c>
      <c r="G568" s="121" t="s">
        <v>247</v>
      </c>
      <c r="H568" s="121" t="s">
        <v>1653</v>
      </c>
      <c r="I568" s="121" t="s">
        <v>1654</v>
      </c>
      <c r="J568" s="121">
        <v>1</v>
      </c>
    </row>
    <row r="569" spans="1:10" s="109" customFormat="1" ht="21.95" customHeight="1">
      <c r="A569" s="346"/>
      <c r="B569" s="317"/>
      <c r="C569" s="290"/>
      <c r="D569" s="290"/>
      <c r="E569" s="163" t="s">
        <v>1655</v>
      </c>
      <c r="F569" s="165" t="s">
        <v>230</v>
      </c>
      <c r="G569" s="121" t="s">
        <v>243</v>
      </c>
      <c r="H569" s="164" t="s">
        <v>1656</v>
      </c>
      <c r="I569" s="165" t="s">
        <v>1657</v>
      </c>
      <c r="J569" s="121">
        <v>2</v>
      </c>
    </row>
    <row r="570" spans="1:10" s="109" customFormat="1" ht="21.95" customHeight="1">
      <c r="A570" s="346"/>
      <c r="B570" s="317"/>
      <c r="C570" s="290"/>
      <c r="D570" s="290"/>
      <c r="E570" s="121" t="s">
        <v>1658</v>
      </c>
      <c r="F570" s="130" t="s">
        <v>226</v>
      </c>
      <c r="G570" s="130" t="s">
        <v>239</v>
      </c>
      <c r="H570" s="130" t="s">
        <v>1659</v>
      </c>
      <c r="I570" s="130" t="s">
        <v>1660</v>
      </c>
      <c r="J570" s="121">
        <v>1</v>
      </c>
    </row>
    <row r="571" spans="1:10" s="109" customFormat="1" ht="21.95" customHeight="1">
      <c r="A571" s="346"/>
      <c r="B571" s="317"/>
      <c r="C571" s="290"/>
      <c r="D571" s="290"/>
      <c r="E571" s="129" t="s">
        <v>1661</v>
      </c>
      <c r="F571" s="130" t="s">
        <v>208</v>
      </c>
      <c r="G571" s="130" t="s">
        <v>239</v>
      </c>
      <c r="H571" s="130" t="s">
        <v>1662</v>
      </c>
      <c r="I571" s="130" t="s">
        <v>1663</v>
      </c>
      <c r="J571" s="130">
        <v>1</v>
      </c>
    </row>
    <row r="572" spans="1:10" s="109" customFormat="1" ht="30" customHeight="1">
      <c r="A572" s="346"/>
      <c r="B572" s="317"/>
      <c r="C572" s="290"/>
      <c r="D572" s="290"/>
      <c r="E572" s="129" t="s">
        <v>1664</v>
      </c>
      <c r="F572" s="130" t="s">
        <v>208</v>
      </c>
      <c r="G572" s="130" t="s">
        <v>551</v>
      </c>
      <c r="H572" s="130" t="s">
        <v>1665</v>
      </c>
      <c r="I572" s="130" t="s">
        <v>1666</v>
      </c>
      <c r="J572" s="130">
        <v>1</v>
      </c>
    </row>
    <row r="573" spans="1:10" s="109" customFormat="1" ht="30" customHeight="1">
      <c r="A573" s="346"/>
      <c r="B573" s="317"/>
      <c r="C573" s="290" t="s">
        <v>1667</v>
      </c>
      <c r="D573" s="290"/>
      <c r="E573" s="129" t="s">
        <v>1668</v>
      </c>
      <c r="F573" s="129" t="s">
        <v>208</v>
      </c>
      <c r="G573" s="129" t="s">
        <v>551</v>
      </c>
      <c r="H573" s="129" t="s">
        <v>1669</v>
      </c>
      <c r="I573" s="129" t="s">
        <v>1670</v>
      </c>
      <c r="J573" s="129">
        <v>1</v>
      </c>
    </row>
    <row r="574" spans="1:10" ht="24.95" customHeight="1">
      <c r="A574" s="346"/>
      <c r="B574" s="317"/>
      <c r="C574" s="297" t="s">
        <v>1671</v>
      </c>
      <c r="D574" s="298"/>
      <c r="E574" s="118" t="s">
        <v>3</v>
      </c>
      <c r="F574" s="118"/>
      <c r="G574" s="118"/>
      <c r="H574" s="118"/>
      <c r="I574" s="118"/>
      <c r="J574" s="118">
        <v>2</v>
      </c>
    </row>
    <row r="575" spans="1:10" ht="24.95" customHeight="1">
      <c r="A575" s="346"/>
      <c r="B575" s="317"/>
      <c r="C575" s="297"/>
      <c r="D575" s="298"/>
      <c r="E575" s="116" t="s">
        <v>1672</v>
      </c>
      <c r="F575" s="116" t="s">
        <v>208</v>
      </c>
      <c r="G575" s="116" t="s">
        <v>214</v>
      </c>
      <c r="H575" s="116" t="s">
        <v>1673</v>
      </c>
      <c r="I575" s="116" t="s">
        <v>1674</v>
      </c>
      <c r="J575" s="116">
        <v>1</v>
      </c>
    </row>
    <row r="576" spans="1:10" ht="36" customHeight="1">
      <c r="A576" s="346"/>
      <c r="B576" s="317"/>
      <c r="C576" s="318"/>
      <c r="D576" s="319"/>
      <c r="E576" s="116" t="s">
        <v>1675</v>
      </c>
      <c r="F576" s="116" t="s">
        <v>208</v>
      </c>
      <c r="G576" s="116" t="s">
        <v>214</v>
      </c>
      <c r="H576" s="116" t="s">
        <v>1676</v>
      </c>
      <c r="I576" s="116" t="s">
        <v>1677</v>
      </c>
      <c r="J576" s="116">
        <v>1</v>
      </c>
    </row>
    <row r="577" spans="1:10" ht="24.95" customHeight="1">
      <c r="A577" s="346"/>
      <c r="B577" s="316" t="s">
        <v>155</v>
      </c>
      <c r="C577" s="314" t="s">
        <v>3</v>
      </c>
      <c r="D577" s="315"/>
      <c r="E577" s="121"/>
      <c r="F577" s="121"/>
      <c r="G577" s="121"/>
      <c r="H577" s="121"/>
      <c r="I577" s="121"/>
      <c r="J577" s="121">
        <v>2</v>
      </c>
    </row>
    <row r="578" spans="1:10" ht="24.95" customHeight="1">
      <c r="A578" s="346"/>
      <c r="B578" s="317"/>
      <c r="C578" s="314" t="s">
        <v>1678</v>
      </c>
      <c r="D578" s="315"/>
      <c r="E578" s="156" t="s">
        <v>1679</v>
      </c>
      <c r="F578" s="130" t="s">
        <v>208</v>
      </c>
      <c r="G578" s="130" t="s">
        <v>350</v>
      </c>
      <c r="H578" s="130" t="s">
        <v>1680</v>
      </c>
      <c r="I578" s="130" t="s">
        <v>1681</v>
      </c>
      <c r="J578" s="130">
        <v>1</v>
      </c>
    </row>
    <row r="579" spans="1:10" ht="27.95" customHeight="1">
      <c r="A579" s="346"/>
      <c r="B579" s="317"/>
      <c r="C579" s="290" t="s">
        <v>1682</v>
      </c>
      <c r="D579" s="290"/>
      <c r="E579" s="121" t="s">
        <v>1683</v>
      </c>
      <c r="F579" s="130" t="s">
        <v>226</v>
      </c>
      <c r="G579" s="130" t="s">
        <v>281</v>
      </c>
      <c r="H579" s="130" t="s">
        <v>1684</v>
      </c>
      <c r="I579" s="130" t="s">
        <v>1685</v>
      </c>
      <c r="J579" s="121">
        <v>1</v>
      </c>
    </row>
    <row r="580" spans="1:10" ht="27" customHeight="1">
      <c r="A580" s="346"/>
      <c r="B580" s="118" t="s">
        <v>153</v>
      </c>
      <c r="C580" s="314" t="s">
        <v>1686</v>
      </c>
      <c r="D580" s="315"/>
      <c r="E580" s="129" t="s">
        <v>1687</v>
      </c>
      <c r="F580" s="130" t="s">
        <v>208</v>
      </c>
      <c r="G580" s="130" t="s">
        <v>239</v>
      </c>
      <c r="H580" s="130" t="s">
        <v>1688</v>
      </c>
      <c r="I580" s="130" t="s">
        <v>1689</v>
      </c>
      <c r="J580" s="130">
        <v>1</v>
      </c>
    </row>
    <row r="581" spans="1:10" s="109" customFormat="1" ht="33.950000000000003" customHeight="1">
      <c r="A581" s="346"/>
      <c r="B581" s="118" t="s">
        <v>152</v>
      </c>
      <c r="C581" s="314" t="s">
        <v>1690</v>
      </c>
      <c r="D581" s="315"/>
      <c r="E581" s="121" t="s">
        <v>1691</v>
      </c>
      <c r="F581" s="121" t="s">
        <v>230</v>
      </c>
      <c r="G581" s="121" t="s">
        <v>239</v>
      </c>
      <c r="H581" s="121" t="s">
        <v>1692</v>
      </c>
      <c r="I581" s="121" t="s">
        <v>1693</v>
      </c>
      <c r="J581" s="121">
        <v>1</v>
      </c>
    </row>
    <row r="582" spans="1:10" ht="32.1" customHeight="1">
      <c r="A582" s="346"/>
      <c r="B582" s="172" t="s">
        <v>154</v>
      </c>
      <c r="C582" s="290" t="s">
        <v>1694</v>
      </c>
      <c r="D582" s="290"/>
      <c r="E582" s="129" t="s">
        <v>1695</v>
      </c>
      <c r="F582" s="130" t="s">
        <v>208</v>
      </c>
      <c r="G582" s="130" t="s">
        <v>239</v>
      </c>
      <c r="H582" s="130" t="s">
        <v>1696</v>
      </c>
      <c r="I582" s="130" t="s">
        <v>1697</v>
      </c>
      <c r="J582" s="130">
        <v>1</v>
      </c>
    </row>
    <row r="583" spans="1:10" ht="21.95" customHeight="1">
      <c r="A583" s="347" t="s">
        <v>130</v>
      </c>
      <c r="B583" s="311" t="s">
        <v>131</v>
      </c>
      <c r="C583" s="312"/>
      <c r="D583" s="313"/>
      <c r="E583" s="118"/>
      <c r="F583" s="118"/>
      <c r="G583" s="118"/>
      <c r="H583" s="118"/>
      <c r="I583" s="118"/>
      <c r="J583" s="118">
        <f>SUM(J584+J589+J590+J591)</f>
        <v>6.5</v>
      </c>
    </row>
    <row r="584" spans="1:10" ht="21.95" customHeight="1">
      <c r="A584" s="348"/>
      <c r="B584" s="295" t="s">
        <v>1399</v>
      </c>
      <c r="C584" s="290" t="s">
        <v>3</v>
      </c>
      <c r="D584" s="290"/>
      <c r="E584" s="118"/>
      <c r="F584" s="118"/>
      <c r="G584" s="118"/>
      <c r="H584" s="118"/>
      <c r="I584" s="118"/>
      <c r="J584" s="118">
        <f>SUM(J585+J588)</f>
        <v>3</v>
      </c>
    </row>
    <row r="585" spans="1:10" ht="21.95" customHeight="1">
      <c r="A585" s="348"/>
      <c r="B585" s="297"/>
      <c r="C585" s="295" t="s">
        <v>1698</v>
      </c>
      <c r="D585" s="296"/>
      <c r="E585" s="118" t="s">
        <v>3</v>
      </c>
      <c r="F585" s="118"/>
      <c r="G585" s="118"/>
      <c r="H585" s="118"/>
      <c r="I585" s="118"/>
      <c r="J585" s="118">
        <v>2</v>
      </c>
    </row>
    <row r="586" spans="1:10" ht="29.1" customHeight="1">
      <c r="A586" s="348"/>
      <c r="B586" s="297"/>
      <c r="C586" s="297"/>
      <c r="D586" s="298"/>
      <c r="E586" s="116" t="s">
        <v>1699</v>
      </c>
      <c r="F586" s="116" t="s">
        <v>208</v>
      </c>
      <c r="G586" s="116" t="s">
        <v>214</v>
      </c>
      <c r="H586" s="116" t="s">
        <v>1700</v>
      </c>
      <c r="I586" s="116" t="s">
        <v>1701</v>
      </c>
      <c r="J586" s="116">
        <v>1</v>
      </c>
    </row>
    <row r="587" spans="1:10" ht="29.1" customHeight="1">
      <c r="A587" s="348"/>
      <c r="B587" s="297"/>
      <c r="C587" s="297"/>
      <c r="D587" s="298"/>
      <c r="E587" s="116" t="s">
        <v>1702</v>
      </c>
      <c r="F587" s="116" t="s">
        <v>208</v>
      </c>
      <c r="G587" s="116" t="s">
        <v>214</v>
      </c>
      <c r="H587" s="116" t="s">
        <v>1703</v>
      </c>
      <c r="I587" s="116" t="s">
        <v>1704</v>
      </c>
      <c r="J587" s="116">
        <v>1</v>
      </c>
    </row>
    <row r="588" spans="1:10" ht="32.1" customHeight="1">
      <c r="A588" s="348"/>
      <c r="B588" s="297"/>
      <c r="C588" s="295" t="s">
        <v>1705</v>
      </c>
      <c r="D588" s="296"/>
      <c r="E588" s="116" t="s">
        <v>1706</v>
      </c>
      <c r="F588" s="116" t="s">
        <v>208</v>
      </c>
      <c r="G588" s="116" t="s">
        <v>214</v>
      </c>
      <c r="H588" s="116" t="s">
        <v>1707</v>
      </c>
      <c r="I588" s="116" t="s">
        <v>1708</v>
      </c>
      <c r="J588" s="116">
        <v>1</v>
      </c>
    </row>
    <row r="589" spans="1:10" ht="27.95" customHeight="1">
      <c r="A589" s="348"/>
      <c r="B589" s="118" t="s">
        <v>132</v>
      </c>
      <c r="C589" s="314" t="s">
        <v>1709</v>
      </c>
      <c r="D589" s="315"/>
      <c r="E589" s="138" t="s">
        <v>1710</v>
      </c>
      <c r="F589" s="116" t="s">
        <v>208</v>
      </c>
      <c r="G589" s="116" t="s">
        <v>239</v>
      </c>
      <c r="H589" s="116" t="s">
        <v>1711</v>
      </c>
      <c r="I589" s="116" t="s">
        <v>1712</v>
      </c>
      <c r="J589" s="116">
        <v>1</v>
      </c>
    </row>
    <row r="590" spans="1:10" ht="24" customHeight="1">
      <c r="A590" s="348"/>
      <c r="B590" s="118" t="s">
        <v>133</v>
      </c>
      <c r="C590" s="290" t="s">
        <v>1713</v>
      </c>
      <c r="D590" s="290"/>
      <c r="E590" s="138" t="s">
        <v>1714</v>
      </c>
      <c r="F590" s="116" t="s">
        <v>208</v>
      </c>
      <c r="G590" s="116" t="s">
        <v>239</v>
      </c>
      <c r="H590" s="116" t="s">
        <v>1715</v>
      </c>
      <c r="I590" s="116" t="s">
        <v>1716</v>
      </c>
      <c r="J590" s="116">
        <v>1</v>
      </c>
    </row>
    <row r="591" spans="1:10" ht="27.95" customHeight="1">
      <c r="A591" s="348"/>
      <c r="B591" s="167" t="s">
        <v>134</v>
      </c>
      <c r="C591" s="290" t="s">
        <v>1717</v>
      </c>
      <c r="D591" s="290"/>
      <c r="E591" s="118" t="s">
        <v>1718</v>
      </c>
      <c r="F591" s="116" t="s">
        <v>230</v>
      </c>
      <c r="G591" s="116" t="s">
        <v>239</v>
      </c>
      <c r="H591" s="116" t="s">
        <v>1719</v>
      </c>
      <c r="I591" s="116" t="s">
        <v>1720</v>
      </c>
      <c r="J591" s="118">
        <v>1.5</v>
      </c>
    </row>
    <row r="592" spans="1:10" ht="24.95" customHeight="1">
      <c r="A592" s="347" t="s">
        <v>137</v>
      </c>
      <c r="B592" s="311" t="s">
        <v>138</v>
      </c>
      <c r="C592" s="312"/>
      <c r="D592" s="313"/>
      <c r="E592" s="118"/>
      <c r="F592" s="118"/>
      <c r="G592" s="118"/>
      <c r="H592" s="118"/>
      <c r="I592" s="118"/>
      <c r="J592" s="118">
        <f>SUM(J593+J596)</f>
        <v>3</v>
      </c>
    </row>
    <row r="593" spans="1:10" ht="24.95" customHeight="1">
      <c r="A593" s="348"/>
      <c r="B593" s="320" t="s">
        <v>140</v>
      </c>
      <c r="C593" s="301" t="s">
        <v>3</v>
      </c>
      <c r="D593" s="301"/>
      <c r="E593" s="118"/>
      <c r="F593" s="118"/>
      <c r="G593" s="118"/>
      <c r="H593" s="118"/>
      <c r="I593" s="118"/>
      <c r="J593" s="118">
        <v>2</v>
      </c>
    </row>
    <row r="594" spans="1:10" ht="24.95" customHeight="1">
      <c r="A594" s="348"/>
      <c r="B594" s="321"/>
      <c r="C594" s="290" t="s">
        <v>1721</v>
      </c>
      <c r="D594" s="290"/>
      <c r="E594" s="138" t="s">
        <v>1722</v>
      </c>
      <c r="F594" s="116" t="s">
        <v>208</v>
      </c>
      <c r="G594" s="116" t="s">
        <v>239</v>
      </c>
      <c r="H594" s="116" t="s">
        <v>1723</v>
      </c>
      <c r="I594" s="116" t="s">
        <v>1724</v>
      </c>
      <c r="J594" s="116">
        <v>1</v>
      </c>
    </row>
    <row r="595" spans="1:10" ht="44.1" customHeight="1">
      <c r="A595" s="348"/>
      <c r="B595" s="321"/>
      <c r="C595" s="290" t="s">
        <v>1725</v>
      </c>
      <c r="D595" s="290"/>
      <c r="E595" s="138" t="s">
        <v>1726</v>
      </c>
      <c r="F595" s="116" t="s">
        <v>208</v>
      </c>
      <c r="G595" s="116" t="s">
        <v>239</v>
      </c>
      <c r="H595" s="116" t="s">
        <v>1727</v>
      </c>
      <c r="I595" s="116" t="s">
        <v>1728</v>
      </c>
      <c r="J595" s="116">
        <v>1</v>
      </c>
    </row>
    <row r="596" spans="1:10" ht="45" customHeight="1">
      <c r="A596" s="348"/>
      <c r="B596" s="143" t="s">
        <v>142</v>
      </c>
      <c r="C596" s="290" t="s">
        <v>1729</v>
      </c>
      <c r="D596" s="290"/>
      <c r="E596" s="138" t="s">
        <v>1730</v>
      </c>
      <c r="F596" s="116" t="s">
        <v>208</v>
      </c>
      <c r="G596" s="116" t="s">
        <v>239</v>
      </c>
      <c r="H596" s="116" t="s">
        <v>1731</v>
      </c>
      <c r="I596" s="116" t="s">
        <v>1732</v>
      </c>
      <c r="J596" s="116">
        <v>1</v>
      </c>
    </row>
    <row r="597" spans="1:10" ht="21.95" customHeight="1">
      <c r="A597" s="344" t="s">
        <v>159</v>
      </c>
      <c r="B597" s="311" t="s">
        <v>160</v>
      </c>
      <c r="C597" s="312"/>
      <c r="D597" s="313"/>
      <c r="E597" s="118"/>
      <c r="F597" s="118"/>
      <c r="G597" s="118"/>
      <c r="H597" s="118"/>
      <c r="I597" s="118"/>
      <c r="J597" s="131">
        <f>SUM(J598+J604+J607+J611)</f>
        <v>12</v>
      </c>
    </row>
    <row r="598" spans="1:10" ht="21.95" customHeight="1">
      <c r="A598" s="342"/>
      <c r="B598" s="316" t="s">
        <v>1399</v>
      </c>
      <c r="C598" s="301" t="s">
        <v>3</v>
      </c>
      <c r="D598" s="301"/>
      <c r="E598" s="118"/>
      <c r="F598" s="118"/>
      <c r="G598" s="118"/>
      <c r="H598" s="118"/>
      <c r="I598" s="118"/>
      <c r="J598" s="118">
        <f>SUM(J599+J601+J602+J603)</f>
        <v>4</v>
      </c>
    </row>
    <row r="599" spans="1:10" s="109" customFormat="1" ht="21.95" customHeight="1">
      <c r="A599" s="342"/>
      <c r="B599" s="317"/>
      <c r="C599" s="295" t="s">
        <v>1733</v>
      </c>
      <c r="D599" s="296"/>
      <c r="E599" s="130" t="s">
        <v>3</v>
      </c>
      <c r="F599" s="183"/>
      <c r="G599" s="184"/>
      <c r="H599" s="183"/>
      <c r="I599" s="184"/>
      <c r="J599" s="130">
        <v>1</v>
      </c>
    </row>
    <row r="600" spans="1:10" s="109" customFormat="1" ht="21.95" customHeight="1">
      <c r="A600" s="342"/>
      <c r="B600" s="317"/>
      <c r="C600" s="297"/>
      <c r="D600" s="298"/>
      <c r="E600" s="129" t="s">
        <v>1734</v>
      </c>
      <c r="F600" s="130" t="s">
        <v>208</v>
      </c>
      <c r="G600" s="130" t="s">
        <v>209</v>
      </c>
      <c r="H600" s="130" t="s">
        <v>1735</v>
      </c>
      <c r="I600" s="130" t="s">
        <v>1736</v>
      </c>
      <c r="J600" s="130">
        <v>1</v>
      </c>
    </row>
    <row r="601" spans="1:10" s="109" customFormat="1" ht="33.950000000000003" customHeight="1">
      <c r="A601" s="342"/>
      <c r="B601" s="317"/>
      <c r="C601" s="290" t="s">
        <v>1737</v>
      </c>
      <c r="D601" s="290"/>
      <c r="E601" s="156" t="s">
        <v>1738</v>
      </c>
      <c r="F601" s="130" t="s">
        <v>208</v>
      </c>
      <c r="G601" s="130" t="s">
        <v>350</v>
      </c>
      <c r="H601" s="130" t="s">
        <v>1739</v>
      </c>
      <c r="I601" s="130" t="s">
        <v>1740</v>
      </c>
      <c r="J601" s="130">
        <v>1</v>
      </c>
    </row>
    <row r="602" spans="1:10" ht="35.1" customHeight="1">
      <c r="A602" s="342"/>
      <c r="B602" s="317"/>
      <c r="C602" s="290" t="s">
        <v>1741</v>
      </c>
      <c r="D602" s="290"/>
      <c r="E602" s="129" t="s">
        <v>1742</v>
      </c>
      <c r="F602" s="130" t="s">
        <v>208</v>
      </c>
      <c r="G602" s="130" t="s">
        <v>239</v>
      </c>
      <c r="H602" s="130" t="s">
        <v>1743</v>
      </c>
      <c r="I602" s="130" t="s">
        <v>1744</v>
      </c>
      <c r="J602" s="130">
        <v>1</v>
      </c>
    </row>
    <row r="603" spans="1:10" ht="30.95" customHeight="1">
      <c r="A603" s="342"/>
      <c r="B603" s="317"/>
      <c r="C603" s="290" t="s">
        <v>1745</v>
      </c>
      <c r="D603" s="290"/>
      <c r="E603" s="130" t="s">
        <v>1746</v>
      </c>
      <c r="F603" s="130" t="s">
        <v>208</v>
      </c>
      <c r="G603" s="130" t="s">
        <v>214</v>
      </c>
      <c r="H603" s="130" t="s">
        <v>1747</v>
      </c>
      <c r="I603" s="130" t="s">
        <v>1748</v>
      </c>
      <c r="J603" s="130">
        <v>1</v>
      </c>
    </row>
    <row r="604" spans="1:10" ht="23.1" customHeight="1">
      <c r="A604" s="342"/>
      <c r="B604" s="316" t="s">
        <v>162</v>
      </c>
      <c r="C604" s="314" t="s">
        <v>3</v>
      </c>
      <c r="D604" s="315"/>
      <c r="E604" s="121"/>
      <c r="F604" s="121"/>
      <c r="G604" s="121"/>
      <c r="H604" s="121"/>
      <c r="I604" s="121"/>
      <c r="J604" s="121">
        <v>2</v>
      </c>
    </row>
    <row r="605" spans="1:10" ht="27" customHeight="1">
      <c r="A605" s="342"/>
      <c r="B605" s="317"/>
      <c r="C605" s="314" t="s">
        <v>1749</v>
      </c>
      <c r="D605" s="315"/>
      <c r="E605" s="130" t="s">
        <v>1750</v>
      </c>
      <c r="F605" s="130" t="s">
        <v>208</v>
      </c>
      <c r="G605" s="130" t="s">
        <v>214</v>
      </c>
      <c r="H605" s="130" t="s">
        <v>1751</v>
      </c>
      <c r="I605" s="130" t="s">
        <v>1752</v>
      </c>
      <c r="J605" s="130">
        <v>1</v>
      </c>
    </row>
    <row r="606" spans="1:10" ht="23.1" customHeight="1">
      <c r="A606" s="342"/>
      <c r="B606" s="327"/>
      <c r="C606" s="314" t="s">
        <v>1753</v>
      </c>
      <c r="D606" s="315"/>
      <c r="E606" s="121" t="s">
        <v>1754</v>
      </c>
      <c r="F606" s="130" t="s">
        <v>226</v>
      </c>
      <c r="G606" s="130" t="s">
        <v>551</v>
      </c>
      <c r="H606" s="130" t="s">
        <v>1755</v>
      </c>
      <c r="I606" s="130" t="s">
        <v>1756</v>
      </c>
      <c r="J606" s="121">
        <v>1</v>
      </c>
    </row>
    <row r="607" spans="1:10" ht="21" customHeight="1">
      <c r="A607" s="342"/>
      <c r="B607" s="297" t="s">
        <v>163</v>
      </c>
      <c r="C607" s="290" t="s">
        <v>3</v>
      </c>
      <c r="D607" s="290"/>
      <c r="E607" s="118"/>
      <c r="F607" s="118"/>
      <c r="G607" s="118"/>
      <c r="H607" s="118"/>
      <c r="I607" s="118"/>
      <c r="J607" s="118">
        <v>3</v>
      </c>
    </row>
    <row r="608" spans="1:10" ht="26.1" customHeight="1">
      <c r="A608" s="342"/>
      <c r="B608" s="297"/>
      <c r="C608" s="290" t="s">
        <v>1757</v>
      </c>
      <c r="D608" s="290"/>
      <c r="E608" s="138" t="s">
        <v>1758</v>
      </c>
      <c r="F608" s="116" t="s">
        <v>208</v>
      </c>
      <c r="G608" s="116" t="s">
        <v>239</v>
      </c>
      <c r="H608" s="116" t="s">
        <v>1759</v>
      </c>
      <c r="I608" s="116" t="s">
        <v>1760</v>
      </c>
      <c r="J608" s="116">
        <v>1</v>
      </c>
    </row>
    <row r="609" spans="1:10" ht="35.1" customHeight="1">
      <c r="A609" s="342"/>
      <c r="B609" s="297"/>
      <c r="C609" s="322" t="s">
        <v>1761</v>
      </c>
      <c r="D609" s="322"/>
      <c r="E609" s="138" t="s">
        <v>1762</v>
      </c>
      <c r="F609" s="116" t="s">
        <v>208</v>
      </c>
      <c r="G609" s="116" t="s">
        <v>239</v>
      </c>
      <c r="H609" s="116" t="s">
        <v>1763</v>
      </c>
      <c r="I609" s="116" t="s">
        <v>1764</v>
      </c>
      <c r="J609" s="116">
        <v>1</v>
      </c>
    </row>
    <row r="610" spans="1:10" ht="36" customHeight="1">
      <c r="A610" s="342"/>
      <c r="B610" s="297"/>
      <c r="C610" s="323" t="s">
        <v>1765</v>
      </c>
      <c r="D610" s="324"/>
      <c r="E610" s="138" t="s">
        <v>1766</v>
      </c>
      <c r="F610" s="116" t="s">
        <v>208</v>
      </c>
      <c r="G610" s="116" t="s">
        <v>239</v>
      </c>
      <c r="H610" s="116" t="s">
        <v>1767</v>
      </c>
      <c r="I610" s="116" t="s">
        <v>1768</v>
      </c>
      <c r="J610" s="116">
        <v>1</v>
      </c>
    </row>
    <row r="611" spans="1:10" ht="24" customHeight="1">
      <c r="A611" s="342"/>
      <c r="B611" s="290" t="s">
        <v>164</v>
      </c>
      <c r="C611" s="325" t="s">
        <v>3</v>
      </c>
      <c r="D611" s="326"/>
      <c r="E611" s="138"/>
      <c r="F611" s="116"/>
      <c r="G611" s="116"/>
      <c r="H611" s="116"/>
      <c r="I611" s="116"/>
      <c r="J611" s="116">
        <v>3</v>
      </c>
    </row>
    <row r="612" spans="1:10" ht="24.95" customHeight="1">
      <c r="A612" s="342"/>
      <c r="B612" s="290"/>
      <c r="C612" s="328" t="s">
        <v>1769</v>
      </c>
      <c r="D612" s="296"/>
      <c r="E612" s="118" t="s">
        <v>3</v>
      </c>
      <c r="F612" s="118"/>
      <c r="G612" s="118"/>
      <c r="H612" s="118"/>
      <c r="I612" s="118"/>
      <c r="J612" s="118">
        <v>2</v>
      </c>
    </row>
    <row r="613" spans="1:10" ht="24.95" customHeight="1">
      <c r="A613" s="342"/>
      <c r="B613" s="290"/>
      <c r="C613" s="329"/>
      <c r="D613" s="298"/>
      <c r="E613" s="138" t="s">
        <v>1770</v>
      </c>
      <c r="F613" s="116" t="s">
        <v>208</v>
      </c>
      <c r="G613" s="116" t="s">
        <v>239</v>
      </c>
      <c r="H613" s="116" t="s">
        <v>1771</v>
      </c>
      <c r="I613" s="116" t="s">
        <v>1772</v>
      </c>
      <c r="J613" s="116">
        <v>1</v>
      </c>
    </row>
    <row r="614" spans="1:10" ht="24.95" customHeight="1">
      <c r="A614" s="342"/>
      <c r="B614" s="290"/>
      <c r="C614" s="330"/>
      <c r="D614" s="319"/>
      <c r="E614" s="138" t="s">
        <v>1773</v>
      </c>
      <c r="F614" s="116" t="s">
        <v>208</v>
      </c>
      <c r="G614" s="116" t="s">
        <v>239</v>
      </c>
      <c r="H614" s="116" t="s">
        <v>1774</v>
      </c>
      <c r="I614" s="116" t="s">
        <v>1775</v>
      </c>
      <c r="J614" s="116">
        <v>1</v>
      </c>
    </row>
    <row r="615" spans="1:10" ht="24.95" customHeight="1">
      <c r="A615" s="342"/>
      <c r="B615" s="290"/>
      <c r="C615" s="315" t="s">
        <v>1776</v>
      </c>
      <c r="D615" s="290"/>
      <c r="E615" s="138" t="s">
        <v>1777</v>
      </c>
      <c r="F615" s="116" t="s">
        <v>208</v>
      </c>
      <c r="G615" s="116" t="s">
        <v>239</v>
      </c>
      <c r="H615" s="116" t="s">
        <v>1778</v>
      </c>
      <c r="I615" s="116" t="s">
        <v>1779</v>
      </c>
      <c r="J615" s="116">
        <v>1</v>
      </c>
    </row>
    <row r="616" spans="1:10" ht="21.95" customHeight="1">
      <c r="A616" s="349" t="s">
        <v>165</v>
      </c>
      <c r="B616" s="301" t="s">
        <v>166</v>
      </c>
      <c r="C616" s="301"/>
      <c r="D616" s="301"/>
      <c r="E616" s="118"/>
      <c r="F616" s="118"/>
      <c r="G616" s="118"/>
      <c r="H616" s="118"/>
      <c r="I616" s="118"/>
      <c r="J616" s="131">
        <f>SUM(J617+J621+J622)</f>
        <v>6</v>
      </c>
    </row>
    <row r="617" spans="1:10" ht="21.95" customHeight="1">
      <c r="A617" s="349"/>
      <c r="B617" s="316" t="s">
        <v>1399</v>
      </c>
      <c r="C617" s="290" t="s">
        <v>3</v>
      </c>
      <c r="D617" s="290"/>
      <c r="E617" s="118"/>
      <c r="F617" s="118"/>
      <c r="G617" s="118"/>
      <c r="H617" s="118"/>
      <c r="I617" s="118"/>
      <c r="J617" s="118">
        <v>3</v>
      </c>
    </row>
    <row r="618" spans="1:10" ht="27.95" customHeight="1">
      <c r="A618" s="349"/>
      <c r="B618" s="317"/>
      <c r="C618" s="290" t="s">
        <v>1780</v>
      </c>
      <c r="D618" s="290"/>
      <c r="E618" s="129" t="s">
        <v>1781</v>
      </c>
      <c r="F618" s="130" t="s">
        <v>208</v>
      </c>
      <c r="G618" s="130" t="s">
        <v>281</v>
      </c>
      <c r="H618" s="130" t="s">
        <v>1782</v>
      </c>
      <c r="I618" s="130" t="s">
        <v>1783</v>
      </c>
      <c r="J618" s="130">
        <v>1</v>
      </c>
    </row>
    <row r="619" spans="1:10" ht="27.95" customHeight="1">
      <c r="A619" s="349"/>
      <c r="B619" s="317"/>
      <c r="C619" s="314" t="s">
        <v>1784</v>
      </c>
      <c r="D619" s="315"/>
      <c r="E619" s="130" t="s">
        <v>1785</v>
      </c>
      <c r="F619" s="130" t="s">
        <v>208</v>
      </c>
      <c r="G619" s="130" t="s">
        <v>214</v>
      </c>
      <c r="H619" s="130" t="s">
        <v>1786</v>
      </c>
      <c r="I619" s="130" t="s">
        <v>1787</v>
      </c>
      <c r="J619" s="130">
        <v>1</v>
      </c>
    </row>
    <row r="620" spans="1:10" s="109" customFormat="1" ht="24.95" customHeight="1">
      <c r="A620" s="349"/>
      <c r="B620" s="317"/>
      <c r="C620" s="290" t="s">
        <v>1788</v>
      </c>
      <c r="D620" s="290"/>
      <c r="E620" s="130" t="s">
        <v>1789</v>
      </c>
      <c r="F620" s="130" t="s">
        <v>208</v>
      </c>
      <c r="G620" s="130" t="s">
        <v>214</v>
      </c>
      <c r="H620" s="130" t="s">
        <v>1790</v>
      </c>
      <c r="I620" s="130" t="s">
        <v>1791</v>
      </c>
      <c r="J620" s="130">
        <v>1</v>
      </c>
    </row>
    <row r="621" spans="1:10" ht="35.1" customHeight="1">
      <c r="A621" s="349"/>
      <c r="B621" s="118" t="s">
        <v>169</v>
      </c>
      <c r="C621" s="318" t="s">
        <v>1792</v>
      </c>
      <c r="D621" s="319"/>
      <c r="E621" s="129" t="s">
        <v>1793</v>
      </c>
      <c r="F621" s="130" t="s">
        <v>208</v>
      </c>
      <c r="G621" s="130" t="s">
        <v>239</v>
      </c>
      <c r="H621" s="130" t="s">
        <v>1794</v>
      </c>
      <c r="I621" s="130" t="s">
        <v>1795</v>
      </c>
      <c r="J621" s="130">
        <v>1</v>
      </c>
    </row>
    <row r="622" spans="1:10" ht="21.95" customHeight="1">
      <c r="A622" s="349"/>
      <c r="B622" s="317" t="s">
        <v>170</v>
      </c>
      <c r="C622" s="295" t="s">
        <v>1796</v>
      </c>
      <c r="D622" s="296"/>
      <c r="E622" s="166" t="s">
        <v>3</v>
      </c>
      <c r="F622" s="121"/>
      <c r="G622" s="121"/>
      <c r="H622" s="121"/>
      <c r="I622" s="121"/>
      <c r="J622" s="121">
        <v>2</v>
      </c>
    </row>
    <row r="623" spans="1:10" ht="21.95" customHeight="1">
      <c r="A623" s="349"/>
      <c r="B623" s="317"/>
      <c r="C623" s="297"/>
      <c r="D623" s="298"/>
      <c r="E623" s="185" t="s">
        <v>1797</v>
      </c>
      <c r="F623" s="130" t="s">
        <v>208</v>
      </c>
      <c r="G623" s="130" t="s">
        <v>585</v>
      </c>
      <c r="H623" s="130" t="s">
        <v>1798</v>
      </c>
      <c r="I623" s="130" t="s">
        <v>1799</v>
      </c>
      <c r="J623" s="130">
        <v>1</v>
      </c>
    </row>
    <row r="624" spans="1:10" ht="27.95" customHeight="1">
      <c r="A624" s="349"/>
      <c r="B624" s="327"/>
      <c r="C624" s="318"/>
      <c r="D624" s="319"/>
      <c r="E624" s="129" t="s">
        <v>1800</v>
      </c>
      <c r="F624" s="130" t="s">
        <v>208</v>
      </c>
      <c r="G624" s="130" t="s">
        <v>239</v>
      </c>
      <c r="H624" s="130" t="s">
        <v>1801</v>
      </c>
      <c r="I624" s="130" t="s">
        <v>1802</v>
      </c>
      <c r="J624" s="130">
        <v>1</v>
      </c>
    </row>
    <row r="625" spans="1:10" ht="21.95" customHeight="1">
      <c r="A625" s="348" t="s">
        <v>171</v>
      </c>
      <c r="B625" s="320" t="s">
        <v>172</v>
      </c>
      <c r="C625" s="331"/>
      <c r="D625" s="332"/>
      <c r="E625" s="121"/>
      <c r="F625" s="121"/>
      <c r="G625" s="121"/>
      <c r="H625" s="121"/>
      <c r="I625" s="121"/>
      <c r="J625" s="121">
        <f>SUM(J626+J632+J633)</f>
        <v>6.5</v>
      </c>
    </row>
    <row r="626" spans="1:10" ht="21.95" customHeight="1">
      <c r="A626" s="348"/>
      <c r="B626" s="295" t="s">
        <v>1399</v>
      </c>
      <c r="C626" s="301" t="s">
        <v>3</v>
      </c>
      <c r="D626" s="301"/>
      <c r="E626" s="121"/>
      <c r="F626" s="121"/>
      <c r="G626" s="121"/>
      <c r="H626" s="121"/>
      <c r="I626" s="121"/>
      <c r="J626" s="121">
        <f>SUM(J627+J628+J629)</f>
        <v>4</v>
      </c>
    </row>
    <row r="627" spans="1:10" ht="27" customHeight="1">
      <c r="A627" s="348"/>
      <c r="B627" s="297"/>
      <c r="C627" s="290" t="s">
        <v>1803</v>
      </c>
      <c r="D627" s="290"/>
      <c r="E627" s="121" t="s">
        <v>1804</v>
      </c>
      <c r="F627" s="130" t="s">
        <v>226</v>
      </c>
      <c r="G627" s="130" t="s">
        <v>214</v>
      </c>
      <c r="H627" s="130" t="s">
        <v>1805</v>
      </c>
      <c r="I627" s="130" t="s">
        <v>1806</v>
      </c>
      <c r="J627" s="121">
        <v>1</v>
      </c>
    </row>
    <row r="628" spans="1:10" ht="27" customHeight="1">
      <c r="A628" s="348"/>
      <c r="B628" s="297"/>
      <c r="C628" s="290" t="s">
        <v>1807</v>
      </c>
      <c r="D628" s="290"/>
      <c r="E628" s="129" t="s">
        <v>1808</v>
      </c>
      <c r="F628" s="130" t="s">
        <v>208</v>
      </c>
      <c r="G628" s="130" t="s">
        <v>239</v>
      </c>
      <c r="H628" s="130" t="s">
        <v>1809</v>
      </c>
      <c r="I628" s="130" t="s">
        <v>1810</v>
      </c>
      <c r="J628" s="130">
        <v>1</v>
      </c>
    </row>
    <row r="629" spans="1:10" ht="23.1" customHeight="1">
      <c r="A629" s="348"/>
      <c r="B629" s="297"/>
      <c r="C629" s="295" t="s">
        <v>1811</v>
      </c>
      <c r="D629" s="296"/>
      <c r="E629" s="129" t="s">
        <v>3</v>
      </c>
      <c r="F629" s="130"/>
      <c r="G629" s="130"/>
      <c r="H629" s="130"/>
      <c r="I629" s="130"/>
      <c r="J629" s="130">
        <v>2</v>
      </c>
    </row>
    <row r="630" spans="1:10" ht="23.1" customHeight="1">
      <c r="A630" s="348"/>
      <c r="B630" s="297"/>
      <c r="C630" s="297"/>
      <c r="D630" s="298"/>
      <c r="E630" s="129" t="s">
        <v>1812</v>
      </c>
      <c r="F630" s="130" t="s">
        <v>208</v>
      </c>
      <c r="G630" s="130" t="s">
        <v>239</v>
      </c>
      <c r="H630" s="130" t="s">
        <v>1813</v>
      </c>
      <c r="I630" s="130" t="s">
        <v>1814</v>
      </c>
      <c r="J630" s="130">
        <v>1</v>
      </c>
    </row>
    <row r="631" spans="1:10" ht="26.1" customHeight="1">
      <c r="A631" s="348"/>
      <c r="B631" s="297"/>
      <c r="C631" s="318"/>
      <c r="D631" s="319"/>
      <c r="E631" s="129" t="s">
        <v>1815</v>
      </c>
      <c r="F631" s="130" t="s">
        <v>208</v>
      </c>
      <c r="G631" s="130" t="s">
        <v>239</v>
      </c>
      <c r="H631" s="130" t="s">
        <v>1816</v>
      </c>
      <c r="I631" s="130" t="s">
        <v>1817</v>
      </c>
      <c r="J631" s="130">
        <v>1</v>
      </c>
    </row>
    <row r="632" spans="1:10" ht="29.1" customHeight="1">
      <c r="A632" s="348"/>
      <c r="B632" s="118" t="s">
        <v>175</v>
      </c>
      <c r="C632" s="314" t="s">
        <v>1818</v>
      </c>
      <c r="D632" s="315"/>
      <c r="E632" s="121" t="s">
        <v>1819</v>
      </c>
      <c r="F632" s="121" t="s">
        <v>230</v>
      </c>
      <c r="G632" s="121" t="s">
        <v>281</v>
      </c>
      <c r="H632" s="121" t="s">
        <v>1820</v>
      </c>
      <c r="I632" s="121" t="s">
        <v>1821</v>
      </c>
      <c r="J632" s="121">
        <v>1</v>
      </c>
    </row>
    <row r="633" spans="1:10" ht="27.95" customHeight="1">
      <c r="A633" s="348"/>
      <c r="B633" s="172" t="s">
        <v>176</v>
      </c>
      <c r="C633" s="295" t="s">
        <v>1822</v>
      </c>
      <c r="D633" s="296"/>
      <c r="E633" s="121" t="s">
        <v>1823</v>
      </c>
      <c r="F633" s="130" t="s">
        <v>230</v>
      </c>
      <c r="G633" s="130" t="s">
        <v>328</v>
      </c>
      <c r="H633" s="130" t="s">
        <v>1824</v>
      </c>
      <c r="I633" s="130" t="s">
        <v>1825</v>
      </c>
      <c r="J633" s="121">
        <v>1.5</v>
      </c>
    </row>
    <row r="634" spans="1:10" ht="21.95" customHeight="1">
      <c r="A634" s="349" t="s">
        <v>177</v>
      </c>
      <c r="B634" s="320" t="s">
        <v>178</v>
      </c>
      <c r="C634" s="331"/>
      <c r="D634" s="332"/>
      <c r="E634" s="172"/>
      <c r="F634" s="118"/>
      <c r="G634" s="118"/>
      <c r="H634" s="118"/>
      <c r="I634" s="118"/>
      <c r="J634" s="131">
        <f>SUM(J635+J639+J640+J641)</f>
        <v>5</v>
      </c>
    </row>
    <row r="635" spans="1:10" ht="18.95" customHeight="1">
      <c r="A635" s="349"/>
      <c r="B635" s="316" t="s">
        <v>1399</v>
      </c>
      <c r="C635" s="290" t="s">
        <v>3</v>
      </c>
      <c r="D635" s="290"/>
      <c r="E635" s="186"/>
      <c r="F635" s="186"/>
      <c r="G635" s="186"/>
      <c r="H635" s="186"/>
      <c r="I635" s="186"/>
      <c r="J635" s="118">
        <v>2</v>
      </c>
    </row>
    <row r="636" spans="1:10" ht="18.95" customHeight="1">
      <c r="A636" s="349"/>
      <c r="B636" s="317"/>
      <c r="C636" s="295" t="s">
        <v>1826</v>
      </c>
      <c r="D636" s="296"/>
      <c r="E636" s="187" t="s">
        <v>3</v>
      </c>
      <c r="F636" s="186"/>
      <c r="G636" s="186"/>
      <c r="H636" s="186"/>
      <c r="I636" s="186"/>
      <c r="J636" s="118">
        <v>2</v>
      </c>
    </row>
    <row r="637" spans="1:10" ht="39" customHeight="1">
      <c r="A637" s="349"/>
      <c r="B637" s="317"/>
      <c r="C637" s="297"/>
      <c r="D637" s="298"/>
      <c r="E637" s="116" t="s">
        <v>1827</v>
      </c>
      <c r="F637" s="116" t="s">
        <v>208</v>
      </c>
      <c r="G637" s="116" t="s">
        <v>214</v>
      </c>
      <c r="H637" s="116" t="s">
        <v>1828</v>
      </c>
      <c r="I637" s="116" t="s">
        <v>1829</v>
      </c>
      <c r="J637" s="116">
        <v>1</v>
      </c>
    </row>
    <row r="638" spans="1:10" ht="26.1" customHeight="1">
      <c r="A638" s="349"/>
      <c r="B638" s="317"/>
      <c r="C638" s="318"/>
      <c r="D638" s="319"/>
      <c r="E638" s="116" t="s">
        <v>1830</v>
      </c>
      <c r="F638" s="116" t="s">
        <v>208</v>
      </c>
      <c r="G638" s="116" t="s">
        <v>214</v>
      </c>
      <c r="H638" s="116" t="s">
        <v>1831</v>
      </c>
      <c r="I638" s="116" t="s">
        <v>1832</v>
      </c>
      <c r="J638" s="116">
        <v>1</v>
      </c>
    </row>
    <row r="639" spans="1:10" ht="27" customHeight="1">
      <c r="A639" s="349"/>
      <c r="B639" s="118" t="s">
        <v>179</v>
      </c>
      <c r="C639" s="314" t="s">
        <v>1833</v>
      </c>
      <c r="D639" s="315"/>
      <c r="E639" s="138" t="s">
        <v>1834</v>
      </c>
      <c r="F639" s="116" t="s">
        <v>208</v>
      </c>
      <c r="G639" s="116" t="s">
        <v>239</v>
      </c>
      <c r="H639" s="116" t="s">
        <v>1835</v>
      </c>
      <c r="I639" s="116" t="s">
        <v>1836</v>
      </c>
      <c r="J639" s="116">
        <v>1</v>
      </c>
    </row>
    <row r="640" spans="1:10" ht="33" customHeight="1">
      <c r="A640" s="349"/>
      <c r="B640" s="118" t="s">
        <v>182</v>
      </c>
      <c r="C640" s="314" t="s">
        <v>1837</v>
      </c>
      <c r="D640" s="315"/>
      <c r="E640" s="157" t="s">
        <v>1838</v>
      </c>
      <c r="F640" s="116" t="s">
        <v>208</v>
      </c>
      <c r="G640" s="116" t="s">
        <v>350</v>
      </c>
      <c r="H640" s="116" t="s">
        <v>1839</v>
      </c>
      <c r="I640" s="116" t="s">
        <v>1840</v>
      </c>
      <c r="J640" s="116">
        <v>1</v>
      </c>
    </row>
    <row r="641" spans="1:10" ht="26.1" customHeight="1">
      <c r="A641" s="349"/>
      <c r="B641" s="147" t="s">
        <v>180</v>
      </c>
      <c r="C641" s="297" t="s">
        <v>1841</v>
      </c>
      <c r="D641" s="298"/>
      <c r="E641" s="138" t="s">
        <v>1842</v>
      </c>
      <c r="F641" s="116" t="s">
        <v>208</v>
      </c>
      <c r="G641" s="116" t="s">
        <v>239</v>
      </c>
      <c r="H641" s="116" t="s">
        <v>1843</v>
      </c>
      <c r="I641" s="116" t="s">
        <v>1844</v>
      </c>
      <c r="J641" s="116">
        <v>1</v>
      </c>
    </row>
    <row r="642" spans="1:10" ht="23.1" customHeight="1">
      <c r="A642" s="348" t="s">
        <v>183</v>
      </c>
      <c r="B642" s="320" t="s">
        <v>184</v>
      </c>
      <c r="C642" s="331"/>
      <c r="D642" s="332"/>
      <c r="E642" s="118"/>
      <c r="F642" s="178"/>
      <c r="G642" s="178"/>
      <c r="H642" s="178"/>
      <c r="I642" s="178"/>
      <c r="J642" s="178">
        <f>SUM(J643+J644+J645)</f>
        <v>3</v>
      </c>
    </row>
    <row r="643" spans="1:10" ht="30" customHeight="1">
      <c r="A643" s="348"/>
      <c r="B643" s="118" t="s">
        <v>1399</v>
      </c>
      <c r="C643" s="290" t="s">
        <v>1845</v>
      </c>
      <c r="D643" s="290"/>
      <c r="E643" s="121" t="s">
        <v>1846</v>
      </c>
      <c r="F643" s="130" t="s">
        <v>226</v>
      </c>
      <c r="G643" s="130" t="s">
        <v>214</v>
      </c>
      <c r="H643" s="130" t="s">
        <v>1847</v>
      </c>
      <c r="I643" s="130" t="s">
        <v>1848</v>
      </c>
      <c r="J643" s="126">
        <v>1</v>
      </c>
    </row>
    <row r="644" spans="1:10" ht="35.1" customHeight="1">
      <c r="A644" s="348"/>
      <c r="B644" s="167" t="s">
        <v>186</v>
      </c>
      <c r="C644" s="318" t="s">
        <v>1849</v>
      </c>
      <c r="D644" s="319"/>
      <c r="E644" s="126" t="s">
        <v>1850</v>
      </c>
      <c r="F644" s="130" t="s">
        <v>226</v>
      </c>
      <c r="G644" s="130" t="s">
        <v>239</v>
      </c>
      <c r="H644" s="130" t="s">
        <v>1851</v>
      </c>
      <c r="I644" s="130" t="s">
        <v>1852</v>
      </c>
      <c r="J644" s="126">
        <v>1</v>
      </c>
    </row>
    <row r="645" spans="1:10" ht="33.950000000000003" customHeight="1">
      <c r="A645" s="348"/>
      <c r="B645" s="167" t="s">
        <v>187</v>
      </c>
      <c r="C645" s="318" t="s">
        <v>1853</v>
      </c>
      <c r="D645" s="319"/>
      <c r="E645" s="129" t="s">
        <v>1854</v>
      </c>
      <c r="F645" s="130" t="s">
        <v>208</v>
      </c>
      <c r="G645" s="130" t="s">
        <v>239</v>
      </c>
      <c r="H645" s="130" t="s">
        <v>1855</v>
      </c>
      <c r="I645" s="130" t="s">
        <v>1856</v>
      </c>
      <c r="J645" s="130">
        <v>1</v>
      </c>
    </row>
    <row r="646" spans="1:10" ht="21.95" customHeight="1">
      <c r="A646" s="350" t="s">
        <v>189</v>
      </c>
      <c r="B646" s="301" t="s">
        <v>190</v>
      </c>
      <c r="C646" s="301"/>
      <c r="D646" s="301"/>
      <c r="E646" s="121"/>
      <c r="F646" s="121"/>
      <c r="G646" s="121"/>
      <c r="H646" s="121"/>
      <c r="I646" s="121"/>
      <c r="J646" s="121">
        <f>SUM(J647+J653+J654+J655)</f>
        <v>9.5</v>
      </c>
    </row>
    <row r="647" spans="1:10" ht="18" customHeight="1">
      <c r="A647" s="351"/>
      <c r="B647" s="316" t="s">
        <v>1857</v>
      </c>
      <c r="C647" s="290" t="s">
        <v>3</v>
      </c>
      <c r="D647" s="290"/>
      <c r="E647" s="121"/>
      <c r="F647" s="121"/>
      <c r="G647" s="121"/>
      <c r="H647" s="121"/>
      <c r="I647" s="121"/>
      <c r="J647" s="121">
        <f>SUM(J648+J651+J652)</f>
        <v>6</v>
      </c>
    </row>
    <row r="648" spans="1:10" ht="21" customHeight="1">
      <c r="A648" s="351"/>
      <c r="B648" s="317"/>
      <c r="C648" s="295" t="s">
        <v>1858</v>
      </c>
      <c r="D648" s="296"/>
      <c r="E648" s="126" t="s">
        <v>3</v>
      </c>
      <c r="F648" s="126"/>
      <c r="G648" s="126"/>
      <c r="H648" s="126"/>
      <c r="I648" s="126"/>
      <c r="J648" s="126">
        <v>4</v>
      </c>
    </row>
    <row r="649" spans="1:10" ht="21.95" customHeight="1">
      <c r="A649" s="351"/>
      <c r="B649" s="317"/>
      <c r="C649" s="297"/>
      <c r="D649" s="298"/>
      <c r="E649" s="121" t="s">
        <v>1859</v>
      </c>
      <c r="F649" s="121" t="s">
        <v>230</v>
      </c>
      <c r="G649" s="121" t="s">
        <v>243</v>
      </c>
      <c r="H649" s="121" t="s">
        <v>1860</v>
      </c>
      <c r="I649" s="121" t="s">
        <v>1861</v>
      </c>
      <c r="J649" s="121">
        <v>2</v>
      </c>
    </row>
    <row r="650" spans="1:10" ht="21.95" customHeight="1">
      <c r="A650" s="351"/>
      <c r="B650" s="317"/>
      <c r="C650" s="297"/>
      <c r="D650" s="298"/>
      <c r="E650" s="126" t="s">
        <v>1862</v>
      </c>
      <c r="F650" s="121" t="s">
        <v>230</v>
      </c>
      <c r="G650" s="121" t="s">
        <v>243</v>
      </c>
      <c r="H650" s="126" t="s">
        <v>1863</v>
      </c>
      <c r="I650" s="151" t="s">
        <v>1864</v>
      </c>
      <c r="J650" s="126">
        <v>2</v>
      </c>
    </row>
    <row r="651" spans="1:10" s="109" customFormat="1" ht="33" customHeight="1">
      <c r="A651" s="351"/>
      <c r="B651" s="317"/>
      <c r="C651" s="290" t="s">
        <v>1865</v>
      </c>
      <c r="D651" s="290"/>
      <c r="E651" s="126" t="s">
        <v>1866</v>
      </c>
      <c r="F651" s="126" t="s">
        <v>208</v>
      </c>
      <c r="G651" s="126" t="s">
        <v>247</v>
      </c>
      <c r="H651" s="126" t="s">
        <v>1867</v>
      </c>
      <c r="I651" s="126" t="s">
        <v>1868</v>
      </c>
      <c r="J651" s="126">
        <v>1</v>
      </c>
    </row>
    <row r="652" spans="1:10" s="109" customFormat="1" ht="33" customHeight="1">
      <c r="A652" s="351"/>
      <c r="B652" s="327"/>
      <c r="C652" s="318" t="s">
        <v>1869</v>
      </c>
      <c r="D652" s="319"/>
      <c r="E652" s="129" t="s">
        <v>1870</v>
      </c>
      <c r="F652" s="130" t="s">
        <v>208</v>
      </c>
      <c r="G652" s="130" t="s">
        <v>239</v>
      </c>
      <c r="H652" s="130" t="s">
        <v>1871</v>
      </c>
      <c r="I652" s="130" t="s">
        <v>1872</v>
      </c>
      <c r="J652" s="130">
        <v>1</v>
      </c>
    </row>
    <row r="653" spans="1:10" ht="27" customHeight="1">
      <c r="A653" s="351"/>
      <c r="B653" s="118" t="s">
        <v>192</v>
      </c>
      <c r="C653" s="314" t="s">
        <v>1873</v>
      </c>
      <c r="D653" s="315"/>
      <c r="E653" s="118" t="s">
        <v>1874</v>
      </c>
      <c r="F653" s="116" t="s">
        <v>230</v>
      </c>
      <c r="G653" s="116" t="s">
        <v>214</v>
      </c>
      <c r="H653" s="116" t="s">
        <v>1875</v>
      </c>
      <c r="I653" s="116" t="s">
        <v>1876</v>
      </c>
      <c r="J653" s="118">
        <v>1.5</v>
      </c>
    </row>
    <row r="654" spans="1:10" ht="33.950000000000003" customHeight="1">
      <c r="A654" s="351"/>
      <c r="B654" s="118" t="s">
        <v>194</v>
      </c>
      <c r="C654" s="314" t="s">
        <v>1877</v>
      </c>
      <c r="D654" s="315"/>
      <c r="E654" s="138" t="s">
        <v>1878</v>
      </c>
      <c r="F654" s="116" t="s">
        <v>208</v>
      </c>
      <c r="G654" s="116" t="s">
        <v>239</v>
      </c>
      <c r="H654" s="116" t="s">
        <v>1879</v>
      </c>
      <c r="I654" s="116" t="s">
        <v>1880</v>
      </c>
      <c r="J654" s="116">
        <v>1</v>
      </c>
    </row>
    <row r="655" spans="1:10" ht="30" customHeight="1">
      <c r="A655" s="351"/>
      <c r="B655" s="118" t="s">
        <v>193</v>
      </c>
      <c r="C655" s="314" t="s">
        <v>1881</v>
      </c>
      <c r="D655" s="315"/>
      <c r="E655" s="138" t="s">
        <v>1882</v>
      </c>
      <c r="F655" s="116" t="s">
        <v>208</v>
      </c>
      <c r="G655" s="116" t="s">
        <v>239</v>
      </c>
      <c r="H655" s="116" t="s">
        <v>1883</v>
      </c>
      <c r="I655" s="116" t="s">
        <v>1884</v>
      </c>
      <c r="J655" s="116">
        <v>1</v>
      </c>
    </row>
    <row r="656" spans="1:10" ht="27.95" customHeight="1">
      <c r="A656" s="347" t="s">
        <v>156</v>
      </c>
      <c r="B656" s="301" t="s">
        <v>157</v>
      </c>
      <c r="C656" s="301"/>
      <c r="D656" s="301"/>
      <c r="E656" s="118"/>
      <c r="F656" s="179"/>
      <c r="G656" s="118"/>
      <c r="H656" s="118"/>
      <c r="I656" s="118"/>
      <c r="J656" s="118">
        <v>1</v>
      </c>
    </row>
    <row r="657" spans="1:10" ht="26.1" customHeight="1">
      <c r="A657" s="352"/>
      <c r="B657" s="118" t="s">
        <v>1399</v>
      </c>
      <c r="C657" s="314" t="s">
        <v>1885</v>
      </c>
      <c r="D657" s="315"/>
      <c r="E657" s="138" t="s">
        <v>1886</v>
      </c>
      <c r="F657" s="116" t="s">
        <v>208</v>
      </c>
      <c r="G657" s="116" t="s">
        <v>239</v>
      </c>
      <c r="H657" s="116" t="s">
        <v>1887</v>
      </c>
      <c r="I657" s="116" t="s">
        <v>1888</v>
      </c>
      <c r="J657" s="116">
        <v>1</v>
      </c>
    </row>
  </sheetData>
  <autoFilter ref="A5:J657"/>
  <mergeCells count="327">
    <mergeCell ref="C483:D486"/>
    <mergeCell ref="C487:D489"/>
    <mergeCell ref="C495:D499"/>
    <mergeCell ref="C500:D502"/>
    <mergeCell ref="C527:D530"/>
    <mergeCell ref="C531:D532"/>
    <mergeCell ref="C533:D538"/>
    <mergeCell ref="C545:D547"/>
    <mergeCell ref="C551:D554"/>
    <mergeCell ref="C524:D524"/>
    <mergeCell ref="C507:D507"/>
    <mergeCell ref="C508:D508"/>
    <mergeCell ref="C509:D509"/>
    <mergeCell ref="C510:D510"/>
    <mergeCell ref="C511:D511"/>
    <mergeCell ref="C512:D512"/>
    <mergeCell ref="C513:D513"/>
    <mergeCell ref="C514:D514"/>
    <mergeCell ref="C515:D515"/>
    <mergeCell ref="C490:D490"/>
    <mergeCell ref="C491:D491"/>
    <mergeCell ref="C492:D492"/>
    <mergeCell ref="C493:D493"/>
    <mergeCell ref="C494:D494"/>
    <mergeCell ref="C476:D479"/>
    <mergeCell ref="C480:D482"/>
    <mergeCell ref="C415:D416"/>
    <mergeCell ref="C417:D418"/>
    <mergeCell ref="C461:D462"/>
    <mergeCell ref="C419:D421"/>
    <mergeCell ref="C422:D424"/>
    <mergeCell ref="C459:D460"/>
    <mergeCell ref="C425:D427"/>
    <mergeCell ref="C432:D439"/>
    <mergeCell ref="C440:D442"/>
    <mergeCell ref="C444:D446"/>
    <mergeCell ref="C448:D450"/>
    <mergeCell ref="C451:D458"/>
    <mergeCell ref="C389:D397"/>
    <mergeCell ref="C398:D401"/>
    <mergeCell ref="C402:D406"/>
    <mergeCell ref="C407:D412"/>
    <mergeCell ref="C413:D414"/>
    <mergeCell ref="C429:D431"/>
    <mergeCell ref="C463:D464"/>
    <mergeCell ref="C466:D468"/>
    <mergeCell ref="C470:D472"/>
    <mergeCell ref="C311:D334"/>
    <mergeCell ref="C335:D353"/>
    <mergeCell ref="C354:D362"/>
    <mergeCell ref="C363:D366"/>
    <mergeCell ref="C367:D372"/>
    <mergeCell ref="C373:D376"/>
    <mergeCell ref="C377:D380"/>
    <mergeCell ref="C381:D383"/>
    <mergeCell ref="C384:D388"/>
    <mergeCell ref="C273:D281"/>
    <mergeCell ref="C282:D285"/>
    <mergeCell ref="C286:D290"/>
    <mergeCell ref="C291:D292"/>
    <mergeCell ref="C293:D298"/>
    <mergeCell ref="C299:D301"/>
    <mergeCell ref="C302:D303"/>
    <mergeCell ref="C304:D308"/>
    <mergeCell ref="C309:D310"/>
    <mergeCell ref="C192:D200"/>
    <mergeCell ref="C201:D203"/>
    <mergeCell ref="C204:D208"/>
    <mergeCell ref="C209:D228"/>
    <mergeCell ref="C229:D234"/>
    <mergeCell ref="C235:D238"/>
    <mergeCell ref="C239:D248"/>
    <mergeCell ref="C249:D259"/>
    <mergeCell ref="C260:D272"/>
    <mergeCell ref="C118:D122"/>
    <mergeCell ref="C123:D131"/>
    <mergeCell ref="C132:D141"/>
    <mergeCell ref="C142:D149"/>
    <mergeCell ref="C150:D163"/>
    <mergeCell ref="C164:D172"/>
    <mergeCell ref="C173:D180"/>
    <mergeCell ref="C181:D187"/>
    <mergeCell ref="C188:D191"/>
    <mergeCell ref="B466:B468"/>
    <mergeCell ref="B470:B472"/>
    <mergeCell ref="B475:B512"/>
    <mergeCell ref="B513:B516"/>
    <mergeCell ref="B520:B522"/>
    <mergeCell ref="B526:B538"/>
    <mergeCell ref="B544:B548"/>
    <mergeCell ref="B550:B559"/>
    <mergeCell ref="B560:B562"/>
    <mergeCell ref="B549:D549"/>
    <mergeCell ref="C550:D550"/>
    <mergeCell ref="C558:D558"/>
    <mergeCell ref="C559:D559"/>
    <mergeCell ref="C560:D560"/>
    <mergeCell ref="C561:D561"/>
    <mergeCell ref="C562:D562"/>
    <mergeCell ref="C516:D516"/>
    <mergeCell ref="C517:D517"/>
    <mergeCell ref="C518:D518"/>
    <mergeCell ref="C519:D519"/>
    <mergeCell ref="C520:D520"/>
    <mergeCell ref="C521:D521"/>
    <mergeCell ref="C522:D522"/>
    <mergeCell ref="C523:D523"/>
    <mergeCell ref="B429:B431"/>
    <mergeCell ref="B432:B439"/>
    <mergeCell ref="B440:B442"/>
    <mergeCell ref="B444:B446"/>
    <mergeCell ref="B448:B450"/>
    <mergeCell ref="B451:B458"/>
    <mergeCell ref="B459:B460"/>
    <mergeCell ref="B461:B462"/>
    <mergeCell ref="B463:B464"/>
    <mergeCell ref="B398:B401"/>
    <mergeCell ref="B402:B406"/>
    <mergeCell ref="B407:B412"/>
    <mergeCell ref="B413:B414"/>
    <mergeCell ref="B415:B416"/>
    <mergeCell ref="B417:B418"/>
    <mergeCell ref="B419:B421"/>
    <mergeCell ref="B422:B424"/>
    <mergeCell ref="B425:B427"/>
    <mergeCell ref="B335:B353"/>
    <mergeCell ref="B354:B362"/>
    <mergeCell ref="B363:B366"/>
    <mergeCell ref="B367:B372"/>
    <mergeCell ref="B373:B376"/>
    <mergeCell ref="B377:B380"/>
    <mergeCell ref="B381:B383"/>
    <mergeCell ref="B384:B388"/>
    <mergeCell ref="B389:B397"/>
    <mergeCell ref="A646:A655"/>
    <mergeCell ref="A656:A657"/>
    <mergeCell ref="B9:B16"/>
    <mergeCell ref="B17:B21"/>
    <mergeCell ref="B22:B28"/>
    <mergeCell ref="B29:B50"/>
    <mergeCell ref="B51:B60"/>
    <mergeCell ref="B61:B66"/>
    <mergeCell ref="B67:B75"/>
    <mergeCell ref="B76:B81"/>
    <mergeCell ref="B82:B117"/>
    <mergeCell ref="B118:B122"/>
    <mergeCell ref="B123:B131"/>
    <mergeCell ref="B132:B141"/>
    <mergeCell ref="B142:B149"/>
    <mergeCell ref="B150:B163"/>
    <mergeCell ref="B164:B172"/>
    <mergeCell ref="B173:B180"/>
    <mergeCell ref="B181:B187"/>
    <mergeCell ref="B188:B191"/>
    <mergeCell ref="B192:B200"/>
    <mergeCell ref="B201:B203"/>
    <mergeCell ref="B204:B208"/>
    <mergeCell ref="B209:B228"/>
    <mergeCell ref="C657:D657"/>
    <mergeCell ref="A9:A427"/>
    <mergeCell ref="A429:A431"/>
    <mergeCell ref="A432:A439"/>
    <mergeCell ref="A440:A442"/>
    <mergeCell ref="A443:A446"/>
    <mergeCell ref="A447:A458"/>
    <mergeCell ref="A459:A460"/>
    <mergeCell ref="A461:A462"/>
    <mergeCell ref="A463:A464"/>
    <mergeCell ref="A465:A468"/>
    <mergeCell ref="A470:A472"/>
    <mergeCell ref="A474:A524"/>
    <mergeCell ref="A525:A542"/>
    <mergeCell ref="A543:A548"/>
    <mergeCell ref="A549:A564"/>
    <mergeCell ref="A565:A582"/>
    <mergeCell ref="A583:A591"/>
    <mergeCell ref="A592:A596"/>
    <mergeCell ref="A597:A615"/>
    <mergeCell ref="A616:A624"/>
    <mergeCell ref="A625:A633"/>
    <mergeCell ref="A634:A641"/>
    <mergeCell ref="A642:A645"/>
    <mergeCell ref="C645:D645"/>
    <mergeCell ref="B646:D646"/>
    <mergeCell ref="C647:D647"/>
    <mergeCell ref="C651:D651"/>
    <mergeCell ref="C652:D652"/>
    <mergeCell ref="C653:D653"/>
    <mergeCell ref="C654:D654"/>
    <mergeCell ref="C655:D655"/>
    <mergeCell ref="B656:D656"/>
    <mergeCell ref="B647:B652"/>
    <mergeCell ref="C648:D650"/>
    <mergeCell ref="C633:D633"/>
    <mergeCell ref="B634:D634"/>
    <mergeCell ref="C635:D635"/>
    <mergeCell ref="C639:D639"/>
    <mergeCell ref="C640:D640"/>
    <mergeCell ref="C641:D641"/>
    <mergeCell ref="B642:D642"/>
    <mergeCell ref="C643:D643"/>
    <mergeCell ref="C644:D644"/>
    <mergeCell ref="B635:B638"/>
    <mergeCell ref="C636:D638"/>
    <mergeCell ref="C618:D618"/>
    <mergeCell ref="C619:D619"/>
    <mergeCell ref="C620:D620"/>
    <mergeCell ref="C621:D621"/>
    <mergeCell ref="B625:D625"/>
    <mergeCell ref="C626:D626"/>
    <mergeCell ref="C627:D627"/>
    <mergeCell ref="C628:D628"/>
    <mergeCell ref="C632:D632"/>
    <mergeCell ref="B617:B620"/>
    <mergeCell ref="B622:B624"/>
    <mergeCell ref="B626:B631"/>
    <mergeCell ref="C622:D624"/>
    <mergeCell ref="C629:D631"/>
    <mergeCell ref="C606:D606"/>
    <mergeCell ref="C607:D607"/>
    <mergeCell ref="C608:D608"/>
    <mergeCell ref="C609:D609"/>
    <mergeCell ref="C610:D610"/>
    <mergeCell ref="C611:D611"/>
    <mergeCell ref="C615:D615"/>
    <mergeCell ref="B616:D616"/>
    <mergeCell ref="C617:D617"/>
    <mergeCell ref="B604:B606"/>
    <mergeCell ref="B607:B610"/>
    <mergeCell ref="B611:B615"/>
    <mergeCell ref="C612:D614"/>
    <mergeCell ref="C595:D595"/>
    <mergeCell ref="C596:D596"/>
    <mergeCell ref="B597:D597"/>
    <mergeCell ref="C598:D598"/>
    <mergeCell ref="C601:D601"/>
    <mergeCell ref="C602:D602"/>
    <mergeCell ref="C603:D603"/>
    <mergeCell ref="C604:D604"/>
    <mergeCell ref="C605:D605"/>
    <mergeCell ref="B593:B595"/>
    <mergeCell ref="B598:B603"/>
    <mergeCell ref="C599:D600"/>
    <mergeCell ref="B583:D583"/>
    <mergeCell ref="C584:D584"/>
    <mergeCell ref="C588:D588"/>
    <mergeCell ref="C589:D589"/>
    <mergeCell ref="C590:D590"/>
    <mergeCell ref="C591:D591"/>
    <mergeCell ref="B592:D592"/>
    <mergeCell ref="C593:D593"/>
    <mergeCell ref="C594:D594"/>
    <mergeCell ref="B584:B588"/>
    <mergeCell ref="C585:D587"/>
    <mergeCell ref="B565:D565"/>
    <mergeCell ref="C566:D566"/>
    <mergeCell ref="C573:D573"/>
    <mergeCell ref="C577:D577"/>
    <mergeCell ref="C578:D578"/>
    <mergeCell ref="C579:D579"/>
    <mergeCell ref="C580:D580"/>
    <mergeCell ref="C581:D581"/>
    <mergeCell ref="C582:D582"/>
    <mergeCell ref="B566:B576"/>
    <mergeCell ref="B577:B579"/>
    <mergeCell ref="C567:D572"/>
    <mergeCell ref="C574:D576"/>
    <mergeCell ref="C563:D563"/>
    <mergeCell ref="C564:D564"/>
    <mergeCell ref="C555:D557"/>
    <mergeCell ref="B525:D525"/>
    <mergeCell ref="C526:E526"/>
    <mergeCell ref="C539:D539"/>
    <mergeCell ref="C540:D540"/>
    <mergeCell ref="C541:D541"/>
    <mergeCell ref="C542:D542"/>
    <mergeCell ref="B543:D543"/>
    <mergeCell ref="C544:D544"/>
    <mergeCell ref="C548:D548"/>
    <mergeCell ref="C503:D503"/>
    <mergeCell ref="C504:D504"/>
    <mergeCell ref="C505:D505"/>
    <mergeCell ref="C506:D506"/>
    <mergeCell ref="C117:D117"/>
    <mergeCell ref="A428:D428"/>
    <mergeCell ref="B443:D443"/>
    <mergeCell ref="B447:D447"/>
    <mergeCell ref="B465:D465"/>
    <mergeCell ref="A469:D469"/>
    <mergeCell ref="B473:E473"/>
    <mergeCell ref="B474:D474"/>
    <mergeCell ref="C475:D475"/>
    <mergeCell ref="B229:B234"/>
    <mergeCell ref="B235:B238"/>
    <mergeCell ref="B239:B248"/>
    <mergeCell ref="B249:B259"/>
    <mergeCell ref="B260:B272"/>
    <mergeCell ref="B273:B281"/>
    <mergeCell ref="B282:B285"/>
    <mergeCell ref="B286:B290"/>
    <mergeCell ref="B291:B292"/>
    <mergeCell ref="B293:B298"/>
    <mergeCell ref="B299:B301"/>
    <mergeCell ref="B302:B303"/>
    <mergeCell ref="B304:B308"/>
    <mergeCell ref="B309:B310"/>
    <mergeCell ref="B311:B334"/>
    <mergeCell ref="A2:J2"/>
    <mergeCell ref="A3:J3"/>
    <mergeCell ref="C5:D5"/>
    <mergeCell ref="A6:D6"/>
    <mergeCell ref="A7:D7"/>
    <mergeCell ref="A8:D8"/>
    <mergeCell ref="C9:E9"/>
    <mergeCell ref="C16:D16"/>
    <mergeCell ref="C21:D21"/>
    <mergeCell ref="C12:C15"/>
    <mergeCell ref="D13:D15"/>
    <mergeCell ref="C10:D11"/>
    <mergeCell ref="C17:D20"/>
    <mergeCell ref="C22:D28"/>
    <mergeCell ref="C29:D50"/>
    <mergeCell ref="C51:D60"/>
    <mergeCell ref="C61:D66"/>
    <mergeCell ref="C67:D75"/>
    <mergeCell ref="C76:D81"/>
    <mergeCell ref="C82:D116"/>
  </mergeCells>
  <phoneticPr fontId="105" type="noConversion"/>
  <conditionalFormatting sqref="H22">
    <cfRule type="duplicateValues" dxfId="16" priority="15"/>
  </conditionalFormatting>
  <conditionalFormatting sqref="H46">
    <cfRule type="duplicateValues" dxfId="15" priority="3"/>
  </conditionalFormatting>
  <conditionalFormatting sqref="H60">
    <cfRule type="duplicateValues" dxfId="14" priority="6"/>
  </conditionalFormatting>
  <conditionalFormatting sqref="H66">
    <cfRule type="duplicateValues" dxfId="13" priority="4"/>
  </conditionalFormatting>
  <conditionalFormatting sqref="H80">
    <cfRule type="duplicateValues" dxfId="12" priority="12"/>
  </conditionalFormatting>
  <conditionalFormatting sqref="H140">
    <cfRule type="duplicateValues" dxfId="11" priority="9"/>
  </conditionalFormatting>
  <conditionalFormatting sqref="H157">
    <cfRule type="duplicateValues" dxfId="10" priority="11"/>
  </conditionalFormatting>
  <conditionalFormatting sqref="H164">
    <cfRule type="duplicateValues" dxfId="9" priority="14"/>
  </conditionalFormatting>
  <conditionalFormatting sqref="H238">
    <cfRule type="duplicateValues" dxfId="8" priority="5"/>
  </conditionalFormatting>
  <conditionalFormatting sqref="H249">
    <cfRule type="duplicateValues" dxfId="7" priority="13"/>
  </conditionalFormatting>
  <conditionalFormatting sqref="H258">
    <cfRule type="duplicateValues" dxfId="6" priority="7"/>
  </conditionalFormatting>
  <conditionalFormatting sqref="H351">
    <cfRule type="duplicateValues" dxfId="5" priority="10"/>
  </conditionalFormatting>
  <conditionalFormatting sqref="H361">
    <cfRule type="duplicateValues" dxfId="4" priority="2"/>
  </conditionalFormatting>
  <conditionalFormatting sqref="H438">
    <cfRule type="duplicateValues" dxfId="3" priority="8"/>
  </conditionalFormatting>
  <conditionalFormatting sqref="H439">
    <cfRule type="duplicateValues" dxfId="2" priority="1"/>
  </conditionalFormatting>
  <pageMargins left="0.70069444444444495" right="0.47222222222222199" top="0.75138888888888899" bottom="0.47222222222222199" header="0.29861111111111099" footer="0.29861111111111099"/>
  <pageSetup paperSize="9" scale="69" fitToHeight="0" orientation="portrait" r:id="rId1"/>
  <headerFooter>
    <oddFooter>&amp;C&amp;"仿宋_GB2312"第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workbookViewId="0">
      <selection activeCell="N14" sqref="N14"/>
    </sheetView>
  </sheetViews>
  <sheetFormatPr defaultColWidth="9" defaultRowHeight="14.25"/>
  <cols>
    <col min="1" max="1" width="8" customWidth="1"/>
    <col min="2" max="2" width="7.75" customWidth="1"/>
    <col min="3" max="3" width="4.625" customWidth="1"/>
    <col min="4" max="4" width="8.75" customWidth="1"/>
    <col min="5" max="6" width="11.875" style="1" customWidth="1"/>
    <col min="7" max="7" width="11.5" style="1" customWidth="1"/>
    <col min="8" max="8" width="9" style="1"/>
    <col min="9" max="9" width="38.625" style="1" customWidth="1"/>
    <col min="10" max="10" width="10" style="1" customWidth="1"/>
  </cols>
  <sheetData>
    <row r="1" spans="1:10" ht="18" customHeight="1">
      <c r="A1" s="2" t="s">
        <v>1889</v>
      </c>
    </row>
    <row r="2" spans="1:10" ht="36.950000000000003" customHeight="1">
      <c r="A2" s="279" t="s">
        <v>1890</v>
      </c>
      <c r="B2" s="279"/>
      <c r="C2" s="279"/>
      <c r="D2" s="279"/>
      <c r="E2" s="279"/>
      <c r="F2" s="279"/>
      <c r="G2" s="279"/>
      <c r="H2" s="279"/>
      <c r="I2" s="279"/>
      <c r="J2" s="279"/>
    </row>
    <row r="3" spans="1:10" ht="24" customHeight="1">
      <c r="A3" s="280" t="s">
        <v>1891</v>
      </c>
      <c r="B3" s="280"/>
      <c r="C3" s="280"/>
      <c r="D3" s="280"/>
      <c r="E3" s="280"/>
      <c r="F3" s="280"/>
      <c r="G3" s="280"/>
      <c r="H3" s="280"/>
      <c r="I3" s="280"/>
      <c r="J3" s="280"/>
    </row>
    <row r="4" spans="1:10" ht="21" customHeight="1">
      <c r="I4" s="3" t="s">
        <v>198</v>
      </c>
    </row>
    <row r="5" spans="1:10" ht="21.95" customHeight="1">
      <c r="A5" s="4" t="s">
        <v>199</v>
      </c>
      <c r="B5" s="4" t="s">
        <v>1</v>
      </c>
      <c r="C5" s="281" t="s">
        <v>200</v>
      </c>
      <c r="D5" s="282"/>
      <c r="E5" s="6" t="s">
        <v>201</v>
      </c>
      <c r="F5" s="6" t="s">
        <v>202</v>
      </c>
      <c r="G5" s="6" t="s">
        <v>203</v>
      </c>
      <c r="H5" s="7" t="s">
        <v>204</v>
      </c>
      <c r="I5" s="8" t="s">
        <v>205</v>
      </c>
      <c r="J5" s="4" t="s">
        <v>206</v>
      </c>
    </row>
    <row r="6" spans="1:10" ht="18.95" customHeight="1">
      <c r="A6" s="283" t="s">
        <v>4</v>
      </c>
      <c r="B6" s="284"/>
      <c r="C6" s="284"/>
      <c r="D6" s="284"/>
      <c r="E6" s="6"/>
      <c r="F6" s="6"/>
      <c r="G6" s="6"/>
      <c r="H6" s="7"/>
      <c r="I6" s="8"/>
      <c r="J6" s="6">
        <f>SUM(J7+J72)</f>
        <v>97</v>
      </c>
    </row>
    <row r="7" spans="1:10" ht="18" customHeight="1">
      <c r="A7" s="283" t="s">
        <v>5</v>
      </c>
      <c r="B7" s="284"/>
      <c r="C7" s="284"/>
      <c r="D7" s="284"/>
      <c r="E7" s="6"/>
      <c r="F7" s="6"/>
      <c r="G7" s="6"/>
      <c r="H7" s="7"/>
      <c r="I7" s="8"/>
      <c r="J7" s="6">
        <f>SUM(J8+J64+J69)</f>
        <v>91</v>
      </c>
    </row>
    <row r="8" spans="1:10" ht="20.100000000000001" customHeight="1">
      <c r="A8" s="283" t="s">
        <v>6</v>
      </c>
      <c r="B8" s="284"/>
      <c r="C8" s="284"/>
      <c r="D8" s="284"/>
      <c r="E8" s="112"/>
      <c r="F8" s="112"/>
      <c r="G8" s="112"/>
      <c r="H8" s="113"/>
      <c r="I8" s="132"/>
      <c r="J8" s="112">
        <f>SUM(J9+J11+J15+J17+J21+J23+J25+J28+J30+J32+J34+J36+J39+J41+J47+J51+J53+J57+J59+J62+J55)</f>
        <v>82</v>
      </c>
    </row>
    <row r="9" spans="1:10" ht="24" customHeight="1">
      <c r="A9" s="333" t="s">
        <v>7</v>
      </c>
      <c r="B9" s="391">
        <v>100001</v>
      </c>
      <c r="C9" s="285" t="s">
        <v>8</v>
      </c>
      <c r="D9" s="286"/>
      <c r="E9" s="287"/>
      <c r="F9" s="114"/>
      <c r="G9" s="114"/>
      <c r="H9" s="115"/>
      <c r="I9" s="133"/>
      <c r="J9" s="121">
        <v>1</v>
      </c>
    </row>
    <row r="10" spans="1:10" ht="27" customHeight="1">
      <c r="A10" s="334"/>
      <c r="B10" s="355"/>
      <c r="C10" s="293" t="s">
        <v>9</v>
      </c>
      <c r="D10" s="294"/>
      <c r="E10" s="116" t="s">
        <v>1892</v>
      </c>
      <c r="F10" s="116" t="s">
        <v>208</v>
      </c>
      <c r="G10" s="116" t="s">
        <v>247</v>
      </c>
      <c r="H10" s="116" t="s">
        <v>1893</v>
      </c>
      <c r="I10" s="130" t="s">
        <v>1894</v>
      </c>
      <c r="J10" s="116">
        <v>1</v>
      </c>
    </row>
    <row r="11" spans="1:10" ht="24" customHeight="1">
      <c r="A11" s="334"/>
      <c r="B11" s="356">
        <v>100005</v>
      </c>
      <c r="C11" s="288" t="s">
        <v>13</v>
      </c>
      <c r="D11" s="289"/>
      <c r="E11" s="117" t="s">
        <v>3</v>
      </c>
      <c r="F11" s="117"/>
      <c r="G11" s="117"/>
      <c r="H11" s="117"/>
      <c r="I11" s="117"/>
      <c r="J11" s="117">
        <v>11</v>
      </c>
    </row>
    <row r="12" spans="1:10" s="109" customFormat="1" ht="24.95" customHeight="1">
      <c r="A12" s="334"/>
      <c r="B12" s="356"/>
      <c r="C12" s="378"/>
      <c r="D12" s="294"/>
      <c r="E12" s="116" t="s">
        <v>1895</v>
      </c>
      <c r="F12" s="116" t="s">
        <v>208</v>
      </c>
      <c r="G12" s="116" t="s">
        <v>247</v>
      </c>
      <c r="H12" s="116" t="s">
        <v>1896</v>
      </c>
      <c r="I12" s="130" t="s">
        <v>1897</v>
      </c>
      <c r="J12" s="116">
        <v>1</v>
      </c>
    </row>
    <row r="13" spans="1:10" s="109" customFormat="1" ht="29.1" customHeight="1">
      <c r="A13" s="334"/>
      <c r="B13" s="356"/>
      <c r="C13" s="378"/>
      <c r="D13" s="294"/>
      <c r="E13" s="116" t="s">
        <v>1898</v>
      </c>
      <c r="F13" s="116" t="s">
        <v>221</v>
      </c>
      <c r="G13" s="116" t="s">
        <v>222</v>
      </c>
      <c r="H13" s="116" t="s">
        <v>263</v>
      </c>
      <c r="I13" s="130" t="s">
        <v>1899</v>
      </c>
      <c r="J13" s="121">
        <v>5</v>
      </c>
    </row>
    <row r="14" spans="1:10" s="109" customFormat="1" ht="21.95" customHeight="1">
      <c r="A14" s="334"/>
      <c r="B14" s="356"/>
      <c r="C14" s="378"/>
      <c r="D14" s="294"/>
      <c r="E14" s="116" t="s">
        <v>1900</v>
      </c>
      <c r="F14" s="116" t="s">
        <v>221</v>
      </c>
      <c r="G14" s="116" t="s">
        <v>222</v>
      </c>
      <c r="H14" s="116" t="s">
        <v>282</v>
      </c>
      <c r="I14" s="130" t="s">
        <v>1901</v>
      </c>
      <c r="J14" s="121">
        <v>5</v>
      </c>
    </row>
    <row r="15" spans="1:10" ht="23.1" customHeight="1">
      <c r="A15" s="334"/>
      <c r="B15" s="290">
        <v>100009</v>
      </c>
      <c r="C15" s="290" t="s">
        <v>17</v>
      </c>
      <c r="D15" s="290"/>
      <c r="E15" s="119" t="s">
        <v>3</v>
      </c>
      <c r="F15" s="119"/>
      <c r="G15" s="120"/>
      <c r="H15" s="119"/>
      <c r="I15" s="134"/>
      <c r="J15" s="118">
        <v>1</v>
      </c>
    </row>
    <row r="16" spans="1:10" s="109" customFormat="1" ht="24.95" customHeight="1">
      <c r="A16" s="334"/>
      <c r="B16" s="290"/>
      <c r="C16" s="290"/>
      <c r="D16" s="290"/>
      <c r="E16" s="116" t="s">
        <v>1902</v>
      </c>
      <c r="F16" s="116" t="s">
        <v>208</v>
      </c>
      <c r="G16" s="116" t="s">
        <v>247</v>
      </c>
      <c r="H16" s="116" t="s">
        <v>1903</v>
      </c>
      <c r="I16" s="130" t="s">
        <v>1904</v>
      </c>
      <c r="J16" s="116">
        <v>1</v>
      </c>
    </row>
    <row r="17" spans="1:10" ht="23.1" customHeight="1">
      <c r="A17" s="334"/>
      <c r="B17" s="277">
        <v>100010</v>
      </c>
      <c r="C17" s="385" t="s">
        <v>18</v>
      </c>
      <c r="D17" s="386"/>
      <c r="E17" s="121" t="s">
        <v>3</v>
      </c>
      <c r="F17" s="122"/>
      <c r="G17" s="123"/>
      <c r="H17" s="123"/>
      <c r="I17" s="122"/>
      <c r="J17" s="121">
        <v>7</v>
      </c>
    </row>
    <row r="18" spans="1:10" s="109" customFormat="1" ht="27" customHeight="1">
      <c r="A18" s="334"/>
      <c r="B18" s="278"/>
      <c r="C18" s="387"/>
      <c r="D18" s="326"/>
      <c r="E18" s="116" t="s">
        <v>1905</v>
      </c>
      <c r="F18" s="116" t="s">
        <v>208</v>
      </c>
      <c r="G18" s="116" t="s">
        <v>247</v>
      </c>
      <c r="H18" s="116" t="s">
        <v>1906</v>
      </c>
      <c r="I18" s="130" t="s">
        <v>1907</v>
      </c>
      <c r="J18" s="116">
        <v>1</v>
      </c>
    </row>
    <row r="19" spans="1:10" s="109" customFormat="1" ht="26.1" customHeight="1">
      <c r="A19" s="334"/>
      <c r="B19" s="278"/>
      <c r="C19" s="387"/>
      <c r="D19" s="326"/>
      <c r="E19" s="116" t="s">
        <v>1908</v>
      </c>
      <c r="F19" s="116" t="s">
        <v>208</v>
      </c>
      <c r="G19" s="116" t="s">
        <v>247</v>
      </c>
      <c r="H19" s="116" t="s">
        <v>1909</v>
      </c>
      <c r="I19" s="130" t="s">
        <v>1910</v>
      </c>
      <c r="J19" s="116">
        <v>1</v>
      </c>
    </row>
    <row r="20" spans="1:10" s="109" customFormat="1" ht="27.95" customHeight="1">
      <c r="A20" s="334"/>
      <c r="B20" s="278"/>
      <c r="C20" s="387"/>
      <c r="D20" s="326"/>
      <c r="E20" s="116" t="s">
        <v>1911</v>
      </c>
      <c r="F20" s="116" t="s">
        <v>221</v>
      </c>
      <c r="G20" s="116" t="s">
        <v>222</v>
      </c>
      <c r="H20" s="116" t="s">
        <v>428</v>
      </c>
      <c r="I20" s="130" t="s">
        <v>1912</v>
      </c>
      <c r="J20" s="121">
        <v>5</v>
      </c>
    </row>
    <row r="21" spans="1:10" ht="21" customHeight="1">
      <c r="A21" s="334"/>
      <c r="B21" s="296">
        <v>100012</v>
      </c>
      <c r="C21" s="328" t="s">
        <v>20</v>
      </c>
      <c r="D21" s="296"/>
      <c r="E21" s="121" t="s">
        <v>3</v>
      </c>
      <c r="F21" s="121"/>
      <c r="G21" s="121"/>
      <c r="H21" s="121"/>
      <c r="I21" s="121"/>
      <c r="J21" s="121">
        <v>1</v>
      </c>
    </row>
    <row r="22" spans="1:10" s="109" customFormat="1" ht="26.1" customHeight="1">
      <c r="A22" s="334"/>
      <c r="B22" s="298"/>
      <c r="C22" s="377"/>
      <c r="D22" s="298"/>
      <c r="E22" s="116" t="s">
        <v>1913</v>
      </c>
      <c r="F22" s="116" t="s">
        <v>208</v>
      </c>
      <c r="G22" s="116" t="s">
        <v>247</v>
      </c>
      <c r="H22" s="116" t="s">
        <v>1914</v>
      </c>
      <c r="I22" s="130" t="s">
        <v>1915</v>
      </c>
      <c r="J22" s="116">
        <v>1</v>
      </c>
    </row>
    <row r="23" spans="1:10" ht="21.95" customHeight="1">
      <c r="A23" s="334"/>
      <c r="B23" s="276">
        <v>100014</v>
      </c>
      <c r="C23" s="290" t="s">
        <v>22</v>
      </c>
      <c r="D23" s="290"/>
      <c r="E23" s="123" t="s">
        <v>3</v>
      </c>
      <c r="F23" s="124"/>
      <c r="G23" s="125"/>
      <c r="H23" s="124"/>
      <c r="I23" s="129"/>
      <c r="J23" s="121">
        <v>1</v>
      </c>
    </row>
    <row r="24" spans="1:10" s="109" customFormat="1" ht="27.95" customHeight="1">
      <c r="A24" s="334"/>
      <c r="B24" s="276"/>
      <c r="C24" s="290"/>
      <c r="D24" s="290"/>
      <c r="E24" s="116" t="s">
        <v>1916</v>
      </c>
      <c r="F24" s="116" t="s">
        <v>208</v>
      </c>
      <c r="G24" s="116" t="s">
        <v>247</v>
      </c>
      <c r="H24" s="116" t="s">
        <v>1917</v>
      </c>
      <c r="I24" s="130" t="s">
        <v>1918</v>
      </c>
      <c r="J24" s="116">
        <v>1</v>
      </c>
    </row>
    <row r="25" spans="1:10" ht="21.95" customHeight="1">
      <c r="A25" s="334"/>
      <c r="B25" s="276">
        <v>100015</v>
      </c>
      <c r="C25" s="288" t="s">
        <v>23</v>
      </c>
      <c r="D25" s="289"/>
      <c r="E25" s="121" t="s">
        <v>3</v>
      </c>
      <c r="F25" s="121"/>
      <c r="G25" s="121"/>
      <c r="H25" s="121"/>
      <c r="I25" s="121"/>
      <c r="J25" s="123">
        <v>3</v>
      </c>
    </row>
    <row r="26" spans="1:10" s="109" customFormat="1" ht="30" customHeight="1">
      <c r="A26" s="334"/>
      <c r="B26" s="276"/>
      <c r="C26" s="378"/>
      <c r="D26" s="294"/>
      <c r="E26" s="116" t="s">
        <v>1919</v>
      </c>
      <c r="F26" s="116" t="s">
        <v>230</v>
      </c>
      <c r="G26" s="116" t="s">
        <v>247</v>
      </c>
      <c r="H26" s="116" t="s">
        <v>1920</v>
      </c>
      <c r="I26" s="130" t="s">
        <v>1921</v>
      </c>
      <c r="J26" s="116">
        <v>2</v>
      </c>
    </row>
    <row r="27" spans="1:10" s="109" customFormat="1" ht="24.95" customHeight="1">
      <c r="A27" s="334"/>
      <c r="B27" s="276"/>
      <c r="C27" s="378"/>
      <c r="D27" s="294"/>
      <c r="E27" s="116" t="s">
        <v>1922</v>
      </c>
      <c r="F27" s="116" t="s">
        <v>208</v>
      </c>
      <c r="G27" s="116" t="s">
        <v>247</v>
      </c>
      <c r="H27" s="116" t="s">
        <v>1923</v>
      </c>
      <c r="I27" s="130" t="s">
        <v>1924</v>
      </c>
      <c r="J27" s="116">
        <v>1</v>
      </c>
    </row>
    <row r="28" spans="1:10" ht="21.95" customHeight="1">
      <c r="A28" s="334"/>
      <c r="B28" s="361">
        <v>100017</v>
      </c>
      <c r="C28" s="290" t="s">
        <v>25</v>
      </c>
      <c r="D28" s="290"/>
      <c r="E28" s="121" t="s">
        <v>3</v>
      </c>
      <c r="F28" s="121"/>
      <c r="G28" s="121"/>
      <c r="H28" s="121"/>
      <c r="I28" s="121"/>
      <c r="J28" s="121">
        <v>1</v>
      </c>
    </row>
    <row r="29" spans="1:10" s="109" customFormat="1" ht="30" customHeight="1">
      <c r="A29" s="334"/>
      <c r="B29" s="362"/>
      <c r="C29" s="290"/>
      <c r="D29" s="290"/>
      <c r="E29" s="116" t="s">
        <v>1925</v>
      </c>
      <c r="F29" s="116" t="s">
        <v>208</v>
      </c>
      <c r="G29" s="116" t="s">
        <v>247</v>
      </c>
      <c r="H29" s="116" t="s">
        <v>1926</v>
      </c>
      <c r="I29" s="130" t="s">
        <v>1927</v>
      </c>
      <c r="J29" s="116">
        <v>1</v>
      </c>
    </row>
    <row r="30" spans="1:10" ht="21.95" customHeight="1">
      <c r="A30" s="334"/>
      <c r="B30" s="362">
        <v>100019</v>
      </c>
      <c r="C30" s="290" t="s">
        <v>27</v>
      </c>
      <c r="D30" s="290"/>
      <c r="E30" s="124" t="s">
        <v>3</v>
      </c>
      <c r="F30" s="124"/>
      <c r="G30" s="125"/>
      <c r="H30" s="124"/>
      <c r="I30" s="129"/>
      <c r="J30" s="121">
        <v>1</v>
      </c>
    </row>
    <row r="31" spans="1:10" s="109" customFormat="1" ht="27" customHeight="1">
      <c r="A31" s="334"/>
      <c r="B31" s="362"/>
      <c r="C31" s="290"/>
      <c r="D31" s="290"/>
      <c r="E31" s="116" t="s">
        <v>1928</v>
      </c>
      <c r="F31" s="116" t="s">
        <v>208</v>
      </c>
      <c r="G31" s="116" t="s">
        <v>247</v>
      </c>
      <c r="H31" s="116" t="s">
        <v>1929</v>
      </c>
      <c r="I31" s="130" t="s">
        <v>1930</v>
      </c>
      <c r="J31" s="116">
        <v>1</v>
      </c>
    </row>
    <row r="32" spans="1:10" ht="21.95" customHeight="1">
      <c r="A32" s="334"/>
      <c r="B32" s="361">
        <v>100020</v>
      </c>
      <c r="C32" s="377" t="s">
        <v>28</v>
      </c>
      <c r="D32" s="298"/>
      <c r="E32" s="126" t="s">
        <v>3</v>
      </c>
      <c r="F32" s="121"/>
      <c r="G32" s="121"/>
      <c r="H32" s="121"/>
      <c r="I32" s="121"/>
      <c r="J32" s="121">
        <v>1</v>
      </c>
    </row>
    <row r="33" spans="1:10" s="109" customFormat="1" ht="21.95" customHeight="1">
      <c r="A33" s="334"/>
      <c r="B33" s="361"/>
      <c r="C33" s="377"/>
      <c r="D33" s="298"/>
      <c r="E33" s="116" t="s">
        <v>1931</v>
      </c>
      <c r="F33" s="116" t="s">
        <v>208</v>
      </c>
      <c r="G33" s="116" t="s">
        <v>247</v>
      </c>
      <c r="H33" s="116" t="s">
        <v>1932</v>
      </c>
      <c r="I33" s="130" t="s">
        <v>1933</v>
      </c>
      <c r="J33" s="116">
        <v>1</v>
      </c>
    </row>
    <row r="34" spans="1:10" ht="27" customHeight="1">
      <c r="A34" s="334"/>
      <c r="B34" s="276">
        <v>100024</v>
      </c>
      <c r="C34" s="290" t="s">
        <v>32</v>
      </c>
      <c r="D34" s="290"/>
      <c r="E34" s="121" t="s">
        <v>3</v>
      </c>
      <c r="F34" s="121"/>
      <c r="G34" s="121"/>
      <c r="H34" s="121"/>
      <c r="I34" s="121"/>
      <c r="J34" s="121">
        <v>5</v>
      </c>
    </row>
    <row r="35" spans="1:10" s="109" customFormat="1" ht="29.1" customHeight="1">
      <c r="A35" s="334"/>
      <c r="B35" s="276"/>
      <c r="C35" s="290"/>
      <c r="D35" s="290"/>
      <c r="E35" s="116" t="s">
        <v>1934</v>
      </c>
      <c r="F35" s="121" t="s">
        <v>221</v>
      </c>
      <c r="G35" s="121" t="s">
        <v>222</v>
      </c>
      <c r="H35" s="127" t="s">
        <v>1935</v>
      </c>
      <c r="I35" s="130" t="s">
        <v>1936</v>
      </c>
      <c r="J35" s="121">
        <v>5</v>
      </c>
    </row>
    <row r="36" spans="1:10" ht="21" customHeight="1">
      <c r="A36" s="334"/>
      <c r="B36" s="308">
        <v>100028</v>
      </c>
      <c r="C36" s="290" t="s">
        <v>36</v>
      </c>
      <c r="D36" s="290"/>
      <c r="E36" s="121" t="s">
        <v>3</v>
      </c>
      <c r="F36" s="128"/>
      <c r="G36" s="128"/>
      <c r="H36" s="128"/>
      <c r="I36" s="128"/>
      <c r="J36" s="121">
        <v>2</v>
      </c>
    </row>
    <row r="37" spans="1:10" s="109" customFormat="1" ht="27" customHeight="1">
      <c r="A37" s="334"/>
      <c r="B37" s="309"/>
      <c r="C37" s="290"/>
      <c r="D37" s="290"/>
      <c r="E37" s="116" t="s">
        <v>1937</v>
      </c>
      <c r="F37" s="116" t="s">
        <v>208</v>
      </c>
      <c r="G37" s="116" t="s">
        <v>247</v>
      </c>
      <c r="H37" s="116" t="s">
        <v>1938</v>
      </c>
      <c r="I37" s="130" t="s">
        <v>1939</v>
      </c>
      <c r="J37" s="116">
        <v>1</v>
      </c>
    </row>
    <row r="38" spans="1:10" s="109" customFormat="1" ht="21.95" customHeight="1">
      <c r="A38" s="334"/>
      <c r="B38" s="309"/>
      <c r="C38" s="290"/>
      <c r="D38" s="290"/>
      <c r="E38" s="116" t="s">
        <v>1940</v>
      </c>
      <c r="F38" s="116" t="s">
        <v>208</v>
      </c>
      <c r="G38" s="116" t="s">
        <v>247</v>
      </c>
      <c r="H38" s="116" t="s">
        <v>1941</v>
      </c>
      <c r="I38" s="130" t="s">
        <v>1942</v>
      </c>
      <c r="J38" s="116">
        <v>1</v>
      </c>
    </row>
    <row r="39" spans="1:10" ht="23.1" customHeight="1">
      <c r="A39" s="389"/>
      <c r="B39" s="275">
        <v>100034</v>
      </c>
      <c r="C39" s="290" t="s">
        <v>42</v>
      </c>
      <c r="D39" s="290"/>
      <c r="E39" s="129" t="s">
        <v>3</v>
      </c>
      <c r="F39" s="129"/>
      <c r="G39" s="129"/>
      <c r="H39" s="129"/>
      <c r="I39" s="129"/>
      <c r="J39" s="121">
        <v>1</v>
      </c>
    </row>
    <row r="40" spans="1:10" s="109" customFormat="1" ht="23.1" customHeight="1">
      <c r="A40" s="389"/>
      <c r="B40" s="275"/>
      <c r="C40" s="290"/>
      <c r="D40" s="290"/>
      <c r="E40" s="116" t="s">
        <v>1943</v>
      </c>
      <c r="F40" s="116" t="s">
        <v>208</v>
      </c>
      <c r="G40" s="116" t="s">
        <v>247</v>
      </c>
      <c r="H40" s="116" t="s">
        <v>1944</v>
      </c>
      <c r="I40" s="130" t="s">
        <v>1945</v>
      </c>
      <c r="J40" s="116">
        <v>1</v>
      </c>
    </row>
    <row r="41" spans="1:10" ht="21.95" customHeight="1">
      <c r="A41" s="334"/>
      <c r="B41" s="277">
        <v>100043</v>
      </c>
      <c r="C41" s="381" t="s">
        <v>47</v>
      </c>
      <c r="D41" s="382"/>
      <c r="E41" s="121" t="s">
        <v>3</v>
      </c>
      <c r="F41" s="121"/>
      <c r="G41" s="121"/>
      <c r="H41" s="121"/>
      <c r="I41" s="121"/>
      <c r="J41" s="121">
        <v>22</v>
      </c>
    </row>
    <row r="42" spans="1:10" s="109" customFormat="1" ht="21.95" customHeight="1">
      <c r="A42" s="334"/>
      <c r="B42" s="278"/>
      <c r="C42" s="383"/>
      <c r="D42" s="384"/>
      <c r="E42" s="130" t="s">
        <v>1946</v>
      </c>
      <c r="F42" s="130" t="s">
        <v>230</v>
      </c>
      <c r="G42" s="130" t="s">
        <v>247</v>
      </c>
      <c r="H42" s="130" t="s">
        <v>1947</v>
      </c>
      <c r="I42" s="130" t="s">
        <v>1948</v>
      </c>
      <c r="J42" s="130">
        <v>2</v>
      </c>
    </row>
    <row r="43" spans="1:10" s="109" customFormat="1" ht="21.95" customHeight="1">
      <c r="A43" s="334"/>
      <c r="B43" s="278"/>
      <c r="C43" s="383"/>
      <c r="D43" s="384"/>
      <c r="E43" s="121" t="s">
        <v>1949</v>
      </c>
      <c r="F43" s="121" t="s">
        <v>221</v>
      </c>
      <c r="G43" s="121" t="s">
        <v>222</v>
      </c>
      <c r="H43" s="121" t="s">
        <v>1950</v>
      </c>
      <c r="I43" s="121" t="s">
        <v>1951</v>
      </c>
      <c r="J43" s="121">
        <v>5</v>
      </c>
    </row>
    <row r="44" spans="1:10" s="110" customFormat="1" ht="32.1" customHeight="1">
      <c r="A44" s="334"/>
      <c r="B44" s="278"/>
      <c r="C44" s="383"/>
      <c r="D44" s="384"/>
      <c r="E44" s="121" t="s">
        <v>1952</v>
      </c>
      <c r="F44" s="121" t="s">
        <v>221</v>
      </c>
      <c r="G44" s="121" t="s">
        <v>222</v>
      </c>
      <c r="H44" s="121" t="s">
        <v>1953</v>
      </c>
      <c r="I44" s="135" t="s">
        <v>1954</v>
      </c>
      <c r="J44" s="121">
        <v>5</v>
      </c>
    </row>
    <row r="45" spans="1:10" s="110" customFormat="1" ht="24" customHeight="1">
      <c r="A45" s="334"/>
      <c r="B45" s="278"/>
      <c r="C45" s="383"/>
      <c r="D45" s="384"/>
      <c r="E45" s="121" t="s">
        <v>1955</v>
      </c>
      <c r="F45" s="121" t="s">
        <v>221</v>
      </c>
      <c r="G45" s="121" t="s">
        <v>222</v>
      </c>
      <c r="H45" s="121" t="s">
        <v>1953</v>
      </c>
      <c r="I45" s="135" t="s">
        <v>1956</v>
      </c>
      <c r="J45" s="121">
        <v>5</v>
      </c>
    </row>
    <row r="46" spans="1:10" s="109" customFormat="1" ht="21.95" customHeight="1">
      <c r="A46" s="334"/>
      <c r="B46" s="278"/>
      <c r="C46" s="383"/>
      <c r="D46" s="384"/>
      <c r="E46" s="121" t="s">
        <v>1957</v>
      </c>
      <c r="F46" s="121" t="s">
        <v>221</v>
      </c>
      <c r="G46" s="121" t="s">
        <v>222</v>
      </c>
      <c r="H46" s="121" t="s">
        <v>1958</v>
      </c>
      <c r="I46" s="135" t="s">
        <v>1959</v>
      </c>
      <c r="J46" s="121">
        <v>5</v>
      </c>
    </row>
    <row r="47" spans="1:10" ht="21.95" customHeight="1">
      <c r="A47" s="334"/>
      <c r="B47" s="276">
        <v>100050</v>
      </c>
      <c r="C47" s="290" t="s">
        <v>49</v>
      </c>
      <c r="D47" s="290"/>
      <c r="E47" s="121" t="s">
        <v>3</v>
      </c>
      <c r="F47" s="121"/>
      <c r="G47" s="121"/>
      <c r="H47" s="121"/>
      <c r="I47" s="121"/>
      <c r="J47" s="121">
        <v>8</v>
      </c>
    </row>
    <row r="48" spans="1:10" s="109" customFormat="1" ht="29.1" customHeight="1">
      <c r="A48" s="334"/>
      <c r="B48" s="276"/>
      <c r="C48" s="290"/>
      <c r="D48" s="290"/>
      <c r="E48" s="116" t="s">
        <v>1960</v>
      </c>
      <c r="F48" s="116" t="s">
        <v>208</v>
      </c>
      <c r="G48" s="116" t="s">
        <v>247</v>
      </c>
      <c r="H48" s="116" t="s">
        <v>1961</v>
      </c>
      <c r="I48" s="130" t="s">
        <v>1962</v>
      </c>
      <c r="J48" s="116">
        <v>1</v>
      </c>
    </row>
    <row r="49" spans="1:10" s="109" customFormat="1" ht="30" customHeight="1">
      <c r="A49" s="334"/>
      <c r="B49" s="276"/>
      <c r="C49" s="290"/>
      <c r="D49" s="290"/>
      <c r="E49" s="116" t="s">
        <v>1963</v>
      </c>
      <c r="F49" s="116" t="s">
        <v>208</v>
      </c>
      <c r="G49" s="116" t="s">
        <v>247</v>
      </c>
      <c r="H49" s="116" t="s">
        <v>1964</v>
      </c>
      <c r="I49" s="130" t="s">
        <v>1965</v>
      </c>
      <c r="J49" s="116">
        <v>1</v>
      </c>
    </row>
    <row r="50" spans="1:10" s="109" customFormat="1" ht="33" customHeight="1">
      <c r="A50" s="334"/>
      <c r="B50" s="276"/>
      <c r="C50" s="290"/>
      <c r="D50" s="290"/>
      <c r="E50" s="116" t="s">
        <v>1966</v>
      </c>
      <c r="F50" s="116" t="s">
        <v>221</v>
      </c>
      <c r="G50" s="116" t="s">
        <v>222</v>
      </c>
      <c r="H50" s="116" t="s">
        <v>1967</v>
      </c>
      <c r="I50" s="130" t="s">
        <v>1968</v>
      </c>
      <c r="J50" s="121">
        <v>6</v>
      </c>
    </row>
    <row r="51" spans="1:10" ht="21.95" customHeight="1">
      <c r="A51" s="334"/>
      <c r="B51" s="278">
        <v>100051</v>
      </c>
      <c r="C51" s="377" t="s">
        <v>50</v>
      </c>
      <c r="D51" s="298"/>
      <c r="E51" s="121" t="s">
        <v>3</v>
      </c>
      <c r="F51" s="121"/>
      <c r="G51" s="121"/>
      <c r="H51" s="121"/>
      <c r="I51" s="121"/>
      <c r="J51" s="121">
        <v>6</v>
      </c>
    </row>
    <row r="52" spans="1:10" s="110" customFormat="1" ht="21.95" customHeight="1">
      <c r="A52" s="334"/>
      <c r="B52" s="278"/>
      <c r="C52" s="377"/>
      <c r="D52" s="298"/>
      <c r="E52" s="116" t="s">
        <v>1969</v>
      </c>
      <c r="F52" s="121" t="s">
        <v>221</v>
      </c>
      <c r="G52" s="121" t="s">
        <v>222</v>
      </c>
      <c r="H52" s="121" t="s">
        <v>1156</v>
      </c>
      <c r="I52" s="136" t="s">
        <v>1970</v>
      </c>
      <c r="J52" s="121">
        <v>6</v>
      </c>
    </row>
    <row r="53" spans="1:10" ht="24" customHeight="1">
      <c r="A53" s="334"/>
      <c r="B53" s="276">
        <v>100054</v>
      </c>
      <c r="C53" s="328" t="s">
        <v>51</v>
      </c>
      <c r="D53" s="296"/>
      <c r="E53" s="121" t="s">
        <v>3</v>
      </c>
      <c r="F53" s="124"/>
      <c r="G53" s="125"/>
      <c r="H53" s="124"/>
      <c r="I53" s="129"/>
      <c r="J53" s="121">
        <v>1</v>
      </c>
    </row>
    <row r="54" spans="1:10" s="109" customFormat="1" ht="27" customHeight="1">
      <c r="A54" s="334"/>
      <c r="B54" s="276"/>
      <c r="C54" s="377"/>
      <c r="D54" s="298"/>
      <c r="E54" s="121" t="s">
        <v>1971</v>
      </c>
      <c r="F54" s="121" t="s">
        <v>208</v>
      </c>
      <c r="G54" s="116" t="s">
        <v>247</v>
      </c>
      <c r="H54" s="121" t="s">
        <v>1972</v>
      </c>
      <c r="I54" s="121" t="s">
        <v>1973</v>
      </c>
      <c r="J54" s="121">
        <v>1</v>
      </c>
    </row>
    <row r="55" spans="1:10" s="109" customFormat="1" ht="27" customHeight="1">
      <c r="A55" s="334"/>
      <c r="B55" s="275">
        <v>100058</v>
      </c>
      <c r="C55" s="290" t="s">
        <v>52</v>
      </c>
      <c r="D55" s="290"/>
      <c r="E55" s="130" t="s">
        <v>3</v>
      </c>
      <c r="F55" s="130"/>
      <c r="G55" s="130"/>
      <c r="H55" s="130"/>
      <c r="I55" s="130"/>
      <c r="J55" s="130">
        <v>1</v>
      </c>
    </row>
    <row r="56" spans="1:10" s="109" customFormat="1" ht="27" customHeight="1">
      <c r="A56" s="334"/>
      <c r="B56" s="275"/>
      <c r="C56" s="290"/>
      <c r="D56" s="290"/>
      <c r="E56" s="116" t="s">
        <v>1974</v>
      </c>
      <c r="F56" s="116" t="s">
        <v>208</v>
      </c>
      <c r="G56" s="116" t="s">
        <v>247</v>
      </c>
      <c r="H56" s="116" t="s">
        <v>1975</v>
      </c>
      <c r="I56" s="130" t="s">
        <v>1976</v>
      </c>
      <c r="J56" s="116">
        <v>1</v>
      </c>
    </row>
    <row r="57" spans="1:10" ht="21.95" customHeight="1">
      <c r="A57" s="334"/>
      <c r="B57" s="277">
        <v>100059</v>
      </c>
      <c r="C57" s="328" t="s">
        <v>53</v>
      </c>
      <c r="D57" s="296"/>
      <c r="E57" s="121" t="s">
        <v>3</v>
      </c>
      <c r="F57" s="121"/>
      <c r="G57" s="121"/>
      <c r="H57" s="121"/>
      <c r="I57" s="121"/>
      <c r="J57" s="121">
        <v>1</v>
      </c>
    </row>
    <row r="58" spans="1:10" s="109" customFormat="1" ht="29.1" customHeight="1">
      <c r="A58" s="334"/>
      <c r="B58" s="278"/>
      <c r="C58" s="377"/>
      <c r="D58" s="298"/>
      <c r="E58" s="116" t="s">
        <v>1977</v>
      </c>
      <c r="F58" s="116" t="s">
        <v>208</v>
      </c>
      <c r="G58" s="116" t="s">
        <v>247</v>
      </c>
      <c r="H58" s="116" t="s">
        <v>1252</v>
      </c>
      <c r="I58" s="130" t="s">
        <v>1978</v>
      </c>
      <c r="J58" s="116">
        <v>1</v>
      </c>
    </row>
    <row r="59" spans="1:10" ht="27" customHeight="1">
      <c r="A59" s="334"/>
      <c r="B59" s="275">
        <v>100067</v>
      </c>
      <c r="C59" s="290" t="s">
        <v>60</v>
      </c>
      <c r="D59" s="290"/>
      <c r="E59" s="121" t="s">
        <v>3</v>
      </c>
      <c r="F59" s="121"/>
      <c r="G59" s="121"/>
      <c r="H59" s="121"/>
      <c r="I59" s="121"/>
      <c r="J59" s="121">
        <v>6</v>
      </c>
    </row>
    <row r="60" spans="1:10" ht="27" customHeight="1">
      <c r="A60" s="334"/>
      <c r="B60" s="275"/>
      <c r="C60" s="290"/>
      <c r="D60" s="290"/>
      <c r="E60" s="130" t="s">
        <v>1979</v>
      </c>
      <c r="F60" s="130" t="s">
        <v>208</v>
      </c>
      <c r="G60" s="130" t="s">
        <v>247</v>
      </c>
      <c r="H60" s="130" t="s">
        <v>1980</v>
      </c>
      <c r="I60" s="130" t="s">
        <v>1981</v>
      </c>
      <c r="J60" s="130">
        <v>1</v>
      </c>
    </row>
    <row r="61" spans="1:10" ht="27" customHeight="1">
      <c r="A61" s="334"/>
      <c r="B61" s="275"/>
      <c r="C61" s="290"/>
      <c r="D61" s="290"/>
      <c r="E61" s="130" t="s">
        <v>1982</v>
      </c>
      <c r="F61" s="130" t="s">
        <v>221</v>
      </c>
      <c r="G61" s="130" t="s">
        <v>222</v>
      </c>
      <c r="H61" s="130" t="s">
        <v>1983</v>
      </c>
      <c r="I61" s="130" t="s">
        <v>1984</v>
      </c>
      <c r="J61" s="130">
        <v>5</v>
      </c>
    </row>
    <row r="62" spans="1:10" ht="27" customHeight="1">
      <c r="A62" s="334"/>
      <c r="B62" s="275">
        <v>210004</v>
      </c>
      <c r="C62" s="290" t="s">
        <v>61</v>
      </c>
      <c r="D62" s="290"/>
      <c r="E62" s="126" t="s">
        <v>3</v>
      </c>
      <c r="F62" s="126"/>
      <c r="G62" s="126"/>
      <c r="H62" s="126"/>
      <c r="I62" s="126"/>
      <c r="J62" s="126">
        <v>1</v>
      </c>
    </row>
    <row r="63" spans="1:10" s="111" customFormat="1" ht="27" customHeight="1">
      <c r="A63" s="390"/>
      <c r="B63" s="392"/>
      <c r="C63" s="393"/>
      <c r="D63" s="393"/>
      <c r="E63" s="116" t="s">
        <v>1985</v>
      </c>
      <c r="F63" s="116" t="s">
        <v>208</v>
      </c>
      <c r="G63" s="116" t="s">
        <v>247</v>
      </c>
      <c r="H63" s="116" t="s">
        <v>1986</v>
      </c>
      <c r="I63" s="130" t="s">
        <v>1987</v>
      </c>
      <c r="J63" s="116">
        <v>1</v>
      </c>
    </row>
    <row r="64" spans="1:10" ht="30" customHeight="1">
      <c r="A64" s="301" t="s">
        <v>69</v>
      </c>
      <c r="B64" s="302"/>
      <c r="C64" s="302"/>
      <c r="D64" s="302"/>
      <c r="E64" s="112"/>
      <c r="F64" s="112"/>
      <c r="G64" s="112"/>
      <c r="H64" s="112"/>
      <c r="I64" s="137"/>
      <c r="J64" s="118">
        <v>8</v>
      </c>
    </row>
    <row r="65" spans="1:10" ht="24" customHeight="1">
      <c r="A65" s="335"/>
      <c r="B65" s="367"/>
      <c r="C65" s="295" t="s">
        <v>71</v>
      </c>
      <c r="D65" s="296"/>
      <c r="E65" s="138" t="s">
        <v>3</v>
      </c>
      <c r="F65" s="112"/>
      <c r="G65" s="112"/>
      <c r="H65" s="112"/>
      <c r="I65" s="137"/>
      <c r="J65" s="116">
        <v>6</v>
      </c>
    </row>
    <row r="66" spans="1:10" ht="26.1" customHeight="1">
      <c r="A66" s="336"/>
      <c r="B66" s="342"/>
      <c r="C66" s="297"/>
      <c r="D66" s="298"/>
      <c r="E66" s="116" t="s">
        <v>1988</v>
      </c>
      <c r="F66" s="116" t="s">
        <v>221</v>
      </c>
      <c r="G66" s="116" t="s">
        <v>222</v>
      </c>
      <c r="H66" s="139" t="s">
        <v>1989</v>
      </c>
      <c r="I66" s="135" t="s">
        <v>1990</v>
      </c>
      <c r="J66" s="116">
        <v>6</v>
      </c>
    </row>
    <row r="67" spans="1:10" ht="24.95" customHeight="1">
      <c r="A67" s="337" t="s">
        <v>83</v>
      </c>
      <c r="B67" s="369" t="s">
        <v>84</v>
      </c>
      <c r="C67" s="388" t="s">
        <v>85</v>
      </c>
      <c r="D67" s="388"/>
      <c r="E67" s="121" t="s">
        <v>3</v>
      </c>
      <c r="F67" s="121"/>
      <c r="G67" s="121"/>
      <c r="H67" s="121"/>
      <c r="I67" s="121"/>
      <c r="J67" s="121">
        <v>2</v>
      </c>
    </row>
    <row r="68" spans="1:10" s="109" customFormat="1" ht="27.95" customHeight="1">
      <c r="A68" s="337"/>
      <c r="B68" s="337"/>
      <c r="C68" s="388"/>
      <c r="D68" s="388"/>
      <c r="E68" s="116" t="s">
        <v>1991</v>
      </c>
      <c r="F68" s="116" t="s">
        <v>230</v>
      </c>
      <c r="G68" s="116" t="s">
        <v>247</v>
      </c>
      <c r="H68" s="116" t="s">
        <v>1992</v>
      </c>
      <c r="I68" s="130" t="s">
        <v>1993</v>
      </c>
      <c r="J68" s="116">
        <v>2</v>
      </c>
    </row>
    <row r="69" spans="1:10" ht="21.95" customHeight="1">
      <c r="A69" s="306" t="s">
        <v>98</v>
      </c>
      <c r="B69" s="302"/>
      <c r="C69" s="302"/>
      <c r="D69" s="302"/>
      <c r="E69" s="118"/>
      <c r="F69" s="118"/>
      <c r="G69" s="118"/>
      <c r="H69" s="118"/>
      <c r="I69" s="121"/>
      <c r="J69" s="118">
        <v>1</v>
      </c>
    </row>
    <row r="70" spans="1:10" ht="21.95" customHeight="1">
      <c r="A70" s="340"/>
      <c r="B70" s="290">
        <v>999901</v>
      </c>
      <c r="C70" s="290" t="s">
        <v>101</v>
      </c>
      <c r="D70" s="290"/>
      <c r="E70" s="140" t="s">
        <v>3</v>
      </c>
      <c r="F70" s="118"/>
      <c r="G70" s="118"/>
      <c r="H70" s="118"/>
      <c r="I70" s="121"/>
      <c r="J70" s="118">
        <v>1</v>
      </c>
    </row>
    <row r="71" spans="1:10" ht="27.95" customHeight="1">
      <c r="A71" s="340"/>
      <c r="B71" s="290"/>
      <c r="C71" s="290"/>
      <c r="D71" s="290"/>
      <c r="E71" s="116" t="s">
        <v>1994</v>
      </c>
      <c r="F71" s="116" t="s">
        <v>208</v>
      </c>
      <c r="G71" s="116" t="s">
        <v>247</v>
      </c>
      <c r="H71" s="116" t="s">
        <v>1995</v>
      </c>
      <c r="I71" s="130" t="s">
        <v>1996</v>
      </c>
      <c r="J71" s="116">
        <v>1</v>
      </c>
    </row>
    <row r="72" spans="1:10" ht="24" customHeight="1">
      <c r="A72" s="141"/>
      <c r="B72" s="307" t="s">
        <v>102</v>
      </c>
      <c r="C72" s="302"/>
      <c r="D72" s="302"/>
      <c r="E72" s="302"/>
      <c r="F72" s="112"/>
      <c r="G72" s="112"/>
      <c r="H72" s="112"/>
      <c r="I72" s="137"/>
      <c r="J72" s="112">
        <f>SUM(J73+J77+J83+J85+J88)</f>
        <v>6</v>
      </c>
    </row>
    <row r="73" spans="1:10" ht="21.95" customHeight="1">
      <c r="A73" s="341" t="s">
        <v>103</v>
      </c>
      <c r="B73" s="307" t="s">
        <v>104</v>
      </c>
      <c r="C73" s="302"/>
      <c r="D73" s="302"/>
      <c r="E73" s="142"/>
      <c r="F73" s="112"/>
      <c r="G73" s="112"/>
      <c r="H73" s="112"/>
      <c r="I73" s="137"/>
      <c r="J73" s="142">
        <v>1</v>
      </c>
    </row>
    <row r="74" spans="1:10" ht="18.95" customHeight="1">
      <c r="A74" s="342"/>
      <c r="B74" s="290" t="s">
        <v>1399</v>
      </c>
      <c r="C74" s="295" t="s">
        <v>3</v>
      </c>
      <c r="D74" s="296"/>
      <c r="E74" s="142"/>
      <c r="F74" s="112"/>
      <c r="G74" s="112"/>
      <c r="H74" s="112"/>
      <c r="I74" s="137"/>
      <c r="J74" s="142">
        <v>1</v>
      </c>
    </row>
    <row r="75" spans="1:10" ht="23.1" customHeight="1">
      <c r="A75" s="342"/>
      <c r="B75" s="290"/>
      <c r="C75" s="290" t="s">
        <v>1454</v>
      </c>
      <c r="D75" s="290"/>
      <c r="E75" s="118" t="s">
        <v>3</v>
      </c>
      <c r="F75" s="118"/>
      <c r="G75" s="118"/>
      <c r="H75" s="118"/>
      <c r="I75" s="121"/>
      <c r="J75" s="118">
        <v>1</v>
      </c>
    </row>
    <row r="76" spans="1:10" ht="27" customHeight="1">
      <c r="A76" s="342"/>
      <c r="B76" s="290"/>
      <c r="C76" s="290"/>
      <c r="D76" s="290"/>
      <c r="E76" s="116" t="s">
        <v>1997</v>
      </c>
      <c r="F76" s="116" t="s">
        <v>208</v>
      </c>
      <c r="G76" s="116" t="s">
        <v>247</v>
      </c>
      <c r="H76" s="116" t="s">
        <v>1998</v>
      </c>
      <c r="I76" s="130" t="s">
        <v>1999</v>
      </c>
      <c r="J76" s="116">
        <v>1</v>
      </c>
    </row>
    <row r="77" spans="1:10" ht="24" customHeight="1">
      <c r="A77" s="307" t="s">
        <v>116</v>
      </c>
      <c r="B77" s="311" t="s">
        <v>117</v>
      </c>
      <c r="C77" s="312"/>
      <c r="D77" s="313"/>
      <c r="E77" s="118"/>
      <c r="F77" s="118"/>
      <c r="G77" s="118"/>
      <c r="H77" s="118"/>
      <c r="I77" s="121"/>
      <c r="J77" s="131">
        <v>2</v>
      </c>
    </row>
    <row r="78" spans="1:10" ht="24" customHeight="1">
      <c r="A78" s="302"/>
      <c r="B78" s="295" t="s">
        <v>1399</v>
      </c>
      <c r="C78" s="301" t="s">
        <v>3</v>
      </c>
      <c r="D78" s="301"/>
      <c r="E78" s="301"/>
      <c r="F78" s="118"/>
      <c r="G78" s="118"/>
      <c r="H78" s="118"/>
      <c r="I78" s="121"/>
      <c r="J78" s="118">
        <v>2</v>
      </c>
    </row>
    <row r="79" spans="1:10" ht="21.95" customHeight="1">
      <c r="A79" s="302"/>
      <c r="B79" s="297"/>
      <c r="C79" s="290" t="s">
        <v>1563</v>
      </c>
      <c r="D79" s="290"/>
      <c r="E79" s="138" t="s">
        <v>3</v>
      </c>
      <c r="F79" s="138"/>
      <c r="G79" s="138"/>
      <c r="H79" s="138"/>
      <c r="I79" s="129"/>
      <c r="J79" s="138">
        <v>1</v>
      </c>
    </row>
    <row r="80" spans="1:10" ht="29.1" customHeight="1">
      <c r="A80" s="302"/>
      <c r="B80" s="297"/>
      <c r="C80" s="290"/>
      <c r="D80" s="290"/>
      <c r="E80" s="116" t="s">
        <v>2000</v>
      </c>
      <c r="F80" s="116" t="s">
        <v>208</v>
      </c>
      <c r="G80" s="116" t="s">
        <v>247</v>
      </c>
      <c r="H80" s="116" t="s">
        <v>2001</v>
      </c>
      <c r="I80" s="130" t="s">
        <v>2002</v>
      </c>
      <c r="J80" s="116">
        <v>1</v>
      </c>
    </row>
    <row r="81" spans="1:10" ht="21.95" customHeight="1">
      <c r="A81" s="302"/>
      <c r="B81" s="297"/>
      <c r="C81" s="290" t="s">
        <v>1567</v>
      </c>
      <c r="D81" s="290"/>
      <c r="E81" s="144"/>
      <c r="F81" s="138"/>
      <c r="G81" s="138"/>
      <c r="H81" s="138"/>
      <c r="I81" s="129"/>
      <c r="J81" s="138">
        <v>1</v>
      </c>
    </row>
    <row r="82" spans="1:10" ht="30" customHeight="1">
      <c r="A82" s="302"/>
      <c r="B82" s="297"/>
      <c r="C82" s="290"/>
      <c r="D82" s="290"/>
      <c r="E82" s="116" t="s">
        <v>2003</v>
      </c>
      <c r="F82" s="116" t="s">
        <v>208</v>
      </c>
      <c r="G82" s="116" t="s">
        <v>247</v>
      </c>
      <c r="H82" s="116" t="s">
        <v>2004</v>
      </c>
      <c r="I82" s="130" t="s">
        <v>2005</v>
      </c>
      <c r="J82" s="116">
        <v>1</v>
      </c>
    </row>
    <row r="83" spans="1:10" ht="23.1" customHeight="1">
      <c r="A83" s="345" t="s">
        <v>149</v>
      </c>
      <c r="B83" s="307" t="s">
        <v>150</v>
      </c>
      <c r="C83" s="302"/>
      <c r="D83" s="302"/>
      <c r="E83" s="145"/>
      <c r="F83" s="146"/>
      <c r="G83" s="145"/>
      <c r="H83" s="146"/>
      <c r="I83" s="148"/>
      <c r="J83" s="149">
        <v>1</v>
      </c>
    </row>
    <row r="84" spans="1:10" s="109" customFormat="1" ht="30.95" customHeight="1">
      <c r="A84" s="346"/>
      <c r="B84" s="147" t="s">
        <v>1399</v>
      </c>
      <c r="C84" s="290" t="s">
        <v>2006</v>
      </c>
      <c r="D84" s="290"/>
      <c r="E84" s="116" t="s">
        <v>2007</v>
      </c>
      <c r="F84" s="116" t="s">
        <v>208</v>
      </c>
      <c r="G84" s="116" t="s">
        <v>247</v>
      </c>
      <c r="H84" s="116" t="s">
        <v>2008</v>
      </c>
      <c r="I84" s="130" t="s">
        <v>2009</v>
      </c>
      <c r="J84" s="116">
        <v>1</v>
      </c>
    </row>
    <row r="85" spans="1:10" ht="21.95" customHeight="1">
      <c r="A85" s="347" t="s">
        <v>130</v>
      </c>
      <c r="B85" s="311" t="s">
        <v>131</v>
      </c>
      <c r="C85" s="312"/>
      <c r="D85" s="313"/>
      <c r="E85" s="118"/>
      <c r="F85" s="118"/>
      <c r="G85" s="118"/>
      <c r="H85" s="118"/>
      <c r="I85" s="121"/>
      <c r="J85" s="118">
        <v>1</v>
      </c>
    </row>
    <row r="86" spans="1:10" ht="21.95" customHeight="1">
      <c r="A86" s="348"/>
      <c r="B86" s="295" t="s">
        <v>1399</v>
      </c>
      <c r="C86" s="290" t="s">
        <v>3</v>
      </c>
      <c r="D86" s="290"/>
      <c r="E86" s="118"/>
      <c r="F86" s="118"/>
      <c r="G86" s="118"/>
      <c r="H86" s="118"/>
      <c r="I86" s="121"/>
      <c r="J86" s="118">
        <v>1</v>
      </c>
    </row>
    <row r="87" spans="1:10" ht="27" customHeight="1">
      <c r="A87" s="348"/>
      <c r="B87" s="297"/>
      <c r="C87" s="295" t="s">
        <v>2010</v>
      </c>
      <c r="D87" s="296"/>
      <c r="E87" s="116" t="s">
        <v>2011</v>
      </c>
      <c r="F87" s="116" t="s">
        <v>208</v>
      </c>
      <c r="G87" s="116" t="s">
        <v>247</v>
      </c>
      <c r="H87" s="116" t="s">
        <v>2012</v>
      </c>
      <c r="I87" s="130" t="s">
        <v>2013</v>
      </c>
      <c r="J87" s="116">
        <v>1</v>
      </c>
    </row>
    <row r="88" spans="1:10" ht="21.95" customHeight="1">
      <c r="A88" s="307" t="s">
        <v>159</v>
      </c>
      <c r="B88" s="301" t="s">
        <v>160</v>
      </c>
      <c r="C88" s="301"/>
      <c r="D88" s="301"/>
      <c r="E88" s="118"/>
      <c r="F88" s="118"/>
      <c r="G88" s="118"/>
      <c r="H88" s="118"/>
      <c r="I88" s="121"/>
      <c r="J88" s="131">
        <v>1</v>
      </c>
    </row>
    <row r="89" spans="1:10" ht="21.95" customHeight="1">
      <c r="A89" s="302"/>
      <c r="B89" s="290" t="s">
        <v>1399</v>
      </c>
      <c r="C89" s="301" t="s">
        <v>3</v>
      </c>
      <c r="D89" s="301"/>
      <c r="E89" s="118"/>
      <c r="F89" s="118"/>
      <c r="G89" s="118"/>
      <c r="H89" s="118"/>
      <c r="I89" s="121"/>
      <c r="J89" s="118">
        <v>1</v>
      </c>
    </row>
    <row r="90" spans="1:10" s="109" customFormat="1" ht="30" customHeight="1">
      <c r="A90" s="302"/>
      <c r="B90" s="290"/>
      <c r="C90" s="290" t="s">
        <v>1733</v>
      </c>
      <c r="D90" s="290"/>
      <c r="E90" s="116" t="s">
        <v>2014</v>
      </c>
      <c r="F90" s="116" t="s">
        <v>208</v>
      </c>
      <c r="G90" s="116" t="s">
        <v>247</v>
      </c>
      <c r="H90" s="116" t="s">
        <v>2015</v>
      </c>
      <c r="I90" s="130" t="s">
        <v>2016</v>
      </c>
      <c r="J90" s="116">
        <v>1</v>
      </c>
    </row>
  </sheetData>
  <autoFilter ref="A5:J90"/>
  <mergeCells count="86">
    <mergeCell ref="C79:D80"/>
    <mergeCell ref="B77:D77"/>
    <mergeCell ref="C78:E78"/>
    <mergeCell ref="B78:B82"/>
    <mergeCell ref="C81:D82"/>
    <mergeCell ref="C53:D54"/>
    <mergeCell ref="C55:D56"/>
    <mergeCell ref="C57:D58"/>
    <mergeCell ref="C59:D61"/>
    <mergeCell ref="C62:D63"/>
    <mergeCell ref="B89:B90"/>
    <mergeCell ref="C11:D14"/>
    <mergeCell ref="C15:D16"/>
    <mergeCell ref="C17:D20"/>
    <mergeCell ref="C21:D22"/>
    <mergeCell ref="C23:D24"/>
    <mergeCell ref="C25:D27"/>
    <mergeCell ref="C28:D29"/>
    <mergeCell ref="C30:D31"/>
    <mergeCell ref="C32:D33"/>
    <mergeCell ref="C34:D35"/>
    <mergeCell ref="C36:D38"/>
    <mergeCell ref="C39:D40"/>
    <mergeCell ref="C41:D46"/>
    <mergeCell ref="C47:D50"/>
    <mergeCell ref="C51:D52"/>
    <mergeCell ref="B62:B63"/>
    <mergeCell ref="B65:B66"/>
    <mergeCell ref="B67:B68"/>
    <mergeCell ref="B70:B71"/>
    <mergeCell ref="B74:B76"/>
    <mergeCell ref="B72:E72"/>
    <mergeCell ref="B73:D73"/>
    <mergeCell ref="C74:D74"/>
    <mergeCell ref="C65:D66"/>
    <mergeCell ref="C67:D68"/>
    <mergeCell ref="C70:D71"/>
    <mergeCell ref="C75:D76"/>
    <mergeCell ref="B51:B52"/>
    <mergeCell ref="B53:B54"/>
    <mergeCell ref="B55:B56"/>
    <mergeCell ref="B57:B58"/>
    <mergeCell ref="B59:B61"/>
    <mergeCell ref="B88:D88"/>
    <mergeCell ref="C89:D89"/>
    <mergeCell ref="C90:D90"/>
    <mergeCell ref="A9:A63"/>
    <mergeCell ref="A65:A66"/>
    <mergeCell ref="A67:A68"/>
    <mergeCell ref="A70:A71"/>
    <mergeCell ref="A73:A76"/>
    <mergeCell ref="A77:A82"/>
    <mergeCell ref="A83:A84"/>
    <mergeCell ref="A85:A87"/>
    <mergeCell ref="A88:A90"/>
    <mergeCell ref="B9:B10"/>
    <mergeCell ref="B11:B14"/>
    <mergeCell ref="B15:B16"/>
    <mergeCell ref="B17:B20"/>
    <mergeCell ref="B83:D83"/>
    <mergeCell ref="C84:D84"/>
    <mergeCell ref="B85:D85"/>
    <mergeCell ref="C86:D86"/>
    <mergeCell ref="C87:D87"/>
    <mergeCell ref="B86:B87"/>
    <mergeCell ref="A8:D8"/>
    <mergeCell ref="C9:E9"/>
    <mergeCell ref="C10:D10"/>
    <mergeCell ref="A64:D64"/>
    <mergeCell ref="A69:D69"/>
    <mergeCell ref="B21:B22"/>
    <mergeCell ref="B23:B24"/>
    <mergeCell ref="B25:B27"/>
    <mergeCell ref="B28:B29"/>
    <mergeCell ref="B30:B31"/>
    <mergeCell ref="B32:B33"/>
    <mergeCell ref="B34:B35"/>
    <mergeCell ref="B36:B38"/>
    <mergeCell ref="B39:B40"/>
    <mergeCell ref="B41:B46"/>
    <mergeCell ref="B47:B50"/>
    <mergeCell ref="A2:J2"/>
    <mergeCell ref="A3:J3"/>
    <mergeCell ref="C5:D5"/>
    <mergeCell ref="A6:D6"/>
    <mergeCell ref="A7:D7"/>
  </mergeCells>
  <phoneticPr fontId="105" type="noConversion"/>
  <pageMargins left="0.70069444444444495" right="0.47222222222222199" top="0.75138888888888899" bottom="0.47222222222222199" header="0.29861111111111099" footer="0.29861111111111099"/>
  <pageSetup paperSize="9" scale="69" fitToHeight="0" orientation="portrait" r:id="rId1"/>
  <headerFooter>
    <oddFooter>&amp;C&amp;"仿宋_GB2312"第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8"/>
  <sheetViews>
    <sheetView workbookViewId="0">
      <selection activeCell="M17" sqref="M17"/>
    </sheetView>
  </sheetViews>
  <sheetFormatPr defaultColWidth="9" defaultRowHeight="14.25"/>
  <cols>
    <col min="1" max="1" width="8" style="54" customWidth="1"/>
    <col min="2" max="2" width="7.75" style="54" customWidth="1"/>
    <col min="3" max="3" width="4.625" style="54" customWidth="1"/>
    <col min="4" max="4" width="8.75" style="54" customWidth="1"/>
    <col min="5" max="5" width="11.875" style="55" customWidth="1"/>
    <col min="6" max="6" width="48.875" style="55" customWidth="1"/>
    <col min="7" max="7" width="12.25" style="55" customWidth="1"/>
    <col min="8" max="8" width="16.25" style="55" customWidth="1"/>
    <col min="9" max="9" width="11.625" style="55" customWidth="1"/>
    <col min="10" max="16384" width="9" style="54"/>
  </cols>
  <sheetData>
    <row r="1" spans="1:9" ht="18" customHeight="1">
      <c r="A1" s="56" t="s">
        <v>2017</v>
      </c>
    </row>
    <row r="2" spans="1:9" ht="36.950000000000003" customHeight="1">
      <c r="A2" s="394" t="s">
        <v>2018</v>
      </c>
      <c r="B2" s="394"/>
      <c r="C2" s="394"/>
      <c r="D2" s="394"/>
      <c r="E2" s="394"/>
      <c r="F2" s="394"/>
      <c r="G2" s="394"/>
      <c r="H2" s="394"/>
      <c r="I2" s="394"/>
    </row>
    <row r="3" spans="1:9" ht="21" customHeight="1">
      <c r="G3" s="57"/>
      <c r="H3" s="57" t="s">
        <v>198</v>
      </c>
    </row>
    <row r="4" spans="1:9" ht="21.95" customHeight="1">
      <c r="A4" s="58" t="s">
        <v>199</v>
      </c>
      <c r="B4" s="58" t="s">
        <v>1</v>
      </c>
      <c r="C4" s="395" t="s">
        <v>200</v>
      </c>
      <c r="D4" s="396"/>
      <c r="E4" s="59" t="s">
        <v>2019</v>
      </c>
      <c r="F4" s="60" t="s">
        <v>2020</v>
      </c>
      <c r="G4" s="60" t="s">
        <v>2021</v>
      </c>
      <c r="H4" s="60" t="s">
        <v>2022</v>
      </c>
      <c r="I4" s="58" t="s">
        <v>2023</v>
      </c>
    </row>
    <row r="5" spans="1:9" ht="18.95" customHeight="1">
      <c r="A5" s="397" t="s">
        <v>4</v>
      </c>
      <c r="B5" s="398"/>
      <c r="C5" s="398"/>
      <c r="D5" s="398"/>
      <c r="E5" s="62"/>
      <c r="F5" s="63"/>
      <c r="G5" s="64"/>
      <c r="H5" s="64"/>
      <c r="I5" s="62">
        <f>SUM(I6+I185)</f>
        <v>195.99999999999994</v>
      </c>
    </row>
    <row r="6" spans="1:9" ht="18" customHeight="1">
      <c r="A6" s="397" t="s">
        <v>5</v>
      </c>
      <c r="B6" s="398"/>
      <c r="C6" s="398"/>
      <c r="D6" s="398"/>
      <c r="E6" s="62"/>
      <c r="F6" s="63"/>
      <c r="G6" s="64"/>
      <c r="H6" s="64"/>
      <c r="I6" s="62">
        <f>SUM(I7+I168+I183)</f>
        <v>134.79999999999995</v>
      </c>
    </row>
    <row r="7" spans="1:9" ht="20.100000000000001" customHeight="1">
      <c r="A7" s="397" t="s">
        <v>6</v>
      </c>
      <c r="B7" s="398"/>
      <c r="C7" s="398"/>
      <c r="D7" s="398"/>
      <c r="E7" s="62"/>
      <c r="F7" s="63"/>
      <c r="G7" s="64"/>
      <c r="H7" s="64"/>
      <c r="I7" s="62">
        <f>SUM(I8+I12+I17+I20+I27+I31+I37+I40+I43+I54+I55+I59+I63+I66+I67+I68+I71+I72+I76+I77+I78+I83+I84+I88+I89+I92++I97+I102+I106+I109+I110+I111+I114+I126+I127+I133+I138+I142+I145+I149+I150+I153+I154+I158+I161+I162+I165+I166+I167)</f>
        <v>122.69999999999996</v>
      </c>
    </row>
    <row r="8" spans="1:9" ht="20.100000000000001" customHeight="1">
      <c r="A8" s="421" t="s">
        <v>7</v>
      </c>
      <c r="B8" s="404">
        <v>100002</v>
      </c>
      <c r="C8" s="398" t="s">
        <v>8</v>
      </c>
      <c r="D8" s="398"/>
      <c r="E8" s="398"/>
      <c r="F8" s="63"/>
      <c r="G8" s="64"/>
      <c r="H8" s="64"/>
      <c r="I8" s="62">
        <f>I9</f>
        <v>1.3</v>
      </c>
    </row>
    <row r="9" spans="1:9" ht="18" customHeight="1">
      <c r="A9" s="421"/>
      <c r="B9" s="404"/>
      <c r="C9" s="403" t="s">
        <v>9</v>
      </c>
      <c r="D9" s="403"/>
      <c r="E9" s="67" t="s">
        <v>3</v>
      </c>
      <c r="F9" s="63"/>
      <c r="G9" s="64"/>
      <c r="H9" s="64"/>
      <c r="I9" s="70">
        <v>1.3</v>
      </c>
    </row>
    <row r="10" spans="1:9" ht="27.95" customHeight="1">
      <c r="A10" s="421"/>
      <c r="B10" s="404"/>
      <c r="C10" s="403"/>
      <c r="D10" s="403"/>
      <c r="E10" s="67" t="s">
        <v>2024</v>
      </c>
      <c r="F10" s="68" t="s">
        <v>2025</v>
      </c>
      <c r="G10" s="67" t="s">
        <v>2026</v>
      </c>
      <c r="H10" s="69" t="s">
        <v>2027</v>
      </c>
      <c r="I10" s="82">
        <v>0.8</v>
      </c>
    </row>
    <row r="11" spans="1:9" ht="27" customHeight="1">
      <c r="A11" s="421"/>
      <c r="B11" s="404"/>
      <c r="C11" s="403"/>
      <c r="D11" s="403"/>
      <c r="E11" s="67" t="s">
        <v>1252</v>
      </c>
      <c r="F11" s="68" t="s">
        <v>2028</v>
      </c>
      <c r="G11" s="67" t="s">
        <v>2026</v>
      </c>
      <c r="H11" s="69" t="s">
        <v>2029</v>
      </c>
      <c r="I11" s="82">
        <v>0.5</v>
      </c>
    </row>
    <row r="12" spans="1:9" ht="18" customHeight="1">
      <c r="A12" s="421"/>
      <c r="B12" s="404">
        <v>100003</v>
      </c>
      <c r="C12" s="411" t="s">
        <v>11</v>
      </c>
      <c r="D12" s="411"/>
      <c r="E12" s="71" t="s">
        <v>3</v>
      </c>
      <c r="F12" s="70"/>
      <c r="G12" s="70"/>
      <c r="H12" s="70"/>
      <c r="I12" s="78">
        <v>3</v>
      </c>
    </row>
    <row r="13" spans="1:9" s="52" customFormat="1" ht="24" customHeight="1">
      <c r="A13" s="421"/>
      <c r="B13" s="404"/>
      <c r="C13" s="411"/>
      <c r="D13" s="411"/>
      <c r="E13" s="71" t="s">
        <v>2030</v>
      </c>
      <c r="F13" s="72" t="s">
        <v>2031</v>
      </c>
      <c r="G13" s="73" t="s">
        <v>2026</v>
      </c>
      <c r="H13" s="74" t="s">
        <v>2032</v>
      </c>
      <c r="I13" s="70">
        <v>1.5</v>
      </c>
    </row>
    <row r="14" spans="1:9" s="52" customFormat="1" ht="21.95" customHeight="1">
      <c r="A14" s="421"/>
      <c r="B14" s="404"/>
      <c r="C14" s="411"/>
      <c r="D14" s="411"/>
      <c r="E14" s="71" t="s">
        <v>235</v>
      </c>
      <c r="F14" s="72" t="s">
        <v>2033</v>
      </c>
      <c r="G14" s="73" t="s">
        <v>2034</v>
      </c>
      <c r="H14" s="74" t="s">
        <v>2029</v>
      </c>
      <c r="I14" s="70">
        <v>0.5</v>
      </c>
    </row>
    <row r="15" spans="1:9" s="52" customFormat="1" ht="27" customHeight="1">
      <c r="A15" s="421"/>
      <c r="B15" s="404"/>
      <c r="C15" s="411"/>
      <c r="D15" s="411"/>
      <c r="E15" s="71" t="s">
        <v>2035</v>
      </c>
      <c r="F15" s="72" t="s">
        <v>2036</v>
      </c>
      <c r="G15" s="73" t="s">
        <v>2037</v>
      </c>
      <c r="H15" s="74" t="s">
        <v>2029</v>
      </c>
      <c r="I15" s="70">
        <v>0.5</v>
      </c>
    </row>
    <row r="16" spans="1:9" s="52" customFormat="1" ht="20.100000000000001" customHeight="1">
      <c r="A16" s="421"/>
      <c r="B16" s="404"/>
      <c r="C16" s="411"/>
      <c r="D16" s="411"/>
      <c r="E16" s="71" t="s">
        <v>2038</v>
      </c>
      <c r="F16" s="72" t="s">
        <v>2039</v>
      </c>
      <c r="G16" s="73" t="s">
        <v>2037</v>
      </c>
      <c r="H16" s="74" t="s">
        <v>2029</v>
      </c>
      <c r="I16" s="70">
        <v>0.5</v>
      </c>
    </row>
    <row r="17" spans="1:9" ht="21.95" customHeight="1">
      <c r="A17" s="421"/>
      <c r="B17" s="405">
        <v>100004</v>
      </c>
      <c r="C17" s="413" t="s">
        <v>12</v>
      </c>
      <c r="D17" s="410"/>
      <c r="E17" s="71" t="s">
        <v>3</v>
      </c>
      <c r="F17" s="75"/>
      <c r="G17" s="75"/>
      <c r="H17" s="75"/>
      <c r="I17" s="70">
        <v>1.6</v>
      </c>
    </row>
    <row r="18" spans="1:9" ht="21.95" customHeight="1">
      <c r="A18" s="421"/>
      <c r="B18" s="405"/>
      <c r="C18" s="413"/>
      <c r="D18" s="410"/>
      <c r="E18" s="73" t="s">
        <v>251</v>
      </c>
      <c r="F18" s="76" t="s">
        <v>2040</v>
      </c>
      <c r="G18" s="73" t="s">
        <v>2034</v>
      </c>
      <c r="H18" s="74" t="s">
        <v>2027</v>
      </c>
      <c r="I18" s="70">
        <v>0.8</v>
      </c>
    </row>
    <row r="19" spans="1:9" ht="21.95" customHeight="1">
      <c r="A19" s="421"/>
      <c r="B19" s="405"/>
      <c r="C19" s="413"/>
      <c r="D19" s="410"/>
      <c r="E19" s="73" t="s">
        <v>2041</v>
      </c>
      <c r="F19" s="76" t="s">
        <v>2042</v>
      </c>
      <c r="G19" s="73" t="s">
        <v>2026</v>
      </c>
      <c r="H19" s="74" t="s">
        <v>2027</v>
      </c>
      <c r="I19" s="70">
        <v>0.8</v>
      </c>
    </row>
    <row r="20" spans="1:9" ht="24" customHeight="1">
      <c r="A20" s="421"/>
      <c r="B20" s="406">
        <v>100005</v>
      </c>
      <c r="C20" s="401" t="s">
        <v>13</v>
      </c>
      <c r="D20" s="402"/>
      <c r="E20" s="71" t="s">
        <v>3</v>
      </c>
      <c r="F20" s="78"/>
      <c r="G20" s="78"/>
      <c r="H20" s="78"/>
      <c r="I20" s="78">
        <v>3.6</v>
      </c>
    </row>
    <row r="21" spans="1:9" s="52" customFormat="1" ht="27" customHeight="1">
      <c r="A21" s="421"/>
      <c r="B21" s="406"/>
      <c r="C21" s="447"/>
      <c r="D21" s="448"/>
      <c r="E21" s="73" t="s">
        <v>2043</v>
      </c>
      <c r="F21" s="76" t="s">
        <v>2044</v>
      </c>
      <c r="G21" s="73" t="s">
        <v>2037</v>
      </c>
      <c r="H21" s="74" t="s">
        <v>2027</v>
      </c>
      <c r="I21" s="78">
        <v>0.8</v>
      </c>
    </row>
    <row r="22" spans="1:9" s="52" customFormat="1" ht="23.1" customHeight="1">
      <c r="A22" s="421"/>
      <c r="B22" s="406"/>
      <c r="C22" s="447"/>
      <c r="D22" s="448"/>
      <c r="E22" s="73" t="s">
        <v>291</v>
      </c>
      <c r="F22" s="76" t="s">
        <v>2045</v>
      </c>
      <c r="G22" s="73" t="s">
        <v>2026</v>
      </c>
      <c r="H22" s="74" t="s">
        <v>2027</v>
      </c>
      <c r="I22" s="70">
        <v>0.8</v>
      </c>
    </row>
    <row r="23" spans="1:9" s="52" customFormat="1" ht="21.95" customHeight="1">
      <c r="A23" s="421"/>
      <c r="B23" s="406"/>
      <c r="C23" s="447"/>
      <c r="D23" s="448"/>
      <c r="E23" s="71" t="s">
        <v>269</v>
      </c>
      <c r="F23" s="72" t="s">
        <v>2046</v>
      </c>
      <c r="G23" s="73" t="s">
        <v>2034</v>
      </c>
      <c r="H23" s="74" t="s">
        <v>2029</v>
      </c>
      <c r="I23" s="70">
        <v>0.5</v>
      </c>
    </row>
    <row r="24" spans="1:9" s="52" customFormat="1" ht="21.95" customHeight="1">
      <c r="A24" s="421"/>
      <c r="B24" s="406"/>
      <c r="C24" s="447"/>
      <c r="D24" s="448"/>
      <c r="E24" s="71" t="s">
        <v>2047</v>
      </c>
      <c r="F24" s="72" t="s">
        <v>2048</v>
      </c>
      <c r="G24" s="73" t="s">
        <v>2037</v>
      </c>
      <c r="H24" s="74" t="s">
        <v>2029</v>
      </c>
      <c r="I24" s="70">
        <v>0.5</v>
      </c>
    </row>
    <row r="25" spans="1:9" s="52" customFormat="1" ht="24" customHeight="1">
      <c r="A25" s="421"/>
      <c r="B25" s="406"/>
      <c r="C25" s="447"/>
      <c r="D25" s="448"/>
      <c r="E25" s="71" t="s">
        <v>2049</v>
      </c>
      <c r="F25" s="72" t="s">
        <v>2050</v>
      </c>
      <c r="G25" s="73" t="s">
        <v>2037</v>
      </c>
      <c r="H25" s="74" t="s">
        <v>2029</v>
      </c>
      <c r="I25" s="70">
        <v>0.5</v>
      </c>
    </row>
    <row r="26" spans="1:9" s="52" customFormat="1" ht="21.95" customHeight="1">
      <c r="A26" s="421"/>
      <c r="B26" s="406"/>
      <c r="C26" s="447"/>
      <c r="D26" s="448"/>
      <c r="E26" s="71" t="s">
        <v>2051</v>
      </c>
      <c r="F26" s="72" t="s">
        <v>2052</v>
      </c>
      <c r="G26" s="73" t="s">
        <v>2026</v>
      </c>
      <c r="H26" s="74" t="s">
        <v>2029</v>
      </c>
      <c r="I26" s="70">
        <v>0.5</v>
      </c>
    </row>
    <row r="27" spans="1:9" ht="26.1" customHeight="1">
      <c r="A27" s="421"/>
      <c r="B27" s="407">
        <v>100006</v>
      </c>
      <c r="C27" s="449" t="s">
        <v>14</v>
      </c>
      <c r="D27" s="407"/>
      <c r="E27" s="70" t="s">
        <v>3</v>
      </c>
      <c r="F27" s="78"/>
      <c r="G27" s="78"/>
      <c r="H27" s="78"/>
      <c r="I27" s="78">
        <v>4.5999999999999996</v>
      </c>
    </row>
    <row r="28" spans="1:9" s="52" customFormat="1" ht="51.95" customHeight="1">
      <c r="A28" s="421"/>
      <c r="B28" s="408"/>
      <c r="C28" s="450"/>
      <c r="D28" s="408"/>
      <c r="E28" s="73" t="s">
        <v>332</v>
      </c>
      <c r="F28" s="76" t="s">
        <v>2053</v>
      </c>
      <c r="G28" s="73" t="s">
        <v>2026</v>
      </c>
      <c r="H28" s="73" t="s">
        <v>2054</v>
      </c>
      <c r="I28" s="83">
        <v>3</v>
      </c>
    </row>
    <row r="29" spans="1:9" s="52" customFormat="1" ht="24" customHeight="1">
      <c r="A29" s="421"/>
      <c r="B29" s="408"/>
      <c r="C29" s="450"/>
      <c r="D29" s="408"/>
      <c r="E29" s="73" t="s">
        <v>2055</v>
      </c>
      <c r="F29" s="76" t="s">
        <v>2056</v>
      </c>
      <c r="G29" s="73" t="s">
        <v>2026</v>
      </c>
      <c r="H29" s="74" t="s">
        <v>2027</v>
      </c>
      <c r="I29" s="83">
        <v>0.8</v>
      </c>
    </row>
    <row r="30" spans="1:9" s="52" customFormat="1" ht="24" customHeight="1">
      <c r="A30" s="421"/>
      <c r="B30" s="408"/>
      <c r="C30" s="450"/>
      <c r="D30" s="408"/>
      <c r="E30" s="73" t="s">
        <v>2057</v>
      </c>
      <c r="F30" s="76" t="s">
        <v>2058</v>
      </c>
      <c r="G30" s="73" t="s">
        <v>2026</v>
      </c>
      <c r="H30" s="74" t="s">
        <v>2027</v>
      </c>
      <c r="I30" s="83">
        <v>0.8</v>
      </c>
    </row>
    <row r="31" spans="1:9" ht="18.95" customHeight="1">
      <c r="A31" s="421"/>
      <c r="B31" s="406">
        <v>100007</v>
      </c>
      <c r="C31" s="399" t="s">
        <v>15</v>
      </c>
      <c r="D31" s="400"/>
      <c r="E31" s="70" t="s">
        <v>3</v>
      </c>
      <c r="F31" s="78"/>
      <c r="G31" s="78"/>
      <c r="H31" s="78"/>
      <c r="I31" s="78">
        <v>5.6</v>
      </c>
    </row>
    <row r="32" spans="1:9" s="52" customFormat="1" ht="23.1" customHeight="1">
      <c r="A32" s="421"/>
      <c r="B32" s="406"/>
      <c r="C32" s="413"/>
      <c r="D32" s="410"/>
      <c r="E32" s="73" t="s">
        <v>357</v>
      </c>
      <c r="F32" s="76" t="s">
        <v>2059</v>
      </c>
      <c r="G32" s="73" t="s">
        <v>2037</v>
      </c>
      <c r="H32" s="73" t="s">
        <v>2054</v>
      </c>
      <c r="I32" s="70">
        <v>3</v>
      </c>
    </row>
    <row r="33" spans="1:9" s="52" customFormat="1" ht="23.1" customHeight="1">
      <c r="A33" s="421"/>
      <c r="B33" s="406"/>
      <c r="C33" s="413"/>
      <c r="D33" s="410"/>
      <c r="E33" s="73" t="s">
        <v>2060</v>
      </c>
      <c r="F33" s="76" t="s">
        <v>2061</v>
      </c>
      <c r="G33" s="73" t="s">
        <v>2037</v>
      </c>
      <c r="H33" s="74" t="s">
        <v>2027</v>
      </c>
      <c r="I33" s="70">
        <v>0.8</v>
      </c>
    </row>
    <row r="34" spans="1:9" s="52" customFormat="1" ht="23.1" customHeight="1">
      <c r="A34" s="421"/>
      <c r="B34" s="406"/>
      <c r="C34" s="413"/>
      <c r="D34" s="410"/>
      <c r="E34" s="71" t="s">
        <v>2062</v>
      </c>
      <c r="F34" s="72" t="s">
        <v>2063</v>
      </c>
      <c r="G34" s="73" t="s">
        <v>2026</v>
      </c>
      <c r="H34" s="74" t="s">
        <v>2027</v>
      </c>
      <c r="I34" s="70">
        <v>0.8</v>
      </c>
    </row>
    <row r="35" spans="1:9" s="52" customFormat="1" ht="23.1" customHeight="1">
      <c r="A35" s="421"/>
      <c r="B35" s="406"/>
      <c r="C35" s="413"/>
      <c r="D35" s="410"/>
      <c r="E35" s="71" t="s">
        <v>2064</v>
      </c>
      <c r="F35" s="72" t="s">
        <v>2065</v>
      </c>
      <c r="G35" s="73" t="s">
        <v>2037</v>
      </c>
      <c r="H35" s="74" t="s">
        <v>2029</v>
      </c>
      <c r="I35" s="70">
        <v>0.5</v>
      </c>
    </row>
    <row r="36" spans="1:9" s="52" customFormat="1" ht="27" customHeight="1">
      <c r="A36" s="421"/>
      <c r="B36" s="406"/>
      <c r="C36" s="413"/>
      <c r="D36" s="410"/>
      <c r="E36" s="71" t="s">
        <v>2066</v>
      </c>
      <c r="F36" s="72" t="s">
        <v>2067</v>
      </c>
      <c r="G36" s="73" t="s">
        <v>2026</v>
      </c>
      <c r="H36" s="74" t="s">
        <v>2029</v>
      </c>
      <c r="I36" s="70">
        <v>0.5</v>
      </c>
    </row>
    <row r="37" spans="1:9" ht="21" customHeight="1">
      <c r="A37" s="421"/>
      <c r="B37" s="409">
        <v>100008</v>
      </c>
      <c r="C37" s="401" t="s">
        <v>16</v>
      </c>
      <c r="D37" s="402"/>
      <c r="E37" s="70" t="s">
        <v>3</v>
      </c>
      <c r="F37" s="70"/>
      <c r="G37" s="70"/>
      <c r="H37" s="70"/>
      <c r="I37" s="70">
        <v>1</v>
      </c>
    </row>
    <row r="38" spans="1:9" s="52" customFormat="1" ht="24" customHeight="1">
      <c r="A38" s="421"/>
      <c r="B38" s="410"/>
      <c r="C38" s="447"/>
      <c r="D38" s="448"/>
      <c r="E38" s="71" t="s">
        <v>2068</v>
      </c>
      <c r="F38" s="72" t="s">
        <v>2069</v>
      </c>
      <c r="G38" s="73" t="s">
        <v>2026</v>
      </c>
      <c r="H38" s="74" t="s">
        <v>2029</v>
      </c>
      <c r="I38" s="70">
        <v>0.5</v>
      </c>
    </row>
    <row r="39" spans="1:9" s="52" customFormat="1" ht="20.100000000000001" customHeight="1">
      <c r="A39" s="421"/>
      <c r="B39" s="410"/>
      <c r="C39" s="447"/>
      <c r="D39" s="448"/>
      <c r="E39" s="71" t="s">
        <v>2070</v>
      </c>
      <c r="F39" s="72" t="s">
        <v>2071</v>
      </c>
      <c r="G39" s="73" t="s">
        <v>2026</v>
      </c>
      <c r="H39" s="74" t="s">
        <v>2029</v>
      </c>
      <c r="I39" s="70">
        <v>0.5</v>
      </c>
    </row>
    <row r="40" spans="1:9" ht="21" customHeight="1">
      <c r="A40" s="421"/>
      <c r="B40" s="411">
        <v>100009</v>
      </c>
      <c r="C40" s="411" t="s">
        <v>17</v>
      </c>
      <c r="D40" s="411"/>
      <c r="E40" s="80" t="s">
        <v>3</v>
      </c>
      <c r="F40" s="80"/>
      <c r="G40" s="80"/>
      <c r="H40" s="80"/>
      <c r="I40" s="70">
        <v>2.2999999999999998</v>
      </c>
    </row>
    <row r="41" spans="1:9" s="52" customFormat="1" ht="24.95" customHeight="1">
      <c r="A41" s="421"/>
      <c r="B41" s="411"/>
      <c r="C41" s="411"/>
      <c r="D41" s="411"/>
      <c r="E41" s="67" t="s">
        <v>2072</v>
      </c>
      <c r="F41" s="68" t="s">
        <v>2073</v>
      </c>
      <c r="G41" s="67" t="s">
        <v>2037</v>
      </c>
      <c r="H41" s="74" t="s">
        <v>2032</v>
      </c>
      <c r="I41" s="70">
        <v>1.5</v>
      </c>
    </row>
    <row r="42" spans="1:9" s="52" customFormat="1" ht="26.1" customHeight="1">
      <c r="A42" s="421"/>
      <c r="B42" s="411"/>
      <c r="C42" s="411"/>
      <c r="D42" s="411"/>
      <c r="E42" s="73" t="s">
        <v>2074</v>
      </c>
      <c r="F42" s="76" t="s">
        <v>2075</v>
      </c>
      <c r="G42" s="73" t="s">
        <v>2026</v>
      </c>
      <c r="H42" s="74" t="s">
        <v>2027</v>
      </c>
      <c r="I42" s="70">
        <v>0.8</v>
      </c>
    </row>
    <row r="43" spans="1:9" ht="18.95" customHeight="1">
      <c r="A43" s="421"/>
      <c r="B43" s="409">
        <v>100010</v>
      </c>
      <c r="C43" s="401" t="s">
        <v>18</v>
      </c>
      <c r="D43" s="402"/>
      <c r="E43" s="78" t="s">
        <v>3</v>
      </c>
      <c r="F43" s="70"/>
      <c r="G43" s="78"/>
      <c r="H43" s="78"/>
      <c r="I43" s="70">
        <f>SUM(I44:I53)</f>
        <v>10.900000000000002</v>
      </c>
    </row>
    <row r="44" spans="1:9" s="52" customFormat="1" ht="23.1" customHeight="1">
      <c r="A44" s="421"/>
      <c r="B44" s="405"/>
      <c r="C44" s="447"/>
      <c r="D44" s="448"/>
      <c r="E44" s="73" t="s">
        <v>2076</v>
      </c>
      <c r="F44" s="76" t="s">
        <v>2077</v>
      </c>
      <c r="G44" s="73" t="s">
        <v>2026</v>
      </c>
      <c r="H44" s="74" t="s">
        <v>2032</v>
      </c>
      <c r="I44" s="70">
        <v>1.5</v>
      </c>
    </row>
    <row r="45" spans="1:9" s="52" customFormat="1" ht="26.1" customHeight="1">
      <c r="A45" s="421"/>
      <c r="B45" s="405"/>
      <c r="C45" s="447"/>
      <c r="D45" s="448"/>
      <c r="E45" s="73" t="s">
        <v>2078</v>
      </c>
      <c r="F45" s="76" t="s">
        <v>2079</v>
      </c>
      <c r="G45" s="73" t="s">
        <v>2026</v>
      </c>
      <c r="H45" s="74" t="s">
        <v>2032</v>
      </c>
      <c r="I45" s="70">
        <v>1.5</v>
      </c>
    </row>
    <row r="46" spans="1:9" s="52" customFormat="1" ht="18.95" customHeight="1">
      <c r="A46" s="421"/>
      <c r="B46" s="405"/>
      <c r="C46" s="447"/>
      <c r="D46" s="448"/>
      <c r="E46" s="73" t="s">
        <v>455</v>
      </c>
      <c r="F46" s="76" t="s">
        <v>2080</v>
      </c>
      <c r="G46" s="73" t="s">
        <v>2026</v>
      </c>
      <c r="H46" s="74" t="s">
        <v>2032</v>
      </c>
      <c r="I46" s="70">
        <v>1.5</v>
      </c>
    </row>
    <row r="47" spans="1:9" s="52" customFormat="1" ht="18.95" customHeight="1">
      <c r="A47" s="421"/>
      <c r="B47" s="405"/>
      <c r="C47" s="447"/>
      <c r="D47" s="448"/>
      <c r="E47" s="73" t="s">
        <v>425</v>
      </c>
      <c r="F47" s="76" t="s">
        <v>2081</v>
      </c>
      <c r="G47" s="73" t="s">
        <v>2026</v>
      </c>
      <c r="H47" s="74" t="s">
        <v>2032</v>
      </c>
      <c r="I47" s="70">
        <v>1.5</v>
      </c>
    </row>
    <row r="48" spans="1:9" s="52" customFormat="1" ht="21.95" customHeight="1">
      <c r="A48" s="421"/>
      <c r="B48" s="405"/>
      <c r="C48" s="447"/>
      <c r="D48" s="448"/>
      <c r="E48" s="73" t="s">
        <v>440</v>
      </c>
      <c r="F48" s="76" t="s">
        <v>2082</v>
      </c>
      <c r="G48" s="73" t="s">
        <v>2026</v>
      </c>
      <c r="H48" s="74" t="s">
        <v>2032</v>
      </c>
      <c r="I48" s="70">
        <v>1.5</v>
      </c>
    </row>
    <row r="49" spans="1:9" s="52" customFormat="1" ht="21.95" customHeight="1">
      <c r="A49" s="421"/>
      <c r="B49" s="405"/>
      <c r="C49" s="447"/>
      <c r="D49" s="448"/>
      <c r="E49" s="73" t="s">
        <v>413</v>
      </c>
      <c r="F49" s="76" t="s">
        <v>2083</v>
      </c>
      <c r="G49" s="73" t="s">
        <v>2037</v>
      </c>
      <c r="H49" s="74" t="s">
        <v>2027</v>
      </c>
      <c r="I49" s="70">
        <v>0.8</v>
      </c>
    </row>
    <row r="50" spans="1:9" s="52" customFormat="1" ht="21.95" customHeight="1">
      <c r="A50" s="421"/>
      <c r="B50" s="405"/>
      <c r="C50" s="447"/>
      <c r="D50" s="448"/>
      <c r="E50" s="73" t="s">
        <v>2084</v>
      </c>
      <c r="F50" s="76" t="s">
        <v>2085</v>
      </c>
      <c r="G50" s="73" t="s">
        <v>2037</v>
      </c>
      <c r="H50" s="74" t="s">
        <v>2027</v>
      </c>
      <c r="I50" s="70">
        <v>0.8</v>
      </c>
    </row>
    <row r="51" spans="1:9" s="52" customFormat="1" ht="21.95" customHeight="1">
      <c r="A51" s="421"/>
      <c r="B51" s="405"/>
      <c r="C51" s="447"/>
      <c r="D51" s="448"/>
      <c r="E51" s="73" t="s">
        <v>428</v>
      </c>
      <c r="F51" s="76" t="s">
        <v>2086</v>
      </c>
      <c r="G51" s="73" t="s">
        <v>2037</v>
      </c>
      <c r="H51" s="74" t="s">
        <v>2027</v>
      </c>
      <c r="I51" s="70">
        <v>0.8</v>
      </c>
    </row>
    <row r="52" spans="1:9" s="52" customFormat="1" ht="21.95" customHeight="1">
      <c r="A52" s="421"/>
      <c r="B52" s="405"/>
      <c r="C52" s="447"/>
      <c r="D52" s="448"/>
      <c r="E52" s="71" t="s">
        <v>419</v>
      </c>
      <c r="F52" s="72" t="s">
        <v>2087</v>
      </c>
      <c r="G52" s="73" t="s">
        <v>2037</v>
      </c>
      <c r="H52" s="74" t="s">
        <v>2029</v>
      </c>
      <c r="I52" s="70">
        <v>0.5</v>
      </c>
    </row>
    <row r="53" spans="1:9" s="52" customFormat="1" ht="21.95" customHeight="1">
      <c r="A53" s="421"/>
      <c r="B53" s="405"/>
      <c r="C53" s="447"/>
      <c r="D53" s="448"/>
      <c r="E53" s="71" t="s">
        <v>2088</v>
      </c>
      <c r="F53" s="72" t="s">
        <v>2089</v>
      </c>
      <c r="G53" s="73" t="s">
        <v>2037</v>
      </c>
      <c r="H53" s="74" t="s">
        <v>2029</v>
      </c>
      <c r="I53" s="70">
        <v>0.5</v>
      </c>
    </row>
    <row r="54" spans="1:9" ht="27" customHeight="1">
      <c r="A54" s="421"/>
      <c r="B54" s="81">
        <v>100011</v>
      </c>
      <c r="C54" s="399" t="s">
        <v>19</v>
      </c>
      <c r="D54" s="400"/>
      <c r="E54" s="71" t="s">
        <v>2090</v>
      </c>
      <c r="F54" s="72" t="s">
        <v>2091</v>
      </c>
      <c r="G54" s="73" t="s">
        <v>2026</v>
      </c>
      <c r="H54" s="74" t="s">
        <v>2029</v>
      </c>
      <c r="I54" s="70">
        <v>0.5</v>
      </c>
    </row>
    <row r="55" spans="1:9" ht="21" customHeight="1">
      <c r="A55" s="421"/>
      <c r="B55" s="400">
        <v>100012</v>
      </c>
      <c r="C55" s="399" t="s">
        <v>20</v>
      </c>
      <c r="D55" s="400"/>
      <c r="E55" s="70" t="s">
        <v>3</v>
      </c>
      <c r="F55" s="70"/>
      <c r="G55" s="70"/>
      <c r="H55" s="70"/>
      <c r="I55" s="70">
        <v>1.5</v>
      </c>
    </row>
    <row r="56" spans="1:9" s="52" customFormat="1" ht="26.1" customHeight="1">
      <c r="A56" s="421"/>
      <c r="B56" s="410"/>
      <c r="C56" s="413"/>
      <c r="D56" s="410"/>
      <c r="E56" s="71" t="s">
        <v>2092</v>
      </c>
      <c r="F56" s="72" t="s">
        <v>2093</v>
      </c>
      <c r="G56" s="73" t="s">
        <v>2037</v>
      </c>
      <c r="H56" s="74" t="s">
        <v>2029</v>
      </c>
      <c r="I56" s="70">
        <v>0.5</v>
      </c>
    </row>
    <row r="57" spans="1:9" s="52" customFormat="1" ht="21.95" customHeight="1">
      <c r="A57" s="421"/>
      <c r="B57" s="410"/>
      <c r="C57" s="413"/>
      <c r="D57" s="410"/>
      <c r="E57" s="71" t="s">
        <v>2094</v>
      </c>
      <c r="F57" s="72" t="s">
        <v>2095</v>
      </c>
      <c r="G57" s="73" t="s">
        <v>2026</v>
      </c>
      <c r="H57" s="74" t="s">
        <v>2029</v>
      </c>
      <c r="I57" s="70">
        <v>0.5</v>
      </c>
    </row>
    <row r="58" spans="1:9" s="52" customFormat="1" ht="24.95" customHeight="1">
      <c r="A58" s="421"/>
      <c r="B58" s="410"/>
      <c r="C58" s="413"/>
      <c r="D58" s="410"/>
      <c r="E58" s="71" t="s">
        <v>2096</v>
      </c>
      <c r="F58" s="72" t="s">
        <v>2097</v>
      </c>
      <c r="G58" s="73" t="s">
        <v>2026</v>
      </c>
      <c r="H58" s="74" t="s">
        <v>2029</v>
      </c>
      <c r="I58" s="70">
        <v>0.5</v>
      </c>
    </row>
    <row r="59" spans="1:9" ht="18.95" customHeight="1">
      <c r="A59" s="421"/>
      <c r="B59" s="409">
        <v>100013</v>
      </c>
      <c r="C59" s="403" t="s">
        <v>21</v>
      </c>
      <c r="D59" s="403"/>
      <c r="E59" s="70" t="s">
        <v>3</v>
      </c>
      <c r="F59" s="70"/>
      <c r="G59" s="70"/>
      <c r="H59" s="70"/>
      <c r="I59" s="70">
        <v>2.8</v>
      </c>
    </row>
    <row r="60" spans="1:9" s="52" customFormat="1" ht="21.95" customHeight="1">
      <c r="A60" s="421"/>
      <c r="B60" s="405"/>
      <c r="C60" s="403"/>
      <c r="D60" s="403"/>
      <c r="E60" s="67" t="s">
        <v>555</v>
      </c>
      <c r="F60" s="68" t="s">
        <v>2098</v>
      </c>
      <c r="G60" s="67" t="s">
        <v>2037</v>
      </c>
      <c r="H60" s="74" t="s">
        <v>2032</v>
      </c>
      <c r="I60" s="70">
        <v>1.5</v>
      </c>
    </row>
    <row r="61" spans="1:9" s="52" customFormat="1" ht="30" customHeight="1">
      <c r="A61" s="421"/>
      <c r="B61" s="405"/>
      <c r="C61" s="403"/>
      <c r="D61" s="403"/>
      <c r="E61" s="71" t="s">
        <v>2099</v>
      </c>
      <c r="F61" s="72" t="s">
        <v>2100</v>
      </c>
      <c r="G61" s="73" t="s">
        <v>2034</v>
      </c>
      <c r="H61" s="74" t="s">
        <v>2027</v>
      </c>
      <c r="I61" s="70">
        <v>0.8</v>
      </c>
    </row>
    <row r="62" spans="1:9" ht="27" customHeight="1">
      <c r="A62" s="421"/>
      <c r="B62" s="405"/>
      <c r="C62" s="403"/>
      <c r="D62" s="403"/>
      <c r="E62" s="71" t="s">
        <v>2101</v>
      </c>
      <c r="F62" s="72" t="s">
        <v>2102</v>
      </c>
      <c r="G62" s="73" t="s">
        <v>2026</v>
      </c>
      <c r="H62" s="74" t="s">
        <v>2029</v>
      </c>
      <c r="I62" s="70">
        <v>0.5</v>
      </c>
    </row>
    <row r="63" spans="1:9" ht="21.95" customHeight="1">
      <c r="A63" s="421"/>
      <c r="B63" s="406">
        <v>100014</v>
      </c>
      <c r="C63" s="413" t="s">
        <v>22</v>
      </c>
      <c r="D63" s="410"/>
      <c r="E63" s="75" t="s">
        <v>3</v>
      </c>
      <c r="F63" s="75"/>
      <c r="G63" s="75"/>
      <c r="H63" s="75"/>
      <c r="I63" s="70">
        <v>1.3</v>
      </c>
    </row>
    <row r="64" spans="1:9" s="52" customFormat="1" ht="21.95" customHeight="1">
      <c r="A64" s="421"/>
      <c r="B64" s="406"/>
      <c r="C64" s="413"/>
      <c r="D64" s="410"/>
      <c r="E64" s="73" t="s">
        <v>2103</v>
      </c>
      <c r="F64" s="76" t="s">
        <v>2104</v>
      </c>
      <c r="G64" s="73" t="s">
        <v>2037</v>
      </c>
      <c r="H64" s="74" t="s">
        <v>2027</v>
      </c>
      <c r="I64" s="70">
        <v>0.8</v>
      </c>
    </row>
    <row r="65" spans="1:9" s="52" customFormat="1" ht="21.95" customHeight="1">
      <c r="A65" s="421"/>
      <c r="B65" s="406"/>
      <c r="C65" s="413"/>
      <c r="D65" s="410"/>
      <c r="E65" s="71" t="s">
        <v>2105</v>
      </c>
      <c r="F65" s="72" t="s">
        <v>2106</v>
      </c>
      <c r="G65" s="73" t="s">
        <v>2026</v>
      </c>
      <c r="H65" s="74" t="s">
        <v>2029</v>
      </c>
      <c r="I65" s="70">
        <v>0.5</v>
      </c>
    </row>
    <row r="66" spans="1:9" ht="30" customHeight="1">
      <c r="A66" s="421"/>
      <c r="B66" s="77">
        <v>100015</v>
      </c>
      <c r="C66" s="401" t="s">
        <v>23</v>
      </c>
      <c r="D66" s="402"/>
      <c r="E66" s="73" t="s">
        <v>2107</v>
      </c>
      <c r="F66" s="76" t="s">
        <v>2108</v>
      </c>
      <c r="G66" s="73" t="s">
        <v>2026</v>
      </c>
      <c r="H66" s="74" t="s">
        <v>2032</v>
      </c>
      <c r="I66" s="70">
        <v>1.5</v>
      </c>
    </row>
    <row r="67" spans="1:9" ht="24.95" customHeight="1">
      <c r="A67" s="421"/>
      <c r="B67" s="77">
        <v>100016</v>
      </c>
      <c r="C67" s="403" t="s">
        <v>24</v>
      </c>
      <c r="D67" s="403"/>
      <c r="E67" s="73" t="s">
        <v>2109</v>
      </c>
      <c r="F67" s="76" t="s">
        <v>2110</v>
      </c>
      <c r="G67" s="73" t="s">
        <v>2026</v>
      </c>
      <c r="H67" s="74" t="s">
        <v>2027</v>
      </c>
      <c r="I67" s="70">
        <v>0.8</v>
      </c>
    </row>
    <row r="68" spans="1:9" ht="21.95" customHeight="1">
      <c r="A68" s="421"/>
      <c r="B68" s="410">
        <v>100017</v>
      </c>
      <c r="C68" s="413" t="s">
        <v>25</v>
      </c>
      <c r="D68" s="410"/>
      <c r="E68" s="70" t="s">
        <v>3</v>
      </c>
      <c r="F68" s="70"/>
      <c r="G68" s="70"/>
      <c r="H68" s="70"/>
      <c r="I68" s="70">
        <v>2</v>
      </c>
    </row>
    <row r="69" spans="1:9" s="52" customFormat="1" ht="21.95" customHeight="1">
      <c r="A69" s="421"/>
      <c r="B69" s="410"/>
      <c r="C69" s="413"/>
      <c r="D69" s="410"/>
      <c r="E69" s="67" t="s">
        <v>667</v>
      </c>
      <c r="F69" s="68" t="s">
        <v>2111</v>
      </c>
      <c r="G69" s="67" t="s">
        <v>2037</v>
      </c>
      <c r="H69" s="74" t="s">
        <v>2032</v>
      </c>
      <c r="I69" s="70">
        <v>1.5</v>
      </c>
    </row>
    <row r="70" spans="1:9" s="52" customFormat="1" ht="21.95" customHeight="1">
      <c r="A70" s="421"/>
      <c r="B70" s="410"/>
      <c r="C70" s="413"/>
      <c r="D70" s="410"/>
      <c r="E70" s="71" t="s">
        <v>2112</v>
      </c>
      <c r="F70" s="72" t="s">
        <v>2113</v>
      </c>
      <c r="G70" s="73" t="s">
        <v>2037</v>
      </c>
      <c r="H70" s="74" t="s">
        <v>2029</v>
      </c>
      <c r="I70" s="70">
        <v>0.5</v>
      </c>
    </row>
    <row r="71" spans="1:9" ht="32.1" customHeight="1">
      <c r="A71" s="421"/>
      <c r="B71" s="70">
        <v>100018</v>
      </c>
      <c r="C71" s="412" t="s">
        <v>26</v>
      </c>
      <c r="D71" s="400"/>
      <c r="E71" s="84" t="s">
        <v>2114</v>
      </c>
      <c r="F71" s="85" t="s">
        <v>2115</v>
      </c>
      <c r="G71" s="86" t="s">
        <v>2026</v>
      </c>
      <c r="H71" s="87" t="s">
        <v>2029</v>
      </c>
      <c r="I71" s="92">
        <v>0.5</v>
      </c>
    </row>
    <row r="72" spans="1:9" ht="21.95" customHeight="1">
      <c r="A72" s="421"/>
      <c r="B72" s="410">
        <v>100020</v>
      </c>
      <c r="C72" s="411" t="s">
        <v>28</v>
      </c>
      <c r="D72" s="411"/>
      <c r="E72" s="70" t="s">
        <v>3</v>
      </c>
      <c r="F72" s="70"/>
      <c r="G72" s="70"/>
      <c r="H72" s="70"/>
      <c r="I72" s="70">
        <v>2.4</v>
      </c>
    </row>
    <row r="73" spans="1:9" s="52" customFormat="1" ht="21.95" customHeight="1">
      <c r="A73" s="421"/>
      <c r="B73" s="410"/>
      <c r="C73" s="411"/>
      <c r="D73" s="411"/>
      <c r="E73" s="67" t="s">
        <v>719</v>
      </c>
      <c r="F73" s="68" t="s">
        <v>2116</v>
      </c>
      <c r="G73" s="73" t="s">
        <v>2034</v>
      </c>
      <c r="H73" s="74" t="s">
        <v>2027</v>
      </c>
      <c r="I73" s="83">
        <v>0.8</v>
      </c>
    </row>
    <row r="74" spans="1:9" s="52" customFormat="1" ht="21.95" customHeight="1">
      <c r="A74" s="421"/>
      <c r="B74" s="410"/>
      <c r="C74" s="411"/>
      <c r="D74" s="411"/>
      <c r="E74" s="67" t="s">
        <v>2117</v>
      </c>
      <c r="F74" s="68" t="s">
        <v>2118</v>
      </c>
      <c r="G74" s="73" t="s">
        <v>2037</v>
      </c>
      <c r="H74" s="74" t="s">
        <v>2027</v>
      </c>
      <c r="I74" s="83">
        <v>0.8</v>
      </c>
    </row>
    <row r="75" spans="1:9" s="52" customFormat="1" ht="21.95" customHeight="1">
      <c r="A75" s="421"/>
      <c r="B75" s="410"/>
      <c r="C75" s="411"/>
      <c r="D75" s="411"/>
      <c r="E75" s="67" t="s">
        <v>2119</v>
      </c>
      <c r="F75" s="68" t="s">
        <v>2120</v>
      </c>
      <c r="G75" s="73" t="s">
        <v>2037</v>
      </c>
      <c r="H75" s="74" t="s">
        <v>2027</v>
      </c>
      <c r="I75" s="83">
        <v>0.8</v>
      </c>
    </row>
    <row r="76" spans="1:9" ht="21" customHeight="1">
      <c r="A76" s="421"/>
      <c r="B76" s="66">
        <v>100021</v>
      </c>
      <c r="C76" s="411" t="s">
        <v>29</v>
      </c>
      <c r="D76" s="411"/>
      <c r="E76" s="67" t="s">
        <v>2121</v>
      </c>
      <c r="F76" s="68" t="s">
        <v>2122</v>
      </c>
      <c r="G76" s="67" t="s">
        <v>2037</v>
      </c>
      <c r="H76" s="74" t="s">
        <v>2032</v>
      </c>
      <c r="I76" s="83">
        <v>1.5</v>
      </c>
    </row>
    <row r="77" spans="1:9" ht="27.95" customHeight="1">
      <c r="A77" s="421"/>
      <c r="B77" s="66">
        <v>100022</v>
      </c>
      <c r="C77" s="411" t="s">
        <v>30</v>
      </c>
      <c r="D77" s="411"/>
      <c r="E77" s="71" t="s">
        <v>2123</v>
      </c>
      <c r="F77" s="72" t="s">
        <v>2124</v>
      </c>
      <c r="G77" s="73" t="s">
        <v>2026</v>
      </c>
      <c r="H77" s="74" t="s">
        <v>2029</v>
      </c>
      <c r="I77" s="70">
        <v>0.5</v>
      </c>
    </row>
    <row r="78" spans="1:9" ht="24.95" customHeight="1">
      <c r="A78" s="421"/>
      <c r="B78" s="409">
        <v>100023</v>
      </c>
      <c r="C78" s="403" t="s">
        <v>31</v>
      </c>
      <c r="D78" s="403"/>
      <c r="E78" s="71" t="s">
        <v>3</v>
      </c>
      <c r="F78" s="70"/>
      <c r="G78" s="70"/>
      <c r="H78" s="70"/>
      <c r="I78" s="70">
        <v>4.8</v>
      </c>
    </row>
    <row r="79" spans="1:9" s="52" customFormat="1" ht="21.95" customHeight="1">
      <c r="A79" s="421"/>
      <c r="B79" s="405"/>
      <c r="C79" s="403"/>
      <c r="D79" s="403"/>
      <c r="E79" s="73" t="s">
        <v>2125</v>
      </c>
      <c r="F79" s="76" t="s">
        <v>2126</v>
      </c>
      <c r="G79" s="73" t="s">
        <v>2034</v>
      </c>
      <c r="H79" s="73" t="s">
        <v>2054</v>
      </c>
      <c r="I79" s="70">
        <v>3</v>
      </c>
    </row>
    <row r="80" spans="1:9" s="52" customFormat="1" ht="29.1" customHeight="1">
      <c r="A80" s="421"/>
      <c r="B80" s="405"/>
      <c r="C80" s="403"/>
      <c r="D80" s="403"/>
      <c r="E80" s="73" t="s">
        <v>2127</v>
      </c>
      <c r="F80" s="76" t="s">
        <v>2128</v>
      </c>
      <c r="G80" s="73" t="s">
        <v>2026</v>
      </c>
      <c r="H80" s="74" t="s">
        <v>2027</v>
      </c>
      <c r="I80" s="70">
        <v>0.8</v>
      </c>
    </row>
    <row r="81" spans="1:9" s="52" customFormat="1" ht="21.95" customHeight="1">
      <c r="A81" s="421"/>
      <c r="B81" s="405"/>
      <c r="C81" s="403"/>
      <c r="D81" s="403"/>
      <c r="E81" s="71" t="s">
        <v>763</v>
      </c>
      <c r="F81" s="72" t="s">
        <v>2129</v>
      </c>
      <c r="G81" s="73" t="s">
        <v>2026</v>
      </c>
      <c r="H81" s="74" t="s">
        <v>2029</v>
      </c>
      <c r="I81" s="70">
        <v>0.5</v>
      </c>
    </row>
    <row r="82" spans="1:9" s="52" customFormat="1" ht="27" customHeight="1">
      <c r="A82" s="421"/>
      <c r="B82" s="405"/>
      <c r="C82" s="403"/>
      <c r="D82" s="403"/>
      <c r="E82" s="71" t="s">
        <v>2130</v>
      </c>
      <c r="F82" s="72" t="s">
        <v>2131</v>
      </c>
      <c r="G82" s="73" t="s">
        <v>2026</v>
      </c>
      <c r="H82" s="74" t="s">
        <v>2029</v>
      </c>
      <c r="I82" s="70">
        <v>0.5</v>
      </c>
    </row>
    <row r="83" spans="1:9" ht="21.95" customHeight="1">
      <c r="A83" s="421"/>
      <c r="B83" s="77">
        <v>100024</v>
      </c>
      <c r="C83" s="413" t="s">
        <v>32</v>
      </c>
      <c r="D83" s="410"/>
      <c r="E83" s="71" t="s">
        <v>2132</v>
      </c>
      <c r="F83" s="72" t="s">
        <v>2133</v>
      </c>
      <c r="G83" s="73" t="s">
        <v>2037</v>
      </c>
      <c r="H83" s="74" t="s">
        <v>2029</v>
      </c>
      <c r="I83" s="70">
        <v>0.5</v>
      </c>
    </row>
    <row r="84" spans="1:9" ht="21.95" customHeight="1">
      <c r="A84" s="421"/>
      <c r="B84" s="444">
        <v>100025</v>
      </c>
      <c r="C84" s="411" t="s">
        <v>33</v>
      </c>
      <c r="D84" s="411"/>
      <c r="E84" s="75" t="s">
        <v>3</v>
      </c>
      <c r="F84" s="75"/>
      <c r="G84" s="75"/>
      <c r="H84" s="75"/>
      <c r="I84" s="70">
        <v>1.5</v>
      </c>
    </row>
    <row r="85" spans="1:9" s="52" customFormat="1" ht="26.1" customHeight="1">
      <c r="A85" s="421"/>
      <c r="B85" s="445"/>
      <c r="C85" s="411"/>
      <c r="D85" s="411"/>
      <c r="E85" s="71" t="s">
        <v>835</v>
      </c>
      <c r="F85" s="72" t="s">
        <v>2134</v>
      </c>
      <c r="G85" s="73" t="s">
        <v>2037</v>
      </c>
      <c r="H85" s="74" t="s">
        <v>2029</v>
      </c>
      <c r="I85" s="70">
        <v>0.5</v>
      </c>
    </row>
    <row r="86" spans="1:9" s="52" customFormat="1" ht="26.1" customHeight="1">
      <c r="A86" s="421"/>
      <c r="B86" s="445"/>
      <c r="C86" s="411"/>
      <c r="D86" s="411"/>
      <c r="E86" s="71" t="s">
        <v>2135</v>
      </c>
      <c r="F86" s="72" t="s">
        <v>2136</v>
      </c>
      <c r="G86" s="73" t="s">
        <v>2026</v>
      </c>
      <c r="H86" s="74" t="s">
        <v>2029</v>
      </c>
      <c r="I86" s="70">
        <v>0.5</v>
      </c>
    </row>
    <row r="87" spans="1:9" s="52" customFormat="1" ht="26.1" customHeight="1">
      <c r="A87" s="421"/>
      <c r="B87" s="445"/>
      <c r="C87" s="411"/>
      <c r="D87" s="411"/>
      <c r="E87" s="71" t="s">
        <v>2137</v>
      </c>
      <c r="F87" s="72" t="s">
        <v>2138</v>
      </c>
      <c r="G87" s="73" t="s">
        <v>2026</v>
      </c>
      <c r="H87" s="74" t="s">
        <v>2029</v>
      </c>
      <c r="I87" s="70">
        <v>0.5</v>
      </c>
    </row>
    <row r="88" spans="1:9" ht="30.95" customHeight="1">
      <c r="A88" s="421"/>
      <c r="B88" s="79">
        <v>100026</v>
      </c>
      <c r="C88" s="399" t="s">
        <v>34</v>
      </c>
      <c r="D88" s="400"/>
      <c r="E88" s="73" t="s">
        <v>2139</v>
      </c>
      <c r="F88" s="76" t="s">
        <v>2140</v>
      </c>
      <c r="G88" s="73" t="s">
        <v>2026</v>
      </c>
      <c r="H88" s="74" t="s">
        <v>2027</v>
      </c>
      <c r="I88" s="70">
        <v>0.8</v>
      </c>
    </row>
    <row r="89" spans="1:9" ht="21.95" customHeight="1">
      <c r="A89" s="421"/>
      <c r="B89" s="406">
        <v>100027</v>
      </c>
      <c r="C89" s="399" t="s">
        <v>35</v>
      </c>
      <c r="D89" s="400"/>
      <c r="E89" s="80" t="s">
        <v>3</v>
      </c>
      <c r="F89" s="80"/>
      <c r="G89" s="80"/>
      <c r="H89" s="80"/>
      <c r="I89" s="70">
        <v>1</v>
      </c>
    </row>
    <row r="90" spans="1:9" s="52" customFormat="1" ht="21.95" customHeight="1">
      <c r="A90" s="421"/>
      <c r="B90" s="406"/>
      <c r="C90" s="413"/>
      <c r="D90" s="410"/>
      <c r="E90" s="71" t="s">
        <v>2141</v>
      </c>
      <c r="F90" s="72" t="s">
        <v>2142</v>
      </c>
      <c r="G90" s="73" t="s">
        <v>2037</v>
      </c>
      <c r="H90" s="74" t="s">
        <v>2029</v>
      </c>
      <c r="I90" s="70">
        <v>0.5</v>
      </c>
    </row>
    <row r="91" spans="1:9" s="52" customFormat="1" ht="24.95" customHeight="1">
      <c r="A91" s="421"/>
      <c r="B91" s="409"/>
      <c r="C91" s="413"/>
      <c r="D91" s="410"/>
      <c r="E91" s="84" t="s">
        <v>2143</v>
      </c>
      <c r="F91" s="72" t="s">
        <v>2144</v>
      </c>
      <c r="G91" s="73" t="s">
        <v>2026</v>
      </c>
      <c r="H91" s="74" t="s">
        <v>2029</v>
      </c>
      <c r="I91" s="70">
        <v>0.5</v>
      </c>
    </row>
    <row r="92" spans="1:9" s="52" customFormat="1" ht="24.95" customHeight="1">
      <c r="A92" s="421"/>
      <c r="B92" s="418">
        <v>100028</v>
      </c>
      <c r="C92" s="411" t="s">
        <v>2145</v>
      </c>
      <c r="D92" s="411"/>
      <c r="E92" s="411"/>
      <c r="F92" s="72"/>
      <c r="G92" s="73"/>
      <c r="H92" s="74"/>
      <c r="I92" s="70">
        <v>4.3</v>
      </c>
    </row>
    <row r="93" spans="1:9" ht="21.95" customHeight="1">
      <c r="A93" s="421"/>
      <c r="B93" s="417"/>
      <c r="C93" s="414" t="s">
        <v>36</v>
      </c>
      <c r="D93" s="414"/>
      <c r="E93" s="80" t="s">
        <v>3</v>
      </c>
      <c r="F93" s="89"/>
      <c r="G93" s="89"/>
      <c r="H93" s="89"/>
      <c r="I93" s="70">
        <v>1.3</v>
      </c>
    </row>
    <row r="94" spans="1:9" s="52" customFormat="1" ht="27" customHeight="1">
      <c r="A94" s="421"/>
      <c r="B94" s="417"/>
      <c r="C94" s="414"/>
      <c r="D94" s="414"/>
      <c r="E94" s="73" t="s">
        <v>2146</v>
      </c>
      <c r="F94" s="76" t="s">
        <v>2147</v>
      </c>
      <c r="G94" s="73" t="s">
        <v>2026</v>
      </c>
      <c r="H94" s="74" t="s">
        <v>2027</v>
      </c>
      <c r="I94" s="70">
        <v>0.8</v>
      </c>
    </row>
    <row r="95" spans="1:9" s="52" customFormat="1" ht="21.95" customHeight="1">
      <c r="A95" s="421"/>
      <c r="B95" s="417"/>
      <c r="C95" s="414"/>
      <c r="D95" s="414"/>
      <c r="E95" s="71" t="s">
        <v>2148</v>
      </c>
      <c r="F95" s="72" t="s">
        <v>2149</v>
      </c>
      <c r="G95" s="73" t="s">
        <v>2037</v>
      </c>
      <c r="H95" s="74" t="s">
        <v>2029</v>
      </c>
      <c r="I95" s="70">
        <v>0.5</v>
      </c>
    </row>
    <row r="96" spans="1:9" s="52" customFormat="1" ht="44.1" customHeight="1">
      <c r="A96" s="421"/>
      <c r="B96" s="419"/>
      <c r="C96" s="414" t="s">
        <v>2150</v>
      </c>
      <c r="D96" s="414"/>
      <c r="E96" s="67" t="s">
        <v>2151</v>
      </c>
      <c r="F96" s="68" t="s">
        <v>2152</v>
      </c>
      <c r="G96" s="67" t="s">
        <v>2026</v>
      </c>
      <c r="H96" s="73" t="s">
        <v>2054</v>
      </c>
      <c r="I96" s="70">
        <v>3</v>
      </c>
    </row>
    <row r="97" spans="1:9" ht="21.95" customHeight="1">
      <c r="A97" s="421"/>
      <c r="B97" s="446">
        <v>100029</v>
      </c>
      <c r="C97" s="411" t="s">
        <v>37</v>
      </c>
      <c r="D97" s="411"/>
      <c r="E97" s="75" t="s">
        <v>3</v>
      </c>
      <c r="F97" s="75"/>
      <c r="G97" s="75"/>
      <c r="H97" s="75"/>
      <c r="I97" s="70">
        <v>6.5</v>
      </c>
    </row>
    <row r="98" spans="1:9" s="52" customFormat="1" ht="21.95" customHeight="1">
      <c r="A98" s="421"/>
      <c r="B98" s="446"/>
      <c r="C98" s="411"/>
      <c r="D98" s="411"/>
      <c r="E98" s="73" t="s">
        <v>934</v>
      </c>
      <c r="F98" s="76" t="s">
        <v>2153</v>
      </c>
      <c r="G98" s="73" t="s">
        <v>2026</v>
      </c>
      <c r="H98" s="73" t="s">
        <v>2054</v>
      </c>
      <c r="I98" s="70">
        <v>3</v>
      </c>
    </row>
    <row r="99" spans="1:9" s="52" customFormat="1" ht="30" customHeight="1">
      <c r="A99" s="421"/>
      <c r="B99" s="446"/>
      <c r="C99" s="411"/>
      <c r="D99" s="411"/>
      <c r="E99" s="73" t="s">
        <v>2154</v>
      </c>
      <c r="F99" s="76" t="s">
        <v>2155</v>
      </c>
      <c r="G99" s="73" t="s">
        <v>2026</v>
      </c>
      <c r="H99" s="74" t="s">
        <v>2032</v>
      </c>
      <c r="I99" s="70">
        <v>1.5</v>
      </c>
    </row>
    <row r="100" spans="1:9" s="52" customFormat="1" ht="33" customHeight="1">
      <c r="A100" s="421"/>
      <c r="B100" s="446"/>
      <c r="C100" s="411"/>
      <c r="D100" s="411"/>
      <c r="E100" s="71" t="s">
        <v>2156</v>
      </c>
      <c r="F100" s="72" t="s">
        <v>2157</v>
      </c>
      <c r="G100" s="73" t="s">
        <v>2026</v>
      </c>
      <c r="H100" s="74" t="s">
        <v>2032</v>
      </c>
      <c r="I100" s="70">
        <v>1.5</v>
      </c>
    </row>
    <row r="101" spans="1:9" s="52" customFormat="1" ht="21.95" customHeight="1">
      <c r="A101" s="421"/>
      <c r="B101" s="446"/>
      <c r="C101" s="411"/>
      <c r="D101" s="411"/>
      <c r="E101" s="71" t="s">
        <v>2158</v>
      </c>
      <c r="F101" s="72" t="s">
        <v>2159</v>
      </c>
      <c r="G101" s="73" t="s">
        <v>2026</v>
      </c>
      <c r="H101" s="74" t="s">
        <v>2029</v>
      </c>
      <c r="I101" s="70">
        <v>0.5</v>
      </c>
    </row>
    <row r="102" spans="1:9" ht="24.95" customHeight="1">
      <c r="A102" s="421"/>
      <c r="B102" s="406">
        <v>100031</v>
      </c>
      <c r="C102" s="411" t="s">
        <v>39</v>
      </c>
      <c r="D102" s="411"/>
      <c r="E102" s="70" t="s">
        <v>3</v>
      </c>
      <c r="F102" s="70"/>
      <c r="G102" s="70"/>
      <c r="H102" s="70"/>
      <c r="I102" s="70">
        <v>2.1</v>
      </c>
    </row>
    <row r="103" spans="1:9" s="52" customFormat="1" ht="26.1" customHeight="1">
      <c r="A103" s="421"/>
      <c r="B103" s="406"/>
      <c r="C103" s="411"/>
      <c r="D103" s="411"/>
      <c r="E103" s="73" t="s">
        <v>2160</v>
      </c>
      <c r="F103" s="76" t="s">
        <v>2161</v>
      </c>
      <c r="G103" s="73" t="s">
        <v>2037</v>
      </c>
      <c r="H103" s="74" t="s">
        <v>2027</v>
      </c>
      <c r="I103" s="70">
        <v>0.8</v>
      </c>
    </row>
    <row r="104" spans="1:9" s="52" customFormat="1" ht="21.95" customHeight="1">
      <c r="A104" s="421"/>
      <c r="B104" s="406"/>
      <c r="C104" s="411"/>
      <c r="D104" s="411"/>
      <c r="E104" s="73" t="s">
        <v>2162</v>
      </c>
      <c r="F104" s="76" t="s">
        <v>2163</v>
      </c>
      <c r="G104" s="73" t="s">
        <v>2037</v>
      </c>
      <c r="H104" s="74" t="s">
        <v>2027</v>
      </c>
      <c r="I104" s="70">
        <v>0.8</v>
      </c>
    </row>
    <row r="105" spans="1:9" s="52" customFormat="1" ht="21.95" customHeight="1">
      <c r="A105" s="421"/>
      <c r="B105" s="406"/>
      <c r="C105" s="411"/>
      <c r="D105" s="411"/>
      <c r="E105" s="71" t="s">
        <v>2164</v>
      </c>
      <c r="F105" s="72" t="s">
        <v>2165</v>
      </c>
      <c r="G105" s="73" t="s">
        <v>2037</v>
      </c>
      <c r="H105" s="74" t="s">
        <v>2029</v>
      </c>
      <c r="I105" s="70">
        <v>0.5</v>
      </c>
    </row>
    <row r="106" spans="1:9" ht="23.1" customHeight="1">
      <c r="A106" s="421"/>
      <c r="B106" s="406">
        <v>100033</v>
      </c>
      <c r="C106" s="399" t="s">
        <v>41</v>
      </c>
      <c r="D106" s="400"/>
      <c r="E106" s="75" t="s">
        <v>3</v>
      </c>
      <c r="F106" s="75"/>
      <c r="G106" s="75"/>
      <c r="H106" s="75"/>
      <c r="I106" s="70">
        <v>1.6</v>
      </c>
    </row>
    <row r="107" spans="1:9" s="52" customFormat="1" ht="23.1" customHeight="1">
      <c r="A107" s="421"/>
      <c r="B107" s="406"/>
      <c r="C107" s="413"/>
      <c r="D107" s="410"/>
      <c r="E107" s="73" t="s">
        <v>994</v>
      </c>
      <c r="F107" s="76" t="s">
        <v>2166</v>
      </c>
      <c r="G107" s="73" t="s">
        <v>2026</v>
      </c>
      <c r="H107" s="74" t="s">
        <v>2027</v>
      </c>
      <c r="I107" s="70">
        <v>0.8</v>
      </c>
    </row>
    <row r="108" spans="1:9" s="52" customFormat="1" ht="23.1" customHeight="1">
      <c r="A108" s="421"/>
      <c r="B108" s="406"/>
      <c r="C108" s="413"/>
      <c r="D108" s="410"/>
      <c r="E108" s="73" t="s">
        <v>2167</v>
      </c>
      <c r="F108" s="76" t="s">
        <v>2168</v>
      </c>
      <c r="G108" s="73" t="s">
        <v>2026</v>
      </c>
      <c r="H108" s="74" t="s">
        <v>2027</v>
      </c>
      <c r="I108" s="70">
        <v>0.8</v>
      </c>
    </row>
    <row r="109" spans="1:9" ht="23.1" customHeight="1">
      <c r="A109" s="421"/>
      <c r="B109" s="79">
        <v>100034</v>
      </c>
      <c r="C109" s="399" t="s">
        <v>2169</v>
      </c>
      <c r="D109" s="400"/>
      <c r="E109" s="67" t="s">
        <v>1000</v>
      </c>
      <c r="F109" s="68" t="s">
        <v>2170</v>
      </c>
      <c r="G109" s="73" t="s">
        <v>2026</v>
      </c>
      <c r="H109" s="74" t="s">
        <v>2027</v>
      </c>
      <c r="I109" s="70">
        <v>0.8</v>
      </c>
    </row>
    <row r="110" spans="1:9" s="52" customFormat="1" ht="21.95" customHeight="1">
      <c r="A110" s="421"/>
      <c r="B110" s="90">
        <v>100037</v>
      </c>
      <c r="C110" s="415" t="s">
        <v>44</v>
      </c>
      <c r="D110" s="416"/>
      <c r="E110" s="67" t="s">
        <v>2171</v>
      </c>
      <c r="F110" s="68" t="s">
        <v>2172</v>
      </c>
      <c r="G110" s="67" t="s">
        <v>2026</v>
      </c>
      <c r="H110" s="74" t="s">
        <v>2032</v>
      </c>
      <c r="I110" s="70">
        <v>1.5</v>
      </c>
    </row>
    <row r="111" spans="1:9" ht="21.95" customHeight="1">
      <c r="A111" s="421"/>
      <c r="B111" s="406">
        <v>100038</v>
      </c>
      <c r="C111" s="399" t="s">
        <v>45</v>
      </c>
      <c r="D111" s="400"/>
      <c r="E111" s="70" t="s">
        <v>3</v>
      </c>
      <c r="F111" s="70"/>
      <c r="G111" s="70"/>
      <c r="H111" s="70"/>
      <c r="I111" s="70">
        <v>2</v>
      </c>
    </row>
    <row r="112" spans="1:9" s="52" customFormat="1" ht="26.1" customHeight="1">
      <c r="A112" s="421"/>
      <c r="B112" s="406"/>
      <c r="C112" s="413"/>
      <c r="D112" s="410"/>
      <c r="E112" s="73" t="s">
        <v>2173</v>
      </c>
      <c r="F112" s="76" t="s">
        <v>2174</v>
      </c>
      <c r="G112" s="67" t="s">
        <v>2026</v>
      </c>
      <c r="H112" s="74" t="s">
        <v>2032</v>
      </c>
      <c r="I112" s="70">
        <v>1.5</v>
      </c>
    </row>
    <row r="113" spans="1:9" s="52" customFormat="1" ht="26.1" customHeight="1">
      <c r="A113" s="421"/>
      <c r="B113" s="406"/>
      <c r="C113" s="413"/>
      <c r="D113" s="410"/>
      <c r="E113" s="71" t="s">
        <v>1012</v>
      </c>
      <c r="F113" s="72" t="s">
        <v>2175</v>
      </c>
      <c r="G113" s="73" t="s">
        <v>2037</v>
      </c>
      <c r="H113" s="74" t="s">
        <v>2029</v>
      </c>
      <c r="I113" s="70">
        <v>0.5</v>
      </c>
    </row>
    <row r="114" spans="1:9" ht="21.95" customHeight="1">
      <c r="A114" s="421"/>
      <c r="B114" s="409">
        <v>100043</v>
      </c>
      <c r="C114" s="401" t="s">
        <v>47</v>
      </c>
      <c r="D114" s="402"/>
      <c r="E114" s="70" t="s">
        <v>3</v>
      </c>
      <c r="F114" s="70"/>
      <c r="G114" s="70"/>
      <c r="H114" s="70"/>
      <c r="I114" s="70">
        <f>SUM(I115:I125)</f>
        <v>14.200000000000003</v>
      </c>
    </row>
    <row r="115" spans="1:9" s="52" customFormat="1" ht="21.95" customHeight="1">
      <c r="A115" s="421"/>
      <c r="B115" s="405"/>
      <c r="C115" s="447"/>
      <c r="D115" s="448"/>
      <c r="E115" s="71" t="s">
        <v>1021</v>
      </c>
      <c r="F115" s="72" t="s">
        <v>2176</v>
      </c>
      <c r="G115" s="67" t="s">
        <v>2037</v>
      </c>
      <c r="H115" s="73" t="s">
        <v>2054</v>
      </c>
      <c r="I115" s="70">
        <v>3</v>
      </c>
    </row>
    <row r="116" spans="1:9" s="52" customFormat="1" ht="33" customHeight="1">
      <c r="A116" s="421"/>
      <c r="B116" s="405"/>
      <c r="C116" s="447"/>
      <c r="D116" s="448"/>
      <c r="E116" s="73" t="s">
        <v>2177</v>
      </c>
      <c r="F116" s="76" t="s">
        <v>2178</v>
      </c>
      <c r="G116" s="73" t="s">
        <v>2034</v>
      </c>
      <c r="H116" s="74" t="s">
        <v>2032</v>
      </c>
      <c r="I116" s="70">
        <v>1.5</v>
      </c>
    </row>
    <row r="117" spans="1:9" s="52" customFormat="1" ht="21.95" customHeight="1">
      <c r="A117" s="421"/>
      <c r="B117" s="405"/>
      <c r="C117" s="447"/>
      <c r="D117" s="448"/>
      <c r="E117" s="67" t="s">
        <v>1947</v>
      </c>
      <c r="F117" s="68" t="s">
        <v>2179</v>
      </c>
      <c r="G117" s="73" t="s">
        <v>2034</v>
      </c>
      <c r="H117" s="74" t="s">
        <v>2032</v>
      </c>
      <c r="I117" s="70">
        <v>1.5</v>
      </c>
    </row>
    <row r="118" spans="1:9" s="52" customFormat="1" ht="21.95" customHeight="1">
      <c r="A118" s="421"/>
      <c r="B118" s="405"/>
      <c r="C118" s="447"/>
      <c r="D118" s="448"/>
      <c r="E118" s="71" t="s">
        <v>2180</v>
      </c>
      <c r="F118" s="72" t="s">
        <v>2181</v>
      </c>
      <c r="G118" s="73" t="s">
        <v>2034</v>
      </c>
      <c r="H118" s="74" t="s">
        <v>2032</v>
      </c>
      <c r="I118" s="70">
        <v>1.5</v>
      </c>
    </row>
    <row r="119" spans="1:9" s="52" customFormat="1" ht="21.95" customHeight="1">
      <c r="A119" s="421"/>
      <c r="B119" s="405"/>
      <c r="C119" s="447"/>
      <c r="D119" s="448"/>
      <c r="E119" s="71" t="s">
        <v>1063</v>
      </c>
      <c r="F119" s="72" t="s">
        <v>2182</v>
      </c>
      <c r="G119" s="73" t="s">
        <v>2026</v>
      </c>
      <c r="H119" s="74" t="s">
        <v>2032</v>
      </c>
      <c r="I119" s="70">
        <v>1.5</v>
      </c>
    </row>
    <row r="120" spans="1:9" s="52" customFormat="1" ht="21.95" customHeight="1">
      <c r="A120" s="421"/>
      <c r="B120" s="405"/>
      <c r="C120" s="447"/>
      <c r="D120" s="448"/>
      <c r="E120" s="73" t="s">
        <v>1024</v>
      </c>
      <c r="F120" s="76" t="s">
        <v>2183</v>
      </c>
      <c r="G120" s="73" t="s">
        <v>2026</v>
      </c>
      <c r="H120" s="74" t="s">
        <v>2032</v>
      </c>
      <c r="I120" s="70">
        <v>1.5</v>
      </c>
    </row>
    <row r="121" spans="1:9" s="52" customFormat="1" ht="21.95" customHeight="1">
      <c r="A121" s="421"/>
      <c r="B121" s="405"/>
      <c r="C121" s="447"/>
      <c r="D121" s="448"/>
      <c r="E121" s="73" t="s">
        <v>2184</v>
      </c>
      <c r="F121" s="76" t="s">
        <v>2185</v>
      </c>
      <c r="G121" s="73" t="s">
        <v>2034</v>
      </c>
      <c r="H121" s="74" t="s">
        <v>2027</v>
      </c>
      <c r="I121" s="70">
        <v>0.8</v>
      </c>
    </row>
    <row r="122" spans="1:9" s="52" customFormat="1" ht="21.95" customHeight="1">
      <c r="A122" s="421"/>
      <c r="B122" s="405"/>
      <c r="C122" s="447"/>
      <c r="D122" s="448"/>
      <c r="E122" s="67" t="s">
        <v>2186</v>
      </c>
      <c r="F122" s="68" t="s">
        <v>2187</v>
      </c>
      <c r="G122" s="73" t="s">
        <v>2037</v>
      </c>
      <c r="H122" s="74" t="s">
        <v>2027</v>
      </c>
      <c r="I122" s="70">
        <v>0.8</v>
      </c>
    </row>
    <row r="123" spans="1:9" s="52" customFormat="1" ht="21.95" customHeight="1">
      <c r="A123" s="421"/>
      <c r="B123" s="405"/>
      <c r="C123" s="447"/>
      <c r="D123" s="448"/>
      <c r="E123" s="73" t="s">
        <v>2188</v>
      </c>
      <c r="F123" s="91" t="s">
        <v>2189</v>
      </c>
      <c r="G123" s="73" t="s">
        <v>2026</v>
      </c>
      <c r="H123" s="74" t="s">
        <v>2027</v>
      </c>
      <c r="I123" s="70">
        <v>0.8</v>
      </c>
    </row>
    <row r="124" spans="1:9" s="52" customFormat="1" ht="21.95" customHeight="1">
      <c r="A124" s="421"/>
      <c r="B124" s="405"/>
      <c r="C124" s="447"/>
      <c r="D124" s="448"/>
      <c r="E124" s="73" t="s">
        <v>1078</v>
      </c>
      <c r="F124" s="76" t="s">
        <v>2190</v>
      </c>
      <c r="G124" s="73" t="s">
        <v>2026</v>
      </c>
      <c r="H124" s="74" t="s">
        <v>2027</v>
      </c>
      <c r="I124" s="70">
        <v>0.8</v>
      </c>
    </row>
    <row r="125" spans="1:9" s="52" customFormat="1" ht="21.95" customHeight="1">
      <c r="A125" s="421"/>
      <c r="B125" s="405"/>
      <c r="C125" s="447"/>
      <c r="D125" s="448"/>
      <c r="E125" s="84" t="s">
        <v>2191</v>
      </c>
      <c r="F125" s="85" t="s">
        <v>2192</v>
      </c>
      <c r="G125" s="86" t="s">
        <v>2034</v>
      </c>
      <c r="H125" s="74" t="s">
        <v>2029</v>
      </c>
      <c r="I125" s="70">
        <v>0.5</v>
      </c>
    </row>
    <row r="126" spans="1:9" s="52" customFormat="1" ht="27" customHeight="1">
      <c r="A126" s="421"/>
      <c r="B126" s="66">
        <v>100049</v>
      </c>
      <c r="C126" s="422" t="s">
        <v>48</v>
      </c>
      <c r="D126" s="423"/>
      <c r="E126" s="71" t="s">
        <v>2193</v>
      </c>
      <c r="F126" s="72" t="s">
        <v>2194</v>
      </c>
      <c r="G126" s="73" t="s">
        <v>2026</v>
      </c>
      <c r="H126" s="74" t="s">
        <v>2029</v>
      </c>
      <c r="I126" s="70">
        <v>0.5</v>
      </c>
    </row>
    <row r="127" spans="1:9" ht="21.95" customHeight="1">
      <c r="A127" s="421"/>
      <c r="B127" s="406">
        <v>100050</v>
      </c>
      <c r="C127" s="411" t="s">
        <v>49</v>
      </c>
      <c r="D127" s="411"/>
      <c r="E127" s="70" t="s">
        <v>3</v>
      </c>
      <c r="F127" s="70"/>
      <c r="G127" s="70"/>
      <c r="H127" s="70"/>
      <c r="I127" s="70">
        <f>SUM(I128:I132)</f>
        <v>5.3</v>
      </c>
    </row>
    <row r="128" spans="1:9" s="52" customFormat="1" ht="30" customHeight="1">
      <c r="A128" s="421"/>
      <c r="B128" s="406"/>
      <c r="C128" s="411"/>
      <c r="D128" s="411"/>
      <c r="E128" s="73" t="s">
        <v>2195</v>
      </c>
      <c r="F128" s="76" t="s">
        <v>2196</v>
      </c>
      <c r="G128" s="73" t="s">
        <v>2026</v>
      </c>
      <c r="H128" s="73" t="s">
        <v>2054</v>
      </c>
      <c r="I128" s="70">
        <v>3</v>
      </c>
    </row>
    <row r="129" spans="1:9" s="52" customFormat="1" ht="21.95" customHeight="1">
      <c r="A129" s="421"/>
      <c r="B129" s="406"/>
      <c r="C129" s="411"/>
      <c r="D129" s="411"/>
      <c r="E129" s="73" t="s">
        <v>2197</v>
      </c>
      <c r="F129" s="76" t="s">
        <v>2198</v>
      </c>
      <c r="G129" s="73" t="s">
        <v>2037</v>
      </c>
      <c r="H129" s="74" t="s">
        <v>2027</v>
      </c>
      <c r="I129" s="70">
        <v>0.8</v>
      </c>
    </row>
    <row r="130" spans="1:9" s="52" customFormat="1" ht="21.95" customHeight="1">
      <c r="A130" s="421"/>
      <c r="B130" s="406"/>
      <c r="C130" s="411"/>
      <c r="D130" s="411"/>
      <c r="E130" s="71" t="s">
        <v>2199</v>
      </c>
      <c r="F130" s="72" t="s">
        <v>2200</v>
      </c>
      <c r="G130" s="73" t="s">
        <v>2026</v>
      </c>
      <c r="H130" s="74" t="s">
        <v>2029</v>
      </c>
      <c r="I130" s="70">
        <v>0.5</v>
      </c>
    </row>
    <row r="131" spans="1:9" s="52" customFormat="1" ht="21.95" customHeight="1">
      <c r="A131" s="421"/>
      <c r="B131" s="406"/>
      <c r="C131" s="411"/>
      <c r="D131" s="411"/>
      <c r="E131" s="71" t="s">
        <v>2201</v>
      </c>
      <c r="F131" s="72" t="s">
        <v>2202</v>
      </c>
      <c r="G131" s="73" t="s">
        <v>2026</v>
      </c>
      <c r="H131" s="74" t="s">
        <v>2029</v>
      </c>
      <c r="I131" s="70">
        <v>0.5</v>
      </c>
    </row>
    <row r="132" spans="1:9" s="52" customFormat="1" ht="21.95" customHeight="1">
      <c r="A132" s="421"/>
      <c r="B132" s="406"/>
      <c r="C132" s="411"/>
      <c r="D132" s="411"/>
      <c r="E132" s="71" t="s">
        <v>2203</v>
      </c>
      <c r="F132" s="72" t="s">
        <v>2204</v>
      </c>
      <c r="G132" s="73" t="s">
        <v>2026</v>
      </c>
      <c r="H132" s="74" t="s">
        <v>2029</v>
      </c>
      <c r="I132" s="70">
        <v>0.5</v>
      </c>
    </row>
    <row r="133" spans="1:9" ht="21.95" customHeight="1">
      <c r="A133" s="421"/>
      <c r="B133" s="405">
        <v>100051</v>
      </c>
      <c r="C133" s="413" t="s">
        <v>50</v>
      </c>
      <c r="D133" s="410"/>
      <c r="E133" s="70" t="s">
        <v>3</v>
      </c>
      <c r="F133" s="70"/>
      <c r="G133" s="70"/>
      <c r="H133" s="70"/>
      <c r="I133" s="70">
        <f>SUM(I134:I137)</f>
        <v>3.3</v>
      </c>
    </row>
    <row r="134" spans="1:9" s="52" customFormat="1" ht="21.95" customHeight="1">
      <c r="A134" s="421"/>
      <c r="B134" s="405"/>
      <c r="C134" s="413"/>
      <c r="D134" s="410"/>
      <c r="E134" s="67" t="s">
        <v>1144</v>
      </c>
      <c r="F134" s="68" t="s">
        <v>2205</v>
      </c>
      <c r="G134" s="67" t="s">
        <v>2037</v>
      </c>
      <c r="H134" s="74" t="s">
        <v>2032</v>
      </c>
      <c r="I134" s="70">
        <v>1.5</v>
      </c>
    </row>
    <row r="135" spans="1:9" s="52" customFormat="1" ht="21.95" customHeight="1">
      <c r="A135" s="421"/>
      <c r="B135" s="405"/>
      <c r="C135" s="413"/>
      <c r="D135" s="410"/>
      <c r="E135" s="73" t="s">
        <v>1156</v>
      </c>
      <c r="F135" s="76" t="s">
        <v>2206</v>
      </c>
      <c r="G135" s="73" t="s">
        <v>2026</v>
      </c>
      <c r="H135" s="74" t="s">
        <v>2027</v>
      </c>
      <c r="I135" s="70">
        <v>0.8</v>
      </c>
    </row>
    <row r="136" spans="1:9" s="52" customFormat="1" ht="21.95" customHeight="1">
      <c r="A136" s="421"/>
      <c r="B136" s="405"/>
      <c r="C136" s="413"/>
      <c r="D136" s="410"/>
      <c r="E136" s="71" t="s">
        <v>2207</v>
      </c>
      <c r="F136" s="72" t="s">
        <v>2208</v>
      </c>
      <c r="G136" s="73" t="s">
        <v>2026</v>
      </c>
      <c r="H136" s="74" t="s">
        <v>2029</v>
      </c>
      <c r="I136" s="70">
        <v>0.5</v>
      </c>
    </row>
    <row r="137" spans="1:9" s="52" customFormat="1" ht="59.1" customHeight="1">
      <c r="A137" s="421"/>
      <c r="B137" s="405"/>
      <c r="C137" s="413"/>
      <c r="D137" s="410"/>
      <c r="E137" s="71" t="s">
        <v>2209</v>
      </c>
      <c r="F137" s="72" t="s">
        <v>2210</v>
      </c>
      <c r="G137" s="73" t="s">
        <v>2026</v>
      </c>
      <c r="H137" s="74" t="s">
        <v>2029</v>
      </c>
      <c r="I137" s="70">
        <v>0.5</v>
      </c>
    </row>
    <row r="138" spans="1:9" ht="27" customHeight="1">
      <c r="A138" s="421"/>
      <c r="B138" s="406">
        <v>100054</v>
      </c>
      <c r="C138" s="399" t="s">
        <v>51</v>
      </c>
      <c r="D138" s="400"/>
      <c r="E138" s="75" t="s">
        <v>3</v>
      </c>
      <c r="F138" s="75"/>
      <c r="G138" s="75"/>
      <c r="H138" s="75"/>
      <c r="I138" s="70">
        <v>2.8</v>
      </c>
    </row>
    <row r="139" spans="1:9" s="52" customFormat="1" ht="27" customHeight="1">
      <c r="A139" s="421"/>
      <c r="B139" s="406"/>
      <c r="C139" s="413"/>
      <c r="D139" s="410"/>
      <c r="E139" s="73" t="s">
        <v>2211</v>
      </c>
      <c r="F139" s="76" t="s">
        <v>2212</v>
      </c>
      <c r="G139" s="73" t="s">
        <v>2037</v>
      </c>
      <c r="H139" s="74" t="s">
        <v>2032</v>
      </c>
      <c r="I139" s="70">
        <v>1.5</v>
      </c>
    </row>
    <row r="140" spans="1:9" s="52" customFormat="1" ht="29.1" customHeight="1">
      <c r="A140" s="421"/>
      <c r="B140" s="406"/>
      <c r="C140" s="413"/>
      <c r="D140" s="410"/>
      <c r="E140" s="73" t="s">
        <v>2213</v>
      </c>
      <c r="F140" s="76" t="s">
        <v>2214</v>
      </c>
      <c r="G140" s="73" t="s">
        <v>2026</v>
      </c>
      <c r="H140" s="74" t="s">
        <v>2027</v>
      </c>
      <c r="I140" s="70">
        <v>0.8</v>
      </c>
    </row>
    <row r="141" spans="1:9" s="52" customFormat="1" ht="21.95" customHeight="1">
      <c r="A141" s="421"/>
      <c r="B141" s="406"/>
      <c r="C141" s="413"/>
      <c r="D141" s="410"/>
      <c r="E141" s="71" t="s">
        <v>2215</v>
      </c>
      <c r="F141" s="72" t="s">
        <v>2216</v>
      </c>
      <c r="G141" s="73" t="s">
        <v>2037</v>
      </c>
      <c r="H141" s="74" t="s">
        <v>2029</v>
      </c>
      <c r="I141" s="70">
        <v>0.5</v>
      </c>
    </row>
    <row r="142" spans="1:9" ht="21.95" customHeight="1">
      <c r="A142" s="421"/>
      <c r="B142" s="409">
        <v>100059</v>
      </c>
      <c r="C142" s="399" t="s">
        <v>53</v>
      </c>
      <c r="D142" s="400"/>
      <c r="E142" s="70" t="s">
        <v>3</v>
      </c>
      <c r="F142" s="70"/>
      <c r="G142" s="70"/>
      <c r="H142" s="70"/>
      <c r="I142" s="70">
        <v>4.5</v>
      </c>
    </row>
    <row r="143" spans="1:9" s="52" customFormat="1" ht="27" customHeight="1">
      <c r="A143" s="421"/>
      <c r="B143" s="405"/>
      <c r="C143" s="413"/>
      <c r="D143" s="410"/>
      <c r="E143" s="73" t="s">
        <v>1179</v>
      </c>
      <c r="F143" s="76" t="s">
        <v>2217</v>
      </c>
      <c r="G143" s="73" t="s">
        <v>2026</v>
      </c>
      <c r="H143" s="73" t="s">
        <v>2054</v>
      </c>
      <c r="I143" s="70">
        <v>3</v>
      </c>
    </row>
    <row r="144" spans="1:9" s="52" customFormat="1" ht="23.1" customHeight="1">
      <c r="A144" s="421"/>
      <c r="B144" s="405"/>
      <c r="C144" s="413"/>
      <c r="D144" s="410"/>
      <c r="E144" s="73" t="s">
        <v>2218</v>
      </c>
      <c r="F144" s="76" t="s">
        <v>2219</v>
      </c>
      <c r="G144" s="73" t="s">
        <v>2026</v>
      </c>
      <c r="H144" s="74" t="s">
        <v>2032</v>
      </c>
      <c r="I144" s="70">
        <v>1.5</v>
      </c>
    </row>
    <row r="145" spans="1:9" ht="24" customHeight="1">
      <c r="A145" s="421"/>
      <c r="B145" s="404">
        <v>100061</v>
      </c>
      <c r="C145" s="412" t="s">
        <v>55</v>
      </c>
      <c r="D145" s="400"/>
      <c r="E145" s="70" t="s">
        <v>3</v>
      </c>
      <c r="F145" s="70"/>
      <c r="G145" s="70"/>
      <c r="H145" s="70"/>
      <c r="I145" s="70">
        <v>1.8</v>
      </c>
    </row>
    <row r="146" spans="1:9" s="52" customFormat="1" ht="27" customHeight="1">
      <c r="A146" s="421"/>
      <c r="B146" s="404"/>
      <c r="C146" s="427"/>
      <c r="D146" s="410"/>
      <c r="E146" s="71" t="s">
        <v>2220</v>
      </c>
      <c r="F146" s="72" t="s">
        <v>2221</v>
      </c>
      <c r="G146" s="73" t="s">
        <v>2037</v>
      </c>
      <c r="H146" s="74" t="s">
        <v>2027</v>
      </c>
      <c r="I146" s="70">
        <v>0.8</v>
      </c>
    </row>
    <row r="147" spans="1:9" s="52" customFormat="1" ht="27" customHeight="1">
      <c r="A147" s="421"/>
      <c r="B147" s="404"/>
      <c r="C147" s="427"/>
      <c r="D147" s="410"/>
      <c r="E147" s="71" t="s">
        <v>2222</v>
      </c>
      <c r="F147" s="72" t="s">
        <v>2223</v>
      </c>
      <c r="G147" s="73" t="s">
        <v>2026</v>
      </c>
      <c r="H147" s="74" t="s">
        <v>2029</v>
      </c>
      <c r="I147" s="70">
        <v>0.5</v>
      </c>
    </row>
    <row r="148" spans="1:9" s="52" customFormat="1" ht="27" customHeight="1">
      <c r="A148" s="421"/>
      <c r="B148" s="404"/>
      <c r="C148" s="427"/>
      <c r="D148" s="410"/>
      <c r="E148" s="84" t="s">
        <v>2224</v>
      </c>
      <c r="F148" s="85" t="s">
        <v>2225</v>
      </c>
      <c r="G148" s="73" t="s">
        <v>2026</v>
      </c>
      <c r="H148" s="74" t="s">
        <v>2029</v>
      </c>
      <c r="I148" s="70">
        <v>0.5</v>
      </c>
    </row>
    <row r="149" spans="1:9" ht="29.1" customHeight="1">
      <c r="A149" s="421"/>
      <c r="B149" s="93">
        <v>100063</v>
      </c>
      <c r="C149" s="424" t="s">
        <v>57</v>
      </c>
      <c r="D149" s="416"/>
      <c r="E149" s="71" t="s">
        <v>2226</v>
      </c>
      <c r="F149" s="72" t="s">
        <v>2227</v>
      </c>
      <c r="G149" s="73" t="s">
        <v>2026</v>
      </c>
      <c r="H149" s="73" t="s">
        <v>2029</v>
      </c>
      <c r="I149" s="70">
        <v>0.5</v>
      </c>
    </row>
    <row r="150" spans="1:9" customFormat="1" ht="29.1" customHeight="1">
      <c r="A150" s="421"/>
      <c r="B150" s="420">
        <v>100065</v>
      </c>
      <c r="C150" s="412" t="s">
        <v>58</v>
      </c>
      <c r="D150" s="400"/>
      <c r="E150" s="67" t="s">
        <v>3</v>
      </c>
      <c r="F150" s="62"/>
      <c r="G150" s="61"/>
      <c r="H150" s="61"/>
      <c r="I150" s="70">
        <v>2</v>
      </c>
    </row>
    <row r="151" spans="1:9" customFormat="1" ht="29.1" customHeight="1">
      <c r="A151" s="421"/>
      <c r="B151" s="421"/>
      <c r="C151" s="427"/>
      <c r="D151" s="410"/>
      <c r="E151" s="67" t="s">
        <v>2228</v>
      </c>
      <c r="F151" s="68" t="s">
        <v>2229</v>
      </c>
      <c r="G151" s="73" t="s">
        <v>2026</v>
      </c>
      <c r="H151" s="74" t="s">
        <v>2032</v>
      </c>
      <c r="I151" s="70">
        <v>1.5</v>
      </c>
    </row>
    <row r="152" spans="1:9" customFormat="1" ht="24" customHeight="1">
      <c r="A152" s="421"/>
      <c r="B152" s="436"/>
      <c r="C152" s="425"/>
      <c r="D152" s="426"/>
      <c r="E152" s="71" t="s">
        <v>2230</v>
      </c>
      <c r="F152" s="72" t="s">
        <v>2231</v>
      </c>
      <c r="G152" s="73" t="s">
        <v>2026</v>
      </c>
      <c r="H152" s="74" t="s">
        <v>2029</v>
      </c>
      <c r="I152" s="70">
        <v>0.5</v>
      </c>
    </row>
    <row r="153" spans="1:9" ht="29.1" customHeight="1">
      <c r="A153" s="421"/>
      <c r="B153" s="66">
        <v>100066</v>
      </c>
      <c r="C153" s="411" t="s">
        <v>59</v>
      </c>
      <c r="D153" s="411"/>
      <c r="E153" s="71" t="s">
        <v>2232</v>
      </c>
      <c r="F153" s="72" t="s">
        <v>2233</v>
      </c>
      <c r="G153" s="73" t="s">
        <v>2026</v>
      </c>
      <c r="H153" s="74" t="s">
        <v>2027</v>
      </c>
      <c r="I153" s="70">
        <v>0.8</v>
      </c>
    </row>
    <row r="154" spans="1:9" ht="29.1" customHeight="1">
      <c r="A154" s="421"/>
      <c r="B154" s="417">
        <v>100067</v>
      </c>
      <c r="C154" s="411" t="s">
        <v>60</v>
      </c>
      <c r="D154" s="411"/>
      <c r="E154" s="70" t="s">
        <v>3</v>
      </c>
      <c r="F154" s="70"/>
      <c r="G154" s="95"/>
      <c r="H154" s="95"/>
      <c r="I154" s="95">
        <v>3.5</v>
      </c>
    </row>
    <row r="155" spans="1:9" ht="27" customHeight="1">
      <c r="A155" s="421"/>
      <c r="B155" s="417"/>
      <c r="C155" s="411"/>
      <c r="D155" s="411"/>
      <c r="E155" s="73" t="s">
        <v>1214</v>
      </c>
      <c r="F155" s="76" t="s">
        <v>2234</v>
      </c>
      <c r="G155" s="73" t="s">
        <v>2037</v>
      </c>
      <c r="H155" s="74" t="s">
        <v>2032</v>
      </c>
      <c r="I155" s="70">
        <v>1.5</v>
      </c>
    </row>
    <row r="156" spans="1:9" ht="27" customHeight="1">
      <c r="A156" s="421"/>
      <c r="B156" s="417"/>
      <c r="C156" s="411"/>
      <c r="D156" s="411"/>
      <c r="E156" s="73" t="s">
        <v>2235</v>
      </c>
      <c r="F156" s="76" t="s">
        <v>2236</v>
      </c>
      <c r="G156" s="73" t="s">
        <v>2026</v>
      </c>
      <c r="H156" s="74" t="s">
        <v>2032</v>
      </c>
      <c r="I156" s="70">
        <v>1.5</v>
      </c>
    </row>
    <row r="157" spans="1:9" ht="27" customHeight="1">
      <c r="A157" s="421"/>
      <c r="B157" s="417"/>
      <c r="C157" s="420"/>
      <c r="D157" s="420"/>
      <c r="E157" s="71" t="s">
        <v>2237</v>
      </c>
      <c r="F157" s="72" t="s">
        <v>2238</v>
      </c>
      <c r="G157" s="73" t="s">
        <v>2037</v>
      </c>
      <c r="H157" s="74" t="s">
        <v>2029</v>
      </c>
      <c r="I157" s="70">
        <v>0.5</v>
      </c>
    </row>
    <row r="158" spans="1:9" ht="29.1" customHeight="1">
      <c r="A158" s="421"/>
      <c r="B158" s="418">
        <v>210004</v>
      </c>
      <c r="C158" s="412" t="s">
        <v>61</v>
      </c>
      <c r="D158" s="400"/>
      <c r="E158" s="71" t="s">
        <v>3</v>
      </c>
      <c r="F158" s="72"/>
      <c r="G158" s="73"/>
      <c r="H158" s="74"/>
      <c r="I158" s="70">
        <v>2.2999999999999998</v>
      </c>
    </row>
    <row r="159" spans="1:9" ht="29.1" customHeight="1">
      <c r="A159" s="421"/>
      <c r="B159" s="417"/>
      <c r="C159" s="427"/>
      <c r="D159" s="410"/>
      <c r="E159" s="73" t="s">
        <v>2239</v>
      </c>
      <c r="F159" s="76" t="s">
        <v>2240</v>
      </c>
      <c r="G159" s="73" t="s">
        <v>2026</v>
      </c>
      <c r="H159" s="74" t="s">
        <v>2032</v>
      </c>
      <c r="I159" s="70">
        <v>1.5</v>
      </c>
    </row>
    <row r="160" spans="1:9" ht="29.1" customHeight="1">
      <c r="A160" s="421"/>
      <c r="B160" s="419"/>
      <c r="C160" s="425"/>
      <c r="D160" s="426"/>
      <c r="E160" s="73" t="s">
        <v>2241</v>
      </c>
      <c r="F160" s="76" t="s">
        <v>2242</v>
      </c>
      <c r="G160" s="73" t="s">
        <v>2037</v>
      </c>
      <c r="H160" s="74" t="s">
        <v>2027</v>
      </c>
      <c r="I160" s="70">
        <v>0.8</v>
      </c>
    </row>
    <row r="161" spans="1:9" ht="29.1" customHeight="1">
      <c r="A161" s="421"/>
      <c r="B161" s="66">
        <v>252003</v>
      </c>
      <c r="C161" s="424" t="s">
        <v>62</v>
      </c>
      <c r="D161" s="416"/>
      <c r="E161" s="71" t="s">
        <v>2243</v>
      </c>
      <c r="F161" s="76" t="s">
        <v>2244</v>
      </c>
      <c r="G161" s="73" t="s">
        <v>2037</v>
      </c>
      <c r="H161" s="74" t="s">
        <v>2027</v>
      </c>
      <c r="I161" s="70">
        <v>0.8</v>
      </c>
    </row>
    <row r="162" spans="1:9" ht="29.1" customHeight="1">
      <c r="A162" s="421"/>
      <c r="B162" s="418">
        <v>258021</v>
      </c>
      <c r="C162" s="412" t="s">
        <v>63</v>
      </c>
      <c r="D162" s="400"/>
      <c r="E162" s="71" t="s">
        <v>3</v>
      </c>
      <c r="F162" s="76"/>
      <c r="G162" s="73"/>
      <c r="H162" s="74"/>
      <c r="I162" s="70">
        <v>2</v>
      </c>
    </row>
    <row r="163" spans="1:9" ht="29.1" customHeight="1">
      <c r="A163" s="421"/>
      <c r="B163" s="417"/>
      <c r="C163" s="427"/>
      <c r="D163" s="410"/>
      <c r="E163" s="73" t="s">
        <v>2245</v>
      </c>
      <c r="F163" s="72" t="s">
        <v>2246</v>
      </c>
      <c r="G163" s="73" t="s">
        <v>2037</v>
      </c>
      <c r="H163" s="74" t="s">
        <v>2032</v>
      </c>
      <c r="I163" s="70">
        <v>1.5</v>
      </c>
    </row>
    <row r="164" spans="1:9" ht="29.1" customHeight="1">
      <c r="A164" s="421"/>
      <c r="B164" s="419"/>
      <c r="C164" s="425"/>
      <c r="D164" s="426"/>
      <c r="E164" s="71" t="s">
        <v>2247</v>
      </c>
      <c r="F164" s="72" t="s">
        <v>2248</v>
      </c>
      <c r="G164" s="73" t="s">
        <v>2026</v>
      </c>
      <c r="H164" s="74" t="s">
        <v>2029</v>
      </c>
      <c r="I164" s="70">
        <v>0.5</v>
      </c>
    </row>
    <row r="165" spans="1:9" ht="29.1" customHeight="1">
      <c r="A165" s="421"/>
      <c r="B165" s="66">
        <v>400007</v>
      </c>
      <c r="C165" s="424" t="s">
        <v>64</v>
      </c>
      <c r="D165" s="416"/>
      <c r="E165" s="71" t="s">
        <v>2249</v>
      </c>
      <c r="F165" s="72" t="s">
        <v>2250</v>
      </c>
      <c r="G165" s="73" t="s">
        <v>2026</v>
      </c>
      <c r="H165" s="74" t="s">
        <v>2027</v>
      </c>
      <c r="I165" s="70">
        <v>0.8</v>
      </c>
    </row>
    <row r="166" spans="1:9" ht="33" customHeight="1">
      <c r="A166" s="421"/>
      <c r="B166" s="66">
        <v>202008</v>
      </c>
      <c r="C166" s="411" t="s">
        <v>65</v>
      </c>
      <c r="D166" s="411"/>
      <c r="E166" s="71" t="s">
        <v>2251</v>
      </c>
      <c r="F166" s="72" t="s">
        <v>2252</v>
      </c>
      <c r="G166" s="73" t="s">
        <v>2026</v>
      </c>
      <c r="H166" s="74" t="s">
        <v>2029</v>
      </c>
      <c r="I166" s="70">
        <v>0.5</v>
      </c>
    </row>
    <row r="167" spans="1:9" ht="26.1" customHeight="1">
      <c r="A167" s="436"/>
      <c r="B167" s="66">
        <v>369002</v>
      </c>
      <c r="C167" s="412" t="s">
        <v>67</v>
      </c>
      <c r="D167" s="400"/>
      <c r="E167" s="71" t="s">
        <v>2253</v>
      </c>
      <c r="F167" s="72" t="s">
        <v>2254</v>
      </c>
      <c r="G167" s="73" t="s">
        <v>2037</v>
      </c>
      <c r="H167" s="74" t="s">
        <v>2029</v>
      </c>
      <c r="I167" s="70">
        <v>0.5</v>
      </c>
    </row>
    <row r="168" spans="1:9" ht="29.1" customHeight="1">
      <c r="A168" s="397" t="s">
        <v>69</v>
      </c>
      <c r="B168" s="398"/>
      <c r="C168" s="398"/>
      <c r="D168" s="398"/>
      <c r="E168" s="62"/>
      <c r="F168" s="62"/>
      <c r="G168" s="61"/>
      <c r="H168" s="61"/>
      <c r="I168" s="61">
        <f>SUM(I169+I170+I179+I180)</f>
        <v>10.6</v>
      </c>
    </row>
    <row r="169" spans="1:9" s="52" customFormat="1" ht="30" customHeight="1">
      <c r="A169" s="70" t="s">
        <v>77</v>
      </c>
      <c r="B169" s="70">
        <v>400006</v>
      </c>
      <c r="C169" s="411" t="s">
        <v>78</v>
      </c>
      <c r="D169" s="411"/>
      <c r="E169" s="73" t="s">
        <v>2255</v>
      </c>
      <c r="F169" s="91" t="s">
        <v>2256</v>
      </c>
      <c r="G169" s="73" t="s">
        <v>2026</v>
      </c>
      <c r="H169" s="74" t="s">
        <v>2027</v>
      </c>
      <c r="I169" s="70">
        <v>0.8</v>
      </c>
    </row>
    <row r="170" spans="1:9" ht="21.95" customHeight="1">
      <c r="A170" s="404" t="s">
        <v>79</v>
      </c>
      <c r="B170" s="451" t="s">
        <v>3</v>
      </c>
      <c r="C170" s="446"/>
      <c r="D170" s="406"/>
      <c r="E170" s="70"/>
      <c r="F170" s="70"/>
      <c r="G170" s="70"/>
      <c r="H170" s="70"/>
      <c r="I170" s="70">
        <f>SUM(I171+I174+I175)</f>
        <v>5.8</v>
      </c>
    </row>
    <row r="171" spans="1:9" ht="18.95" customHeight="1">
      <c r="A171" s="404"/>
      <c r="B171" s="417">
        <v>350013</v>
      </c>
      <c r="C171" s="411" t="s">
        <v>80</v>
      </c>
      <c r="D171" s="411"/>
      <c r="E171" s="70" t="s">
        <v>3</v>
      </c>
      <c r="F171" s="70"/>
      <c r="G171" s="70"/>
      <c r="H171" s="70"/>
      <c r="I171" s="70">
        <v>1</v>
      </c>
    </row>
    <row r="172" spans="1:9" ht="18.95" customHeight="1">
      <c r="A172" s="404"/>
      <c r="B172" s="417"/>
      <c r="C172" s="411"/>
      <c r="D172" s="411"/>
      <c r="E172" s="71" t="s">
        <v>2257</v>
      </c>
      <c r="F172" s="72" t="s">
        <v>2258</v>
      </c>
      <c r="G172" s="73" t="s">
        <v>2026</v>
      </c>
      <c r="H172" s="74" t="s">
        <v>2029</v>
      </c>
      <c r="I172" s="70">
        <v>0.5</v>
      </c>
    </row>
    <row r="173" spans="1:9" ht="18.95" customHeight="1">
      <c r="A173" s="404"/>
      <c r="B173" s="417"/>
      <c r="C173" s="411"/>
      <c r="D173" s="411"/>
      <c r="E173" s="71" t="s">
        <v>2259</v>
      </c>
      <c r="F173" s="72" t="s">
        <v>2260</v>
      </c>
      <c r="G173" s="73" t="s">
        <v>2026</v>
      </c>
      <c r="H173" s="74" t="s">
        <v>2029</v>
      </c>
      <c r="I173" s="70">
        <v>0.5</v>
      </c>
    </row>
    <row r="174" spans="1:9" ht="27" customHeight="1">
      <c r="A174" s="404"/>
      <c r="B174" s="88">
        <v>350010</v>
      </c>
      <c r="C174" s="427" t="s">
        <v>81</v>
      </c>
      <c r="D174" s="410"/>
      <c r="E174" s="67" t="s">
        <v>2261</v>
      </c>
      <c r="F174" s="68" t="s">
        <v>2262</v>
      </c>
      <c r="G174" s="73" t="s">
        <v>2026</v>
      </c>
      <c r="H174" s="74" t="s">
        <v>2027</v>
      </c>
      <c r="I174" s="70">
        <v>0.8</v>
      </c>
    </row>
    <row r="175" spans="1:9" ht="21.95" customHeight="1">
      <c r="A175" s="404"/>
      <c r="B175" s="418">
        <v>350012</v>
      </c>
      <c r="C175" s="412" t="s">
        <v>82</v>
      </c>
      <c r="D175" s="400"/>
      <c r="E175" s="70" t="s">
        <v>3</v>
      </c>
      <c r="F175" s="70"/>
      <c r="G175" s="70"/>
      <c r="H175" s="70"/>
      <c r="I175" s="70">
        <v>4</v>
      </c>
    </row>
    <row r="176" spans="1:9" s="52" customFormat="1" ht="21.95" customHeight="1">
      <c r="A176" s="404"/>
      <c r="B176" s="417"/>
      <c r="C176" s="427"/>
      <c r="D176" s="410"/>
      <c r="E176" s="73" t="s">
        <v>1360</v>
      </c>
      <c r="F176" s="76" t="s">
        <v>2263</v>
      </c>
      <c r="G176" s="73" t="s">
        <v>2026</v>
      </c>
      <c r="H176" s="73" t="s">
        <v>2054</v>
      </c>
      <c r="I176" s="83">
        <v>3</v>
      </c>
    </row>
    <row r="177" spans="1:9" s="52" customFormat="1" ht="21.95" customHeight="1">
      <c r="A177" s="404"/>
      <c r="B177" s="417"/>
      <c r="C177" s="427"/>
      <c r="D177" s="410"/>
      <c r="E177" s="71" t="s">
        <v>2264</v>
      </c>
      <c r="F177" s="72" t="s">
        <v>2265</v>
      </c>
      <c r="G177" s="73" t="s">
        <v>2037</v>
      </c>
      <c r="H177" s="74" t="s">
        <v>2029</v>
      </c>
      <c r="I177" s="83">
        <v>0.5</v>
      </c>
    </row>
    <row r="178" spans="1:9" s="52" customFormat="1" ht="21.95" customHeight="1">
      <c r="A178" s="404"/>
      <c r="B178" s="417"/>
      <c r="C178" s="427"/>
      <c r="D178" s="410"/>
      <c r="E178" s="71" t="s">
        <v>1363</v>
      </c>
      <c r="F178" s="72" t="s">
        <v>2266</v>
      </c>
      <c r="G178" s="73" t="s">
        <v>2026</v>
      </c>
      <c r="H178" s="74" t="s">
        <v>2029</v>
      </c>
      <c r="I178" s="83">
        <v>0.5</v>
      </c>
    </row>
    <row r="179" spans="1:9" customFormat="1" ht="44.1" customHeight="1">
      <c r="A179" s="66" t="s">
        <v>92</v>
      </c>
      <c r="B179" s="188" t="s">
        <v>95</v>
      </c>
      <c r="C179" s="424" t="s">
        <v>96</v>
      </c>
      <c r="D179" s="416"/>
      <c r="E179" s="71" t="s">
        <v>2267</v>
      </c>
      <c r="F179" s="72" t="s">
        <v>2268</v>
      </c>
      <c r="G179" s="67" t="s">
        <v>2026</v>
      </c>
      <c r="H179" s="73" t="s">
        <v>2054</v>
      </c>
      <c r="I179" s="70">
        <v>3</v>
      </c>
    </row>
    <row r="180" spans="1:9" customFormat="1" ht="23.1" customHeight="1">
      <c r="A180" s="418" t="s">
        <v>97</v>
      </c>
      <c r="B180" s="418">
        <v>371001</v>
      </c>
      <c r="C180" s="412" t="s">
        <v>97</v>
      </c>
      <c r="D180" s="400"/>
      <c r="E180" s="71" t="s">
        <v>3</v>
      </c>
      <c r="F180" s="72"/>
      <c r="G180" s="67"/>
      <c r="H180" s="73"/>
      <c r="I180" s="70">
        <v>1</v>
      </c>
    </row>
    <row r="181" spans="1:9" customFormat="1" ht="27" customHeight="1">
      <c r="A181" s="417"/>
      <c r="B181" s="417"/>
      <c r="C181" s="427"/>
      <c r="D181" s="410"/>
      <c r="E181" s="71" t="s">
        <v>2269</v>
      </c>
      <c r="F181" s="72" t="s">
        <v>2270</v>
      </c>
      <c r="G181" s="73" t="s">
        <v>2026</v>
      </c>
      <c r="H181" s="74" t="s">
        <v>2029</v>
      </c>
      <c r="I181" s="70">
        <v>0.5</v>
      </c>
    </row>
    <row r="182" spans="1:9" s="52" customFormat="1" ht="30" customHeight="1">
      <c r="A182" s="419"/>
      <c r="B182" s="419"/>
      <c r="C182" s="425"/>
      <c r="D182" s="426"/>
      <c r="E182" s="71" t="s">
        <v>2271</v>
      </c>
      <c r="F182" s="72" t="s">
        <v>2272</v>
      </c>
      <c r="G182" s="73" t="s">
        <v>2026</v>
      </c>
      <c r="H182" s="74" t="s">
        <v>2029</v>
      </c>
      <c r="I182" s="70">
        <v>0.5</v>
      </c>
    </row>
    <row r="183" spans="1:9" s="53" customFormat="1" ht="27" customHeight="1">
      <c r="A183" s="452" t="s">
        <v>98</v>
      </c>
      <c r="B183" s="453"/>
      <c r="C183" s="453"/>
      <c r="D183" s="454"/>
      <c r="E183" s="97"/>
      <c r="F183" s="98"/>
      <c r="G183" s="99"/>
      <c r="H183" s="100"/>
      <c r="I183" s="61">
        <v>1.5</v>
      </c>
    </row>
    <row r="184" spans="1:9" s="52" customFormat="1" ht="30.95" customHeight="1">
      <c r="A184" s="66"/>
      <c r="B184" s="66">
        <v>999810</v>
      </c>
      <c r="C184" s="424" t="s">
        <v>100</v>
      </c>
      <c r="D184" s="416"/>
      <c r="E184" s="73" t="s">
        <v>2273</v>
      </c>
      <c r="F184" s="76" t="s">
        <v>2274</v>
      </c>
      <c r="G184" s="73" t="s">
        <v>2026</v>
      </c>
      <c r="H184" s="74" t="s">
        <v>2032</v>
      </c>
      <c r="I184" s="70">
        <v>1.5</v>
      </c>
    </row>
    <row r="185" spans="1:9" ht="24" customHeight="1">
      <c r="A185" s="101"/>
      <c r="B185" s="398" t="s">
        <v>102</v>
      </c>
      <c r="C185" s="398"/>
      <c r="D185" s="398"/>
      <c r="E185" s="62"/>
      <c r="F185" s="62"/>
      <c r="G185" s="61"/>
      <c r="H185" s="61"/>
      <c r="I185" s="62">
        <f>SUM(I186+I221+I234+I242+I249+I255+I268+I272+I279+I285+I292+I300+I304)</f>
        <v>61.199999999999982</v>
      </c>
    </row>
    <row r="186" spans="1:9" ht="21.95" customHeight="1">
      <c r="A186" s="437" t="s">
        <v>103</v>
      </c>
      <c r="B186" s="398" t="s">
        <v>104</v>
      </c>
      <c r="C186" s="398"/>
      <c r="D186" s="398"/>
      <c r="E186" s="62"/>
      <c r="F186" s="62"/>
      <c r="G186" s="61"/>
      <c r="H186" s="61"/>
      <c r="I186" s="102">
        <f>SUM(I187+I210+I211+I216+I217+I220)</f>
        <v>22.500000000000004</v>
      </c>
    </row>
    <row r="187" spans="1:9" ht="24" customHeight="1">
      <c r="A187" s="438"/>
      <c r="B187" s="420" t="s">
        <v>1399</v>
      </c>
      <c r="C187" s="412" t="s">
        <v>3</v>
      </c>
      <c r="D187" s="400"/>
      <c r="E187" s="62"/>
      <c r="F187" s="62"/>
      <c r="G187" s="61"/>
      <c r="H187" s="61"/>
      <c r="I187" s="102">
        <f>SUM(I188+I191+I192+I196+I197+I200+I204+I207+I208+I209)</f>
        <v>15.900000000000002</v>
      </c>
    </row>
    <row r="188" spans="1:9" ht="18.95" customHeight="1">
      <c r="A188" s="438"/>
      <c r="B188" s="421"/>
      <c r="C188" s="411" t="s">
        <v>1400</v>
      </c>
      <c r="D188" s="411"/>
      <c r="E188" s="73" t="s">
        <v>3</v>
      </c>
      <c r="F188" s="62"/>
      <c r="G188" s="61"/>
      <c r="H188" s="61"/>
      <c r="I188" s="70">
        <v>1.6</v>
      </c>
    </row>
    <row r="189" spans="1:9" s="52" customFormat="1" ht="18.95" customHeight="1">
      <c r="A189" s="438"/>
      <c r="B189" s="421"/>
      <c r="C189" s="411"/>
      <c r="D189" s="411"/>
      <c r="E189" s="73" t="s">
        <v>2275</v>
      </c>
      <c r="F189" s="76" t="s">
        <v>2276</v>
      </c>
      <c r="G189" s="73" t="s">
        <v>2026</v>
      </c>
      <c r="H189" s="74" t="s">
        <v>2027</v>
      </c>
      <c r="I189" s="70">
        <v>0.8</v>
      </c>
    </row>
    <row r="190" spans="1:9" s="52" customFormat="1" ht="27.95" customHeight="1">
      <c r="A190" s="438"/>
      <c r="B190" s="421"/>
      <c r="C190" s="411"/>
      <c r="D190" s="411"/>
      <c r="E190" s="73" t="s">
        <v>1405</v>
      </c>
      <c r="F190" s="76" t="s">
        <v>2277</v>
      </c>
      <c r="G190" s="73" t="s">
        <v>2026</v>
      </c>
      <c r="H190" s="74" t="s">
        <v>2027</v>
      </c>
      <c r="I190" s="70">
        <v>0.8</v>
      </c>
    </row>
    <row r="191" spans="1:9" ht="33" customHeight="1">
      <c r="A191" s="438"/>
      <c r="B191" s="421"/>
      <c r="C191" s="411" t="s">
        <v>1478</v>
      </c>
      <c r="D191" s="411"/>
      <c r="E191" s="71" t="s">
        <v>2278</v>
      </c>
      <c r="F191" s="72" t="s">
        <v>2279</v>
      </c>
      <c r="G191" s="73" t="s">
        <v>2037</v>
      </c>
      <c r="H191" s="74" t="s">
        <v>2029</v>
      </c>
      <c r="I191" s="70">
        <v>0.5</v>
      </c>
    </row>
    <row r="192" spans="1:9" ht="21" customHeight="1">
      <c r="A192" s="438"/>
      <c r="B192" s="421"/>
      <c r="C192" s="411" t="s">
        <v>1454</v>
      </c>
      <c r="D192" s="411"/>
      <c r="E192" s="70" t="s">
        <v>3</v>
      </c>
      <c r="F192" s="70"/>
      <c r="G192" s="70"/>
      <c r="H192" s="70"/>
      <c r="I192" s="70">
        <v>3.8</v>
      </c>
    </row>
    <row r="193" spans="1:9" s="52" customFormat="1" ht="24.95" customHeight="1">
      <c r="A193" s="438"/>
      <c r="B193" s="421"/>
      <c r="C193" s="411"/>
      <c r="D193" s="411"/>
      <c r="E193" s="73" t="s">
        <v>2280</v>
      </c>
      <c r="F193" s="76" t="s">
        <v>2281</v>
      </c>
      <c r="G193" s="73" t="s">
        <v>2037</v>
      </c>
      <c r="H193" s="74" t="s">
        <v>2032</v>
      </c>
      <c r="I193" s="70">
        <v>1.5</v>
      </c>
    </row>
    <row r="194" spans="1:9" ht="24.95" customHeight="1">
      <c r="A194" s="438"/>
      <c r="B194" s="421"/>
      <c r="C194" s="411"/>
      <c r="D194" s="411"/>
      <c r="E194" s="73" t="s">
        <v>1456</v>
      </c>
      <c r="F194" s="76" t="s">
        <v>2282</v>
      </c>
      <c r="G194" s="73" t="s">
        <v>2026</v>
      </c>
      <c r="H194" s="74" t="s">
        <v>2032</v>
      </c>
      <c r="I194" s="70">
        <v>1.5</v>
      </c>
    </row>
    <row r="195" spans="1:9" ht="24.95" customHeight="1">
      <c r="A195" s="438"/>
      <c r="B195" s="421"/>
      <c r="C195" s="411"/>
      <c r="D195" s="411"/>
      <c r="E195" s="73" t="s">
        <v>2283</v>
      </c>
      <c r="F195" s="76" t="s">
        <v>2284</v>
      </c>
      <c r="G195" s="73" t="s">
        <v>2026</v>
      </c>
      <c r="H195" s="74" t="s">
        <v>2027</v>
      </c>
      <c r="I195" s="70">
        <v>0.8</v>
      </c>
    </row>
    <row r="196" spans="1:9" ht="24.95" customHeight="1">
      <c r="A196" s="438"/>
      <c r="B196" s="421"/>
      <c r="C196" s="411" t="s">
        <v>1506</v>
      </c>
      <c r="D196" s="411"/>
      <c r="E196" s="71" t="s">
        <v>2285</v>
      </c>
      <c r="F196" s="72" t="s">
        <v>2286</v>
      </c>
      <c r="G196" s="73" t="s">
        <v>2034</v>
      </c>
      <c r="H196" s="74" t="s">
        <v>2029</v>
      </c>
      <c r="I196" s="70">
        <v>0.5</v>
      </c>
    </row>
    <row r="197" spans="1:9" customFormat="1" ht="24.95" customHeight="1">
      <c r="A197" s="438"/>
      <c r="B197" s="421"/>
      <c r="C197" s="412" t="s">
        <v>1438</v>
      </c>
      <c r="D197" s="400"/>
      <c r="E197" s="71" t="s">
        <v>3</v>
      </c>
      <c r="F197" s="72"/>
      <c r="G197" s="73"/>
      <c r="H197" s="74"/>
      <c r="I197" s="70">
        <v>1.3</v>
      </c>
    </row>
    <row r="198" spans="1:9" customFormat="1" ht="24.95" customHeight="1">
      <c r="A198" s="438"/>
      <c r="B198" s="421"/>
      <c r="C198" s="427"/>
      <c r="D198" s="410"/>
      <c r="E198" s="73" t="s">
        <v>2287</v>
      </c>
      <c r="F198" s="76" t="s">
        <v>2288</v>
      </c>
      <c r="G198" s="73" t="s">
        <v>2026</v>
      </c>
      <c r="H198" s="74" t="s">
        <v>2027</v>
      </c>
      <c r="I198" s="70">
        <v>0.8</v>
      </c>
    </row>
    <row r="199" spans="1:9" s="52" customFormat="1" ht="24.95" customHeight="1">
      <c r="A199" s="438"/>
      <c r="B199" s="421"/>
      <c r="C199" s="425"/>
      <c r="D199" s="426"/>
      <c r="E199" s="71" t="s">
        <v>2289</v>
      </c>
      <c r="F199" s="72" t="s">
        <v>2290</v>
      </c>
      <c r="G199" s="73" t="s">
        <v>2026</v>
      </c>
      <c r="H199" s="74" t="s">
        <v>2029</v>
      </c>
      <c r="I199" s="70">
        <v>0.5</v>
      </c>
    </row>
    <row r="200" spans="1:9" s="52" customFormat="1" ht="21.95" customHeight="1">
      <c r="A200" s="438"/>
      <c r="B200" s="421"/>
      <c r="C200" s="412" t="s">
        <v>1417</v>
      </c>
      <c r="D200" s="400"/>
      <c r="E200" s="70" t="s">
        <v>3</v>
      </c>
      <c r="F200" s="70"/>
      <c r="G200" s="70"/>
      <c r="H200" s="70"/>
      <c r="I200" s="70">
        <v>3.8</v>
      </c>
    </row>
    <row r="201" spans="1:9" s="52" customFormat="1" ht="21.95" customHeight="1">
      <c r="A201" s="438"/>
      <c r="B201" s="421"/>
      <c r="C201" s="427"/>
      <c r="D201" s="410"/>
      <c r="E201" s="73" t="s">
        <v>1422</v>
      </c>
      <c r="F201" s="76" t="s">
        <v>2291</v>
      </c>
      <c r="G201" s="67" t="s">
        <v>2026</v>
      </c>
      <c r="H201" s="74" t="s">
        <v>2032</v>
      </c>
      <c r="I201" s="70">
        <v>1.5</v>
      </c>
    </row>
    <row r="202" spans="1:9" s="52" customFormat="1" ht="21.95" customHeight="1">
      <c r="A202" s="438"/>
      <c r="B202" s="421"/>
      <c r="C202" s="427"/>
      <c r="D202" s="410"/>
      <c r="E202" s="73" t="s">
        <v>1419</v>
      </c>
      <c r="F202" s="76" t="s">
        <v>2292</v>
      </c>
      <c r="G202" s="67" t="s">
        <v>2026</v>
      </c>
      <c r="H202" s="74" t="s">
        <v>2032</v>
      </c>
      <c r="I202" s="70">
        <v>1.5</v>
      </c>
    </row>
    <row r="203" spans="1:9" ht="30" customHeight="1">
      <c r="A203" s="438"/>
      <c r="B203" s="421"/>
      <c r="C203" s="425"/>
      <c r="D203" s="426"/>
      <c r="E203" s="73" t="s">
        <v>2293</v>
      </c>
      <c r="F203" s="76" t="s">
        <v>2294</v>
      </c>
      <c r="G203" s="67" t="s">
        <v>2026</v>
      </c>
      <c r="H203" s="74" t="s">
        <v>2027</v>
      </c>
      <c r="I203" s="70">
        <v>0.8</v>
      </c>
    </row>
    <row r="204" spans="1:9" ht="27" customHeight="1">
      <c r="A204" s="438"/>
      <c r="B204" s="421"/>
      <c r="C204" s="411" t="s">
        <v>2295</v>
      </c>
      <c r="D204" s="411"/>
      <c r="E204" s="103" t="s">
        <v>3</v>
      </c>
      <c r="F204" s="103"/>
      <c r="G204" s="103"/>
      <c r="H204" s="103"/>
      <c r="I204" s="70">
        <v>1.3</v>
      </c>
    </row>
    <row r="205" spans="1:9" s="52" customFormat="1" ht="27" customHeight="1">
      <c r="A205" s="438"/>
      <c r="B205" s="421"/>
      <c r="C205" s="411"/>
      <c r="D205" s="411"/>
      <c r="E205" s="73" t="s">
        <v>2296</v>
      </c>
      <c r="F205" s="76" t="s">
        <v>2297</v>
      </c>
      <c r="G205" s="67" t="s">
        <v>2026</v>
      </c>
      <c r="H205" s="74" t="s">
        <v>2027</v>
      </c>
      <c r="I205" s="70">
        <v>0.8</v>
      </c>
    </row>
    <row r="206" spans="1:9" s="52" customFormat="1" ht="27" customHeight="1">
      <c r="A206" s="438"/>
      <c r="B206" s="421"/>
      <c r="C206" s="420"/>
      <c r="D206" s="420"/>
      <c r="E206" s="71" t="s">
        <v>2298</v>
      </c>
      <c r="F206" s="72" t="s">
        <v>2299</v>
      </c>
      <c r="G206" s="73" t="s">
        <v>2026</v>
      </c>
      <c r="H206" s="74" t="s">
        <v>2029</v>
      </c>
      <c r="I206" s="70">
        <v>0.5</v>
      </c>
    </row>
    <row r="207" spans="1:9" s="52" customFormat="1" ht="27" customHeight="1">
      <c r="A207" s="438"/>
      <c r="B207" s="421"/>
      <c r="C207" s="412" t="s">
        <v>1450</v>
      </c>
      <c r="D207" s="400"/>
      <c r="E207" s="73" t="s">
        <v>2300</v>
      </c>
      <c r="F207" s="76" t="s">
        <v>2301</v>
      </c>
      <c r="G207" s="67" t="s">
        <v>2037</v>
      </c>
      <c r="H207" s="73" t="s">
        <v>2032</v>
      </c>
      <c r="I207" s="70">
        <v>1.5</v>
      </c>
    </row>
    <row r="208" spans="1:9" s="52" customFormat="1" ht="27" customHeight="1">
      <c r="A208" s="438"/>
      <c r="B208" s="421"/>
      <c r="C208" s="412" t="s">
        <v>2302</v>
      </c>
      <c r="D208" s="400"/>
      <c r="E208" s="73" t="s">
        <v>2303</v>
      </c>
      <c r="F208" s="76" t="s">
        <v>2304</v>
      </c>
      <c r="G208" s="67" t="s">
        <v>2037</v>
      </c>
      <c r="H208" s="73" t="s">
        <v>2027</v>
      </c>
      <c r="I208" s="73">
        <v>0.8</v>
      </c>
    </row>
    <row r="209" spans="1:9" s="52" customFormat="1" ht="27" customHeight="1">
      <c r="A209" s="438"/>
      <c r="B209" s="421"/>
      <c r="C209" s="412" t="s">
        <v>2305</v>
      </c>
      <c r="D209" s="400"/>
      <c r="E209" s="73" t="s">
        <v>2306</v>
      </c>
      <c r="F209" s="76" t="s">
        <v>2307</v>
      </c>
      <c r="G209" s="67" t="s">
        <v>2026</v>
      </c>
      <c r="H209" s="73" t="s">
        <v>2027</v>
      </c>
      <c r="I209" s="73">
        <v>0.8</v>
      </c>
    </row>
    <row r="210" spans="1:9" ht="30" customHeight="1">
      <c r="A210" s="438"/>
      <c r="B210" s="70" t="s">
        <v>2308</v>
      </c>
      <c r="C210" s="411" t="s">
        <v>2309</v>
      </c>
      <c r="D210" s="411"/>
      <c r="E210" s="71" t="s">
        <v>2310</v>
      </c>
      <c r="F210" s="72" t="s">
        <v>2311</v>
      </c>
      <c r="G210" s="73" t="s">
        <v>2026</v>
      </c>
      <c r="H210" s="74" t="s">
        <v>2029</v>
      </c>
      <c r="I210" s="70">
        <v>0.5</v>
      </c>
    </row>
    <row r="211" spans="1:9" s="52" customFormat="1" ht="27" customHeight="1">
      <c r="A211" s="438"/>
      <c r="B211" s="420" t="s">
        <v>110</v>
      </c>
      <c r="C211" s="412" t="s">
        <v>3</v>
      </c>
      <c r="D211" s="400"/>
      <c r="E211" s="71"/>
      <c r="F211" s="72"/>
      <c r="G211" s="73"/>
      <c r="H211" s="74"/>
      <c r="I211" s="70">
        <f>SUM(I212+I213)</f>
        <v>1.8</v>
      </c>
    </row>
    <row r="212" spans="1:9" s="52" customFormat="1" ht="27" customHeight="1">
      <c r="A212" s="438"/>
      <c r="B212" s="421"/>
      <c r="C212" s="412" t="s">
        <v>2312</v>
      </c>
      <c r="D212" s="400"/>
      <c r="E212" s="71" t="s">
        <v>2313</v>
      </c>
      <c r="F212" s="72" t="s">
        <v>2314</v>
      </c>
      <c r="G212" s="73" t="s">
        <v>2026</v>
      </c>
      <c r="H212" s="73" t="s">
        <v>2029</v>
      </c>
      <c r="I212" s="74">
        <v>0.5</v>
      </c>
    </row>
    <row r="213" spans="1:9" s="52" customFormat="1" ht="27" customHeight="1">
      <c r="A213" s="438"/>
      <c r="B213" s="421"/>
      <c r="C213" s="412" t="s">
        <v>2315</v>
      </c>
      <c r="D213" s="400"/>
      <c r="E213" s="71" t="s">
        <v>3</v>
      </c>
      <c r="F213" s="72"/>
      <c r="G213" s="73"/>
      <c r="H213" s="74"/>
      <c r="I213" s="70">
        <v>1.3</v>
      </c>
    </row>
    <row r="214" spans="1:9" s="52" customFormat="1" ht="27" customHeight="1">
      <c r="A214" s="438"/>
      <c r="B214" s="421"/>
      <c r="C214" s="427"/>
      <c r="D214" s="410"/>
      <c r="E214" s="73" t="s">
        <v>2316</v>
      </c>
      <c r="F214" s="76" t="s">
        <v>2317</v>
      </c>
      <c r="G214" s="67" t="s">
        <v>2026</v>
      </c>
      <c r="H214" s="74" t="s">
        <v>2027</v>
      </c>
      <c r="I214" s="70">
        <v>0.8</v>
      </c>
    </row>
    <row r="215" spans="1:9" s="52" customFormat="1" ht="27" customHeight="1">
      <c r="A215" s="438"/>
      <c r="B215" s="436"/>
      <c r="C215" s="425"/>
      <c r="D215" s="426"/>
      <c r="E215" s="71" t="s">
        <v>2318</v>
      </c>
      <c r="F215" s="72" t="s">
        <v>2319</v>
      </c>
      <c r="G215" s="73" t="s">
        <v>2026</v>
      </c>
      <c r="H215" s="73" t="s">
        <v>2029</v>
      </c>
      <c r="I215" s="70">
        <v>0.5</v>
      </c>
    </row>
    <row r="216" spans="1:9" s="52" customFormat="1" ht="27" customHeight="1">
      <c r="A216" s="438"/>
      <c r="B216" s="70" t="s">
        <v>109</v>
      </c>
      <c r="C216" s="424" t="s">
        <v>2320</v>
      </c>
      <c r="D216" s="416"/>
      <c r="E216" s="73" t="s">
        <v>2321</v>
      </c>
      <c r="F216" s="76" t="s">
        <v>2322</v>
      </c>
      <c r="G216" s="67" t="s">
        <v>2026</v>
      </c>
      <c r="H216" s="74" t="s">
        <v>2032</v>
      </c>
      <c r="I216" s="70">
        <v>1.5</v>
      </c>
    </row>
    <row r="217" spans="1:9" s="52" customFormat="1" ht="27" customHeight="1">
      <c r="A217" s="438"/>
      <c r="B217" s="420" t="s">
        <v>112</v>
      </c>
      <c r="C217" s="425" t="s">
        <v>3</v>
      </c>
      <c r="D217" s="426"/>
      <c r="E217" s="73"/>
      <c r="F217" s="76"/>
      <c r="G217" s="67"/>
      <c r="H217" s="74"/>
      <c r="I217" s="70">
        <v>1.3</v>
      </c>
    </row>
    <row r="218" spans="1:9" s="52" customFormat="1" ht="27" customHeight="1">
      <c r="A218" s="438"/>
      <c r="B218" s="421"/>
      <c r="C218" s="411" t="s">
        <v>2323</v>
      </c>
      <c r="D218" s="411"/>
      <c r="E218" s="67" t="s">
        <v>2324</v>
      </c>
      <c r="F218" s="68" t="s">
        <v>2325</v>
      </c>
      <c r="G218" s="67" t="s">
        <v>2026</v>
      </c>
      <c r="H218" s="73" t="s">
        <v>2027</v>
      </c>
      <c r="I218" s="74">
        <v>0.8</v>
      </c>
    </row>
    <row r="219" spans="1:9" s="52" customFormat="1" ht="27" customHeight="1">
      <c r="A219" s="438"/>
      <c r="B219" s="436"/>
      <c r="C219" s="411" t="s">
        <v>2326</v>
      </c>
      <c r="D219" s="411"/>
      <c r="E219" s="71" t="s">
        <v>2327</v>
      </c>
      <c r="F219" s="72" t="s">
        <v>2328</v>
      </c>
      <c r="G219" s="73" t="s">
        <v>2026</v>
      </c>
      <c r="H219" s="73" t="s">
        <v>2029</v>
      </c>
      <c r="I219" s="74">
        <v>0.5</v>
      </c>
    </row>
    <row r="220" spans="1:9" ht="33.950000000000003" customHeight="1">
      <c r="A220" s="438"/>
      <c r="B220" s="65" t="s">
        <v>115</v>
      </c>
      <c r="C220" s="425" t="s">
        <v>2329</v>
      </c>
      <c r="D220" s="426"/>
      <c r="E220" s="104" t="s">
        <v>2330</v>
      </c>
      <c r="F220" s="105" t="s">
        <v>2331</v>
      </c>
      <c r="G220" s="104" t="s">
        <v>2026</v>
      </c>
      <c r="H220" s="106" t="s">
        <v>2032</v>
      </c>
      <c r="I220" s="95">
        <v>1.5</v>
      </c>
    </row>
    <row r="221" spans="1:9" ht="24" customHeight="1">
      <c r="A221" s="398" t="s">
        <v>116</v>
      </c>
      <c r="B221" s="430" t="s">
        <v>117</v>
      </c>
      <c r="C221" s="431"/>
      <c r="D221" s="432"/>
      <c r="E221" s="70"/>
      <c r="F221" s="70"/>
      <c r="G221" s="70"/>
      <c r="H221" s="70"/>
      <c r="I221" s="70">
        <f>SUM(I222+I233)</f>
        <v>6.1</v>
      </c>
    </row>
    <row r="222" spans="1:9" ht="24" customHeight="1">
      <c r="A222" s="398"/>
      <c r="B222" s="412" t="s">
        <v>1399</v>
      </c>
      <c r="C222" s="397" t="s">
        <v>3</v>
      </c>
      <c r="D222" s="397"/>
      <c r="E222" s="70"/>
      <c r="F222" s="70"/>
      <c r="G222" s="70"/>
      <c r="H222" s="70"/>
      <c r="I222" s="70">
        <f>SUM(I223+I224+I227+I230+I231+I232)</f>
        <v>5.3</v>
      </c>
    </row>
    <row r="223" spans="1:9" ht="33" customHeight="1">
      <c r="A223" s="398"/>
      <c r="B223" s="427"/>
      <c r="C223" s="411" t="s">
        <v>1553</v>
      </c>
      <c r="D223" s="411"/>
      <c r="E223" s="71" t="s">
        <v>2332</v>
      </c>
      <c r="F223" s="72" t="s">
        <v>2333</v>
      </c>
      <c r="G223" s="73" t="s">
        <v>2026</v>
      </c>
      <c r="H223" s="74" t="s">
        <v>2029</v>
      </c>
      <c r="I223" s="70">
        <v>0.5</v>
      </c>
    </row>
    <row r="224" spans="1:9" ht="21.95" customHeight="1">
      <c r="A224" s="398"/>
      <c r="B224" s="427"/>
      <c r="C224" s="411" t="s">
        <v>1567</v>
      </c>
      <c r="D224" s="411"/>
      <c r="E224" s="75" t="s">
        <v>3</v>
      </c>
      <c r="F224" s="75"/>
      <c r="G224" s="75"/>
      <c r="H224" s="75"/>
      <c r="I224" s="75">
        <v>1.3</v>
      </c>
    </row>
    <row r="225" spans="1:9" s="52" customFormat="1" ht="27" customHeight="1">
      <c r="A225" s="398"/>
      <c r="B225" s="427"/>
      <c r="C225" s="411"/>
      <c r="D225" s="411"/>
      <c r="E225" s="73" t="s">
        <v>2334</v>
      </c>
      <c r="F225" s="76" t="s">
        <v>2335</v>
      </c>
      <c r="G225" s="73" t="s">
        <v>2026</v>
      </c>
      <c r="H225" s="74" t="s">
        <v>2027</v>
      </c>
      <c r="I225" s="70">
        <v>0.8</v>
      </c>
    </row>
    <row r="226" spans="1:9" ht="29.1" customHeight="1">
      <c r="A226" s="398"/>
      <c r="B226" s="427"/>
      <c r="C226" s="411"/>
      <c r="D226" s="411"/>
      <c r="E226" s="71" t="s">
        <v>2336</v>
      </c>
      <c r="F226" s="72" t="s">
        <v>2337</v>
      </c>
      <c r="G226" s="73" t="s">
        <v>2037</v>
      </c>
      <c r="H226" s="74" t="s">
        <v>2029</v>
      </c>
      <c r="I226" s="70">
        <v>0.5</v>
      </c>
    </row>
    <row r="227" spans="1:9" customFormat="1" ht="21.95" customHeight="1">
      <c r="A227" s="398"/>
      <c r="B227" s="427"/>
      <c r="C227" s="412" t="s">
        <v>2338</v>
      </c>
      <c r="D227" s="400"/>
      <c r="E227" s="71" t="s">
        <v>3</v>
      </c>
      <c r="F227" s="72"/>
      <c r="G227" s="73"/>
      <c r="H227" s="74"/>
      <c r="I227" s="70">
        <v>1</v>
      </c>
    </row>
    <row r="228" spans="1:9" customFormat="1" ht="29.1" customHeight="1">
      <c r="A228" s="398"/>
      <c r="B228" s="427"/>
      <c r="C228" s="427"/>
      <c r="D228" s="410"/>
      <c r="E228" s="71" t="s">
        <v>2339</v>
      </c>
      <c r="F228" s="72" t="s">
        <v>2340</v>
      </c>
      <c r="G228" s="73" t="s">
        <v>2026</v>
      </c>
      <c r="H228" s="74" t="s">
        <v>2029</v>
      </c>
      <c r="I228" s="70">
        <v>0.5</v>
      </c>
    </row>
    <row r="229" spans="1:9" customFormat="1" ht="29.1" customHeight="1">
      <c r="A229" s="398"/>
      <c r="B229" s="427"/>
      <c r="C229" s="425"/>
      <c r="D229" s="426"/>
      <c r="E229" s="71" t="s">
        <v>2341</v>
      </c>
      <c r="F229" s="72" t="s">
        <v>2342</v>
      </c>
      <c r="G229" s="73" t="s">
        <v>2026</v>
      </c>
      <c r="H229" s="74" t="s">
        <v>2029</v>
      </c>
      <c r="I229" s="70">
        <v>0.5</v>
      </c>
    </row>
    <row r="230" spans="1:9" customFormat="1" ht="29.1" customHeight="1">
      <c r="A230" s="398"/>
      <c r="B230" s="427"/>
      <c r="C230" s="424" t="s">
        <v>2343</v>
      </c>
      <c r="D230" s="416"/>
      <c r="E230" s="71" t="s">
        <v>2344</v>
      </c>
      <c r="F230" s="72" t="s">
        <v>2345</v>
      </c>
      <c r="G230" s="73" t="s">
        <v>2037</v>
      </c>
      <c r="H230" s="74" t="s">
        <v>2029</v>
      </c>
      <c r="I230" s="70">
        <v>0.5</v>
      </c>
    </row>
    <row r="231" spans="1:9" s="52" customFormat="1" ht="30" customHeight="1">
      <c r="A231" s="398"/>
      <c r="B231" s="427"/>
      <c r="C231" s="424" t="s">
        <v>2346</v>
      </c>
      <c r="D231" s="416"/>
      <c r="E231" s="73" t="s">
        <v>2347</v>
      </c>
      <c r="F231" s="76" t="s">
        <v>2348</v>
      </c>
      <c r="G231" s="67" t="s">
        <v>2026</v>
      </c>
      <c r="H231" s="74" t="s">
        <v>2032</v>
      </c>
      <c r="I231" s="70">
        <v>1.5</v>
      </c>
    </row>
    <row r="232" spans="1:9" s="52" customFormat="1" ht="30" customHeight="1">
      <c r="A232" s="398"/>
      <c r="B232" s="427"/>
      <c r="C232" s="424" t="s">
        <v>2349</v>
      </c>
      <c r="D232" s="416"/>
      <c r="E232" s="71" t="s">
        <v>2350</v>
      </c>
      <c r="F232" s="72" t="s">
        <v>2351</v>
      </c>
      <c r="G232" s="73" t="s">
        <v>2026</v>
      </c>
      <c r="H232" s="74" t="s">
        <v>2029</v>
      </c>
      <c r="I232" s="70">
        <v>0.5</v>
      </c>
    </row>
    <row r="233" spans="1:9" ht="30" customHeight="1">
      <c r="A233" s="398"/>
      <c r="B233" s="70" t="s">
        <v>118</v>
      </c>
      <c r="C233" s="415" t="s">
        <v>2352</v>
      </c>
      <c r="D233" s="416"/>
      <c r="E233" s="67" t="s">
        <v>2353</v>
      </c>
      <c r="F233" s="68" t="s">
        <v>2354</v>
      </c>
      <c r="G233" s="67" t="s">
        <v>2026</v>
      </c>
      <c r="H233" s="74" t="s">
        <v>2027</v>
      </c>
      <c r="I233" s="90">
        <v>0.8</v>
      </c>
    </row>
    <row r="234" spans="1:9" ht="21.95" customHeight="1">
      <c r="A234" s="439" t="s">
        <v>124</v>
      </c>
      <c r="B234" s="397" t="s">
        <v>125</v>
      </c>
      <c r="C234" s="397"/>
      <c r="D234" s="397"/>
      <c r="E234" s="83"/>
      <c r="F234" s="70"/>
      <c r="G234" s="70"/>
      <c r="H234" s="70"/>
      <c r="I234" s="108">
        <f>SUM(I235+I236+I239+I240+I241)</f>
        <v>4.3</v>
      </c>
    </row>
    <row r="235" spans="1:9" ht="30.95" customHeight="1">
      <c r="A235" s="439"/>
      <c r="B235" s="92" t="s">
        <v>1399</v>
      </c>
      <c r="C235" s="411" t="s">
        <v>2355</v>
      </c>
      <c r="D235" s="411"/>
      <c r="E235" s="71" t="s">
        <v>2356</v>
      </c>
      <c r="F235" s="72" t="s">
        <v>2357</v>
      </c>
      <c r="G235" s="73" t="s">
        <v>2026</v>
      </c>
      <c r="H235" s="74" t="s">
        <v>2029</v>
      </c>
      <c r="I235" s="108">
        <v>0.5</v>
      </c>
    </row>
    <row r="236" spans="1:9" ht="24.95" customHeight="1">
      <c r="A236" s="439"/>
      <c r="B236" s="420" t="s">
        <v>126</v>
      </c>
      <c r="C236" s="428" t="s">
        <v>3</v>
      </c>
      <c r="D236" s="429"/>
      <c r="E236" s="71"/>
      <c r="F236" s="72"/>
      <c r="G236" s="73"/>
      <c r="H236" s="74"/>
      <c r="I236" s="108">
        <v>2</v>
      </c>
    </row>
    <row r="237" spans="1:9" ht="30.95" customHeight="1">
      <c r="A237" s="439"/>
      <c r="B237" s="421"/>
      <c r="C237" s="428" t="s">
        <v>2358</v>
      </c>
      <c r="D237" s="429"/>
      <c r="E237" s="73" t="s">
        <v>2359</v>
      </c>
      <c r="F237" s="76" t="s">
        <v>2360</v>
      </c>
      <c r="G237" s="67" t="s">
        <v>2026</v>
      </c>
      <c r="H237" s="74" t="s">
        <v>2032</v>
      </c>
      <c r="I237" s="70">
        <v>1.5</v>
      </c>
    </row>
    <row r="238" spans="1:9" ht="30.95" customHeight="1">
      <c r="A238" s="439"/>
      <c r="B238" s="421"/>
      <c r="C238" s="428" t="s">
        <v>2361</v>
      </c>
      <c r="D238" s="429"/>
      <c r="E238" s="71" t="s">
        <v>2362</v>
      </c>
      <c r="F238" s="72" t="s">
        <v>2363</v>
      </c>
      <c r="G238" s="73" t="s">
        <v>2026</v>
      </c>
      <c r="H238" s="74" t="s">
        <v>2029</v>
      </c>
      <c r="I238" s="108">
        <v>0.5</v>
      </c>
    </row>
    <row r="239" spans="1:9" ht="30" customHeight="1">
      <c r="A239" s="439"/>
      <c r="B239" s="70" t="s">
        <v>127</v>
      </c>
      <c r="C239" s="424" t="s">
        <v>2364</v>
      </c>
      <c r="D239" s="416"/>
      <c r="E239" s="71" t="s">
        <v>2365</v>
      </c>
      <c r="F239" s="72" t="s">
        <v>2366</v>
      </c>
      <c r="G239" s="73" t="s">
        <v>2037</v>
      </c>
      <c r="H239" s="74" t="s">
        <v>2029</v>
      </c>
      <c r="I239" s="70">
        <v>0.5</v>
      </c>
    </row>
    <row r="240" spans="1:9" ht="27" customHeight="1">
      <c r="A240" s="439"/>
      <c r="B240" s="70" t="s">
        <v>128</v>
      </c>
      <c r="C240" s="424" t="s">
        <v>2367</v>
      </c>
      <c r="D240" s="416"/>
      <c r="E240" s="71" t="s">
        <v>2368</v>
      </c>
      <c r="F240" s="72" t="s">
        <v>2369</v>
      </c>
      <c r="G240" s="73" t="s">
        <v>2026</v>
      </c>
      <c r="H240" s="74" t="s">
        <v>2029</v>
      </c>
      <c r="I240" s="70">
        <v>0.5</v>
      </c>
    </row>
    <row r="241" spans="1:9" ht="27" customHeight="1">
      <c r="A241" s="439"/>
      <c r="B241" s="70" t="s">
        <v>129</v>
      </c>
      <c r="C241" s="424" t="s">
        <v>2370</v>
      </c>
      <c r="D241" s="416"/>
      <c r="E241" s="73" t="s">
        <v>2371</v>
      </c>
      <c r="F241" s="76" t="s">
        <v>2372</v>
      </c>
      <c r="G241" s="67" t="s">
        <v>2026</v>
      </c>
      <c r="H241" s="74" t="s">
        <v>2027</v>
      </c>
      <c r="I241" s="70">
        <v>0.8</v>
      </c>
    </row>
    <row r="242" spans="1:9" ht="30" customHeight="1">
      <c r="A242" s="437" t="s">
        <v>143</v>
      </c>
      <c r="B242" s="398" t="s">
        <v>144</v>
      </c>
      <c r="C242" s="398"/>
      <c r="D242" s="398"/>
      <c r="E242" s="107"/>
      <c r="F242" s="107"/>
      <c r="G242" s="75"/>
      <c r="H242" s="75"/>
      <c r="I242" s="70">
        <v>3.3</v>
      </c>
    </row>
    <row r="243" spans="1:9" ht="21" customHeight="1">
      <c r="A243" s="438"/>
      <c r="B243" s="420" t="s">
        <v>1399</v>
      </c>
      <c r="C243" s="398" t="s">
        <v>3</v>
      </c>
      <c r="D243" s="398"/>
      <c r="E243" s="107"/>
      <c r="F243" s="107"/>
      <c r="G243" s="75"/>
      <c r="H243" s="75"/>
      <c r="I243" s="70">
        <v>2.8</v>
      </c>
    </row>
    <row r="244" spans="1:9" ht="24.95" customHeight="1">
      <c r="A244" s="438"/>
      <c r="B244" s="421"/>
      <c r="C244" s="411" t="s">
        <v>1610</v>
      </c>
      <c r="D244" s="411"/>
      <c r="E244" s="107" t="s">
        <v>3</v>
      </c>
      <c r="F244" s="107"/>
      <c r="G244" s="75"/>
      <c r="H244" s="75"/>
      <c r="I244" s="70">
        <v>2</v>
      </c>
    </row>
    <row r="245" spans="1:9" s="52" customFormat="1" ht="30" customHeight="1">
      <c r="A245" s="438"/>
      <c r="B245" s="421"/>
      <c r="C245" s="411"/>
      <c r="D245" s="411"/>
      <c r="E245" s="73" t="s">
        <v>1618</v>
      </c>
      <c r="F245" s="76" t="s">
        <v>2373</v>
      </c>
      <c r="G245" s="73" t="s">
        <v>2026</v>
      </c>
      <c r="H245" s="74" t="s">
        <v>2032</v>
      </c>
      <c r="I245" s="70">
        <v>1.5</v>
      </c>
    </row>
    <row r="246" spans="1:9" s="52" customFormat="1" ht="30" customHeight="1">
      <c r="A246" s="438"/>
      <c r="B246" s="421"/>
      <c r="C246" s="411"/>
      <c r="D246" s="411"/>
      <c r="E246" s="71" t="s">
        <v>2374</v>
      </c>
      <c r="F246" s="72" t="s">
        <v>2375</v>
      </c>
      <c r="G246" s="73" t="s">
        <v>2034</v>
      </c>
      <c r="H246" s="74" t="s">
        <v>2029</v>
      </c>
      <c r="I246" s="70">
        <v>0.5</v>
      </c>
    </row>
    <row r="247" spans="1:9" ht="35.1" customHeight="1">
      <c r="A247" s="438"/>
      <c r="B247" s="421"/>
      <c r="C247" s="411" t="s">
        <v>2376</v>
      </c>
      <c r="D247" s="411"/>
      <c r="E247" s="67" t="s">
        <v>2377</v>
      </c>
      <c r="F247" s="68" t="s">
        <v>2378</v>
      </c>
      <c r="G247" s="67" t="s">
        <v>2026</v>
      </c>
      <c r="H247" s="74" t="s">
        <v>2027</v>
      </c>
      <c r="I247" s="70">
        <v>0.8</v>
      </c>
    </row>
    <row r="248" spans="1:9" s="52" customFormat="1" ht="29.1" customHeight="1">
      <c r="A248" s="438"/>
      <c r="B248" s="70" t="s">
        <v>148</v>
      </c>
      <c r="C248" s="412" t="s">
        <v>2379</v>
      </c>
      <c r="D248" s="400"/>
      <c r="E248" s="71" t="s">
        <v>2380</v>
      </c>
      <c r="F248" s="72" t="s">
        <v>2381</v>
      </c>
      <c r="G248" s="73" t="s">
        <v>2037</v>
      </c>
      <c r="H248" s="74" t="s">
        <v>2029</v>
      </c>
      <c r="I248" s="70">
        <v>0.5</v>
      </c>
    </row>
    <row r="249" spans="1:9" ht="30" customHeight="1">
      <c r="A249" s="440" t="s">
        <v>149</v>
      </c>
      <c r="B249" s="398" t="s">
        <v>150</v>
      </c>
      <c r="C249" s="398"/>
      <c r="D249" s="398"/>
      <c r="E249" s="107"/>
      <c r="F249" s="107"/>
      <c r="G249" s="75"/>
      <c r="H249" s="75"/>
      <c r="I249" s="70">
        <v>2.2999999999999998</v>
      </c>
    </row>
    <row r="250" spans="1:9" ht="24" customHeight="1">
      <c r="A250" s="441"/>
      <c r="B250" s="420" t="s">
        <v>1399</v>
      </c>
      <c r="C250" s="398" t="s">
        <v>3</v>
      </c>
      <c r="D250" s="398"/>
      <c r="E250" s="107"/>
      <c r="F250" s="107"/>
      <c r="G250" s="75"/>
      <c r="H250" s="75"/>
      <c r="I250" s="70">
        <v>1.8</v>
      </c>
    </row>
    <row r="251" spans="1:9" ht="33" customHeight="1">
      <c r="A251" s="441"/>
      <c r="B251" s="421"/>
      <c r="C251" s="411" t="s">
        <v>1651</v>
      </c>
      <c r="D251" s="411"/>
      <c r="E251" s="71" t="s">
        <v>1656</v>
      </c>
      <c r="F251" s="72" t="s">
        <v>2382</v>
      </c>
      <c r="G251" s="73" t="s">
        <v>2026</v>
      </c>
      <c r="H251" s="74" t="s">
        <v>2027</v>
      </c>
      <c r="I251" s="70">
        <v>0.8</v>
      </c>
    </row>
    <row r="252" spans="1:9" ht="36" customHeight="1">
      <c r="A252" s="441"/>
      <c r="B252" s="421"/>
      <c r="C252" s="425" t="s">
        <v>2383</v>
      </c>
      <c r="D252" s="426"/>
      <c r="E252" s="71" t="s">
        <v>2384</v>
      </c>
      <c r="F252" s="72" t="s">
        <v>2385</v>
      </c>
      <c r="G252" s="73" t="s">
        <v>2026</v>
      </c>
      <c r="H252" s="74" t="s">
        <v>2029</v>
      </c>
      <c r="I252" s="70">
        <v>0.5</v>
      </c>
    </row>
    <row r="253" spans="1:9" ht="36" customHeight="1">
      <c r="A253" s="441"/>
      <c r="B253" s="436"/>
      <c r="C253" s="411" t="s">
        <v>2386</v>
      </c>
      <c r="D253" s="411"/>
      <c r="E253" s="71" t="s">
        <v>2387</v>
      </c>
      <c r="F253" s="72" t="s">
        <v>2388</v>
      </c>
      <c r="G253" s="73" t="s">
        <v>2026</v>
      </c>
      <c r="H253" s="74" t="s">
        <v>2029</v>
      </c>
      <c r="I253" s="70">
        <v>0.5</v>
      </c>
    </row>
    <row r="254" spans="1:9" ht="33" customHeight="1">
      <c r="A254" s="441"/>
      <c r="B254" s="70" t="s">
        <v>154</v>
      </c>
      <c r="C254" s="411" t="s">
        <v>2389</v>
      </c>
      <c r="D254" s="411"/>
      <c r="E254" s="71" t="s">
        <v>2390</v>
      </c>
      <c r="F254" s="72" t="s">
        <v>2391</v>
      </c>
      <c r="G254" s="73" t="s">
        <v>2034</v>
      </c>
      <c r="H254" s="74" t="s">
        <v>2029</v>
      </c>
      <c r="I254" s="70">
        <v>0.5</v>
      </c>
    </row>
    <row r="255" spans="1:9" ht="21.95" customHeight="1">
      <c r="A255" s="440" t="s">
        <v>130</v>
      </c>
      <c r="B255" s="430" t="s">
        <v>131</v>
      </c>
      <c r="C255" s="431"/>
      <c r="D255" s="432"/>
      <c r="E255" s="70"/>
      <c r="F255" s="70"/>
      <c r="G255" s="70"/>
      <c r="H255" s="70"/>
      <c r="I255" s="70">
        <f>SUM(I256+I265+I266+I267)</f>
        <v>5.6999999999999993</v>
      </c>
    </row>
    <row r="256" spans="1:9" ht="21.95" customHeight="1">
      <c r="A256" s="441"/>
      <c r="B256" s="412" t="s">
        <v>1399</v>
      </c>
      <c r="C256" s="411" t="s">
        <v>3</v>
      </c>
      <c r="D256" s="411"/>
      <c r="E256" s="70"/>
      <c r="F256" s="70"/>
      <c r="G256" s="70"/>
      <c r="H256" s="70"/>
      <c r="I256" s="70">
        <f>SUM(I257+I260+I263+I264)</f>
        <v>3.3</v>
      </c>
    </row>
    <row r="257" spans="1:9" ht="24" customHeight="1">
      <c r="A257" s="441"/>
      <c r="B257" s="427"/>
      <c r="C257" s="412" t="s">
        <v>1698</v>
      </c>
      <c r="D257" s="400"/>
      <c r="E257" s="70" t="s">
        <v>3</v>
      </c>
      <c r="F257" s="70"/>
      <c r="G257" s="70"/>
      <c r="H257" s="70"/>
      <c r="I257" s="70">
        <v>1</v>
      </c>
    </row>
    <row r="258" spans="1:9" ht="21.95" customHeight="1">
      <c r="A258" s="441"/>
      <c r="B258" s="427"/>
      <c r="C258" s="427"/>
      <c r="D258" s="410"/>
      <c r="E258" s="71" t="s">
        <v>2392</v>
      </c>
      <c r="F258" s="72" t="s">
        <v>2393</v>
      </c>
      <c r="G258" s="73" t="s">
        <v>2026</v>
      </c>
      <c r="H258" s="74" t="s">
        <v>2029</v>
      </c>
      <c r="I258" s="70">
        <v>0.5</v>
      </c>
    </row>
    <row r="259" spans="1:9" s="52" customFormat="1" ht="26.1" customHeight="1">
      <c r="A259" s="441"/>
      <c r="B259" s="427"/>
      <c r="C259" s="425"/>
      <c r="D259" s="426"/>
      <c r="E259" s="71" t="s">
        <v>1703</v>
      </c>
      <c r="F259" s="72" t="s">
        <v>2394</v>
      </c>
      <c r="G259" s="73" t="s">
        <v>2026</v>
      </c>
      <c r="H259" s="74" t="s">
        <v>2029</v>
      </c>
      <c r="I259" s="70">
        <v>0.5</v>
      </c>
    </row>
    <row r="260" spans="1:9" s="52" customFormat="1" ht="21.95" customHeight="1">
      <c r="A260" s="441"/>
      <c r="B260" s="427"/>
      <c r="C260" s="427" t="s">
        <v>1705</v>
      </c>
      <c r="D260" s="410"/>
      <c r="E260" s="71" t="s">
        <v>3</v>
      </c>
      <c r="F260" s="72"/>
      <c r="G260" s="73"/>
      <c r="H260" s="74"/>
      <c r="I260" s="70">
        <v>1</v>
      </c>
    </row>
    <row r="261" spans="1:9" s="52" customFormat="1" ht="21.95" customHeight="1">
      <c r="A261" s="441"/>
      <c r="B261" s="427"/>
      <c r="C261" s="427"/>
      <c r="D261" s="410"/>
      <c r="E261" s="71" t="s">
        <v>2395</v>
      </c>
      <c r="F261" s="72" t="s">
        <v>2396</v>
      </c>
      <c r="G261" s="73" t="s">
        <v>2026</v>
      </c>
      <c r="H261" s="74" t="s">
        <v>2029</v>
      </c>
      <c r="I261" s="70">
        <v>0.5</v>
      </c>
    </row>
    <row r="262" spans="1:9" s="52" customFormat="1" ht="30" customHeight="1">
      <c r="A262" s="441"/>
      <c r="B262" s="427"/>
      <c r="C262" s="425"/>
      <c r="D262" s="426"/>
      <c r="E262" s="71" t="s">
        <v>2397</v>
      </c>
      <c r="F262" s="72" t="s">
        <v>2398</v>
      </c>
      <c r="G262" s="73" t="s">
        <v>2037</v>
      </c>
      <c r="H262" s="74" t="s">
        <v>2029</v>
      </c>
      <c r="I262" s="70">
        <v>0.5</v>
      </c>
    </row>
    <row r="263" spans="1:9" ht="30.95" customHeight="1">
      <c r="A263" s="441"/>
      <c r="B263" s="427"/>
      <c r="C263" s="411" t="s">
        <v>2399</v>
      </c>
      <c r="D263" s="411"/>
      <c r="E263" s="67" t="s">
        <v>2400</v>
      </c>
      <c r="F263" s="68" t="s">
        <v>2401</v>
      </c>
      <c r="G263" s="67" t="s">
        <v>2026</v>
      </c>
      <c r="H263" s="74" t="s">
        <v>2027</v>
      </c>
      <c r="I263" s="70">
        <v>0.8</v>
      </c>
    </row>
    <row r="264" spans="1:9" ht="29.1" customHeight="1">
      <c r="A264" s="441"/>
      <c r="B264" s="425"/>
      <c r="C264" s="411" t="s">
        <v>2402</v>
      </c>
      <c r="D264" s="411"/>
      <c r="E264" s="71" t="s">
        <v>2403</v>
      </c>
      <c r="F264" s="72" t="s">
        <v>2404</v>
      </c>
      <c r="G264" s="73" t="s">
        <v>2037</v>
      </c>
      <c r="H264" s="74" t="s">
        <v>2029</v>
      </c>
      <c r="I264" s="70">
        <v>0.5</v>
      </c>
    </row>
    <row r="265" spans="1:9" ht="33.950000000000003" customHeight="1">
      <c r="A265" s="441"/>
      <c r="B265" s="96" t="s">
        <v>134</v>
      </c>
      <c r="C265" s="411" t="s">
        <v>2405</v>
      </c>
      <c r="D265" s="411"/>
      <c r="E265" s="71" t="s">
        <v>2406</v>
      </c>
      <c r="F265" s="72" t="s">
        <v>2407</v>
      </c>
      <c r="G265" s="67" t="s">
        <v>2037</v>
      </c>
      <c r="H265" s="74" t="s">
        <v>2027</v>
      </c>
      <c r="I265" s="70">
        <v>0.8</v>
      </c>
    </row>
    <row r="266" spans="1:9" ht="33.950000000000003" customHeight="1">
      <c r="A266" s="441"/>
      <c r="B266" s="96" t="s">
        <v>135</v>
      </c>
      <c r="C266" s="424" t="s">
        <v>2408</v>
      </c>
      <c r="D266" s="416"/>
      <c r="E266" s="71" t="s">
        <v>2409</v>
      </c>
      <c r="F266" s="72" t="s">
        <v>2410</v>
      </c>
      <c r="G266" s="67" t="s">
        <v>2026</v>
      </c>
      <c r="H266" s="74" t="s">
        <v>2027</v>
      </c>
      <c r="I266" s="70">
        <v>0.8</v>
      </c>
    </row>
    <row r="267" spans="1:9" ht="33" customHeight="1">
      <c r="A267" s="441"/>
      <c r="B267" s="70" t="s">
        <v>136</v>
      </c>
      <c r="C267" s="411" t="s">
        <v>2411</v>
      </c>
      <c r="D267" s="411"/>
      <c r="E267" s="71" t="s">
        <v>2412</v>
      </c>
      <c r="F267" s="72" t="s">
        <v>2413</v>
      </c>
      <c r="G267" s="67" t="s">
        <v>2037</v>
      </c>
      <c r="H267" s="74" t="s">
        <v>2027</v>
      </c>
      <c r="I267" s="70">
        <v>0.8</v>
      </c>
    </row>
    <row r="268" spans="1:9" ht="24.95" customHeight="1">
      <c r="A268" s="440" t="s">
        <v>137</v>
      </c>
      <c r="B268" s="430" t="s">
        <v>138</v>
      </c>
      <c r="C268" s="431"/>
      <c r="D268" s="432"/>
      <c r="E268" s="70"/>
      <c r="F268" s="70"/>
      <c r="G268" s="70"/>
      <c r="H268" s="70"/>
      <c r="I268" s="70">
        <v>1.6</v>
      </c>
    </row>
    <row r="269" spans="1:9" ht="24.95" customHeight="1">
      <c r="A269" s="441"/>
      <c r="B269" s="412" t="s">
        <v>1399</v>
      </c>
      <c r="C269" s="411" t="s">
        <v>3</v>
      </c>
      <c r="D269" s="411"/>
      <c r="E269" s="70"/>
      <c r="F269" s="70"/>
      <c r="G269" s="70"/>
      <c r="H269" s="70"/>
      <c r="I269" s="70">
        <v>1.6</v>
      </c>
    </row>
    <row r="270" spans="1:9" ht="27" customHeight="1">
      <c r="A270" s="441"/>
      <c r="B270" s="427"/>
      <c r="C270" s="411" t="s">
        <v>2414</v>
      </c>
      <c r="D270" s="411"/>
      <c r="E270" s="71" t="s">
        <v>2415</v>
      </c>
      <c r="F270" s="72" t="s">
        <v>2416</v>
      </c>
      <c r="G270" s="73" t="s">
        <v>2034</v>
      </c>
      <c r="H270" s="73" t="s">
        <v>2027</v>
      </c>
      <c r="I270" s="70">
        <v>0.8</v>
      </c>
    </row>
    <row r="271" spans="1:9" ht="29.1" customHeight="1">
      <c r="A271" s="441"/>
      <c r="B271" s="427"/>
      <c r="C271" s="411" t="s">
        <v>2417</v>
      </c>
      <c r="D271" s="411"/>
      <c r="E271" s="73" t="s">
        <v>2418</v>
      </c>
      <c r="F271" s="76" t="s">
        <v>2419</v>
      </c>
      <c r="G271" s="67" t="s">
        <v>2026</v>
      </c>
      <c r="H271" s="74" t="s">
        <v>2027</v>
      </c>
      <c r="I271" s="70">
        <v>0.8</v>
      </c>
    </row>
    <row r="272" spans="1:9" ht="21.95" customHeight="1">
      <c r="A272" s="437" t="s">
        <v>159</v>
      </c>
      <c r="B272" s="430" t="s">
        <v>160</v>
      </c>
      <c r="C272" s="431"/>
      <c r="D272" s="432"/>
      <c r="E272" s="70"/>
      <c r="F272" s="70"/>
      <c r="G272" s="70"/>
      <c r="H272" s="70"/>
      <c r="I272" s="70">
        <v>2.2999999999999998</v>
      </c>
    </row>
    <row r="273" spans="1:9" ht="21.95" customHeight="1">
      <c r="A273" s="438"/>
      <c r="B273" s="420" t="s">
        <v>1399</v>
      </c>
      <c r="C273" s="397" t="s">
        <v>3</v>
      </c>
      <c r="D273" s="397"/>
      <c r="E273" s="70"/>
      <c r="F273" s="70"/>
      <c r="G273" s="70"/>
      <c r="H273" s="70"/>
      <c r="I273" s="70">
        <v>2.2999999999999998</v>
      </c>
    </row>
    <row r="274" spans="1:9" s="52" customFormat="1" ht="21.95" customHeight="1">
      <c r="A274" s="438"/>
      <c r="B274" s="421"/>
      <c r="C274" s="427" t="s">
        <v>1737</v>
      </c>
      <c r="D274" s="410"/>
      <c r="E274" s="70"/>
      <c r="F274" s="70"/>
      <c r="G274" s="70"/>
      <c r="H274" s="70"/>
      <c r="I274" s="70">
        <v>1.3</v>
      </c>
    </row>
    <row r="275" spans="1:9" s="52" customFormat="1" ht="29.1" customHeight="1">
      <c r="A275" s="438"/>
      <c r="B275" s="421"/>
      <c r="C275" s="427"/>
      <c r="D275" s="410"/>
      <c r="E275" s="73" t="s">
        <v>2420</v>
      </c>
      <c r="F275" s="76" t="s">
        <v>2421</v>
      </c>
      <c r="G275" s="73" t="s">
        <v>2026</v>
      </c>
      <c r="H275" s="74" t="s">
        <v>2027</v>
      </c>
      <c r="I275" s="70">
        <v>0.8</v>
      </c>
    </row>
    <row r="276" spans="1:9" s="52" customFormat="1" ht="21.95" customHeight="1">
      <c r="A276" s="438"/>
      <c r="B276" s="421"/>
      <c r="C276" s="425"/>
      <c r="D276" s="426"/>
      <c r="E276" s="71" t="s">
        <v>2422</v>
      </c>
      <c r="F276" s="72" t="s">
        <v>2423</v>
      </c>
      <c r="G276" s="73" t="s">
        <v>2026</v>
      </c>
      <c r="H276" s="74" t="s">
        <v>2029</v>
      </c>
      <c r="I276" s="70">
        <v>0.5</v>
      </c>
    </row>
    <row r="277" spans="1:9" ht="24" customHeight="1">
      <c r="A277" s="438"/>
      <c r="B277" s="421"/>
      <c r="C277" s="411" t="s">
        <v>1745</v>
      </c>
      <c r="D277" s="411"/>
      <c r="E277" s="71" t="s">
        <v>2424</v>
      </c>
      <c r="F277" s="72" t="s">
        <v>2425</v>
      </c>
      <c r="G277" s="73" t="s">
        <v>2026</v>
      </c>
      <c r="H277" s="74" t="s">
        <v>2029</v>
      </c>
      <c r="I277" s="70">
        <v>0.5</v>
      </c>
    </row>
    <row r="278" spans="1:9" ht="23.1" customHeight="1">
      <c r="A278" s="438"/>
      <c r="B278" s="436"/>
      <c r="C278" s="424" t="s">
        <v>1741</v>
      </c>
      <c r="D278" s="416"/>
      <c r="E278" s="71" t="s">
        <v>2426</v>
      </c>
      <c r="F278" s="72" t="s">
        <v>2427</v>
      </c>
      <c r="G278" s="73" t="s">
        <v>2026</v>
      </c>
      <c r="H278" s="74" t="s">
        <v>2029</v>
      </c>
      <c r="I278" s="70">
        <v>0.5</v>
      </c>
    </row>
    <row r="279" spans="1:9" ht="21.95" customHeight="1">
      <c r="A279" s="442" t="s">
        <v>165</v>
      </c>
      <c r="B279" s="397" t="s">
        <v>166</v>
      </c>
      <c r="C279" s="397"/>
      <c r="D279" s="397"/>
      <c r="E279" s="70"/>
      <c r="F279" s="70"/>
      <c r="G279" s="70"/>
      <c r="H279" s="70"/>
      <c r="I279" s="70">
        <v>2</v>
      </c>
    </row>
    <row r="280" spans="1:9" ht="21.95" customHeight="1">
      <c r="A280" s="442"/>
      <c r="B280" s="420" t="s">
        <v>1399</v>
      </c>
      <c r="C280" s="411" t="s">
        <v>3</v>
      </c>
      <c r="D280" s="411"/>
      <c r="E280" s="70"/>
      <c r="F280" s="70"/>
      <c r="G280" s="70"/>
      <c r="H280" s="70"/>
      <c r="I280" s="70">
        <v>1</v>
      </c>
    </row>
    <row r="281" spans="1:9" ht="27" customHeight="1">
      <c r="A281" s="442"/>
      <c r="B281" s="421"/>
      <c r="C281" s="424" t="s">
        <v>2428</v>
      </c>
      <c r="D281" s="416"/>
      <c r="E281" s="71" t="s">
        <v>2429</v>
      </c>
      <c r="F281" s="72" t="s">
        <v>2430</v>
      </c>
      <c r="G281" s="73" t="s">
        <v>2037</v>
      </c>
      <c r="H281" s="74" t="s">
        <v>2029</v>
      </c>
      <c r="I281" s="70">
        <v>0.5</v>
      </c>
    </row>
    <row r="282" spans="1:9" ht="21.95" customHeight="1">
      <c r="A282" s="442"/>
      <c r="B282" s="421"/>
      <c r="C282" s="411" t="s">
        <v>1784</v>
      </c>
      <c r="D282" s="411"/>
      <c r="E282" s="71" t="s">
        <v>2431</v>
      </c>
      <c r="F282" s="72" t="s">
        <v>2432</v>
      </c>
      <c r="G282" s="73" t="s">
        <v>2026</v>
      </c>
      <c r="H282" s="74" t="s">
        <v>2029</v>
      </c>
      <c r="I282" s="70">
        <v>0.5</v>
      </c>
    </row>
    <row r="283" spans="1:9" ht="21.95" customHeight="1">
      <c r="A283" s="442"/>
      <c r="B283" s="70" t="s">
        <v>170</v>
      </c>
      <c r="C283" s="424" t="s">
        <v>2433</v>
      </c>
      <c r="D283" s="416"/>
      <c r="E283" s="71" t="s">
        <v>2434</v>
      </c>
      <c r="F283" s="72" t="s">
        <v>2435</v>
      </c>
      <c r="G283" s="73" t="s">
        <v>2034</v>
      </c>
      <c r="H283" s="73" t="s">
        <v>2029</v>
      </c>
      <c r="I283" s="74">
        <v>0.5</v>
      </c>
    </row>
    <row r="284" spans="1:9" ht="27" customHeight="1">
      <c r="A284" s="442"/>
      <c r="B284" s="70" t="s">
        <v>168</v>
      </c>
      <c r="C284" s="424" t="s">
        <v>2436</v>
      </c>
      <c r="D284" s="416"/>
      <c r="E284" s="71" t="s">
        <v>2437</v>
      </c>
      <c r="F284" s="72" t="s">
        <v>2438</v>
      </c>
      <c r="G284" s="73" t="s">
        <v>2026</v>
      </c>
      <c r="H284" s="74" t="s">
        <v>2029</v>
      </c>
      <c r="I284" s="70">
        <v>0.5</v>
      </c>
    </row>
    <row r="285" spans="1:9" ht="21.95" customHeight="1">
      <c r="A285" s="441" t="s">
        <v>171</v>
      </c>
      <c r="B285" s="433" t="s">
        <v>172</v>
      </c>
      <c r="C285" s="434"/>
      <c r="D285" s="435"/>
      <c r="E285" s="70"/>
      <c r="F285" s="70"/>
      <c r="G285" s="70"/>
      <c r="H285" s="70"/>
      <c r="I285" s="70">
        <v>3.1</v>
      </c>
    </row>
    <row r="286" spans="1:9" ht="21.95" customHeight="1">
      <c r="A286" s="441"/>
      <c r="B286" s="412" t="s">
        <v>1399</v>
      </c>
      <c r="C286" s="397" t="s">
        <v>3</v>
      </c>
      <c r="D286" s="397"/>
      <c r="E286" s="70"/>
      <c r="F286" s="70"/>
      <c r="G286" s="70"/>
      <c r="H286" s="70"/>
      <c r="I286" s="70">
        <v>2.6</v>
      </c>
    </row>
    <row r="287" spans="1:9" ht="24.95" customHeight="1">
      <c r="A287" s="441"/>
      <c r="B287" s="427"/>
      <c r="C287" s="424" t="s">
        <v>1803</v>
      </c>
      <c r="D287" s="416"/>
      <c r="E287" s="73" t="s">
        <v>2439</v>
      </c>
      <c r="F287" s="76" t="s">
        <v>2440</v>
      </c>
      <c r="G287" s="73" t="s">
        <v>2026</v>
      </c>
      <c r="H287" s="74" t="s">
        <v>2027</v>
      </c>
      <c r="I287" s="70">
        <v>0.8</v>
      </c>
    </row>
    <row r="288" spans="1:9" ht="24.95" customHeight="1">
      <c r="A288" s="441"/>
      <c r="B288" s="427"/>
      <c r="C288" s="424" t="s">
        <v>2441</v>
      </c>
      <c r="D288" s="416"/>
      <c r="E288" s="71" t="s">
        <v>2442</v>
      </c>
      <c r="F288" s="72" t="s">
        <v>2443</v>
      </c>
      <c r="G288" s="73" t="s">
        <v>2026</v>
      </c>
      <c r="H288" s="73" t="s">
        <v>2029</v>
      </c>
      <c r="I288" s="74">
        <v>0.5</v>
      </c>
    </row>
    <row r="289" spans="1:9" ht="27" customHeight="1">
      <c r="A289" s="441"/>
      <c r="B289" s="427"/>
      <c r="C289" s="411" t="s">
        <v>1811</v>
      </c>
      <c r="D289" s="411"/>
      <c r="E289" s="67" t="s">
        <v>2444</v>
      </c>
      <c r="F289" s="68" t="s">
        <v>2445</v>
      </c>
      <c r="G289" s="67" t="s">
        <v>2026</v>
      </c>
      <c r="H289" s="74" t="s">
        <v>2027</v>
      </c>
      <c r="I289" s="70">
        <v>0.8</v>
      </c>
    </row>
    <row r="290" spans="1:9" ht="27" customHeight="1">
      <c r="A290" s="441"/>
      <c r="B290" s="425"/>
      <c r="C290" s="424" t="s">
        <v>2446</v>
      </c>
      <c r="D290" s="416"/>
      <c r="E290" s="71" t="s">
        <v>2447</v>
      </c>
      <c r="F290" s="72" t="s">
        <v>2448</v>
      </c>
      <c r="G290" s="73" t="s">
        <v>2026</v>
      </c>
      <c r="H290" s="74" t="s">
        <v>2029</v>
      </c>
      <c r="I290" s="70">
        <v>0.5</v>
      </c>
    </row>
    <row r="291" spans="1:9" ht="27" customHeight="1">
      <c r="A291" s="441"/>
      <c r="B291" s="94" t="s">
        <v>173</v>
      </c>
      <c r="C291" s="424" t="s">
        <v>2449</v>
      </c>
      <c r="D291" s="416"/>
      <c r="E291" s="71" t="s">
        <v>2450</v>
      </c>
      <c r="F291" s="72" t="s">
        <v>2451</v>
      </c>
      <c r="G291" s="73" t="s">
        <v>2026</v>
      </c>
      <c r="H291" s="74" t="s">
        <v>2029</v>
      </c>
      <c r="I291" s="70">
        <v>0.5</v>
      </c>
    </row>
    <row r="292" spans="1:9" ht="21.95" customHeight="1">
      <c r="A292" s="442" t="s">
        <v>177</v>
      </c>
      <c r="B292" s="433" t="s">
        <v>178</v>
      </c>
      <c r="C292" s="434"/>
      <c r="D292" s="435"/>
      <c r="E292" s="70"/>
      <c r="F292" s="70"/>
      <c r="G292" s="70"/>
      <c r="H292" s="70"/>
      <c r="I292" s="70">
        <f>SUM(I293+I298+I299)</f>
        <v>4.4000000000000004</v>
      </c>
    </row>
    <row r="293" spans="1:9" ht="18.95" customHeight="1">
      <c r="A293" s="442"/>
      <c r="B293" s="420" t="s">
        <v>1399</v>
      </c>
      <c r="C293" s="411" t="s">
        <v>3</v>
      </c>
      <c r="D293" s="411"/>
      <c r="E293" s="89"/>
      <c r="F293" s="89"/>
      <c r="G293" s="89"/>
      <c r="H293" s="89"/>
      <c r="I293" s="70">
        <v>2.1</v>
      </c>
    </row>
    <row r="294" spans="1:9" ht="24" customHeight="1">
      <c r="A294" s="442"/>
      <c r="B294" s="421"/>
      <c r="C294" s="411" t="s">
        <v>2452</v>
      </c>
      <c r="D294" s="411"/>
      <c r="E294" s="73" t="s">
        <v>3</v>
      </c>
      <c r="F294" s="89"/>
      <c r="G294" s="89"/>
      <c r="H294" s="89"/>
      <c r="I294" s="70">
        <v>1.6</v>
      </c>
    </row>
    <row r="295" spans="1:9" ht="24" customHeight="1">
      <c r="A295" s="442"/>
      <c r="B295" s="421"/>
      <c r="C295" s="411"/>
      <c r="D295" s="411"/>
      <c r="E295" s="73" t="s">
        <v>2453</v>
      </c>
      <c r="F295" s="76" t="s">
        <v>2454</v>
      </c>
      <c r="G295" s="73" t="s">
        <v>2026</v>
      </c>
      <c r="H295" s="74" t="s">
        <v>2027</v>
      </c>
      <c r="I295" s="70">
        <v>0.8</v>
      </c>
    </row>
    <row r="296" spans="1:9" ht="26.1" customHeight="1">
      <c r="A296" s="442"/>
      <c r="B296" s="421"/>
      <c r="C296" s="411"/>
      <c r="D296" s="411"/>
      <c r="E296" s="71" t="s">
        <v>2455</v>
      </c>
      <c r="F296" s="72" t="s">
        <v>2456</v>
      </c>
      <c r="G296" s="73" t="s">
        <v>2026</v>
      </c>
      <c r="H296" s="74" t="s">
        <v>2027</v>
      </c>
      <c r="I296" s="70">
        <v>0.8</v>
      </c>
    </row>
    <row r="297" spans="1:9" ht="26.1" customHeight="1">
      <c r="A297" s="442"/>
      <c r="B297" s="421"/>
      <c r="C297" s="411" t="s">
        <v>2457</v>
      </c>
      <c r="D297" s="411"/>
      <c r="E297" s="71" t="s">
        <v>2458</v>
      </c>
      <c r="F297" s="72" t="s">
        <v>2459</v>
      </c>
      <c r="G297" s="73" t="s">
        <v>2026</v>
      </c>
      <c r="H297" s="73" t="s">
        <v>2029</v>
      </c>
      <c r="I297" s="70">
        <v>0.5</v>
      </c>
    </row>
    <row r="298" spans="1:9" ht="26.1" customHeight="1">
      <c r="A298" s="442"/>
      <c r="B298" s="70" t="s">
        <v>182</v>
      </c>
      <c r="C298" s="424" t="s">
        <v>2460</v>
      </c>
      <c r="D298" s="416"/>
      <c r="E298" s="67" t="s">
        <v>2461</v>
      </c>
      <c r="F298" s="68" t="s">
        <v>2462</v>
      </c>
      <c r="G298" s="67" t="s">
        <v>2037</v>
      </c>
      <c r="H298" s="73" t="s">
        <v>2032</v>
      </c>
      <c r="I298" s="70">
        <v>1.5</v>
      </c>
    </row>
    <row r="299" spans="1:9" ht="30" customHeight="1">
      <c r="A299" s="442"/>
      <c r="B299" s="70" t="s">
        <v>181</v>
      </c>
      <c r="C299" s="411" t="s">
        <v>2463</v>
      </c>
      <c r="D299" s="411"/>
      <c r="E299" s="73" t="s">
        <v>2464</v>
      </c>
      <c r="F299" s="76" t="s">
        <v>2465</v>
      </c>
      <c r="G299" s="67" t="s">
        <v>2026</v>
      </c>
      <c r="H299" s="74" t="s">
        <v>2027</v>
      </c>
      <c r="I299" s="70">
        <v>0.8</v>
      </c>
    </row>
    <row r="300" spans="1:9" ht="23.1" customHeight="1">
      <c r="A300" s="441" t="s">
        <v>183</v>
      </c>
      <c r="B300" s="433" t="s">
        <v>184</v>
      </c>
      <c r="C300" s="434"/>
      <c r="D300" s="435"/>
      <c r="E300" s="95"/>
      <c r="F300" s="95"/>
      <c r="G300" s="95"/>
      <c r="H300" s="95"/>
      <c r="I300" s="95">
        <v>1.8</v>
      </c>
    </row>
    <row r="301" spans="1:9" ht="29.1" customHeight="1">
      <c r="A301" s="441"/>
      <c r="B301" s="70" t="s">
        <v>1399</v>
      </c>
      <c r="C301" s="411" t="s">
        <v>2466</v>
      </c>
      <c r="D301" s="411"/>
      <c r="E301" s="71" t="s">
        <v>2467</v>
      </c>
      <c r="F301" s="72" t="s">
        <v>2468</v>
      </c>
      <c r="G301" s="73" t="s">
        <v>2026</v>
      </c>
      <c r="H301" s="74" t="s">
        <v>2029</v>
      </c>
      <c r="I301" s="95">
        <v>0.5</v>
      </c>
    </row>
    <row r="302" spans="1:9" ht="29.1" customHeight="1">
      <c r="A302" s="441"/>
      <c r="B302" s="70" t="s">
        <v>185</v>
      </c>
      <c r="C302" s="425" t="s">
        <v>2469</v>
      </c>
      <c r="D302" s="426"/>
      <c r="E302" s="71" t="s">
        <v>2470</v>
      </c>
      <c r="F302" s="72" t="s">
        <v>2471</v>
      </c>
      <c r="G302" s="73" t="s">
        <v>2026</v>
      </c>
      <c r="H302" s="74" t="s">
        <v>2029</v>
      </c>
      <c r="I302" s="95">
        <v>0.5</v>
      </c>
    </row>
    <row r="303" spans="1:9" ht="27" customHeight="1">
      <c r="A303" s="441"/>
      <c r="B303" s="96" t="s">
        <v>187</v>
      </c>
      <c r="C303" s="425" t="s">
        <v>2472</v>
      </c>
      <c r="D303" s="426"/>
      <c r="E303" s="73" t="s">
        <v>2473</v>
      </c>
      <c r="F303" s="76" t="s">
        <v>2474</v>
      </c>
      <c r="G303" s="67" t="s">
        <v>2026</v>
      </c>
      <c r="H303" s="74" t="s">
        <v>2027</v>
      </c>
      <c r="I303" s="95">
        <v>0.8</v>
      </c>
    </row>
    <row r="304" spans="1:9" ht="26.1" customHeight="1">
      <c r="A304" s="443" t="s">
        <v>189</v>
      </c>
      <c r="B304" s="397" t="s">
        <v>190</v>
      </c>
      <c r="C304" s="397"/>
      <c r="D304" s="397"/>
      <c r="E304" s="70"/>
      <c r="F304" s="70"/>
      <c r="G304" s="70"/>
      <c r="H304" s="70"/>
      <c r="I304" s="70">
        <v>1.8</v>
      </c>
    </row>
    <row r="305" spans="1:9" ht="21" customHeight="1">
      <c r="A305" s="443"/>
      <c r="B305" s="420" t="s">
        <v>1857</v>
      </c>
      <c r="C305" s="411" t="s">
        <v>3</v>
      </c>
      <c r="D305" s="411"/>
      <c r="E305" s="70"/>
      <c r="F305" s="70"/>
      <c r="G305" s="70"/>
      <c r="H305" s="70"/>
      <c r="I305" s="70">
        <v>1</v>
      </c>
    </row>
    <row r="306" spans="1:9" ht="27" customHeight="1">
      <c r="A306" s="443"/>
      <c r="B306" s="421"/>
      <c r="C306" s="412" t="s">
        <v>2475</v>
      </c>
      <c r="D306" s="400"/>
      <c r="E306" s="71" t="s">
        <v>2476</v>
      </c>
      <c r="F306" s="72" t="s">
        <v>2477</v>
      </c>
      <c r="G306" s="73" t="s">
        <v>2026</v>
      </c>
      <c r="H306" s="74" t="s">
        <v>2029</v>
      </c>
      <c r="I306" s="95">
        <v>0.5</v>
      </c>
    </row>
    <row r="307" spans="1:9" customFormat="1" ht="27" customHeight="1">
      <c r="A307" s="443"/>
      <c r="B307" s="436"/>
      <c r="C307" s="411" t="s">
        <v>2478</v>
      </c>
      <c r="D307" s="411"/>
      <c r="E307" s="71" t="s">
        <v>2479</v>
      </c>
      <c r="F307" s="72" t="s">
        <v>2480</v>
      </c>
      <c r="G307" s="73" t="s">
        <v>2026</v>
      </c>
      <c r="H307" s="74" t="s">
        <v>2029</v>
      </c>
      <c r="I307" s="70">
        <v>0.5</v>
      </c>
    </row>
    <row r="308" spans="1:9" s="52" customFormat="1" ht="33.950000000000003" customHeight="1">
      <c r="A308" s="443"/>
      <c r="B308" s="70" t="s">
        <v>191</v>
      </c>
      <c r="C308" s="411" t="s">
        <v>2481</v>
      </c>
      <c r="D308" s="411"/>
      <c r="E308" s="67" t="s">
        <v>2482</v>
      </c>
      <c r="F308" s="68" t="s">
        <v>2483</v>
      </c>
      <c r="G308" s="67" t="s">
        <v>2037</v>
      </c>
      <c r="H308" s="73" t="s">
        <v>2027</v>
      </c>
      <c r="I308" s="70">
        <v>0.8</v>
      </c>
    </row>
  </sheetData>
  <autoFilter ref="A9:I308">
    <filterColumn colId="2" showButton="0"/>
  </autoFilter>
  <mergeCells count="228">
    <mergeCell ref="C114:D125"/>
    <mergeCell ref="C127:D132"/>
    <mergeCell ref="C133:D137"/>
    <mergeCell ref="C138:D141"/>
    <mergeCell ref="C142:D144"/>
    <mergeCell ref="C145:D148"/>
    <mergeCell ref="C158:D160"/>
    <mergeCell ref="C180:D182"/>
    <mergeCell ref="C188:D190"/>
    <mergeCell ref="C171:D173"/>
    <mergeCell ref="C175:D178"/>
    <mergeCell ref="C150:D152"/>
    <mergeCell ref="C154:D157"/>
    <mergeCell ref="B170:D170"/>
    <mergeCell ref="C174:D174"/>
    <mergeCell ref="C179:D179"/>
    <mergeCell ref="A183:D183"/>
    <mergeCell ref="C184:D184"/>
    <mergeCell ref="B185:D185"/>
    <mergeCell ref="B186:D186"/>
    <mergeCell ref="C187:D187"/>
    <mergeCell ref="B305:B307"/>
    <mergeCell ref="C162:D164"/>
    <mergeCell ref="C9:D11"/>
    <mergeCell ref="C12:D16"/>
    <mergeCell ref="C17:D19"/>
    <mergeCell ref="C20:D26"/>
    <mergeCell ref="C27:D30"/>
    <mergeCell ref="C31:D36"/>
    <mergeCell ref="C37:D39"/>
    <mergeCell ref="C40:D42"/>
    <mergeCell ref="C43:D53"/>
    <mergeCell ref="C55:D58"/>
    <mergeCell ref="C59:D62"/>
    <mergeCell ref="C63:D65"/>
    <mergeCell ref="C68:D70"/>
    <mergeCell ref="C72:D75"/>
    <mergeCell ref="C78:D82"/>
    <mergeCell ref="C84:D87"/>
    <mergeCell ref="C89:D91"/>
    <mergeCell ref="C93:D95"/>
    <mergeCell ref="C97:D101"/>
    <mergeCell ref="C102:D105"/>
    <mergeCell ref="C106:D108"/>
    <mergeCell ref="C111:D113"/>
    <mergeCell ref="B211:B215"/>
    <mergeCell ref="B217:B219"/>
    <mergeCell ref="B222:B232"/>
    <mergeCell ref="B236:B238"/>
    <mergeCell ref="B243:B247"/>
    <mergeCell ref="B250:B253"/>
    <mergeCell ref="B256:B264"/>
    <mergeCell ref="B269:B271"/>
    <mergeCell ref="B273:B278"/>
    <mergeCell ref="B242:D242"/>
    <mergeCell ref="C243:D243"/>
    <mergeCell ref="C247:D247"/>
    <mergeCell ref="C248:D248"/>
    <mergeCell ref="B249:D249"/>
    <mergeCell ref="C250:D250"/>
    <mergeCell ref="C251:D251"/>
    <mergeCell ref="C252:D252"/>
    <mergeCell ref="C253:D253"/>
    <mergeCell ref="C244:D246"/>
    <mergeCell ref="C233:D233"/>
    <mergeCell ref="B234:D234"/>
    <mergeCell ref="C235:D235"/>
    <mergeCell ref="C236:D236"/>
    <mergeCell ref="C237:D237"/>
    <mergeCell ref="B111:B113"/>
    <mergeCell ref="B114:B125"/>
    <mergeCell ref="B127:B132"/>
    <mergeCell ref="B133:B137"/>
    <mergeCell ref="B138:B141"/>
    <mergeCell ref="B142:B144"/>
    <mergeCell ref="B145:B148"/>
    <mergeCell ref="B150:B152"/>
    <mergeCell ref="B154:B157"/>
    <mergeCell ref="B68:B70"/>
    <mergeCell ref="B72:B75"/>
    <mergeCell ref="B78:B82"/>
    <mergeCell ref="B84:B87"/>
    <mergeCell ref="B89:B91"/>
    <mergeCell ref="B92:B96"/>
    <mergeCell ref="B97:B101"/>
    <mergeCell ref="B102:B105"/>
    <mergeCell ref="B106:B108"/>
    <mergeCell ref="C302:D302"/>
    <mergeCell ref="C303:D303"/>
    <mergeCell ref="B304:D304"/>
    <mergeCell ref="C305:D305"/>
    <mergeCell ref="C306:D306"/>
    <mergeCell ref="C307:D307"/>
    <mergeCell ref="C308:D308"/>
    <mergeCell ref="A8:A167"/>
    <mergeCell ref="A170:A178"/>
    <mergeCell ref="A180:A182"/>
    <mergeCell ref="A186:A220"/>
    <mergeCell ref="A221:A233"/>
    <mergeCell ref="A234:A241"/>
    <mergeCell ref="A242:A248"/>
    <mergeCell ref="A249:A254"/>
    <mergeCell ref="A255:A267"/>
    <mergeCell ref="A268:A271"/>
    <mergeCell ref="A272:A278"/>
    <mergeCell ref="A279:A284"/>
    <mergeCell ref="A285:A291"/>
    <mergeCell ref="A292:A299"/>
    <mergeCell ref="A300:A303"/>
    <mergeCell ref="A304:A308"/>
    <mergeCell ref="B8:B11"/>
    <mergeCell ref="C290:D290"/>
    <mergeCell ref="C291:D291"/>
    <mergeCell ref="B292:D292"/>
    <mergeCell ref="C293:D293"/>
    <mergeCell ref="C297:D297"/>
    <mergeCell ref="C298:D298"/>
    <mergeCell ref="C299:D299"/>
    <mergeCell ref="B300:D300"/>
    <mergeCell ref="C301:D301"/>
    <mergeCell ref="B286:B290"/>
    <mergeCell ref="B293:B297"/>
    <mergeCell ref="C294:D296"/>
    <mergeCell ref="C281:D281"/>
    <mergeCell ref="C282:D282"/>
    <mergeCell ref="C283:D283"/>
    <mergeCell ref="C284:D284"/>
    <mergeCell ref="B285:D285"/>
    <mergeCell ref="C286:D286"/>
    <mergeCell ref="C287:D287"/>
    <mergeCell ref="C288:D288"/>
    <mergeCell ref="C289:D289"/>
    <mergeCell ref="B280:B282"/>
    <mergeCell ref="C269:D269"/>
    <mergeCell ref="C270:D270"/>
    <mergeCell ref="C271:D271"/>
    <mergeCell ref="B272:D272"/>
    <mergeCell ref="C273:D273"/>
    <mergeCell ref="C277:D277"/>
    <mergeCell ref="C278:D278"/>
    <mergeCell ref="B279:D279"/>
    <mergeCell ref="C280:D280"/>
    <mergeCell ref="C274:D276"/>
    <mergeCell ref="C254:D254"/>
    <mergeCell ref="B255:D255"/>
    <mergeCell ref="C256:D256"/>
    <mergeCell ref="C263:D263"/>
    <mergeCell ref="C264:D264"/>
    <mergeCell ref="C265:D265"/>
    <mergeCell ref="C266:D266"/>
    <mergeCell ref="C267:D267"/>
    <mergeCell ref="B268:D268"/>
    <mergeCell ref="C257:D259"/>
    <mergeCell ref="C260:D262"/>
    <mergeCell ref="C238:D238"/>
    <mergeCell ref="C239:D239"/>
    <mergeCell ref="C240:D240"/>
    <mergeCell ref="C241:D241"/>
    <mergeCell ref="C218:D218"/>
    <mergeCell ref="C219:D219"/>
    <mergeCell ref="C220:D220"/>
    <mergeCell ref="B221:D221"/>
    <mergeCell ref="C222:D222"/>
    <mergeCell ref="C223:D223"/>
    <mergeCell ref="C230:D230"/>
    <mergeCell ref="C231:D231"/>
    <mergeCell ref="C232:D232"/>
    <mergeCell ref="C224:D226"/>
    <mergeCell ref="C227:D229"/>
    <mergeCell ref="C210:D210"/>
    <mergeCell ref="C211:D211"/>
    <mergeCell ref="C212:D212"/>
    <mergeCell ref="C216:D216"/>
    <mergeCell ref="C217:D217"/>
    <mergeCell ref="C197:D199"/>
    <mergeCell ref="C200:D203"/>
    <mergeCell ref="C204:D206"/>
    <mergeCell ref="C213:D215"/>
    <mergeCell ref="C191:D191"/>
    <mergeCell ref="B171:B173"/>
    <mergeCell ref="B175:B178"/>
    <mergeCell ref="B180:B182"/>
    <mergeCell ref="B187:B209"/>
    <mergeCell ref="C192:D195"/>
    <mergeCell ref="C126:D126"/>
    <mergeCell ref="C149:D149"/>
    <mergeCell ref="C153:D153"/>
    <mergeCell ref="C161:D161"/>
    <mergeCell ref="C165:D165"/>
    <mergeCell ref="C166:D166"/>
    <mergeCell ref="C167:D167"/>
    <mergeCell ref="A168:D168"/>
    <mergeCell ref="C169:D169"/>
    <mergeCell ref="B158:B160"/>
    <mergeCell ref="B162:B164"/>
    <mergeCell ref="C196:D196"/>
    <mergeCell ref="C207:D207"/>
    <mergeCell ref="C208:D208"/>
    <mergeCell ref="C209:D209"/>
    <mergeCell ref="C71:D71"/>
    <mergeCell ref="C76:D76"/>
    <mergeCell ref="C77:D77"/>
    <mergeCell ref="C83:D83"/>
    <mergeCell ref="C88:D88"/>
    <mergeCell ref="C92:E92"/>
    <mergeCell ref="C96:D96"/>
    <mergeCell ref="C109:D109"/>
    <mergeCell ref="C110:D110"/>
    <mergeCell ref="A2:I2"/>
    <mergeCell ref="C4:D4"/>
    <mergeCell ref="A5:D5"/>
    <mergeCell ref="A6:D6"/>
    <mergeCell ref="A7:D7"/>
    <mergeCell ref="C8:E8"/>
    <mergeCell ref="C54:D54"/>
    <mergeCell ref="C66:D66"/>
    <mergeCell ref="C67:D67"/>
    <mergeCell ref="B12:B16"/>
    <mergeCell ref="B17:B19"/>
    <mergeCell ref="B20:B26"/>
    <mergeCell ref="B27:B30"/>
    <mergeCell ref="B31:B36"/>
    <mergeCell ref="B37:B39"/>
    <mergeCell ref="B40:B42"/>
    <mergeCell ref="B43:B53"/>
    <mergeCell ref="B55:B58"/>
    <mergeCell ref="B59:B62"/>
    <mergeCell ref="B63:B65"/>
  </mergeCells>
  <phoneticPr fontId="105" type="noConversion"/>
  <conditionalFormatting sqref="F17">
    <cfRule type="duplicateValues" dxfId="1" priority="2"/>
  </conditionalFormatting>
  <conditionalFormatting sqref="F89">
    <cfRule type="duplicateValues" dxfId="0" priority="1"/>
  </conditionalFormatting>
  <hyperlinks>
    <hyperlink ref="F156" r:id="rId1" tooltip="https://kns.cnki.net/kns/detail/detail.aspx?QueryID=0&amp;CurRec=3&amp;recid=&amp;FileName=ZJLT201908005&amp;DbName=CJFDLAST2019&amp;DbCode=CJFQ&amp;yx=&amp;pr=CFJD2019;CJFR2019;&amp;URLID=&amp;bsm=R06;S;QS0101;"/>
  </hyperlinks>
  <pageMargins left="0.70069444444444495" right="0.47222222222222199" top="0.75138888888888899" bottom="0.47222222222222199" header="0.29861111111111099" footer="0.29861111111111099"/>
  <pageSetup paperSize="9" scale="65" fitToHeight="0" orientation="portrait" r:id="rId2"/>
  <headerFooter>
    <oddFooter>&amp;C&amp;"仿宋_GB2312"第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workbookViewId="0">
      <selection activeCell="G19" sqref="G19"/>
    </sheetView>
  </sheetViews>
  <sheetFormatPr defaultColWidth="9" defaultRowHeight="13.5"/>
  <cols>
    <col min="1" max="1" width="9.875" style="42" customWidth="1"/>
    <col min="2" max="2" width="13" style="42" customWidth="1"/>
    <col min="3" max="3" width="19.125" style="42" customWidth="1"/>
    <col min="4" max="4" width="17.75" style="42" customWidth="1"/>
    <col min="5" max="5" width="20.25" style="42" customWidth="1"/>
    <col min="6" max="16384" width="9" style="42"/>
  </cols>
  <sheetData>
    <row r="1" spans="1:5" ht="14.25">
      <c r="A1" s="43" t="s">
        <v>2484</v>
      </c>
      <c r="B1" s="44"/>
      <c r="C1" s="44"/>
      <c r="D1" s="44"/>
      <c r="E1" s="44"/>
    </row>
    <row r="2" spans="1:5" ht="48.95" customHeight="1">
      <c r="A2" s="456" t="s">
        <v>3254</v>
      </c>
      <c r="B2" s="456"/>
      <c r="C2" s="456"/>
      <c r="D2" s="456"/>
      <c r="E2" s="456"/>
    </row>
    <row r="3" spans="1:5" ht="25.5">
      <c r="A3" s="49" t="s">
        <v>2485</v>
      </c>
      <c r="B3" s="49" t="s">
        <v>2486</v>
      </c>
      <c r="C3" s="49" t="s">
        <v>2487</v>
      </c>
      <c r="D3" s="49" t="s">
        <v>2488</v>
      </c>
      <c r="E3" s="49" t="s">
        <v>2489</v>
      </c>
    </row>
    <row r="4" spans="1:5" ht="18.95" customHeight="1">
      <c r="A4" s="50">
        <v>1</v>
      </c>
      <c r="B4" s="455" t="s">
        <v>2490</v>
      </c>
      <c r="C4" s="51" t="s">
        <v>2491</v>
      </c>
      <c r="D4" s="51">
        <v>5</v>
      </c>
      <c r="E4" s="51"/>
    </row>
    <row r="5" spans="1:5" ht="18.95" customHeight="1">
      <c r="A5" s="50">
        <v>2</v>
      </c>
      <c r="B5" s="455"/>
      <c r="C5" s="51" t="s">
        <v>2492</v>
      </c>
      <c r="D5" s="51">
        <v>5</v>
      </c>
      <c r="E5" s="51"/>
    </row>
    <row r="6" spans="1:5" ht="18.95" customHeight="1">
      <c r="A6" s="50">
        <v>3</v>
      </c>
      <c r="B6" s="455"/>
      <c r="C6" s="51" t="s">
        <v>2493</v>
      </c>
      <c r="D6" s="51">
        <v>5</v>
      </c>
      <c r="E6" s="51"/>
    </row>
    <row r="7" spans="1:5" ht="18.95" customHeight="1">
      <c r="A7" s="50">
        <v>4</v>
      </c>
      <c r="B7" s="455"/>
      <c r="C7" s="51" t="s">
        <v>2494</v>
      </c>
      <c r="D7" s="51">
        <v>5</v>
      </c>
      <c r="E7" s="51"/>
    </row>
    <row r="8" spans="1:5" ht="18.95" customHeight="1">
      <c r="A8" s="50">
        <v>5</v>
      </c>
      <c r="B8" s="455"/>
      <c r="C8" s="51" t="s">
        <v>2495</v>
      </c>
      <c r="D8" s="51">
        <v>5</v>
      </c>
      <c r="E8" s="51"/>
    </row>
    <row r="9" spans="1:5" ht="18.95" customHeight="1">
      <c r="A9" s="50">
        <v>6</v>
      </c>
      <c r="B9" s="455"/>
      <c r="C9" s="51" t="s">
        <v>2496</v>
      </c>
      <c r="D9" s="51">
        <v>0</v>
      </c>
      <c r="E9" s="51" t="s">
        <v>2497</v>
      </c>
    </row>
    <row r="10" spans="1:5" ht="18.95" customHeight="1">
      <c r="A10" s="50">
        <v>7</v>
      </c>
      <c r="B10" s="455"/>
      <c r="C10" s="51" t="s">
        <v>2498</v>
      </c>
      <c r="D10" s="51">
        <v>5</v>
      </c>
      <c r="E10" s="51"/>
    </row>
    <row r="11" spans="1:5" ht="18.95" customHeight="1">
      <c r="A11" s="50">
        <v>8</v>
      </c>
      <c r="B11" s="455"/>
      <c r="C11" s="51" t="s">
        <v>2499</v>
      </c>
      <c r="D11" s="51">
        <v>5</v>
      </c>
      <c r="E11" s="51"/>
    </row>
    <row r="12" spans="1:5" ht="18.95" customHeight="1">
      <c r="A12" s="50">
        <v>9</v>
      </c>
      <c r="B12" s="455"/>
      <c r="C12" s="51" t="s">
        <v>2500</v>
      </c>
      <c r="D12" s="51">
        <v>5</v>
      </c>
      <c r="E12" s="51"/>
    </row>
    <row r="13" spans="1:5" ht="18.95" customHeight="1">
      <c r="A13" s="50">
        <v>15</v>
      </c>
      <c r="B13" s="455" t="s">
        <v>2501</v>
      </c>
      <c r="C13" s="51" t="s">
        <v>2502</v>
      </c>
      <c r="D13" s="51">
        <v>0</v>
      </c>
      <c r="E13" s="51" t="s">
        <v>2497</v>
      </c>
    </row>
    <row r="14" spans="1:5" ht="18.95" customHeight="1">
      <c r="A14" s="50">
        <v>11</v>
      </c>
      <c r="B14" s="455"/>
      <c r="C14" s="51" t="s">
        <v>2503</v>
      </c>
      <c r="D14" s="51">
        <v>5</v>
      </c>
      <c r="E14" s="51"/>
    </row>
    <row r="15" spans="1:5" ht="18.95" customHeight="1">
      <c r="A15" s="50">
        <v>12</v>
      </c>
      <c r="B15" s="455"/>
      <c r="C15" s="51" t="s">
        <v>2504</v>
      </c>
      <c r="D15" s="51">
        <v>5</v>
      </c>
      <c r="E15" s="51"/>
    </row>
    <row r="16" spans="1:5" ht="18.95" customHeight="1">
      <c r="A16" s="50">
        <v>13</v>
      </c>
      <c r="B16" s="455"/>
      <c r="C16" s="51" t="s">
        <v>2505</v>
      </c>
      <c r="D16" s="51">
        <v>5</v>
      </c>
      <c r="E16" s="51"/>
    </row>
    <row r="17" spans="1:5" ht="18.95" customHeight="1">
      <c r="A17" s="50">
        <v>14</v>
      </c>
      <c r="B17" s="455"/>
      <c r="C17" s="51" t="s">
        <v>2506</v>
      </c>
      <c r="D17" s="51">
        <v>5</v>
      </c>
      <c r="E17" s="51"/>
    </row>
    <row r="18" spans="1:5" ht="18.95" customHeight="1">
      <c r="A18" s="50">
        <v>15</v>
      </c>
      <c r="B18" s="455"/>
      <c r="C18" s="51" t="s">
        <v>2507</v>
      </c>
      <c r="D18" s="51">
        <v>5</v>
      </c>
      <c r="E18" s="51"/>
    </row>
    <row r="19" spans="1:5" ht="18.95" customHeight="1">
      <c r="A19" s="50">
        <v>16</v>
      </c>
      <c r="B19" s="455"/>
      <c r="C19" s="51" t="s">
        <v>2508</v>
      </c>
      <c r="D19" s="51">
        <v>5</v>
      </c>
      <c r="E19" s="51"/>
    </row>
    <row r="20" spans="1:5" ht="18.95" customHeight="1">
      <c r="A20" s="50">
        <v>17</v>
      </c>
      <c r="B20" s="455"/>
      <c r="C20" s="51" t="s">
        <v>2509</v>
      </c>
      <c r="D20" s="51">
        <v>5</v>
      </c>
      <c r="E20" s="51"/>
    </row>
    <row r="21" spans="1:5" ht="18.95" customHeight="1">
      <c r="A21" s="50">
        <v>18</v>
      </c>
      <c r="B21" s="455"/>
      <c r="C21" s="51" t="s">
        <v>2510</v>
      </c>
      <c r="D21" s="51">
        <v>5</v>
      </c>
      <c r="E21" s="51"/>
    </row>
    <row r="22" spans="1:5" ht="18.95" customHeight="1">
      <c r="A22" s="50">
        <v>19</v>
      </c>
      <c r="B22" s="455"/>
      <c r="C22" s="51" t="s">
        <v>2511</v>
      </c>
      <c r="D22" s="51">
        <v>5</v>
      </c>
      <c r="E22" s="51"/>
    </row>
    <row r="23" spans="1:5" ht="18.95" customHeight="1">
      <c r="A23" s="50">
        <v>20</v>
      </c>
      <c r="B23" s="455"/>
      <c r="C23" s="51" t="s">
        <v>2512</v>
      </c>
      <c r="D23" s="51">
        <v>5</v>
      </c>
      <c r="E23" s="51"/>
    </row>
    <row r="24" spans="1:5" ht="18.95" customHeight="1">
      <c r="A24" s="50">
        <v>21</v>
      </c>
      <c r="B24" s="455"/>
      <c r="C24" s="51" t="s">
        <v>2513</v>
      </c>
      <c r="D24" s="51">
        <v>5</v>
      </c>
      <c r="E24" s="51"/>
    </row>
    <row r="25" spans="1:5" ht="18.95" customHeight="1">
      <c r="A25" s="50">
        <v>22</v>
      </c>
      <c r="B25" s="455" t="s">
        <v>2514</v>
      </c>
      <c r="C25" s="51" t="s">
        <v>2515</v>
      </c>
      <c r="D25" s="51">
        <v>5</v>
      </c>
      <c r="E25" s="51"/>
    </row>
    <row r="26" spans="1:5" ht="18.95" customHeight="1">
      <c r="A26" s="50">
        <v>23</v>
      </c>
      <c r="B26" s="455"/>
      <c r="C26" s="51" t="s">
        <v>2516</v>
      </c>
      <c r="D26" s="51">
        <v>5</v>
      </c>
      <c r="E26" s="51"/>
    </row>
    <row r="27" spans="1:5" ht="18.95" customHeight="1">
      <c r="A27" s="50">
        <v>24</v>
      </c>
      <c r="B27" s="455"/>
      <c r="C27" s="51" t="s">
        <v>2517</v>
      </c>
      <c r="D27" s="51">
        <v>5</v>
      </c>
      <c r="E27" s="51"/>
    </row>
    <row r="28" spans="1:5" ht="18.95" customHeight="1">
      <c r="A28" s="50">
        <v>25</v>
      </c>
      <c r="B28" s="455"/>
      <c r="C28" s="51" t="s">
        <v>2518</v>
      </c>
      <c r="D28" s="51">
        <v>5</v>
      </c>
      <c r="E28" s="51"/>
    </row>
    <row r="29" spans="1:5" ht="18.95" customHeight="1">
      <c r="A29" s="50">
        <v>26</v>
      </c>
      <c r="B29" s="455"/>
      <c r="C29" s="51" t="s">
        <v>2519</v>
      </c>
      <c r="D29" s="51">
        <v>5</v>
      </c>
      <c r="E29" s="51"/>
    </row>
    <row r="30" spans="1:5" ht="18.95" customHeight="1">
      <c r="A30" s="50">
        <v>27</v>
      </c>
      <c r="B30" s="455"/>
      <c r="C30" s="51" t="s">
        <v>2520</v>
      </c>
      <c r="D30" s="51">
        <v>5</v>
      </c>
      <c r="E30" s="51"/>
    </row>
    <row r="31" spans="1:5" ht="18.95" customHeight="1">
      <c r="A31" s="50">
        <v>28</v>
      </c>
      <c r="B31" s="455"/>
      <c r="C31" s="51" t="s">
        <v>2521</v>
      </c>
      <c r="D31" s="51">
        <v>0</v>
      </c>
      <c r="E31" s="51" t="s">
        <v>2497</v>
      </c>
    </row>
    <row r="32" spans="1:5" ht="18.95" customHeight="1">
      <c r="A32" s="50">
        <v>29</v>
      </c>
      <c r="B32" s="455"/>
      <c r="C32" s="51" t="s">
        <v>2522</v>
      </c>
      <c r="D32" s="51">
        <v>5</v>
      </c>
      <c r="E32" s="51"/>
    </row>
    <row r="33" spans="1:5" ht="18.95" customHeight="1">
      <c r="A33" s="50">
        <v>30</v>
      </c>
      <c r="B33" s="455"/>
      <c r="C33" s="51" t="s">
        <v>2523</v>
      </c>
      <c r="D33" s="51">
        <v>5</v>
      </c>
      <c r="E33" s="51"/>
    </row>
    <row r="34" spans="1:5" ht="18.95" customHeight="1">
      <c r="A34" s="50">
        <v>31</v>
      </c>
      <c r="B34" s="455" t="s">
        <v>2524</v>
      </c>
      <c r="C34" s="51" t="s">
        <v>2525</v>
      </c>
      <c r="D34" s="51">
        <v>5</v>
      </c>
      <c r="E34" s="51"/>
    </row>
    <row r="35" spans="1:5" ht="18.95" customHeight="1">
      <c r="A35" s="50">
        <v>32</v>
      </c>
      <c r="B35" s="455"/>
      <c r="C35" s="51" t="s">
        <v>2526</v>
      </c>
      <c r="D35" s="51">
        <v>5</v>
      </c>
      <c r="E35" s="51"/>
    </row>
    <row r="36" spans="1:5" ht="18.95" customHeight="1">
      <c r="A36" s="50">
        <v>33</v>
      </c>
      <c r="B36" s="455"/>
      <c r="C36" s="51" t="s">
        <v>2527</v>
      </c>
      <c r="D36" s="51">
        <v>5</v>
      </c>
      <c r="E36" s="51"/>
    </row>
    <row r="37" spans="1:5" ht="18.95" customHeight="1">
      <c r="A37" s="50">
        <v>34</v>
      </c>
      <c r="B37" s="455"/>
      <c r="C37" s="51" t="s">
        <v>2528</v>
      </c>
      <c r="D37" s="51">
        <v>5</v>
      </c>
      <c r="E37" s="51"/>
    </row>
    <row r="38" spans="1:5" ht="18.95" customHeight="1">
      <c r="A38" s="50">
        <v>35</v>
      </c>
      <c r="B38" s="455"/>
      <c r="C38" s="51" t="s">
        <v>2529</v>
      </c>
      <c r="D38" s="51">
        <v>5</v>
      </c>
      <c r="E38" s="51"/>
    </row>
    <row r="39" spans="1:5" ht="18.95" customHeight="1">
      <c r="A39" s="50">
        <v>36</v>
      </c>
      <c r="B39" s="457" t="s">
        <v>2530</v>
      </c>
      <c r="C39" s="51" t="s">
        <v>2531</v>
      </c>
      <c r="D39" s="51">
        <v>15</v>
      </c>
      <c r="E39" s="51"/>
    </row>
    <row r="40" spans="1:5" ht="18.95" customHeight="1">
      <c r="A40" s="50">
        <v>37</v>
      </c>
      <c r="B40" s="458"/>
      <c r="C40" s="51" t="s">
        <v>2532</v>
      </c>
      <c r="D40" s="51">
        <v>15</v>
      </c>
      <c r="E40" s="51"/>
    </row>
    <row r="41" spans="1:5" ht="18.95" customHeight="1">
      <c r="A41" s="50">
        <v>38</v>
      </c>
      <c r="B41" s="458"/>
      <c r="C41" s="51" t="s">
        <v>2533</v>
      </c>
      <c r="D41" s="51">
        <v>15</v>
      </c>
      <c r="E41" s="51"/>
    </row>
    <row r="42" spans="1:5" ht="18.95" customHeight="1">
      <c r="A42" s="50">
        <v>39</v>
      </c>
      <c r="B42" s="458"/>
      <c r="C42" s="51" t="s">
        <v>2534</v>
      </c>
      <c r="D42" s="51">
        <v>15</v>
      </c>
      <c r="E42" s="51"/>
    </row>
    <row r="43" spans="1:5" ht="18.95" customHeight="1">
      <c r="A43" s="50">
        <v>40</v>
      </c>
      <c r="B43" s="458"/>
      <c r="C43" s="51" t="s">
        <v>2535</v>
      </c>
      <c r="D43" s="51">
        <v>0</v>
      </c>
      <c r="E43" s="51" t="s">
        <v>2497</v>
      </c>
    </row>
    <row r="44" spans="1:5" ht="18.95" customHeight="1">
      <c r="A44" s="50">
        <v>41</v>
      </c>
      <c r="B44" s="458"/>
      <c r="C44" s="51" t="s">
        <v>2536</v>
      </c>
      <c r="D44" s="51">
        <v>15</v>
      </c>
      <c r="E44" s="51"/>
    </row>
    <row r="45" spans="1:5" ht="18.95" customHeight="1">
      <c r="A45" s="50">
        <v>42</v>
      </c>
      <c r="B45" s="458"/>
      <c r="C45" s="51" t="s">
        <v>2537</v>
      </c>
      <c r="D45" s="51">
        <v>15</v>
      </c>
      <c r="E45" s="51"/>
    </row>
    <row r="46" spans="1:5" ht="18.95" customHeight="1">
      <c r="A46" s="50">
        <v>43</v>
      </c>
      <c r="B46" s="458"/>
      <c r="C46" s="51" t="s">
        <v>2538</v>
      </c>
      <c r="D46" s="51">
        <v>15</v>
      </c>
      <c r="E46" s="51"/>
    </row>
    <row r="47" spans="1:5" ht="18.95" customHeight="1">
      <c r="A47" s="50">
        <v>44</v>
      </c>
      <c r="B47" s="458"/>
      <c r="C47" s="51" t="s">
        <v>2539</v>
      </c>
      <c r="D47" s="51">
        <v>15</v>
      </c>
      <c r="E47" s="51"/>
    </row>
    <row r="48" spans="1:5" ht="18.95" customHeight="1">
      <c r="A48" s="50">
        <v>45</v>
      </c>
      <c r="B48" s="458"/>
      <c r="C48" s="51" t="s">
        <v>2540</v>
      </c>
      <c r="D48" s="51">
        <v>15</v>
      </c>
      <c r="E48" s="51"/>
    </row>
    <row r="49" spans="1:5" ht="18.95" customHeight="1">
      <c r="A49" s="50">
        <v>46</v>
      </c>
      <c r="B49" s="458"/>
      <c r="C49" s="51" t="s">
        <v>2541</v>
      </c>
      <c r="D49" s="51">
        <v>15</v>
      </c>
      <c r="E49" s="51"/>
    </row>
    <row r="50" spans="1:5" ht="18.95" customHeight="1">
      <c r="A50" s="50">
        <v>47</v>
      </c>
      <c r="B50" s="459"/>
      <c r="C50" s="51" t="s">
        <v>2542</v>
      </c>
      <c r="D50" s="51">
        <v>15</v>
      </c>
      <c r="E50" s="51"/>
    </row>
    <row r="51" spans="1:5" ht="18.95" customHeight="1">
      <c r="A51" s="50">
        <v>48</v>
      </c>
      <c r="B51" s="455" t="s">
        <v>2543</v>
      </c>
      <c r="C51" s="51" t="s">
        <v>2544</v>
      </c>
      <c r="D51" s="51">
        <v>5</v>
      </c>
      <c r="E51" s="51"/>
    </row>
    <row r="52" spans="1:5" ht="18.95" customHeight="1">
      <c r="A52" s="50">
        <v>49</v>
      </c>
      <c r="B52" s="455"/>
      <c r="C52" s="51" t="s">
        <v>2545</v>
      </c>
      <c r="D52" s="51">
        <v>5</v>
      </c>
      <c r="E52" s="51"/>
    </row>
    <row r="53" spans="1:5" ht="18.95" customHeight="1">
      <c r="A53" s="50">
        <v>50</v>
      </c>
      <c r="B53" s="455"/>
      <c r="C53" s="51" t="s">
        <v>2546</v>
      </c>
      <c r="D53" s="51">
        <v>5</v>
      </c>
      <c r="E53" s="51"/>
    </row>
    <row r="54" spans="1:5" ht="18.95" customHeight="1">
      <c r="A54" s="50">
        <v>51</v>
      </c>
      <c r="B54" s="455"/>
      <c r="C54" s="51" t="s">
        <v>2547</v>
      </c>
      <c r="D54" s="51">
        <v>5</v>
      </c>
      <c r="E54" s="51"/>
    </row>
    <row r="55" spans="1:5" ht="18.95" customHeight="1">
      <c r="A55" s="50">
        <v>52</v>
      </c>
      <c r="B55" s="455"/>
      <c r="C55" s="51" t="s">
        <v>2548</v>
      </c>
      <c r="D55" s="51">
        <v>5</v>
      </c>
      <c r="E55" s="51"/>
    </row>
    <row r="56" spans="1:5" ht="18.95" customHeight="1">
      <c r="A56" s="50">
        <v>53</v>
      </c>
      <c r="B56" s="455"/>
      <c r="C56" s="51" t="s">
        <v>2549</v>
      </c>
      <c r="D56" s="51">
        <v>5</v>
      </c>
      <c r="E56" s="51"/>
    </row>
    <row r="57" spans="1:5" ht="18.95" customHeight="1">
      <c r="A57" s="50">
        <v>54</v>
      </c>
      <c r="B57" s="455"/>
      <c r="C57" s="51" t="s">
        <v>2550</v>
      </c>
      <c r="D57" s="51">
        <v>5</v>
      </c>
      <c r="E57" s="51"/>
    </row>
    <row r="58" spans="1:5" ht="18.95" customHeight="1">
      <c r="A58" s="50">
        <v>55</v>
      </c>
      <c r="B58" s="455"/>
      <c r="C58" s="51" t="s">
        <v>2551</v>
      </c>
      <c r="D58" s="51">
        <v>0</v>
      </c>
      <c r="E58" s="51" t="s">
        <v>2497</v>
      </c>
    </row>
    <row r="59" spans="1:5" ht="18.95" customHeight="1">
      <c r="A59" s="50">
        <v>56</v>
      </c>
      <c r="B59" s="455"/>
      <c r="C59" s="51" t="s">
        <v>2552</v>
      </c>
      <c r="D59" s="51">
        <v>0</v>
      </c>
      <c r="E59" s="51" t="s">
        <v>2497</v>
      </c>
    </row>
    <row r="60" spans="1:5" ht="18.95" customHeight="1">
      <c r="A60" s="50">
        <v>57</v>
      </c>
      <c r="B60" s="455" t="s">
        <v>2553</v>
      </c>
      <c r="C60" s="51" t="s">
        <v>2554</v>
      </c>
      <c r="D60" s="51">
        <v>5</v>
      </c>
      <c r="E60" s="51"/>
    </row>
    <row r="61" spans="1:5" ht="18.95" customHeight="1">
      <c r="A61" s="50">
        <v>58</v>
      </c>
      <c r="B61" s="455"/>
      <c r="C61" s="51" t="s">
        <v>2555</v>
      </c>
      <c r="D61" s="51">
        <v>5</v>
      </c>
      <c r="E61" s="51"/>
    </row>
    <row r="62" spans="1:5" ht="18.95" customHeight="1">
      <c r="A62" s="50">
        <v>59</v>
      </c>
      <c r="B62" s="455"/>
      <c r="C62" s="51" t="s">
        <v>2556</v>
      </c>
      <c r="D62" s="51">
        <v>5</v>
      </c>
      <c r="E62" s="51"/>
    </row>
    <row r="63" spans="1:5" ht="18.95" customHeight="1">
      <c r="A63" s="50">
        <v>60</v>
      </c>
      <c r="B63" s="455"/>
      <c r="C63" s="51" t="s">
        <v>2557</v>
      </c>
      <c r="D63" s="51">
        <v>5</v>
      </c>
      <c r="E63" s="51"/>
    </row>
    <row r="64" spans="1:5" ht="18.95" customHeight="1">
      <c r="A64" s="50">
        <v>61</v>
      </c>
      <c r="B64" s="455"/>
      <c r="C64" s="51" t="s">
        <v>2558</v>
      </c>
      <c r="D64" s="51">
        <v>5</v>
      </c>
      <c r="E64" s="51"/>
    </row>
    <row r="65" spans="1:5" ht="18.95" customHeight="1">
      <c r="A65" s="50">
        <v>62</v>
      </c>
      <c r="B65" s="455"/>
      <c r="C65" s="51" t="s">
        <v>2559</v>
      </c>
      <c r="D65" s="51">
        <v>5</v>
      </c>
      <c r="E65" s="51"/>
    </row>
    <row r="66" spans="1:5" ht="18.95" customHeight="1">
      <c r="A66" s="50">
        <v>63</v>
      </c>
      <c r="B66" s="455"/>
      <c r="C66" s="51" t="s">
        <v>2560</v>
      </c>
      <c r="D66" s="51">
        <v>0</v>
      </c>
      <c r="E66" s="51" t="s">
        <v>2497</v>
      </c>
    </row>
    <row r="67" spans="1:5" ht="18.95" customHeight="1">
      <c r="A67" s="50">
        <v>64</v>
      </c>
      <c r="B67" s="455"/>
      <c r="C67" s="51" t="s">
        <v>2561</v>
      </c>
      <c r="D67" s="51">
        <v>5</v>
      </c>
      <c r="E67" s="51"/>
    </row>
    <row r="68" spans="1:5" ht="18.95" customHeight="1">
      <c r="A68" s="50">
        <v>65</v>
      </c>
      <c r="B68" s="455"/>
      <c r="C68" s="51" t="s">
        <v>2562</v>
      </c>
      <c r="D68" s="51">
        <v>5</v>
      </c>
      <c r="E68" s="51"/>
    </row>
    <row r="69" spans="1:5" ht="18.95" customHeight="1">
      <c r="A69" s="50">
        <v>66</v>
      </c>
      <c r="B69" s="455" t="s">
        <v>2563</v>
      </c>
      <c r="C69" s="51" t="s">
        <v>2564</v>
      </c>
      <c r="D69" s="51">
        <v>0</v>
      </c>
      <c r="E69" s="51" t="s">
        <v>2497</v>
      </c>
    </row>
    <row r="70" spans="1:5" ht="18.95" customHeight="1">
      <c r="A70" s="50">
        <v>67</v>
      </c>
      <c r="B70" s="455"/>
      <c r="C70" s="51" t="s">
        <v>2565</v>
      </c>
      <c r="D70" s="51">
        <v>15</v>
      </c>
      <c r="E70" s="51"/>
    </row>
    <row r="71" spans="1:5" ht="18.95" customHeight="1">
      <c r="A71" s="50">
        <v>68</v>
      </c>
      <c r="B71" s="455"/>
      <c r="C71" s="51" t="s">
        <v>2566</v>
      </c>
      <c r="D71" s="51">
        <v>15</v>
      </c>
      <c r="E71" s="51"/>
    </row>
    <row r="72" spans="1:5" ht="18.95" customHeight="1">
      <c r="A72" s="50">
        <v>69</v>
      </c>
      <c r="B72" s="455"/>
      <c r="C72" s="51" t="s">
        <v>2567</v>
      </c>
      <c r="D72" s="51">
        <v>15</v>
      </c>
      <c r="E72" s="51"/>
    </row>
    <row r="73" spans="1:5" ht="18.95" customHeight="1">
      <c r="A73" s="50">
        <v>70</v>
      </c>
      <c r="B73" s="455"/>
      <c r="C73" s="51" t="s">
        <v>2568</v>
      </c>
      <c r="D73" s="51">
        <v>15</v>
      </c>
      <c r="E73" s="51"/>
    </row>
    <row r="74" spans="1:5" ht="18.95" customHeight="1">
      <c r="A74" s="50">
        <v>71</v>
      </c>
      <c r="B74" s="455"/>
      <c r="C74" s="51" t="s">
        <v>2569</v>
      </c>
      <c r="D74" s="51">
        <v>15</v>
      </c>
      <c r="E74" s="51"/>
    </row>
    <row r="75" spans="1:5" ht="18.95" customHeight="1">
      <c r="A75" s="50">
        <v>72</v>
      </c>
      <c r="B75" s="455" t="s">
        <v>2570</v>
      </c>
      <c r="C75" s="51" t="s">
        <v>2571</v>
      </c>
      <c r="D75" s="51">
        <v>0</v>
      </c>
      <c r="E75" s="51" t="s">
        <v>2497</v>
      </c>
    </row>
    <row r="76" spans="1:5" ht="18.95" customHeight="1">
      <c r="A76" s="50">
        <v>73</v>
      </c>
      <c r="B76" s="455"/>
      <c r="C76" s="51" t="s">
        <v>2572</v>
      </c>
      <c r="D76" s="51">
        <v>5</v>
      </c>
      <c r="E76" s="51"/>
    </row>
    <row r="77" spans="1:5" ht="18.95" customHeight="1">
      <c r="A77" s="50">
        <v>74</v>
      </c>
      <c r="B77" s="455"/>
      <c r="C77" s="51" t="s">
        <v>2573</v>
      </c>
      <c r="D77" s="51">
        <v>5</v>
      </c>
      <c r="E77" s="51"/>
    </row>
    <row r="78" spans="1:5" ht="18.95" customHeight="1">
      <c r="A78" s="50">
        <v>75</v>
      </c>
      <c r="B78" s="455"/>
      <c r="C78" s="51" t="s">
        <v>2574</v>
      </c>
      <c r="D78" s="51">
        <v>5</v>
      </c>
      <c r="E78" s="51"/>
    </row>
    <row r="79" spans="1:5" ht="18.95" customHeight="1">
      <c r="A79" s="50">
        <v>76</v>
      </c>
      <c r="B79" s="455"/>
      <c r="C79" s="51" t="s">
        <v>2575</v>
      </c>
      <c r="D79" s="51">
        <v>5</v>
      </c>
      <c r="E79" s="51"/>
    </row>
    <row r="80" spans="1:5" ht="18.95" customHeight="1">
      <c r="A80" s="50">
        <v>77</v>
      </c>
      <c r="B80" s="455"/>
      <c r="C80" s="51" t="s">
        <v>2576</v>
      </c>
      <c r="D80" s="51">
        <v>5</v>
      </c>
      <c r="E80" s="51"/>
    </row>
    <row r="81" spans="1:5" ht="18.95" customHeight="1">
      <c r="A81" s="50">
        <v>78</v>
      </c>
      <c r="B81" s="455"/>
      <c r="C81" s="51" t="s">
        <v>2577</v>
      </c>
      <c r="D81" s="51">
        <v>5</v>
      </c>
      <c r="E81" s="51"/>
    </row>
    <row r="82" spans="1:5" ht="18.95" customHeight="1">
      <c r="A82" s="50">
        <v>79</v>
      </c>
      <c r="B82" s="455"/>
      <c r="C82" s="51" t="s">
        <v>2578</v>
      </c>
      <c r="D82" s="51">
        <v>5</v>
      </c>
      <c r="E82" s="51"/>
    </row>
    <row r="83" spans="1:5" ht="18.95" customHeight="1">
      <c r="A83" s="50">
        <v>80</v>
      </c>
      <c r="B83" s="455"/>
      <c r="C83" s="51" t="s">
        <v>2579</v>
      </c>
      <c r="D83" s="51">
        <v>5</v>
      </c>
      <c r="E83" s="51"/>
    </row>
    <row r="84" spans="1:5" ht="18.95" customHeight="1">
      <c r="A84" s="50">
        <v>81</v>
      </c>
      <c r="B84" s="455"/>
      <c r="C84" s="51" t="s">
        <v>2580</v>
      </c>
      <c r="D84" s="51">
        <v>5</v>
      </c>
      <c r="E84" s="51"/>
    </row>
    <row r="85" spans="1:5" ht="18.95" customHeight="1">
      <c r="A85" s="50">
        <v>82</v>
      </c>
      <c r="B85" s="455"/>
      <c r="C85" s="51" t="s">
        <v>2581</v>
      </c>
      <c r="D85" s="51">
        <v>5</v>
      </c>
      <c r="E85" s="51"/>
    </row>
    <row r="86" spans="1:5" ht="18.95" customHeight="1">
      <c r="A86" s="50">
        <v>83</v>
      </c>
      <c r="B86" s="455" t="s">
        <v>2582</v>
      </c>
      <c r="C86" s="51" t="s">
        <v>2583</v>
      </c>
      <c r="D86" s="51">
        <v>15</v>
      </c>
      <c r="E86" s="51"/>
    </row>
    <row r="87" spans="1:5" ht="18.95" customHeight="1">
      <c r="A87" s="50">
        <v>84</v>
      </c>
      <c r="B87" s="455"/>
      <c r="C87" s="51" t="s">
        <v>2584</v>
      </c>
      <c r="D87" s="51">
        <v>15</v>
      </c>
      <c r="E87" s="51"/>
    </row>
    <row r="88" spans="1:5" ht="18.95" customHeight="1">
      <c r="A88" s="50">
        <v>85</v>
      </c>
      <c r="B88" s="455"/>
      <c r="C88" s="51" t="s">
        <v>2585</v>
      </c>
      <c r="D88" s="51">
        <v>15</v>
      </c>
      <c r="E88" s="51"/>
    </row>
    <row r="89" spans="1:5" ht="18.95" customHeight="1">
      <c r="A89" s="50">
        <v>86</v>
      </c>
      <c r="B89" s="455"/>
      <c r="C89" s="51" t="s">
        <v>2586</v>
      </c>
      <c r="D89" s="51">
        <v>15</v>
      </c>
      <c r="E89" s="51"/>
    </row>
    <row r="90" spans="1:5" ht="18.95" customHeight="1">
      <c r="A90" s="50">
        <v>87</v>
      </c>
      <c r="B90" s="455" t="s">
        <v>2587</v>
      </c>
      <c r="C90" s="51" t="s">
        <v>2588</v>
      </c>
      <c r="D90" s="51">
        <v>15</v>
      </c>
      <c r="E90" s="51"/>
    </row>
    <row r="91" spans="1:5" ht="18.95" customHeight="1">
      <c r="A91" s="50">
        <v>88</v>
      </c>
      <c r="B91" s="455"/>
      <c r="C91" s="51" t="s">
        <v>2589</v>
      </c>
      <c r="D91" s="51">
        <v>15</v>
      </c>
      <c r="E91" s="51"/>
    </row>
    <row r="92" spans="1:5" ht="18.95" customHeight="1">
      <c r="A92" s="50">
        <v>89</v>
      </c>
      <c r="B92" s="455"/>
      <c r="C92" s="51" t="s">
        <v>2590</v>
      </c>
      <c r="D92" s="51">
        <v>15</v>
      </c>
      <c r="E92" s="51"/>
    </row>
    <row r="93" spans="1:5" ht="18.95" customHeight="1">
      <c r="A93" s="50">
        <v>90</v>
      </c>
      <c r="B93" s="455"/>
      <c r="C93" s="51" t="s">
        <v>2591</v>
      </c>
      <c r="D93" s="51">
        <v>15</v>
      </c>
      <c r="E93" s="51"/>
    </row>
    <row r="94" spans="1:5" ht="18.95" customHeight="1">
      <c r="A94" s="50">
        <v>91</v>
      </c>
      <c r="B94" s="455"/>
      <c r="C94" s="51" t="s">
        <v>2592</v>
      </c>
      <c r="D94" s="51">
        <v>15</v>
      </c>
      <c r="E94" s="51"/>
    </row>
    <row r="95" spans="1:5" ht="18.95" customHeight="1">
      <c r="A95" s="50">
        <v>92</v>
      </c>
      <c r="B95" s="455" t="s">
        <v>2593</v>
      </c>
      <c r="C95" s="51" t="s">
        <v>2594</v>
      </c>
      <c r="D95" s="51">
        <v>15</v>
      </c>
      <c r="E95" s="51"/>
    </row>
    <row r="96" spans="1:5" ht="18.95" customHeight="1">
      <c r="A96" s="50">
        <v>93</v>
      </c>
      <c r="B96" s="455"/>
      <c r="C96" s="51" t="s">
        <v>2595</v>
      </c>
      <c r="D96" s="51">
        <v>15</v>
      </c>
      <c r="E96" s="51"/>
    </row>
    <row r="97" spans="1:5" ht="18.95" customHeight="1">
      <c r="A97" s="50">
        <v>94</v>
      </c>
      <c r="B97" s="455"/>
      <c r="C97" s="51" t="s">
        <v>2596</v>
      </c>
      <c r="D97" s="51">
        <v>15</v>
      </c>
      <c r="E97" s="51"/>
    </row>
    <row r="98" spans="1:5" ht="18.95" customHeight="1">
      <c r="A98" s="50">
        <v>95</v>
      </c>
      <c r="B98" s="455"/>
      <c r="C98" s="51" t="s">
        <v>2597</v>
      </c>
      <c r="D98" s="51">
        <v>15</v>
      </c>
      <c r="E98" s="51"/>
    </row>
    <row r="99" spans="1:5" ht="18.95" customHeight="1">
      <c r="A99" s="50">
        <v>96</v>
      </c>
      <c r="B99" s="455"/>
      <c r="C99" s="51" t="s">
        <v>2598</v>
      </c>
      <c r="D99" s="51">
        <v>0</v>
      </c>
      <c r="E99" s="51" t="s">
        <v>2497</v>
      </c>
    </row>
    <row r="100" spans="1:5" ht="18.95" customHeight="1">
      <c r="A100" s="50">
        <v>97</v>
      </c>
      <c r="B100" s="455"/>
      <c r="C100" s="51" t="s">
        <v>2599</v>
      </c>
      <c r="D100" s="51">
        <v>15</v>
      </c>
      <c r="E100" s="51"/>
    </row>
    <row r="101" spans="1:5" ht="18.95" customHeight="1">
      <c r="A101" s="50">
        <v>98</v>
      </c>
      <c r="B101" s="455"/>
      <c r="C101" s="51" t="s">
        <v>2600</v>
      </c>
      <c r="D101" s="51">
        <v>15</v>
      </c>
      <c r="E101" s="51"/>
    </row>
    <row r="102" spans="1:5" ht="18.95" customHeight="1">
      <c r="A102" s="50">
        <v>99</v>
      </c>
      <c r="B102" s="455"/>
      <c r="C102" s="51" t="s">
        <v>2601</v>
      </c>
      <c r="D102" s="51">
        <v>15</v>
      </c>
      <c r="E102" s="51"/>
    </row>
    <row r="103" spans="1:5" ht="18.95" customHeight="1">
      <c r="A103" s="50">
        <v>150</v>
      </c>
      <c r="B103" s="455"/>
      <c r="C103" s="51" t="s">
        <v>2602</v>
      </c>
      <c r="D103" s="51">
        <v>15</v>
      </c>
      <c r="E103" s="51"/>
    </row>
    <row r="104" spans="1:5" ht="18.95" customHeight="1">
      <c r="A104" s="50">
        <v>151</v>
      </c>
      <c r="B104" s="455"/>
      <c r="C104" s="51" t="s">
        <v>2603</v>
      </c>
      <c r="D104" s="51">
        <v>15</v>
      </c>
      <c r="E104" s="51"/>
    </row>
    <row r="105" spans="1:5" ht="18.95" customHeight="1">
      <c r="A105" s="50">
        <v>152</v>
      </c>
      <c r="B105" s="455"/>
      <c r="C105" s="51" t="s">
        <v>2604</v>
      </c>
      <c r="D105" s="51">
        <v>15</v>
      </c>
      <c r="E105" s="51"/>
    </row>
    <row r="106" spans="1:5" ht="18.95" customHeight="1">
      <c r="A106" s="50">
        <v>153</v>
      </c>
      <c r="B106" s="455"/>
      <c r="C106" s="51" t="s">
        <v>2605</v>
      </c>
      <c r="D106" s="51">
        <v>15</v>
      </c>
      <c r="E106" s="51"/>
    </row>
    <row r="107" spans="1:5" ht="18.95" customHeight="1">
      <c r="A107" s="50">
        <v>154</v>
      </c>
      <c r="B107" s="455" t="s">
        <v>2606</v>
      </c>
      <c r="C107" s="51" t="s">
        <v>2607</v>
      </c>
      <c r="D107" s="51">
        <v>15</v>
      </c>
      <c r="E107" s="51"/>
    </row>
    <row r="108" spans="1:5" ht="18.95" customHeight="1">
      <c r="A108" s="50">
        <v>155</v>
      </c>
      <c r="B108" s="455"/>
      <c r="C108" s="51" t="s">
        <v>2608</v>
      </c>
      <c r="D108" s="51">
        <v>15</v>
      </c>
      <c r="E108" s="51"/>
    </row>
    <row r="109" spans="1:5" ht="18.95" customHeight="1">
      <c r="A109" s="50">
        <v>156</v>
      </c>
      <c r="B109" s="455"/>
      <c r="C109" s="51" t="s">
        <v>2609</v>
      </c>
      <c r="D109" s="51">
        <v>15</v>
      </c>
      <c r="E109" s="51"/>
    </row>
    <row r="110" spans="1:5" ht="18.95" customHeight="1">
      <c r="A110" s="50">
        <v>157</v>
      </c>
      <c r="B110" s="455"/>
      <c r="C110" s="51" t="s">
        <v>2610</v>
      </c>
      <c r="D110" s="51">
        <v>0</v>
      </c>
      <c r="E110" s="51" t="s">
        <v>2497</v>
      </c>
    </row>
    <row r="111" spans="1:5" ht="18.95" customHeight="1">
      <c r="A111" s="50">
        <v>158</v>
      </c>
      <c r="B111" s="455"/>
      <c r="C111" s="51" t="s">
        <v>2611</v>
      </c>
      <c r="D111" s="51">
        <v>15</v>
      </c>
      <c r="E111" s="51"/>
    </row>
    <row r="112" spans="1:5" ht="18.95" customHeight="1">
      <c r="A112" s="50">
        <v>159</v>
      </c>
      <c r="B112" s="455"/>
      <c r="C112" s="51" t="s">
        <v>2612</v>
      </c>
      <c r="D112" s="51">
        <v>15</v>
      </c>
      <c r="E112" s="51"/>
    </row>
    <row r="113" spans="1:5" ht="18.95" customHeight="1">
      <c r="A113" s="50">
        <v>115</v>
      </c>
      <c r="B113" s="455"/>
      <c r="C113" s="51" t="s">
        <v>2613</v>
      </c>
      <c r="D113" s="51">
        <v>15</v>
      </c>
      <c r="E113" s="51"/>
    </row>
    <row r="114" spans="1:5" ht="18.95" customHeight="1">
      <c r="A114" s="50">
        <v>111</v>
      </c>
      <c r="B114" s="455"/>
      <c r="C114" s="51" t="s">
        <v>2614</v>
      </c>
      <c r="D114" s="51">
        <v>15</v>
      </c>
      <c r="E114" s="51"/>
    </row>
    <row r="115" spans="1:5" ht="18.95" customHeight="1">
      <c r="A115" s="50">
        <v>112</v>
      </c>
      <c r="B115" s="455"/>
      <c r="C115" s="51" t="s">
        <v>2615</v>
      </c>
      <c r="D115" s="51">
        <v>15</v>
      </c>
      <c r="E115" s="51"/>
    </row>
    <row r="116" spans="1:5" ht="18.95" customHeight="1">
      <c r="A116" s="50">
        <v>113</v>
      </c>
      <c r="B116" s="455"/>
      <c r="C116" s="51" t="s">
        <v>2616</v>
      </c>
      <c r="D116" s="51">
        <v>15</v>
      </c>
      <c r="E116" s="51"/>
    </row>
    <row r="117" spans="1:5" ht="18.95" customHeight="1">
      <c r="A117" s="50">
        <v>114</v>
      </c>
      <c r="B117" s="455"/>
      <c r="C117" s="51" t="s">
        <v>2617</v>
      </c>
      <c r="D117" s="51">
        <v>15</v>
      </c>
      <c r="E117" s="51"/>
    </row>
    <row r="118" spans="1:5" ht="18.95" customHeight="1">
      <c r="A118" s="50">
        <v>115</v>
      </c>
      <c r="B118" s="455" t="s">
        <v>2618</v>
      </c>
      <c r="C118" s="51" t="s">
        <v>2619</v>
      </c>
      <c r="D118" s="51">
        <v>15</v>
      </c>
      <c r="E118" s="51"/>
    </row>
    <row r="119" spans="1:5" ht="18.95" customHeight="1">
      <c r="A119" s="50">
        <v>116</v>
      </c>
      <c r="B119" s="455"/>
      <c r="C119" s="51" t="s">
        <v>2620</v>
      </c>
      <c r="D119" s="51">
        <v>15</v>
      </c>
      <c r="E119" s="51"/>
    </row>
    <row r="120" spans="1:5" ht="18.95" customHeight="1">
      <c r="A120" s="50">
        <v>117</v>
      </c>
      <c r="B120" s="455"/>
      <c r="C120" s="51" t="s">
        <v>2621</v>
      </c>
      <c r="D120" s="51">
        <v>15</v>
      </c>
      <c r="E120" s="51"/>
    </row>
    <row r="121" spans="1:5" ht="18.95" customHeight="1">
      <c r="A121" s="50">
        <v>118</v>
      </c>
      <c r="B121" s="455"/>
      <c r="C121" s="51" t="s">
        <v>2622</v>
      </c>
      <c r="D121" s="51">
        <v>15</v>
      </c>
      <c r="E121" s="51"/>
    </row>
    <row r="122" spans="1:5" ht="18.95" customHeight="1">
      <c r="A122" s="50">
        <v>119</v>
      </c>
      <c r="B122" s="455"/>
      <c r="C122" s="51" t="s">
        <v>2623</v>
      </c>
      <c r="D122" s="51">
        <v>0</v>
      </c>
      <c r="E122" s="51" t="s">
        <v>2497</v>
      </c>
    </row>
    <row r="123" spans="1:5" ht="18.95" customHeight="1">
      <c r="A123" s="50">
        <v>120</v>
      </c>
      <c r="B123" s="455"/>
      <c r="C123" s="51" t="s">
        <v>2624</v>
      </c>
      <c r="D123" s="51">
        <v>15</v>
      </c>
      <c r="E123" s="51"/>
    </row>
    <row r="124" spans="1:5" ht="18.95" customHeight="1">
      <c r="A124" s="50">
        <v>121</v>
      </c>
      <c r="B124" s="455"/>
      <c r="C124" s="51" t="s">
        <v>2625</v>
      </c>
      <c r="D124" s="51">
        <v>15</v>
      </c>
      <c r="E124" s="51"/>
    </row>
    <row r="125" spans="1:5" ht="18.95" customHeight="1">
      <c r="A125" s="50">
        <v>122</v>
      </c>
      <c r="B125" s="455"/>
      <c r="C125" s="51" t="s">
        <v>2626</v>
      </c>
      <c r="D125" s="51">
        <v>15</v>
      </c>
      <c r="E125" s="51"/>
    </row>
    <row r="126" spans="1:5" ht="15" customHeight="1">
      <c r="A126" s="455" t="s">
        <v>2627</v>
      </c>
      <c r="B126" s="455"/>
      <c r="C126" s="455"/>
      <c r="D126" s="455" t="s">
        <v>2628</v>
      </c>
      <c r="E126" s="455"/>
    </row>
  </sheetData>
  <mergeCells count="17">
    <mergeCell ref="B95:B106"/>
    <mergeCell ref="B107:B117"/>
    <mergeCell ref="B118:B125"/>
    <mergeCell ref="A2:E2"/>
    <mergeCell ref="A126:C126"/>
    <mergeCell ref="D126:E126"/>
    <mergeCell ref="B4:B12"/>
    <mergeCell ref="B13:B24"/>
    <mergeCell ref="B25:B33"/>
    <mergeCell ref="B34:B38"/>
    <mergeCell ref="B39:B50"/>
    <mergeCell ref="B51:B59"/>
    <mergeCell ref="B60:B68"/>
    <mergeCell ref="B69:B74"/>
    <mergeCell ref="B75:B85"/>
    <mergeCell ref="B86:B89"/>
    <mergeCell ref="B90:B94"/>
  </mergeCells>
  <phoneticPr fontId="105" type="noConversion"/>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workbookViewId="0">
      <selection activeCell="I11" sqref="I11"/>
    </sheetView>
  </sheetViews>
  <sheetFormatPr defaultColWidth="9" defaultRowHeight="13.5"/>
  <cols>
    <col min="1" max="1" width="14.875" style="42" customWidth="1"/>
    <col min="2" max="2" width="15.5" style="42" customWidth="1"/>
    <col min="3" max="3" width="43.125" style="42" customWidth="1"/>
    <col min="4" max="4" width="22.25" style="42" customWidth="1"/>
    <col min="5" max="5" width="19.375" style="42" customWidth="1"/>
    <col min="6" max="6" width="14.125" style="42" customWidth="1"/>
    <col min="7" max="16384" width="9" style="42"/>
  </cols>
  <sheetData>
    <row r="1" spans="1:5" ht="21" customHeight="1">
      <c r="A1" s="43" t="s">
        <v>2629</v>
      </c>
      <c r="B1" s="44"/>
      <c r="C1" s="44"/>
      <c r="D1" s="44"/>
      <c r="E1" s="44"/>
    </row>
    <row r="2" spans="1:5" ht="47.1" customHeight="1">
      <c r="A2" s="460" t="s">
        <v>2630</v>
      </c>
      <c r="B2" s="460"/>
      <c r="C2" s="460"/>
      <c r="D2" s="460"/>
      <c r="E2" s="460"/>
    </row>
    <row r="3" spans="1:5" ht="37.5">
      <c r="A3" s="45" t="s">
        <v>2631</v>
      </c>
      <c r="B3" s="45" t="s">
        <v>2632</v>
      </c>
      <c r="C3" s="45" t="s">
        <v>2633</v>
      </c>
      <c r="D3" s="45" t="s">
        <v>2634</v>
      </c>
      <c r="E3" s="45" t="s">
        <v>2635</v>
      </c>
    </row>
    <row r="4" spans="1:5" s="41" customFormat="1" ht="51" customHeight="1">
      <c r="A4" s="46" t="s">
        <v>2636</v>
      </c>
      <c r="B4" s="47" t="s">
        <v>49</v>
      </c>
      <c r="C4" s="47" t="s">
        <v>2637</v>
      </c>
      <c r="D4" s="47" t="s">
        <v>2638</v>
      </c>
      <c r="E4" s="48">
        <v>10</v>
      </c>
    </row>
    <row r="5" spans="1:5" s="41" customFormat="1" ht="51" customHeight="1">
      <c r="A5" s="46" t="s">
        <v>2639</v>
      </c>
      <c r="B5" s="47" t="s">
        <v>50</v>
      </c>
      <c r="C5" s="47" t="s">
        <v>2640</v>
      </c>
      <c r="D5" s="47" t="s">
        <v>2641</v>
      </c>
      <c r="E5" s="48">
        <v>10</v>
      </c>
    </row>
    <row r="6" spans="1:5" s="41" customFormat="1" ht="51" customHeight="1">
      <c r="A6" s="46" t="s">
        <v>2642</v>
      </c>
      <c r="B6" s="47" t="s">
        <v>18</v>
      </c>
      <c r="C6" s="47" t="s">
        <v>2643</v>
      </c>
      <c r="D6" s="47" t="s">
        <v>2644</v>
      </c>
      <c r="E6" s="48">
        <v>10</v>
      </c>
    </row>
    <row r="7" spans="1:5" s="41" customFormat="1" ht="51" customHeight="1">
      <c r="A7" s="46" t="s">
        <v>2645</v>
      </c>
      <c r="B7" s="47" t="s">
        <v>11</v>
      </c>
      <c r="C7" s="47" t="s">
        <v>2646</v>
      </c>
      <c r="D7" s="47" t="s">
        <v>2647</v>
      </c>
      <c r="E7" s="48">
        <v>10</v>
      </c>
    </row>
    <row r="8" spans="1:5" s="41" customFormat="1" ht="51" customHeight="1">
      <c r="A8" s="46" t="s">
        <v>2648</v>
      </c>
      <c r="B8" s="47" t="s">
        <v>14</v>
      </c>
      <c r="C8" s="47" t="s">
        <v>2649</v>
      </c>
      <c r="D8" s="47" t="s">
        <v>1798</v>
      </c>
      <c r="E8" s="48">
        <v>10</v>
      </c>
    </row>
    <row r="9" spans="1:5" s="41" customFormat="1" ht="51" customHeight="1">
      <c r="A9" s="46" t="s">
        <v>2650</v>
      </c>
      <c r="B9" s="47" t="s">
        <v>16</v>
      </c>
      <c r="C9" s="47" t="s">
        <v>2651</v>
      </c>
      <c r="D9" s="47" t="s">
        <v>2652</v>
      </c>
      <c r="E9" s="48">
        <v>10</v>
      </c>
    </row>
    <row r="10" spans="1:5" s="41" customFormat="1" ht="51" customHeight="1">
      <c r="A10" s="46" t="s">
        <v>2653</v>
      </c>
      <c r="B10" s="47" t="s">
        <v>17</v>
      </c>
      <c r="C10" s="47" t="s">
        <v>2654</v>
      </c>
      <c r="D10" s="47" t="s">
        <v>2655</v>
      </c>
      <c r="E10" s="48">
        <v>10</v>
      </c>
    </row>
    <row r="11" spans="1:5" s="41" customFormat="1" ht="51" customHeight="1">
      <c r="A11" s="46" t="s">
        <v>2656</v>
      </c>
      <c r="B11" s="47" t="s">
        <v>32</v>
      </c>
      <c r="C11" s="47" t="s">
        <v>2657</v>
      </c>
      <c r="D11" s="47" t="s">
        <v>2658</v>
      </c>
      <c r="E11" s="48">
        <v>10</v>
      </c>
    </row>
    <row r="12" spans="1:5" s="41" customFormat="1" ht="51" customHeight="1">
      <c r="A12" s="46" t="s">
        <v>2659</v>
      </c>
      <c r="B12" s="47" t="s">
        <v>33</v>
      </c>
      <c r="C12" s="47" t="s">
        <v>2660</v>
      </c>
      <c r="D12" s="47" t="s">
        <v>2661</v>
      </c>
      <c r="E12" s="48">
        <v>10</v>
      </c>
    </row>
    <row r="13" spans="1:5" s="41" customFormat="1" ht="51" customHeight="1">
      <c r="A13" s="46" t="s">
        <v>2662</v>
      </c>
      <c r="B13" s="47" t="s">
        <v>31</v>
      </c>
      <c r="C13" s="48" t="s">
        <v>2663</v>
      </c>
      <c r="D13" s="47" t="s">
        <v>2664</v>
      </c>
      <c r="E13" s="48">
        <v>10</v>
      </c>
    </row>
    <row r="14" spans="1:5" s="41" customFormat="1" ht="51" customHeight="1">
      <c r="A14" s="46" t="s">
        <v>2665</v>
      </c>
      <c r="B14" s="47" t="s">
        <v>37</v>
      </c>
      <c r="C14" s="48" t="s">
        <v>2666</v>
      </c>
      <c r="D14" s="47" t="s">
        <v>2667</v>
      </c>
      <c r="E14" s="48">
        <v>10</v>
      </c>
    </row>
    <row r="15" spans="1:5" s="41" customFormat="1" ht="51" customHeight="1">
      <c r="A15" s="46" t="s">
        <v>2668</v>
      </c>
      <c r="B15" s="47" t="s">
        <v>39</v>
      </c>
      <c r="C15" s="47" t="s">
        <v>2669</v>
      </c>
      <c r="D15" s="47" t="s">
        <v>2670</v>
      </c>
      <c r="E15" s="48">
        <v>10</v>
      </c>
    </row>
    <row r="16" spans="1:5" s="41" customFormat="1" ht="51" customHeight="1">
      <c r="A16" s="46" t="s">
        <v>2671</v>
      </c>
      <c r="B16" s="47" t="s">
        <v>59</v>
      </c>
      <c r="C16" s="47" t="s">
        <v>2672</v>
      </c>
      <c r="D16" s="47" t="s">
        <v>2673</v>
      </c>
      <c r="E16" s="48">
        <v>10</v>
      </c>
    </row>
    <row r="17" spans="1:6" s="41" customFormat="1" ht="51" customHeight="1">
      <c r="A17" s="46" t="s">
        <v>2674</v>
      </c>
      <c r="B17" s="47" t="s">
        <v>1454</v>
      </c>
      <c r="C17" s="47" t="s">
        <v>2675</v>
      </c>
      <c r="D17" s="47" t="s">
        <v>2676</v>
      </c>
      <c r="E17" s="48">
        <v>10</v>
      </c>
    </row>
    <row r="18" spans="1:6" s="41" customFormat="1" ht="51" customHeight="1">
      <c r="A18" s="46" t="s">
        <v>2677</v>
      </c>
      <c r="B18" s="47" t="s">
        <v>1698</v>
      </c>
      <c r="C18" s="47" t="s">
        <v>2678</v>
      </c>
      <c r="D18" s="47" t="s">
        <v>2679</v>
      </c>
      <c r="E18" s="48">
        <v>10</v>
      </c>
    </row>
    <row r="19" spans="1:6" ht="38.1" customHeight="1"/>
    <row r="20" spans="1:6" ht="38.1" customHeight="1"/>
    <row r="21" spans="1:6" ht="27.95" customHeight="1">
      <c r="A21" s="43" t="s">
        <v>2680</v>
      </c>
    </row>
    <row r="22" spans="1:6" ht="45" customHeight="1">
      <c r="A22" s="461" t="s">
        <v>2681</v>
      </c>
      <c r="B22" s="461"/>
      <c r="C22" s="461"/>
      <c r="D22" s="461"/>
      <c r="E22" s="461"/>
      <c r="F22" s="461"/>
    </row>
    <row r="23" spans="1:6" ht="37.5">
      <c r="A23" s="45" t="s">
        <v>2682</v>
      </c>
      <c r="B23" s="45" t="s">
        <v>2632</v>
      </c>
      <c r="C23" s="45" t="s">
        <v>2683</v>
      </c>
      <c r="D23" s="45" t="s">
        <v>2633</v>
      </c>
      <c r="E23" s="45" t="s">
        <v>2634</v>
      </c>
      <c r="F23" s="45" t="s">
        <v>2684</v>
      </c>
    </row>
    <row r="24" spans="1:6" ht="41.1" customHeight="1">
      <c r="A24" s="46" t="s">
        <v>2685</v>
      </c>
      <c r="B24" s="47" t="s">
        <v>15</v>
      </c>
      <c r="C24" s="47" t="s">
        <v>2686</v>
      </c>
      <c r="D24" s="47" t="s">
        <v>2687</v>
      </c>
      <c r="E24" s="47" t="s">
        <v>2688</v>
      </c>
      <c r="F24" s="48">
        <v>5</v>
      </c>
    </row>
    <row r="25" spans="1:6" ht="41.1" customHeight="1">
      <c r="A25" s="46" t="s">
        <v>2689</v>
      </c>
      <c r="B25" s="47" t="s">
        <v>19</v>
      </c>
      <c r="C25" s="47" t="s">
        <v>2690</v>
      </c>
      <c r="D25" s="47" t="s">
        <v>2691</v>
      </c>
      <c r="E25" s="47" t="s">
        <v>2692</v>
      </c>
      <c r="F25" s="48">
        <v>5</v>
      </c>
    </row>
    <row r="26" spans="1:6" ht="41.1" customHeight="1">
      <c r="A26" s="46" t="s">
        <v>2693</v>
      </c>
      <c r="B26" s="47" t="s">
        <v>13</v>
      </c>
      <c r="C26" s="47" t="s">
        <v>2694</v>
      </c>
      <c r="D26" s="47" t="s">
        <v>2695</v>
      </c>
      <c r="E26" s="47" t="s">
        <v>2696</v>
      </c>
      <c r="F26" s="48">
        <v>5</v>
      </c>
    </row>
    <row r="27" spans="1:6" ht="41.1" customHeight="1">
      <c r="A27" s="46" t="s">
        <v>2697</v>
      </c>
      <c r="B27" s="47" t="s">
        <v>20</v>
      </c>
      <c r="C27" s="47" t="s">
        <v>2698</v>
      </c>
      <c r="D27" s="48" t="s">
        <v>2699</v>
      </c>
      <c r="E27" s="47" t="s">
        <v>2700</v>
      </c>
      <c r="F27" s="48">
        <v>5</v>
      </c>
    </row>
    <row r="28" spans="1:6" ht="41.1" customHeight="1">
      <c r="A28" s="46" t="s">
        <v>2701</v>
      </c>
      <c r="B28" s="47" t="s">
        <v>21</v>
      </c>
      <c r="C28" s="47" t="s">
        <v>2702</v>
      </c>
      <c r="D28" s="47" t="s">
        <v>2703</v>
      </c>
      <c r="E28" s="47" t="s">
        <v>2704</v>
      </c>
      <c r="F28" s="48">
        <v>5</v>
      </c>
    </row>
    <row r="29" spans="1:6" ht="41.1" customHeight="1">
      <c r="A29" s="46" t="s">
        <v>2705</v>
      </c>
      <c r="B29" s="47" t="s">
        <v>23</v>
      </c>
      <c r="C29" s="47" t="s">
        <v>2706</v>
      </c>
      <c r="D29" s="47" t="s">
        <v>2707</v>
      </c>
      <c r="E29" s="47" t="s">
        <v>2708</v>
      </c>
      <c r="F29" s="48">
        <v>5</v>
      </c>
    </row>
    <row r="30" spans="1:6" ht="41.1" customHeight="1">
      <c r="A30" s="46" t="s">
        <v>2709</v>
      </c>
      <c r="B30" s="47" t="s">
        <v>25</v>
      </c>
      <c r="C30" s="47" t="s">
        <v>2710</v>
      </c>
      <c r="D30" s="47" t="s">
        <v>2711</v>
      </c>
      <c r="E30" s="47" t="s">
        <v>2712</v>
      </c>
      <c r="F30" s="48">
        <v>5</v>
      </c>
    </row>
    <row r="31" spans="1:6" ht="41.1" customHeight="1">
      <c r="A31" s="46" t="s">
        <v>2713</v>
      </c>
      <c r="B31" s="47" t="s">
        <v>28</v>
      </c>
      <c r="C31" s="47" t="s">
        <v>2714</v>
      </c>
      <c r="D31" s="47" t="s">
        <v>2715</v>
      </c>
      <c r="E31" s="47" t="s">
        <v>2716</v>
      </c>
      <c r="F31" s="48">
        <v>5</v>
      </c>
    </row>
    <row r="32" spans="1:6" ht="41.1" customHeight="1">
      <c r="A32" s="46" t="s">
        <v>2717</v>
      </c>
      <c r="B32" s="47" t="s">
        <v>22</v>
      </c>
      <c r="C32" s="47" t="s">
        <v>2718</v>
      </c>
      <c r="D32" s="48" t="s">
        <v>2719</v>
      </c>
      <c r="E32" s="47" t="s">
        <v>2720</v>
      </c>
      <c r="F32" s="48">
        <v>5</v>
      </c>
    </row>
    <row r="33" spans="1:6" ht="41.1" customHeight="1">
      <c r="A33" s="46" t="s">
        <v>2721</v>
      </c>
      <c r="B33" s="47" t="s">
        <v>26</v>
      </c>
      <c r="C33" s="47" t="s">
        <v>2722</v>
      </c>
      <c r="D33" s="47" t="s">
        <v>2723</v>
      </c>
      <c r="E33" s="47" t="s">
        <v>2724</v>
      </c>
      <c r="F33" s="48">
        <v>5</v>
      </c>
    </row>
    <row r="34" spans="1:6" ht="41.1" customHeight="1">
      <c r="A34" s="46" t="s">
        <v>2725</v>
      </c>
      <c r="B34" s="47" t="s">
        <v>27</v>
      </c>
      <c r="C34" s="47" t="s">
        <v>2726</v>
      </c>
      <c r="D34" s="47" t="s">
        <v>2727</v>
      </c>
      <c r="E34" s="47" t="s">
        <v>2728</v>
      </c>
      <c r="F34" s="48">
        <v>5</v>
      </c>
    </row>
    <row r="35" spans="1:6" ht="41.1" customHeight="1">
      <c r="A35" s="46" t="s">
        <v>2729</v>
      </c>
      <c r="B35" s="47" t="s">
        <v>29</v>
      </c>
      <c r="C35" s="47" t="s">
        <v>2730</v>
      </c>
      <c r="D35" s="47" t="s">
        <v>2731</v>
      </c>
      <c r="E35" s="47" t="s">
        <v>2732</v>
      </c>
      <c r="F35" s="48">
        <v>5</v>
      </c>
    </row>
    <row r="36" spans="1:6" ht="41.1" customHeight="1">
      <c r="A36" s="46" t="s">
        <v>2733</v>
      </c>
      <c r="B36" s="47" t="s">
        <v>24</v>
      </c>
      <c r="C36" s="47" t="s">
        <v>2734</v>
      </c>
      <c r="D36" s="47" t="s">
        <v>2735</v>
      </c>
      <c r="E36" s="47" t="s">
        <v>2736</v>
      </c>
      <c r="F36" s="48">
        <v>5</v>
      </c>
    </row>
    <row r="37" spans="1:6" ht="41.1" customHeight="1">
      <c r="A37" s="46" t="s">
        <v>2737</v>
      </c>
      <c r="B37" s="47" t="s">
        <v>30</v>
      </c>
      <c r="C37" s="47" t="s">
        <v>2738</v>
      </c>
      <c r="D37" s="47" t="s">
        <v>2739</v>
      </c>
      <c r="E37" s="47" t="s">
        <v>2740</v>
      </c>
      <c r="F37" s="48">
        <v>5</v>
      </c>
    </row>
    <row r="38" spans="1:6" ht="41.1" customHeight="1">
      <c r="A38" s="46" t="s">
        <v>2741</v>
      </c>
      <c r="B38" s="47" t="s">
        <v>34</v>
      </c>
      <c r="C38" s="47" t="s">
        <v>2702</v>
      </c>
      <c r="D38" s="47" t="s">
        <v>2742</v>
      </c>
      <c r="E38" s="47" t="s">
        <v>2743</v>
      </c>
      <c r="F38" s="48">
        <v>5</v>
      </c>
    </row>
    <row r="39" spans="1:6" ht="41.1" customHeight="1">
      <c r="A39" s="46" t="s">
        <v>2744</v>
      </c>
      <c r="B39" s="47" t="s">
        <v>74</v>
      </c>
      <c r="C39" s="47" t="s">
        <v>2745</v>
      </c>
      <c r="D39" s="47" t="s">
        <v>2746</v>
      </c>
      <c r="E39" s="47" t="s">
        <v>2747</v>
      </c>
      <c r="F39" s="48">
        <v>5</v>
      </c>
    </row>
    <row r="40" spans="1:6" ht="41.1" customHeight="1">
      <c r="A40" s="46" t="s">
        <v>2748</v>
      </c>
      <c r="B40" s="47" t="s">
        <v>36</v>
      </c>
      <c r="C40" s="47" t="s">
        <v>2749</v>
      </c>
      <c r="D40" s="47" t="s">
        <v>2750</v>
      </c>
      <c r="E40" s="47" t="s">
        <v>2751</v>
      </c>
      <c r="F40" s="48">
        <v>5</v>
      </c>
    </row>
    <row r="41" spans="1:6" ht="41.1" customHeight="1">
      <c r="A41" s="46" t="s">
        <v>2752</v>
      </c>
      <c r="B41" s="47" t="s">
        <v>52</v>
      </c>
      <c r="C41" s="47" t="s">
        <v>2753</v>
      </c>
      <c r="D41" s="47" t="s">
        <v>2754</v>
      </c>
      <c r="E41" s="47" t="s">
        <v>2755</v>
      </c>
      <c r="F41" s="48">
        <v>5</v>
      </c>
    </row>
    <row r="42" spans="1:6" ht="41.1" customHeight="1">
      <c r="A42" s="46" t="s">
        <v>2756</v>
      </c>
      <c r="B42" s="47" t="s">
        <v>101</v>
      </c>
      <c r="C42" s="47" t="s">
        <v>2757</v>
      </c>
      <c r="D42" s="47" t="s">
        <v>2758</v>
      </c>
      <c r="E42" s="47" t="s">
        <v>2759</v>
      </c>
      <c r="F42" s="48">
        <v>5</v>
      </c>
    </row>
    <row r="43" spans="1:6" ht="41.1" customHeight="1">
      <c r="A43" s="46" t="s">
        <v>2760</v>
      </c>
      <c r="B43" s="47" t="s">
        <v>2010</v>
      </c>
      <c r="C43" s="47" t="s">
        <v>2761</v>
      </c>
      <c r="D43" s="47" t="s">
        <v>2762</v>
      </c>
      <c r="E43" s="47" t="s">
        <v>2012</v>
      </c>
      <c r="F43" s="48">
        <v>5</v>
      </c>
    </row>
    <row r="44" spans="1:6" ht="41.1" customHeight="1">
      <c r="A44" s="46" t="s">
        <v>2763</v>
      </c>
      <c r="B44" s="47" t="s">
        <v>65</v>
      </c>
      <c r="C44" s="47" t="s">
        <v>2764</v>
      </c>
      <c r="D44" s="48" t="s">
        <v>2765</v>
      </c>
      <c r="E44" s="47" t="s">
        <v>2766</v>
      </c>
      <c r="F44" s="48">
        <v>5</v>
      </c>
    </row>
    <row r="45" spans="1:6" ht="41.1" customHeight="1">
      <c r="A45" s="46" t="s">
        <v>2767</v>
      </c>
      <c r="B45" s="47" t="s">
        <v>2452</v>
      </c>
      <c r="C45" s="47" t="s">
        <v>2768</v>
      </c>
      <c r="D45" s="47" t="s">
        <v>2769</v>
      </c>
      <c r="E45" s="47" t="s">
        <v>2770</v>
      </c>
      <c r="F45" s="48">
        <v>5</v>
      </c>
    </row>
    <row r="46" spans="1:6" ht="41.1" customHeight="1">
      <c r="A46" s="46" t="s">
        <v>2771</v>
      </c>
      <c r="B46" s="47" t="s">
        <v>60</v>
      </c>
      <c r="C46" s="47" t="s">
        <v>2772</v>
      </c>
      <c r="D46" s="47" t="s">
        <v>2773</v>
      </c>
      <c r="E46" s="47" t="s">
        <v>2774</v>
      </c>
      <c r="F46" s="48">
        <v>5</v>
      </c>
    </row>
    <row r="47" spans="1:6" ht="41.1" customHeight="1">
      <c r="A47" s="46" t="s">
        <v>2775</v>
      </c>
      <c r="B47" s="47" t="s">
        <v>64</v>
      </c>
      <c r="C47" s="47" t="s">
        <v>2776</v>
      </c>
      <c r="D47" s="48" t="s">
        <v>2777</v>
      </c>
      <c r="E47" s="47" t="s">
        <v>2778</v>
      </c>
      <c r="F47" s="48">
        <v>5</v>
      </c>
    </row>
    <row r="48" spans="1:6" ht="41.1" customHeight="1">
      <c r="A48" s="46" t="s">
        <v>2779</v>
      </c>
      <c r="B48" s="47" t="s">
        <v>86</v>
      </c>
      <c r="C48" s="47" t="s">
        <v>2780</v>
      </c>
      <c r="D48" s="47" t="s">
        <v>2781</v>
      </c>
      <c r="E48" s="47" t="s">
        <v>2782</v>
      </c>
      <c r="F48" s="48">
        <v>5</v>
      </c>
    </row>
    <row r="49" spans="1:6" ht="41.1" customHeight="1">
      <c r="A49" s="46" t="s">
        <v>2783</v>
      </c>
      <c r="B49" s="47" t="s">
        <v>1567</v>
      </c>
      <c r="C49" s="47" t="s">
        <v>2784</v>
      </c>
      <c r="D49" s="48" t="s">
        <v>2785</v>
      </c>
      <c r="E49" s="47" t="s">
        <v>1569</v>
      </c>
      <c r="F49" s="48">
        <v>5</v>
      </c>
    </row>
    <row r="50" spans="1:6" ht="41.1" customHeight="1">
      <c r="A50" s="46" t="s">
        <v>2786</v>
      </c>
      <c r="B50" s="47" t="s">
        <v>1553</v>
      </c>
      <c r="C50" s="47" t="s">
        <v>2787</v>
      </c>
      <c r="D50" s="47" t="s">
        <v>2788</v>
      </c>
      <c r="E50" s="47" t="s">
        <v>2789</v>
      </c>
      <c r="F50" s="48">
        <v>5</v>
      </c>
    </row>
    <row r="51" spans="1:6" ht="41.1" customHeight="1">
      <c r="A51" s="46" t="s">
        <v>2790</v>
      </c>
      <c r="B51" s="47" t="s">
        <v>80</v>
      </c>
      <c r="C51" s="47" t="s">
        <v>2791</v>
      </c>
      <c r="D51" s="47" t="s">
        <v>2792</v>
      </c>
      <c r="E51" s="47" t="s">
        <v>2793</v>
      </c>
      <c r="F51" s="48">
        <v>5</v>
      </c>
    </row>
    <row r="52" spans="1:6" ht="41.1" customHeight="1">
      <c r="A52" s="46" t="s">
        <v>2794</v>
      </c>
      <c r="B52" s="47" t="s">
        <v>62</v>
      </c>
      <c r="C52" s="47" t="s">
        <v>2795</v>
      </c>
      <c r="D52" s="47" t="s">
        <v>2796</v>
      </c>
      <c r="E52" s="47" t="s">
        <v>2797</v>
      </c>
      <c r="F52" s="48">
        <v>5</v>
      </c>
    </row>
    <row r="53" spans="1:6" ht="41.1" customHeight="1">
      <c r="A53" s="46" t="s">
        <v>2798</v>
      </c>
      <c r="B53" s="47" t="s">
        <v>57</v>
      </c>
      <c r="C53" s="47" t="s">
        <v>2799</v>
      </c>
      <c r="D53" s="47" t="s">
        <v>2800</v>
      </c>
      <c r="E53" s="47" t="s">
        <v>2801</v>
      </c>
      <c r="F53" s="48">
        <v>5</v>
      </c>
    </row>
  </sheetData>
  <mergeCells count="2">
    <mergeCell ref="A2:E2"/>
    <mergeCell ref="A22:F22"/>
  </mergeCells>
  <phoneticPr fontId="105" type="noConversion"/>
  <pageMargins left="0.70866141732283472" right="0.70866141732283472" top="0.74803149606299213" bottom="0.74803149606299213" header="0.31496062992125984" footer="0.31496062992125984"/>
  <pageSetup paperSize="9"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workbookViewId="0">
      <selection activeCell="J9" sqref="J9"/>
    </sheetView>
  </sheetViews>
  <sheetFormatPr defaultColWidth="9" defaultRowHeight="15.75"/>
  <cols>
    <col min="1" max="1" width="8" style="14" customWidth="1"/>
    <col min="2" max="2" width="17.625" style="15" customWidth="1"/>
    <col min="3" max="3" width="16" style="16" customWidth="1"/>
    <col min="4" max="4" width="8.25" style="14" customWidth="1"/>
    <col min="5" max="5" width="16.375" style="14" customWidth="1"/>
    <col min="6" max="6" width="14.625" style="14" customWidth="1"/>
    <col min="7" max="7" width="19.375" style="17" customWidth="1"/>
    <col min="8" max="16384" width="9" style="18"/>
  </cols>
  <sheetData>
    <row r="1" spans="1:8" ht="23.1" customHeight="1">
      <c r="A1" s="19" t="s">
        <v>2802</v>
      </c>
    </row>
    <row r="2" spans="1:8" ht="49.5" customHeight="1">
      <c r="A2" s="465" t="s">
        <v>3255</v>
      </c>
      <c r="B2" s="465"/>
      <c r="C2" s="465"/>
      <c r="D2" s="465"/>
      <c r="E2" s="465"/>
      <c r="F2" s="465"/>
      <c r="G2" s="466"/>
    </row>
    <row r="3" spans="1:8" s="14" customFormat="1" ht="24.95" customHeight="1">
      <c r="A3" s="20" t="s">
        <v>2803</v>
      </c>
      <c r="B3" s="20" t="s">
        <v>2804</v>
      </c>
      <c r="C3" s="21" t="s">
        <v>200</v>
      </c>
      <c r="D3" s="20" t="s">
        <v>2805</v>
      </c>
      <c r="E3" s="20" t="s">
        <v>2806</v>
      </c>
      <c r="F3" s="20" t="s">
        <v>2807</v>
      </c>
      <c r="G3" s="21" t="s">
        <v>2</v>
      </c>
    </row>
    <row r="4" spans="1:8" ht="24.95" customHeight="1">
      <c r="A4" s="467" t="s">
        <v>2808</v>
      </c>
      <c r="B4" s="468"/>
      <c r="C4" s="23"/>
      <c r="D4" s="24">
        <f>D5</f>
        <v>125</v>
      </c>
      <c r="E4" s="22"/>
      <c r="F4" s="22"/>
      <c r="G4" s="25"/>
    </row>
    <row r="5" spans="1:8" ht="25.5" customHeight="1">
      <c r="A5" s="469" t="s">
        <v>2809</v>
      </c>
      <c r="B5" s="470"/>
      <c r="C5" s="27"/>
      <c r="D5" s="24">
        <f>D6+D11+D13++D17+D31+D33+D35+D15+D22+D25+D20+D28+D37</f>
        <v>125</v>
      </c>
      <c r="E5" s="23"/>
      <c r="F5" s="23"/>
      <c r="G5" s="28"/>
    </row>
    <row r="6" spans="1:8" ht="33" customHeight="1">
      <c r="A6" s="464" t="s">
        <v>103</v>
      </c>
      <c r="B6" s="26" t="s">
        <v>104</v>
      </c>
      <c r="C6" s="27"/>
      <c r="D6" s="24">
        <f>SUM(D7:D10)</f>
        <v>25</v>
      </c>
      <c r="E6" s="23"/>
      <c r="F6" s="23"/>
      <c r="G6" s="28"/>
    </row>
    <row r="7" spans="1:8" ht="33" customHeight="1">
      <c r="A7" s="464"/>
      <c r="B7" s="26" t="s">
        <v>105</v>
      </c>
      <c r="C7" s="29" t="s">
        <v>1410</v>
      </c>
      <c r="D7" s="22">
        <v>10</v>
      </c>
      <c r="E7" s="23" t="s">
        <v>2810</v>
      </c>
      <c r="F7" s="21" t="s">
        <v>106</v>
      </c>
      <c r="G7" s="28"/>
    </row>
    <row r="8" spans="1:8" ht="33" customHeight="1">
      <c r="A8" s="464"/>
      <c r="B8" s="26" t="s">
        <v>2308</v>
      </c>
      <c r="C8" s="29" t="s">
        <v>2811</v>
      </c>
      <c r="D8" s="22">
        <v>5</v>
      </c>
      <c r="E8" s="23" t="s">
        <v>2810</v>
      </c>
      <c r="F8" s="21" t="s">
        <v>106</v>
      </c>
      <c r="G8" s="28"/>
    </row>
    <row r="9" spans="1:8" ht="33" customHeight="1">
      <c r="A9" s="464"/>
      <c r="B9" s="26" t="s">
        <v>115</v>
      </c>
      <c r="C9" s="29" t="s">
        <v>2812</v>
      </c>
      <c r="D9" s="22">
        <v>5</v>
      </c>
      <c r="E9" s="23" t="s">
        <v>2810</v>
      </c>
      <c r="F9" s="21" t="s">
        <v>106</v>
      </c>
      <c r="G9" s="28"/>
    </row>
    <row r="10" spans="1:8" ht="33" customHeight="1">
      <c r="A10" s="464"/>
      <c r="B10" s="26" t="s">
        <v>114</v>
      </c>
      <c r="C10" s="30" t="s">
        <v>2813</v>
      </c>
      <c r="D10" s="22">
        <v>5</v>
      </c>
      <c r="E10" s="23" t="s">
        <v>2810</v>
      </c>
      <c r="F10" s="21" t="s">
        <v>106</v>
      </c>
      <c r="G10" s="25"/>
    </row>
    <row r="11" spans="1:8" ht="33" customHeight="1">
      <c r="A11" s="462" t="s">
        <v>116</v>
      </c>
      <c r="B11" s="20" t="s">
        <v>117</v>
      </c>
      <c r="C11" s="31"/>
      <c r="D11" s="24">
        <f>SUM(D12:D12)</f>
        <v>5</v>
      </c>
      <c r="E11" s="471"/>
      <c r="F11" s="471"/>
      <c r="G11" s="25"/>
      <c r="H11" s="14"/>
    </row>
    <row r="12" spans="1:8" ht="33" customHeight="1">
      <c r="A12" s="463"/>
      <c r="B12" s="20" t="s">
        <v>122</v>
      </c>
      <c r="C12" s="30" t="s">
        <v>2814</v>
      </c>
      <c r="D12" s="22">
        <v>5</v>
      </c>
      <c r="E12" s="23" t="s">
        <v>2810</v>
      </c>
      <c r="F12" s="21" t="s">
        <v>106</v>
      </c>
      <c r="G12" s="25"/>
      <c r="H12" s="14"/>
    </row>
    <row r="13" spans="1:8" ht="33" customHeight="1">
      <c r="A13" s="463" t="s">
        <v>124</v>
      </c>
      <c r="B13" s="20" t="s">
        <v>125</v>
      </c>
      <c r="C13" s="30"/>
      <c r="D13" s="22">
        <f>SUM(D14)</f>
        <v>5</v>
      </c>
      <c r="E13" s="23"/>
      <c r="F13" s="21"/>
      <c r="G13" s="25"/>
      <c r="H13" s="14"/>
    </row>
    <row r="14" spans="1:8" ht="33" customHeight="1">
      <c r="A14" s="463"/>
      <c r="B14" s="20" t="s">
        <v>126</v>
      </c>
      <c r="C14" s="30" t="s">
        <v>2815</v>
      </c>
      <c r="D14" s="22">
        <v>5</v>
      </c>
      <c r="E14" s="23" t="s">
        <v>2810</v>
      </c>
      <c r="F14" s="21" t="s">
        <v>106</v>
      </c>
      <c r="G14" s="25"/>
      <c r="H14" s="14"/>
    </row>
    <row r="15" spans="1:8" ht="33" customHeight="1">
      <c r="A15" s="462" t="s">
        <v>130</v>
      </c>
      <c r="B15" s="20" t="s">
        <v>131</v>
      </c>
      <c r="C15" s="32"/>
      <c r="D15" s="24">
        <f>SUM(D16:D16)</f>
        <v>5</v>
      </c>
      <c r="E15" s="23"/>
      <c r="F15" s="23"/>
      <c r="G15" s="25"/>
      <c r="H15" s="14"/>
    </row>
    <row r="16" spans="1:8" ht="33" customHeight="1">
      <c r="A16" s="463"/>
      <c r="B16" s="20" t="s">
        <v>133</v>
      </c>
      <c r="C16" s="21" t="s">
        <v>2816</v>
      </c>
      <c r="D16" s="22">
        <v>5</v>
      </c>
      <c r="E16" s="23" t="s">
        <v>2810</v>
      </c>
      <c r="F16" s="21" t="s">
        <v>106</v>
      </c>
      <c r="G16" s="25"/>
      <c r="H16" s="14"/>
    </row>
    <row r="17" spans="1:8" ht="33" customHeight="1">
      <c r="A17" s="463" t="s">
        <v>137</v>
      </c>
      <c r="B17" s="20" t="s">
        <v>138</v>
      </c>
      <c r="D17" s="24">
        <f>SUM(D18:D19)</f>
        <v>15</v>
      </c>
      <c r="E17" s="23"/>
      <c r="F17" s="33"/>
      <c r="G17" s="25"/>
      <c r="H17" s="14"/>
    </row>
    <row r="18" spans="1:8" ht="33" customHeight="1">
      <c r="A18" s="463"/>
      <c r="B18" s="20" t="s">
        <v>139</v>
      </c>
      <c r="C18" s="21" t="s">
        <v>2817</v>
      </c>
      <c r="D18" s="22">
        <v>10</v>
      </c>
      <c r="E18" s="23" t="s">
        <v>2810</v>
      </c>
      <c r="F18" s="21" t="s">
        <v>106</v>
      </c>
      <c r="G18" s="25"/>
      <c r="H18" s="14"/>
    </row>
    <row r="19" spans="1:8" ht="33" customHeight="1">
      <c r="A19" s="463"/>
      <c r="B19" s="20" t="s">
        <v>141</v>
      </c>
      <c r="C19" s="21" t="s">
        <v>2818</v>
      </c>
      <c r="D19" s="22">
        <v>5</v>
      </c>
      <c r="E19" s="23" t="s">
        <v>2810</v>
      </c>
      <c r="F19" s="21" t="s">
        <v>106</v>
      </c>
      <c r="G19" s="25"/>
      <c r="H19" s="14"/>
    </row>
    <row r="20" spans="1:8" ht="33" customHeight="1">
      <c r="A20" s="462" t="s">
        <v>143</v>
      </c>
      <c r="B20" s="20" t="s">
        <v>144</v>
      </c>
      <c r="C20" s="32"/>
      <c r="D20" s="24">
        <f>SUM(D21:D21)</f>
        <v>5</v>
      </c>
      <c r="E20" s="471"/>
      <c r="F20" s="471"/>
      <c r="G20" s="25"/>
      <c r="H20" s="14"/>
    </row>
    <row r="21" spans="1:8" ht="33" customHeight="1">
      <c r="A21" s="463"/>
      <c r="B21" s="20" t="s">
        <v>147</v>
      </c>
      <c r="C21" s="21" t="s">
        <v>2819</v>
      </c>
      <c r="D21" s="22">
        <v>5</v>
      </c>
      <c r="E21" s="23" t="s">
        <v>2810</v>
      </c>
      <c r="F21" s="21" t="s">
        <v>106</v>
      </c>
      <c r="G21" s="25"/>
      <c r="H21" s="14"/>
    </row>
    <row r="22" spans="1:8" ht="33" customHeight="1">
      <c r="A22" s="464" t="s">
        <v>149</v>
      </c>
      <c r="B22" s="20" t="s">
        <v>150</v>
      </c>
      <c r="C22" s="32"/>
      <c r="D22" s="24">
        <f>SUM(D23:D24)</f>
        <v>15</v>
      </c>
      <c r="E22" s="23"/>
      <c r="F22" s="33"/>
      <c r="G22" s="25"/>
      <c r="H22" s="14"/>
    </row>
    <row r="23" spans="1:8" ht="33" customHeight="1">
      <c r="A23" s="464"/>
      <c r="B23" s="20" t="s">
        <v>151</v>
      </c>
      <c r="C23" s="21" t="s">
        <v>2820</v>
      </c>
      <c r="D23" s="22">
        <v>10</v>
      </c>
      <c r="E23" s="23" t="s">
        <v>2810</v>
      </c>
      <c r="F23" s="21" t="s">
        <v>106</v>
      </c>
      <c r="G23" s="25"/>
      <c r="H23" s="14"/>
    </row>
    <row r="24" spans="1:8" ht="33" customHeight="1">
      <c r="A24" s="464"/>
      <c r="B24" s="20" t="s">
        <v>153</v>
      </c>
      <c r="C24" s="21" t="s">
        <v>2821</v>
      </c>
      <c r="D24" s="22">
        <v>5</v>
      </c>
      <c r="E24" s="23" t="s">
        <v>2810</v>
      </c>
      <c r="F24" s="21" t="s">
        <v>106</v>
      </c>
      <c r="G24" s="25"/>
      <c r="H24" s="14"/>
    </row>
    <row r="25" spans="1:8" ht="33" customHeight="1">
      <c r="A25" s="464" t="s">
        <v>159</v>
      </c>
      <c r="B25" s="20" t="s">
        <v>160</v>
      </c>
      <c r="C25" s="32"/>
      <c r="D25" s="24">
        <f>SUM(D26:D27)</f>
        <v>15</v>
      </c>
      <c r="E25" s="23"/>
      <c r="F25" s="23"/>
      <c r="G25" s="25"/>
      <c r="H25" s="14"/>
    </row>
    <row r="26" spans="1:8" ht="33" customHeight="1">
      <c r="A26" s="464"/>
      <c r="B26" s="20" t="s">
        <v>161</v>
      </c>
      <c r="C26" s="21" t="s">
        <v>2822</v>
      </c>
      <c r="D26" s="22">
        <v>10</v>
      </c>
      <c r="E26" s="23" t="s">
        <v>2810</v>
      </c>
      <c r="F26" s="21" t="s">
        <v>106</v>
      </c>
      <c r="G26" s="25"/>
      <c r="H26" s="14"/>
    </row>
    <row r="27" spans="1:8" ht="33" customHeight="1">
      <c r="A27" s="464"/>
      <c r="B27" s="20" t="s">
        <v>164</v>
      </c>
      <c r="C27" s="21" t="s">
        <v>2823</v>
      </c>
      <c r="D27" s="22">
        <v>5</v>
      </c>
      <c r="E27" s="23" t="s">
        <v>2810</v>
      </c>
      <c r="F27" s="21" t="s">
        <v>106</v>
      </c>
      <c r="G27" s="25"/>
      <c r="H27" s="14"/>
    </row>
    <row r="28" spans="1:8" ht="33" customHeight="1">
      <c r="A28" s="464" t="s">
        <v>171</v>
      </c>
      <c r="B28" s="20" t="s">
        <v>172</v>
      </c>
      <c r="C28" s="32"/>
      <c r="D28" s="24">
        <f>SUM(D29:D30)</f>
        <v>10</v>
      </c>
      <c r="E28" s="471"/>
      <c r="F28" s="472"/>
      <c r="G28" s="25"/>
      <c r="H28" s="14"/>
    </row>
    <row r="29" spans="1:8" ht="33" customHeight="1">
      <c r="A29" s="464"/>
      <c r="B29" s="20" t="s">
        <v>175</v>
      </c>
      <c r="C29" s="34" t="s">
        <v>2824</v>
      </c>
      <c r="D29" s="22">
        <v>5</v>
      </c>
      <c r="E29" s="23" t="s">
        <v>2810</v>
      </c>
      <c r="F29" s="21" t="s">
        <v>106</v>
      </c>
      <c r="G29" s="25"/>
      <c r="H29" s="14"/>
    </row>
    <row r="30" spans="1:8" ht="33" customHeight="1">
      <c r="A30" s="464"/>
      <c r="B30" s="20" t="s">
        <v>174</v>
      </c>
      <c r="C30" s="34" t="s">
        <v>2825</v>
      </c>
      <c r="D30" s="22">
        <v>5</v>
      </c>
      <c r="E30" s="23" t="s">
        <v>2810</v>
      </c>
      <c r="F30" s="21" t="s">
        <v>106</v>
      </c>
      <c r="G30" s="25"/>
      <c r="H30" s="14"/>
    </row>
    <row r="31" spans="1:8" ht="33" customHeight="1">
      <c r="A31" s="464" t="s">
        <v>2826</v>
      </c>
      <c r="B31" s="20" t="s">
        <v>157</v>
      </c>
      <c r="C31" s="34"/>
      <c r="D31" s="24">
        <f>SUM(D32)</f>
        <v>5</v>
      </c>
      <c r="E31" s="23"/>
      <c r="F31" s="21"/>
      <c r="G31" s="25"/>
      <c r="H31" s="14"/>
    </row>
    <row r="32" spans="1:8" ht="33" customHeight="1">
      <c r="A32" s="464"/>
      <c r="B32" s="20" t="s">
        <v>158</v>
      </c>
      <c r="C32" s="34" t="s">
        <v>2827</v>
      </c>
      <c r="D32" s="22">
        <v>5</v>
      </c>
      <c r="E32" s="23" t="s">
        <v>2810</v>
      </c>
      <c r="F32" s="21" t="s">
        <v>106</v>
      </c>
      <c r="G32" s="25"/>
      <c r="H32" s="14"/>
    </row>
    <row r="33" spans="1:8" ht="33" customHeight="1">
      <c r="A33" s="464" t="s">
        <v>177</v>
      </c>
      <c r="B33" s="20" t="s">
        <v>178</v>
      </c>
      <c r="C33" s="34"/>
      <c r="D33" s="24">
        <f>SUM(D34)</f>
        <v>5</v>
      </c>
      <c r="E33" s="23"/>
      <c r="F33" s="21"/>
      <c r="G33" s="25"/>
      <c r="H33" s="14"/>
    </row>
    <row r="34" spans="1:8" ht="33" customHeight="1">
      <c r="A34" s="464"/>
      <c r="B34" s="20" t="s">
        <v>179</v>
      </c>
      <c r="C34" s="34" t="s">
        <v>2828</v>
      </c>
      <c r="D34" s="22">
        <v>5</v>
      </c>
      <c r="E34" s="23" t="s">
        <v>2810</v>
      </c>
      <c r="F34" s="21" t="s">
        <v>106</v>
      </c>
      <c r="G34" s="25"/>
      <c r="H34" s="14"/>
    </row>
    <row r="35" spans="1:8" ht="33" customHeight="1">
      <c r="A35" s="464" t="s">
        <v>183</v>
      </c>
      <c r="B35" s="20" t="s">
        <v>184</v>
      </c>
      <c r="C35" s="34"/>
      <c r="D35" s="24">
        <f>D36</f>
        <v>5</v>
      </c>
      <c r="E35" s="23"/>
      <c r="F35" s="21"/>
      <c r="G35" s="25"/>
      <c r="H35" s="14"/>
    </row>
    <row r="36" spans="1:8" ht="33" customHeight="1">
      <c r="A36" s="464"/>
      <c r="B36" s="35" t="s">
        <v>188</v>
      </c>
      <c r="C36" s="34" t="s">
        <v>2829</v>
      </c>
      <c r="D36" s="36">
        <v>5</v>
      </c>
      <c r="E36" s="23" t="s">
        <v>2810</v>
      </c>
      <c r="F36" s="21" t="s">
        <v>106</v>
      </c>
      <c r="G36" s="25"/>
      <c r="H36" s="14"/>
    </row>
    <row r="37" spans="1:8" ht="33" customHeight="1">
      <c r="A37" s="464" t="s">
        <v>165</v>
      </c>
      <c r="B37" s="20" t="s">
        <v>166</v>
      </c>
      <c r="C37" s="37"/>
      <c r="D37" s="38">
        <v>10</v>
      </c>
      <c r="E37" s="39"/>
      <c r="F37" s="39"/>
      <c r="G37" s="40"/>
      <c r="H37" s="14"/>
    </row>
    <row r="38" spans="1:8" ht="33" customHeight="1">
      <c r="A38" s="464"/>
      <c r="B38" s="20" t="s">
        <v>167</v>
      </c>
      <c r="C38" s="21" t="s">
        <v>2830</v>
      </c>
      <c r="D38" s="36">
        <v>10</v>
      </c>
      <c r="E38" s="23" t="s">
        <v>2810</v>
      </c>
      <c r="F38" s="21" t="s">
        <v>106</v>
      </c>
      <c r="G38" s="40"/>
      <c r="H38" s="14"/>
    </row>
    <row r="39" spans="1:8">
      <c r="H39" s="14"/>
    </row>
    <row r="40" spans="1:8">
      <c r="H40" s="14"/>
    </row>
    <row r="41" spans="1:8">
      <c r="H41" s="14"/>
    </row>
    <row r="42" spans="1:8">
      <c r="H42" s="14"/>
    </row>
    <row r="43" spans="1:8">
      <c r="H43" s="14"/>
    </row>
    <row r="44" spans="1:8">
      <c r="H44" s="14"/>
    </row>
    <row r="45" spans="1:8">
      <c r="H45" s="14"/>
    </row>
    <row r="46" spans="1:8">
      <c r="H46" s="14"/>
    </row>
    <row r="47" spans="1:8">
      <c r="H47" s="14"/>
    </row>
    <row r="48" spans="1:8">
      <c r="H48" s="14"/>
    </row>
    <row r="49" spans="8:8">
      <c r="H49" s="14"/>
    </row>
    <row r="50" spans="8:8">
      <c r="H50" s="14"/>
    </row>
    <row r="51" spans="8:8">
      <c r="H51" s="14"/>
    </row>
    <row r="52" spans="8:8">
      <c r="H52" s="14"/>
    </row>
    <row r="53" spans="8:8">
      <c r="H53" s="14"/>
    </row>
    <row r="54" spans="8:8">
      <c r="H54" s="14"/>
    </row>
    <row r="55" spans="8:8">
      <c r="H55" s="14"/>
    </row>
    <row r="56" spans="8:8">
      <c r="H56" s="14"/>
    </row>
    <row r="57" spans="8:8">
      <c r="H57" s="14"/>
    </row>
    <row r="58" spans="8:8">
      <c r="H58" s="14"/>
    </row>
    <row r="59" spans="8:8">
      <c r="H59" s="14"/>
    </row>
    <row r="60" spans="8:8">
      <c r="H60" s="14"/>
    </row>
    <row r="61" spans="8:8">
      <c r="H61" s="14"/>
    </row>
    <row r="62" spans="8:8">
      <c r="H62" s="14"/>
    </row>
    <row r="63" spans="8:8">
      <c r="H63" s="14"/>
    </row>
    <row r="64" spans="8:8">
      <c r="H64" s="14"/>
    </row>
    <row r="65" spans="8:8">
      <c r="H65" s="14"/>
    </row>
    <row r="66" spans="8:8">
      <c r="H66" s="14"/>
    </row>
    <row r="67" spans="8:8">
      <c r="H67" s="14"/>
    </row>
    <row r="68" spans="8:8">
      <c r="H68" s="14"/>
    </row>
    <row r="69" spans="8:8">
      <c r="H69" s="14"/>
    </row>
    <row r="70" spans="8:8">
      <c r="H70" s="14"/>
    </row>
    <row r="71" spans="8:8">
      <c r="H71" s="14"/>
    </row>
    <row r="72" spans="8:8">
      <c r="H72" s="14"/>
    </row>
    <row r="73" spans="8:8">
      <c r="H73" s="14"/>
    </row>
    <row r="74" spans="8:8">
      <c r="H74" s="14"/>
    </row>
    <row r="75" spans="8:8">
      <c r="H75" s="14"/>
    </row>
    <row r="76" spans="8:8">
      <c r="H76" s="14"/>
    </row>
    <row r="77" spans="8:8">
      <c r="H77" s="14"/>
    </row>
    <row r="78" spans="8:8">
      <c r="H78" s="14"/>
    </row>
    <row r="79" spans="8:8">
      <c r="H79" s="14"/>
    </row>
    <row r="80" spans="8:8">
      <c r="H80" s="14"/>
    </row>
    <row r="81" spans="8:8">
      <c r="H81" s="14"/>
    </row>
    <row r="82" spans="8:8">
      <c r="H82" s="14"/>
    </row>
    <row r="83" spans="8:8">
      <c r="H83" s="14"/>
    </row>
    <row r="84" spans="8:8">
      <c r="H84" s="14"/>
    </row>
    <row r="85" spans="8:8">
      <c r="H85" s="14"/>
    </row>
    <row r="86" spans="8:8">
      <c r="H86" s="14"/>
    </row>
    <row r="87" spans="8:8">
      <c r="H87" s="14"/>
    </row>
    <row r="88" spans="8:8">
      <c r="H88" s="14"/>
    </row>
    <row r="89" spans="8:8">
      <c r="H89" s="14"/>
    </row>
    <row r="90" spans="8:8">
      <c r="H90" s="14"/>
    </row>
    <row r="91" spans="8:8">
      <c r="H91" s="14"/>
    </row>
    <row r="92" spans="8:8">
      <c r="H92" s="14"/>
    </row>
    <row r="93" spans="8:8">
      <c r="H93" s="14"/>
    </row>
    <row r="94" spans="8:8">
      <c r="H94" s="14"/>
    </row>
    <row r="95" spans="8:8">
      <c r="H95" s="14"/>
    </row>
    <row r="96" spans="8:8">
      <c r="H96" s="14"/>
    </row>
    <row r="97" spans="8:8">
      <c r="H97" s="14"/>
    </row>
    <row r="98" spans="8:8">
      <c r="H98" s="14"/>
    </row>
    <row r="99" spans="8:8">
      <c r="H99" s="14"/>
    </row>
    <row r="100" spans="8:8">
      <c r="H100" s="14"/>
    </row>
    <row r="101" spans="8:8">
      <c r="H101" s="14"/>
    </row>
    <row r="102" spans="8:8">
      <c r="H102" s="14"/>
    </row>
    <row r="103" spans="8:8">
      <c r="H103" s="14"/>
    </row>
    <row r="104" spans="8:8">
      <c r="H104" s="14"/>
    </row>
    <row r="105" spans="8:8">
      <c r="H105" s="14"/>
    </row>
    <row r="106" spans="8:8">
      <c r="H106" s="14"/>
    </row>
    <row r="107" spans="8:8">
      <c r="H107" s="14"/>
    </row>
    <row r="108" spans="8:8">
      <c r="H108" s="14"/>
    </row>
    <row r="109" spans="8:8">
      <c r="H109" s="14"/>
    </row>
    <row r="110" spans="8:8">
      <c r="H110" s="14"/>
    </row>
    <row r="111" spans="8:8">
      <c r="H111" s="14"/>
    </row>
    <row r="112" spans="8:8">
      <c r="H112" s="14"/>
    </row>
    <row r="113" spans="8:8">
      <c r="H113" s="14"/>
    </row>
  </sheetData>
  <mergeCells count="19">
    <mergeCell ref="A31:A32"/>
    <mergeCell ref="A33:A34"/>
    <mergeCell ref="A35:A36"/>
    <mergeCell ref="A37:A38"/>
    <mergeCell ref="E28:F28"/>
    <mergeCell ref="A20:A21"/>
    <mergeCell ref="A22:A24"/>
    <mergeCell ref="A25:A27"/>
    <mergeCell ref="A28:A30"/>
    <mergeCell ref="A2:G2"/>
    <mergeCell ref="A4:B4"/>
    <mergeCell ref="A5:B5"/>
    <mergeCell ref="E11:F11"/>
    <mergeCell ref="E20:F20"/>
    <mergeCell ref="A6:A10"/>
    <mergeCell ref="A11:A12"/>
    <mergeCell ref="A13:A14"/>
    <mergeCell ref="A15:A16"/>
    <mergeCell ref="A17:A19"/>
  </mergeCells>
  <phoneticPr fontId="105" type="noConversion"/>
  <pageMargins left="0.74803149606299213" right="0.74803149606299213" top="0.98425196850393704" bottom="0.98425196850393704" header="0.51181102362204722" footer="0.51181102362204722"/>
  <pageSetup paperSize="9" scale="80" fitToHeight="0"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workbookViewId="0">
      <selection activeCell="M12" sqref="M12"/>
    </sheetView>
  </sheetViews>
  <sheetFormatPr defaultColWidth="9" defaultRowHeight="14.25"/>
  <cols>
    <col min="1" max="1" width="8" customWidth="1"/>
    <col min="2" max="2" width="7.75" customWidth="1"/>
    <col min="3" max="3" width="18" customWidth="1"/>
    <col min="4" max="4" width="14.125" style="1" customWidth="1"/>
    <col min="5" max="5" width="11.875" style="1" customWidth="1"/>
    <col min="6" max="6" width="15.375" style="1" customWidth="1"/>
    <col min="7" max="7" width="9" style="1"/>
    <col min="8" max="8" width="38.625" style="1" customWidth="1"/>
    <col min="9" max="9" width="10" style="1" customWidth="1"/>
  </cols>
  <sheetData>
    <row r="1" spans="1:12" ht="18" customHeight="1">
      <c r="A1" s="2" t="s">
        <v>2831</v>
      </c>
    </row>
    <row r="2" spans="1:12" ht="36.950000000000003" customHeight="1">
      <c r="A2" s="279" t="s">
        <v>2832</v>
      </c>
      <c r="B2" s="279"/>
      <c r="C2" s="279"/>
      <c r="D2" s="279"/>
      <c r="E2" s="279"/>
      <c r="F2" s="279"/>
      <c r="G2" s="279"/>
      <c r="H2" s="279"/>
      <c r="I2" s="279"/>
    </row>
    <row r="3" spans="1:12" ht="24" customHeight="1">
      <c r="A3" s="280" t="s">
        <v>2833</v>
      </c>
      <c r="B3" s="280"/>
      <c r="C3" s="280"/>
      <c r="D3" s="280"/>
      <c r="E3" s="280"/>
      <c r="F3" s="280"/>
      <c r="G3" s="280"/>
      <c r="H3" s="280"/>
      <c r="I3" s="280"/>
    </row>
    <row r="4" spans="1:12" ht="21" customHeight="1">
      <c r="H4" s="3" t="s">
        <v>198</v>
      </c>
    </row>
    <row r="5" spans="1:12" ht="21.95" customHeight="1">
      <c r="A5" s="4" t="s">
        <v>199</v>
      </c>
      <c r="B5" s="4" t="s">
        <v>1</v>
      </c>
      <c r="C5" s="5" t="s">
        <v>200</v>
      </c>
      <c r="D5" s="6" t="s">
        <v>201</v>
      </c>
      <c r="E5" s="6" t="s">
        <v>202</v>
      </c>
      <c r="F5" s="6" t="s">
        <v>203</v>
      </c>
      <c r="G5" s="7" t="s">
        <v>204</v>
      </c>
      <c r="H5" s="8" t="s">
        <v>205</v>
      </c>
      <c r="I5" s="4" t="s">
        <v>206</v>
      </c>
    </row>
    <row r="6" spans="1:12" ht="21.95" customHeight="1">
      <c r="A6" s="283" t="s">
        <v>4</v>
      </c>
      <c r="B6" s="283"/>
      <c r="C6" s="283"/>
      <c r="D6" s="6"/>
      <c r="E6" s="6"/>
      <c r="F6" s="6"/>
      <c r="G6" s="7"/>
      <c r="H6" s="8"/>
      <c r="I6" s="4">
        <f>I7+I47</f>
        <v>50</v>
      </c>
    </row>
    <row r="7" spans="1:12" ht="21.95" customHeight="1">
      <c r="A7" s="283" t="s">
        <v>5</v>
      </c>
      <c r="B7" s="283"/>
      <c r="C7" s="283"/>
      <c r="D7" s="6"/>
      <c r="E7" s="6"/>
      <c r="F7" s="6"/>
      <c r="G7" s="7"/>
      <c r="H7" s="8"/>
      <c r="I7" s="4">
        <f>I8+I45</f>
        <v>41</v>
      </c>
    </row>
    <row r="8" spans="1:12" ht="21.95" customHeight="1">
      <c r="A8" s="283" t="s">
        <v>6</v>
      </c>
      <c r="B8" s="283"/>
      <c r="C8" s="283"/>
      <c r="D8" s="6"/>
      <c r="E8" s="6"/>
      <c r="F8" s="6"/>
      <c r="G8" s="7"/>
      <c r="H8" s="8"/>
      <c r="I8" s="4">
        <f>SUM(I9,I12,I15:I23,I24,I27,I30:I31,I32,I35:I36,I37,I40:I44)</f>
        <v>40</v>
      </c>
    </row>
    <row r="9" spans="1:12" ht="21.95" customHeight="1">
      <c r="A9" s="474" t="s">
        <v>7</v>
      </c>
      <c r="B9" s="475">
        <v>100003</v>
      </c>
      <c r="C9" s="476" t="s">
        <v>11</v>
      </c>
      <c r="D9" s="6" t="s">
        <v>3</v>
      </c>
      <c r="E9" s="6"/>
      <c r="F9" s="6"/>
      <c r="G9" s="7"/>
      <c r="H9" s="8"/>
      <c r="I9" s="4">
        <f>SUM(I10:I11)</f>
        <v>2</v>
      </c>
    </row>
    <row r="10" spans="1:12" ht="29.1" customHeight="1">
      <c r="A10" s="474"/>
      <c r="B10" s="475"/>
      <c r="C10" s="476"/>
      <c r="D10" s="9" t="s">
        <v>2834</v>
      </c>
      <c r="E10" s="10" t="s">
        <v>208</v>
      </c>
      <c r="F10" s="10" t="s">
        <v>2835</v>
      </c>
      <c r="G10" s="10" t="s">
        <v>2836</v>
      </c>
      <c r="H10" s="10" t="s">
        <v>2837</v>
      </c>
      <c r="I10" s="10">
        <v>1</v>
      </c>
    </row>
    <row r="11" spans="1:12" ht="29.1" customHeight="1">
      <c r="A11" s="474"/>
      <c r="B11" s="475"/>
      <c r="C11" s="476"/>
      <c r="D11" s="9" t="s">
        <v>2838</v>
      </c>
      <c r="E11" s="10" t="s">
        <v>208</v>
      </c>
      <c r="F11" s="10" t="s">
        <v>2835</v>
      </c>
      <c r="G11" s="10" t="s">
        <v>2839</v>
      </c>
      <c r="H11" s="10" t="s">
        <v>2840</v>
      </c>
      <c r="I11" s="10">
        <v>1</v>
      </c>
    </row>
    <row r="12" spans="1:12" ht="29.1" customHeight="1">
      <c r="A12" s="474"/>
      <c r="B12" s="475">
        <v>100006</v>
      </c>
      <c r="C12" s="476" t="s">
        <v>14</v>
      </c>
      <c r="D12" s="11" t="s">
        <v>3</v>
      </c>
      <c r="E12" s="10"/>
      <c r="F12" s="10"/>
      <c r="G12" s="10"/>
      <c r="H12" s="10"/>
      <c r="I12" s="11">
        <f>SUM(I13:I14)</f>
        <v>2</v>
      </c>
    </row>
    <row r="13" spans="1:12" ht="29.1" customHeight="1">
      <c r="A13" s="474"/>
      <c r="B13" s="475"/>
      <c r="C13" s="476"/>
      <c r="D13" s="9" t="s">
        <v>2841</v>
      </c>
      <c r="E13" s="10" t="s">
        <v>208</v>
      </c>
      <c r="F13" s="10" t="s">
        <v>2835</v>
      </c>
      <c r="G13" s="10" t="s">
        <v>2842</v>
      </c>
      <c r="H13" s="10" t="s">
        <v>2843</v>
      </c>
      <c r="I13" s="10">
        <v>1</v>
      </c>
      <c r="L13" s="12"/>
    </row>
    <row r="14" spans="1:12" ht="29.1" customHeight="1">
      <c r="A14" s="474"/>
      <c r="B14" s="475"/>
      <c r="C14" s="476"/>
      <c r="D14" s="9" t="s">
        <v>2844</v>
      </c>
      <c r="E14" s="10" t="s">
        <v>208</v>
      </c>
      <c r="F14" s="10" t="s">
        <v>2835</v>
      </c>
      <c r="G14" s="10" t="s">
        <v>2845</v>
      </c>
      <c r="H14" s="10" t="s">
        <v>2846</v>
      </c>
      <c r="I14" s="10">
        <v>1</v>
      </c>
    </row>
    <row r="15" spans="1:12" ht="29.1" customHeight="1">
      <c r="A15" s="474"/>
      <c r="B15" s="9">
        <v>100009</v>
      </c>
      <c r="C15" s="10" t="s">
        <v>17</v>
      </c>
      <c r="D15" s="9" t="s">
        <v>2847</v>
      </c>
      <c r="E15" s="10" t="s">
        <v>208</v>
      </c>
      <c r="F15" s="10" t="s">
        <v>2835</v>
      </c>
      <c r="G15" s="10" t="s">
        <v>2848</v>
      </c>
      <c r="H15" s="10" t="s">
        <v>2849</v>
      </c>
      <c r="I15" s="10">
        <v>1</v>
      </c>
    </row>
    <row r="16" spans="1:12" ht="29.1" customHeight="1">
      <c r="A16" s="474"/>
      <c r="B16" s="9">
        <v>100010</v>
      </c>
      <c r="C16" s="10" t="s">
        <v>18</v>
      </c>
      <c r="D16" s="9" t="s">
        <v>2850</v>
      </c>
      <c r="E16" s="10" t="s">
        <v>230</v>
      </c>
      <c r="F16" s="10" t="s">
        <v>2835</v>
      </c>
      <c r="G16" s="10" t="s">
        <v>2851</v>
      </c>
      <c r="H16" s="10" t="s">
        <v>2852</v>
      </c>
      <c r="I16" s="10">
        <v>3</v>
      </c>
    </row>
    <row r="17" spans="1:9" ht="29.1" customHeight="1">
      <c r="A17" s="474"/>
      <c r="B17" s="9">
        <v>100012</v>
      </c>
      <c r="C17" s="10" t="s">
        <v>20</v>
      </c>
      <c r="D17" s="9" t="s">
        <v>2853</v>
      </c>
      <c r="E17" s="10" t="s">
        <v>208</v>
      </c>
      <c r="F17" s="10" t="s">
        <v>2835</v>
      </c>
      <c r="G17" s="10" t="s">
        <v>2854</v>
      </c>
      <c r="H17" s="10" t="s">
        <v>2855</v>
      </c>
      <c r="I17" s="10">
        <v>1</v>
      </c>
    </row>
    <row r="18" spans="1:9" ht="29.1" customHeight="1">
      <c r="A18" s="474"/>
      <c r="B18" s="9">
        <v>100013</v>
      </c>
      <c r="C18" s="10" t="s">
        <v>21</v>
      </c>
      <c r="D18" s="9" t="s">
        <v>2856</v>
      </c>
      <c r="E18" s="10" t="s">
        <v>208</v>
      </c>
      <c r="F18" s="10" t="s">
        <v>2835</v>
      </c>
      <c r="G18" s="10" t="s">
        <v>2857</v>
      </c>
      <c r="H18" s="10" t="s">
        <v>2858</v>
      </c>
      <c r="I18" s="10">
        <v>1</v>
      </c>
    </row>
    <row r="19" spans="1:9" ht="29.1" customHeight="1">
      <c r="A19" s="474"/>
      <c r="B19" s="9">
        <v>100014</v>
      </c>
      <c r="C19" s="10" t="s">
        <v>22</v>
      </c>
      <c r="D19" s="9" t="s">
        <v>2859</v>
      </c>
      <c r="E19" s="10" t="s">
        <v>208</v>
      </c>
      <c r="F19" s="10" t="s">
        <v>2835</v>
      </c>
      <c r="G19" s="10" t="s">
        <v>2860</v>
      </c>
      <c r="H19" s="9" t="s">
        <v>2861</v>
      </c>
      <c r="I19" s="10">
        <v>1</v>
      </c>
    </row>
    <row r="20" spans="1:9" ht="29.1" customHeight="1">
      <c r="A20" s="474"/>
      <c r="B20" s="9">
        <v>100015</v>
      </c>
      <c r="C20" s="10" t="s">
        <v>23</v>
      </c>
      <c r="D20" s="9" t="s">
        <v>2862</v>
      </c>
      <c r="E20" s="10" t="s">
        <v>230</v>
      </c>
      <c r="F20" s="10" t="s">
        <v>2835</v>
      </c>
      <c r="G20" s="10" t="s">
        <v>2863</v>
      </c>
      <c r="H20" s="10" t="s">
        <v>2864</v>
      </c>
      <c r="I20" s="10">
        <v>3</v>
      </c>
    </row>
    <row r="21" spans="1:9" ht="29.1" customHeight="1">
      <c r="A21" s="474"/>
      <c r="B21" s="9">
        <v>100016</v>
      </c>
      <c r="C21" s="10" t="s">
        <v>24</v>
      </c>
      <c r="D21" s="9" t="s">
        <v>2865</v>
      </c>
      <c r="E21" s="10" t="s">
        <v>208</v>
      </c>
      <c r="F21" s="10" t="s">
        <v>2835</v>
      </c>
      <c r="G21" s="10" t="s">
        <v>2866</v>
      </c>
      <c r="H21" s="10" t="s">
        <v>2867</v>
      </c>
      <c r="I21" s="10">
        <v>1</v>
      </c>
    </row>
    <row r="22" spans="1:9" ht="29.1" customHeight="1">
      <c r="A22" s="474"/>
      <c r="B22" s="9">
        <v>100019</v>
      </c>
      <c r="C22" s="10" t="s">
        <v>27</v>
      </c>
      <c r="D22" s="9" t="s">
        <v>2868</v>
      </c>
      <c r="E22" s="10" t="s">
        <v>208</v>
      </c>
      <c r="F22" s="10" t="s">
        <v>2835</v>
      </c>
      <c r="G22" s="10" t="s">
        <v>2869</v>
      </c>
      <c r="H22" s="10" t="s">
        <v>2870</v>
      </c>
      <c r="I22" s="10">
        <v>1</v>
      </c>
    </row>
    <row r="23" spans="1:9" ht="29.1" customHeight="1">
      <c r="A23" s="474"/>
      <c r="B23" s="9">
        <v>100025</v>
      </c>
      <c r="C23" s="10" t="s">
        <v>33</v>
      </c>
      <c r="D23" s="9" t="s">
        <v>2871</v>
      </c>
      <c r="E23" s="10" t="s">
        <v>230</v>
      </c>
      <c r="F23" s="10" t="s">
        <v>2835</v>
      </c>
      <c r="G23" s="10" t="s">
        <v>2661</v>
      </c>
      <c r="H23" s="10" t="s">
        <v>2872</v>
      </c>
      <c r="I23" s="10">
        <v>3</v>
      </c>
    </row>
    <row r="24" spans="1:9" ht="29.1" customHeight="1">
      <c r="A24" s="474"/>
      <c r="B24" s="475">
        <v>100027</v>
      </c>
      <c r="C24" s="476" t="s">
        <v>35</v>
      </c>
      <c r="D24" s="11" t="s">
        <v>3</v>
      </c>
      <c r="E24" s="10"/>
      <c r="F24" s="10"/>
      <c r="G24" s="10"/>
      <c r="H24" s="10"/>
      <c r="I24" s="11">
        <f>SUM(I25:I26)</f>
        <v>2</v>
      </c>
    </row>
    <row r="25" spans="1:9" ht="29.1" customHeight="1">
      <c r="A25" s="474"/>
      <c r="B25" s="475"/>
      <c r="C25" s="476"/>
      <c r="D25" s="9" t="s">
        <v>2873</v>
      </c>
      <c r="E25" s="10" t="s">
        <v>208</v>
      </c>
      <c r="F25" s="10" t="s">
        <v>2835</v>
      </c>
      <c r="G25" s="10" t="s">
        <v>2874</v>
      </c>
      <c r="H25" s="9" t="s">
        <v>2875</v>
      </c>
      <c r="I25" s="10">
        <v>1</v>
      </c>
    </row>
    <row r="26" spans="1:9" ht="29.1" customHeight="1">
      <c r="A26" s="474"/>
      <c r="B26" s="475"/>
      <c r="C26" s="476"/>
      <c r="D26" s="9" t="s">
        <v>2876</v>
      </c>
      <c r="E26" s="10" t="s">
        <v>208</v>
      </c>
      <c r="F26" s="10" t="s">
        <v>2835</v>
      </c>
      <c r="G26" s="10" t="s">
        <v>2877</v>
      </c>
      <c r="H26" s="10" t="s">
        <v>2878</v>
      </c>
      <c r="I26" s="10">
        <v>1</v>
      </c>
    </row>
    <row r="27" spans="1:9" ht="29.1" customHeight="1">
      <c r="A27" s="474"/>
      <c r="B27" s="475">
        <v>100030</v>
      </c>
      <c r="C27" s="476" t="s">
        <v>38</v>
      </c>
      <c r="D27" s="11" t="s">
        <v>3</v>
      </c>
      <c r="E27" s="10"/>
      <c r="F27" s="10"/>
      <c r="G27" s="10"/>
      <c r="H27" s="10"/>
      <c r="I27" s="11">
        <f>SUM(I28:I29)</f>
        <v>2</v>
      </c>
    </row>
    <row r="28" spans="1:9" ht="29.1" customHeight="1">
      <c r="A28" s="474"/>
      <c r="B28" s="475"/>
      <c r="C28" s="476"/>
      <c r="D28" s="9" t="s">
        <v>2879</v>
      </c>
      <c r="E28" s="10" t="s">
        <v>208</v>
      </c>
      <c r="F28" s="10" t="s">
        <v>2835</v>
      </c>
      <c r="G28" s="10" t="s">
        <v>2880</v>
      </c>
      <c r="H28" s="10" t="s">
        <v>2881</v>
      </c>
      <c r="I28" s="10">
        <v>1</v>
      </c>
    </row>
    <row r="29" spans="1:9" ht="29.1" customHeight="1">
      <c r="A29" s="474"/>
      <c r="B29" s="475"/>
      <c r="C29" s="476"/>
      <c r="D29" s="9" t="s">
        <v>2882</v>
      </c>
      <c r="E29" s="10" t="s">
        <v>208</v>
      </c>
      <c r="F29" s="10" t="s">
        <v>2835</v>
      </c>
      <c r="G29" s="10" t="s">
        <v>2883</v>
      </c>
      <c r="H29" s="10" t="s">
        <v>2884</v>
      </c>
      <c r="I29" s="10">
        <v>1</v>
      </c>
    </row>
    <row r="30" spans="1:9" ht="29.1" customHeight="1">
      <c r="A30" s="474"/>
      <c r="B30" s="9">
        <v>100031</v>
      </c>
      <c r="C30" s="10" t="s">
        <v>39</v>
      </c>
      <c r="D30" s="9" t="s">
        <v>2885</v>
      </c>
      <c r="E30" s="10" t="s">
        <v>208</v>
      </c>
      <c r="F30" s="10" t="s">
        <v>2835</v>
      </c>
      <c r="G30" s="10" t="s">
        <v>2886</v>
      </c>
      <c r="H30" s="10" t="s">
        <v>2887</v>
      </c>
      <c r="I30" s="10">
        <v>1</v>
      </c>
    </row>
    <row r="31" spans="1:9" ht="29.1" customHeight="1">
      <c r="A31" s="474"/>
      <c r="B31" s="9">
        <v>100032</v>
      </c>
      <c r="C31" s="10" t="s">
        <v>40</v>
      </c>
      <c r="D31" s="9" t="s">
        <v>2888</v>
      </c>
      <c r="E31" s="10" t="s">
        <v>208</v>
      </c>
      <c r="F31" s="10" t="s">
        <v>2835</v>
      </c>
      <c r="G31" s="10" t="s">
        <v>2889</v>
      </c>
      <c r="H31" s="10" t="s">
        <v>2890</v>
      </c>
      <c r="I31" s="10">
        <v>1</v>
      </c>
    </row>
    <row r="32" spans="1:9" ht="29.1" customHeight="1">
      <c r="A32" s="474"/>
      <c r="B32" s="475">
        <v>100033</v>
      </c>
      <c r="C32" s="476" t="s">
        <v>41</v>
      </c>
      <c r="D32" s="11" t="s">
        <v>3</v>
      </c>
      <c r="E32" s="10"/>
      <c r="F32" s="10"/>
      <c r="G32" s="10"/>
      <c r="H32" s="10"/>
      <c r="I32" s="11">
        <f>SUM(I33:I34)</f>
        <v>2</v>
      </c>
    </row>
    <row r="33" spans="1:9" ht="29.1" customHeight="1">
      <c r="A33" s="474"/>
      <c r="B33" s="475"/>
      <c r="C33" s="476"/>
      <c r="D33" s="9" t="s">
        <v>2891</v>
      </c>
      <c r="E33" s="10" t="s">
        <v>208</v>
      </c>
      <c r="F33" s="10" t="s">
        <v>2835</v>
      </c>
      <c r="G33" s="10" t="s">
        <v>2892</v>
      </c>
      <c r="H33" s="10" t="s">
        <v>2893</v>
      </c>
      <c r="I33" s="10">
        <v>1</v>
      </c>
    </row>
    <row r="34" spans="1:9" ht="29.1" customHeight="1">
      <c r="A34" s="474"/>
      <c r="B34" s="475"/>
      <c r="C34" s="476"/>
      <c r="D34" s="9" t="s">
        <v>2894</v>
      </c>
      <c r="E34" s="10" t="s">
        <v>208</v>
      </c>
      <c r="F34" s="10" t="s">
        <v>2835</v>
      </c>
      <c r="G34" s="10" t="s">
        <v>2895</v>
      </c>
      <c r="H34" s="10" t="s">
        <v>2896</v>
      </c>
      <c r="I34" s="10">
        <v>1</v>
      </c>
    </row>
    <row r="35" spans="1:9" ht="29.1" customHeight="1">
      <c r="A35" s="474"/>
      <c r="B35" s="9">
        <v>100034</v>
      </c>
      <c r="C35" s="10" t="s">
        <v>2897</v>
      </c>
      <c r="D35" s="9" t="s">
        <v>2898</v>
      </c>
      <c r="E35" s="10" t="s">
        <v>208</v>
      </c>
      <c r="F35" s="10" t="s">
        <v>2835</v>
      </c>
      <c r="G35" s="10" t="s">
        <v>2899</v>
      </c>
      <c r="H35" s="10" t="s">
        <v>2900</v>
      </c>
      <c r="I35" s="10">
        <v>1</v>
      </c>
    </row>
    <row r="36" spans="1:9" ht="29.1" customHeight="1">
      <c r="A36" s="474"/>
      <c r="B36" s="9">
        <v>100043</v>
      </c>
      <c r="C36" s="10" t="s">
        <v>47</v>
      </c>
      <c r="D36" s="9" t="s">
        <v>2901</v>
      </c>
      <c r="E36" s="10" t="s">
        <v>230</v>
      </c>
      <c r="F36" s="10" t="s">
        <v>2835</v>
      </c>
      <c r="G36" s="10" t="s">
        <v>2902</v>
      </c>
      <c r="H36" s="10" t="s">
        <v>2903</v>
      </c>
      <c r="I36" s="10">
        <v>3</v>
      </c>
    </row>
    <row r="37" spans="1:9" ht="29.1" customHeight="1">
      <c r="A37" s="474"/>
      <c r="B37" s="475">
        <v>100050</v>
      </c>
      <c r="C37" s="476" t="s">
        <v>49</v>
      </c>
      <c r="D37" s="11" t="s">
        <v>3</v>
      </c>
      <c r="E37" s="10"/>
      <c r="F37" s="10"/>
      <c r="G37" s="10"/>
      <c r="H37" s="10"/>
      <c r="I37" s="11">
        <f>SUM(I38:I39)</f>
        <v>2</v>
      </c>
    </row>
    <row r="38" spans="1:9" ht="29.1" customHeight="1">
      <c r="A38" s="474"/>
      <c r="B38" s="475"/>
      <c r="C38" s="476"/>
      <c r="D38" s="9" t="s">
        <v>2904</v>
      </c>
      <c r="E38" s="10" t="s">
        <v>208</v>
      </c>
      <c r="F38" s="10" t="s">
        <v>2835</v>
      </c>
      <c r="G38" s="10" t="s">
        <v>2905</v>
      </c>
      <c r="H38" s="10" t="s">
        <v>2906</v>
      </c>
      <c r="I38" s="10">
        <v>1</v>
      </c>
    </row>
    <row r="39" spans="1:9" ht="29.1" customHeight="1">
      <c r="A39" s="474"/>
      <c r="B39" s="475"/>
      <c r="C39" s="476"/>
      <c r="D39" s="9" t="s">
        <v>2907</v>
      </c>
      <c r="E39" s="10" t="s">
        <v>208</v>
      </c>
      <c r="F39" s="10" t="s">
        <v>2835</v>
      </c>
      <c r="G39" s="10" t="s">
        <v>2908</v>
      </c>
      <c r="H39" s="10" t="s">
        <v>2909</v>
      </c>
      <c r="I39" s="10">
        <v>1</v>
      </c>
    </row>
    <row r="40" spans="1:9" ht="29.1" customHeight="1">
      <c r="A40" s="474"/>
      <c r="B40" s="9">
        <v>100051</v>
      </c>
      <c r="C40" s="10" t="s">
        <v>50</v>
      </c>
      <c r="D40" s="9" t="s">
        <v>2910</v>
      </c>
      <c r="E40" s="10" t="s">
        <v>230</v>
      </c>
      <c r="F40" s="10" t="s">
        <v>2835</v>
      </c>
      <c r="G40" s="10" t="s">
        <v>2911</v>
      </c>
      <c r="H40" s="10" t="s">
        <v>2912</v>
      </c>
      <c r="I40" s="10">
        <v>3</v>
      </c>
    </row>
    <row r="41" spans="1:9" ht="29.1" customHeight="1">
      <c r="A41" s="474"/>
      <c r="B41" s="9">
        <v>100054</v>
      </c>
      <c r="C41" s="10" t="s">
        <v>51</v>
      </c>
      <c r="D41" s="9" t="s">
        <v>2913</v>
      </c>
      <c r="E41" s="10" t="s">
        <v>208</v>
      </c>
      <c r="F41" s="10" t="s">
        <v>2835</v>
      </c>
      <c r="G41" s="10" t="s">
        <v>2914</v>
      </c>
      <c r="H41" s="10" t="s">
        <v>2915</v>
      </c>
      <c r="I41" s="10">
        <v>1</v>
      </c>
    </row>
    <row r="42" spans="1:9" ht="29.1" customHeight="1">
      <c r="A42" s="474"/>
      <c r="B42" s="9">
        <v>210004</v>
      </c>
      <c r="C42" s="10" t="s">
        <v>61</v>
      </c>
      <c r="D42" s="9" t="s">
        <v>2916</v>
      </c>
      <c r="E42" s="10" t="s">
        <v>208</v>
      </c>
      <c r="F42" s="10" t="s">
        <v>2835</v>
      </c>
      <c r="G42" s="10" t="s">
        <v>2917</v>
      </c>
      <c r="H42" s="10" t="s">
        <v>2918</v>
      </c>
      <c r="I42" s="10">
        <v>1</v>
      </c>
    </row>
    <row r="43" spans="1:9" ht="29.1" customHeight="1">
      <c r="A43" s="474"/>
      <c r="B43" s="9">
        <v>252003</v>
      </c>
      <c r="C43" s="10" t="s">
        <v>62</v>
      </c>
      <c r="D43" s="9" t="s">
        <v>2919</v>
      </c>
      <c r="E43" s="10" t="s">
        <v>208</v>
      </c>
      <c r="F43" s="10" t="s">
        <v>2835</v>
      </c>
      <c r="G43" s="10" t="s">
        <v>2920</v>
      </c>
      <c r="H43" s="10" t="s">
        <v>2921</v>
      </c>
      <c r="I43" s="10">
        <v>1</v>
      </c>
    </row>
    <row r="44" spans="1:9" ht="29.1" customHeight="1">
      <c r="A44" s="474"/>
      <c r="B44" s="9">
        <v>400007</v>
      </c>
      <c r="C44" s="10" t="s">
        <v>64</v>
      </c>
      <c r="D44" s="9" t="s">
        <v>2922</v>
      </c>
      <c r="E44" s="10" t="s">
        <v>208</v>
      </c>
      <c r="F44" s="10" t="s">
        <v>2835</v>
      </c>
      <c r="G44" s="10" t="s">
        <v>2923</v>
      </c>
      <c r="H44" s="10" t="s">
        <v>2924</v>
      </c>
      <c r="I44" s="10">
        <v>1</v>
      </c>
    </row>
    <row r="45" spans="1:9" ht="29.1" customHeight="1">
      <c r="A45" s="283" t="s">
        <v>2925</v>
      </c>
      <c r="B45" s="283"/>
      <c r="C45" s="283"/>
      <c r="D45" s="9"/>
      <c r="E45" s="10"/>
      <c r="F45" s="10"/>
      <c r="G45" s="10"/>
      <c r="H45" s="10"/>
      <c r="I45" s="11">
        <v>1</v>
      </c>
    </row>
    <row r="46" spans="1:9" ht="29.1" customHeight="1">
      <c r="A46" s="9"/>
      <c r="B46" s="9">
        <v>999901</v>
      </c>
      <c r="C46" s="10" t="s">
        <v>101</v>
      </c>
      <c r="D46" s="9" t="s">
        <v>2926</v>
      </c>
      <c r="E46" s="10" t="s">
        <v>208</v>
      </c>
      <c r="F46" s="10" t="s">
        <v>2835</v>
      </c>
      <c r="G46" s="10" t="s">
        <v>2927</v>
      </c>
      <c r="H46" s="10" t="s">
        <v>2928</v>
      </c>
      <c r="I46" s="10">
        <v>1</v>
      </c>
    </row>
    <row r="47" spans="1:9" ht="29.1" customHeight="1">
      <c r="A47" s="473" t="s">
        <v>102</v>
      </c>
      <c r="B47" s="477"/>
      <c r="C47" s="477"/>
      <c r="D47" s="9"/>
      <c r="E47" s="10"/>
      <c r="F47" s="10"/>
      <c r="G47" s="10"/>
      <c r="H47" s="10"/>
      <c r="I47" s="11">
        <f>I48+I53+I55+I57+I59+I61+I63</f>
        <v>9</v>
      </c>
    </row>
    <row r="48" spans="1:9" ht="29.1" customHeight="1">
      <c r="A48" s="473" t="s">
        <v>103</v>
      </c>
      <c r="B48" s="473" t="s">
        <v>104</v>
      </c>
      <c r="C48" s="473"/>
      <c r="D48" s="9"/>
      <c r="E48" s="10"/>
      <c r="F48" s="10"/>
      <c r="G48" s="10"/>
      <c r="H48" s="10"/>
      <c r="I48" s="11">
        <f>I49</f>
        <v>3</v>
      </c>
    </row>
    <row r="49" spans="1:9" ht="29.1" customHeight="1">
      <c r="A49" s="473"/>
      <c r="B49" s="476" t="s">
        <v>1399</v>
      </c>
      <c r="C49" s="10" t="s">
        <v>3</v>
      </c>
      <c r="D49" s="9"/>
      <c r="E49" s="10"/>
      <c r="F49" s="10"/>
      <c r="G49" s="10"/>
      <c r="H49" s="10"/>
      <c r="I49" s="10">
        <f>SUM(I50:I52)</f>
        <v>3</v>
      </c>
    </row>
    <row r="50" spans="1:9" ht="29.1" customHeight="1">
      <c r="A50" s="473"/>
      <c r="B50" s="476"/>
      <c r="C50" s="10" t="s">
        <v>1438</v>
      </c>
      <c r="D50" s="9" t="s">
        <v>2929</v>
      </c>
      <c r="E50" s="10" t="s">
        <v>208</v>
      </c>
      <c r="F50" s="10" t="s">
        <v>2835</v>
      </c>
      <c r="G50" s="10" t="s">
        <v>2930</v>
      </c>
      <c r="H50" s="10" t="s">
        <v>2931</v>
      </c>
      <c r="I50" s="10">
        <v>1</v>
      </c>
    </row>
    <row r="51" spans="1:9" ht="29.1" customHeight="1">
      <c r="A51" s="473"/>
      <c r="B51" s="476"/>
      <c r="C51" s="10" t="s">
        <v>1506</v>
      </c>
      <c r="D51" s="9" t="s">
        <v>2932</v>
      </c>
      <c r="E51" s="10" t="s">
        <v>208</v>
      </c>
      <c r="F51" s="10" t="s">
        <v>2835</v>
      </c>
      <c r="G51" s="10" t="s">
        <v>2933</v>
      </c>
      <c r="H51" s="10" t="s">
        <v>2934</v>
      </c>
      <c r="I51" s="10">
        <v>1</v>
      </c>
    </row>
    <row r="52" spans="1:9" ht="29.1" customHeight="1">
      <c r="A52" s="473"/>
      <c r="B52" s="476"/>
      <c r="C52" s="10" t="s">
        <v>1478</v>
      </c>
      <c r="D52" s="9" t="s">
        <v>2935</v>
      </c>
      <c r="E52" s="10" t="s">
        <v>208</v>
      </c>
      <c r="F52" s="10" t="s">
        <v>2835</v>
      </c>
      <c r="G52" s="10" t="s">
        <v>2936</v>
      </c>
      <c r="H52" s="10" t="s">
        <v>2937</v>
      </c>
      <c r="I52" s="10">
        <v>1</v>
      </c>
    </row>
    <row r="53" spans="1:9" ht="29.1" customHeight="1">
      <c r="A53" s="473" t="s">
        <v>116</v>
      </c>
      <c r="B53" s="473" t="s">
        <v>117</v>
      </c>
      <c r="C53" s="473"/>
      <c r="D53" s="9"/>
      <c r="E53" s="10"/>
      <c r="F53" s="10"/>
      <c r="G53" s="10"/>
      <c r="H53" s="10"/>
      <c r="I53" s="11">
        <f t="shared" ref="I53:I57" si="0">I54</f>
        <v>1</v>
      </c>
    </row>
    <row r="54" spans="1:9" ht="29.1" customHeight="1">
      <c r="A54" s="473"/>
      <c r="B54" s="10" t="s">
        <v>1399</v>
      </c>
      <c r="C54" s="10" t="s">
        <v>1553</v>
      </c>
      <c r="D54" s="9" t="s">
        <v>2938</v>
      </c>
      <c r="E54" s="10" t="s">
        <v>208</v>
      </c>
      <c r="F54" s="10" t="s">
        <v>2835</v>
      </c>
      <c r="G54" s="10" t="s">
        <v>2939</v>
      </c>
      <c r="H54" s="9" t="s">
        <v>2940</v>
      </c>
      <c r="I54" s="10">
        <v>1</v>
      </c>
    </row>
    <row r="55" spans="1:9" ht="29.1" customHeight="1">
      <c r="A55" s="473" t="s">
        <v>149</v>
      </c>
      <c r="B55" s="473" t="s">
        <v>150</v>
      </c>
      <c r="C55" s="473"/>
      <c r="D55" s="9"/>
      <c r="E55" s="10"/>
      <c r="F55" s="10"/>
      <c r="G55" s="10"/>
      <c r="H55" s="9"/>
      <c r="I55" s="11">
        <f t="shared" si="0"/>
        <v>1</v>
      </c>
    </row>
    <row r="56" spans="1:9" ht="29.1" customHeight="1">
      <c r="A56" s="473"/>
      <c r="B56" s="10" t="s">
        <v>1399</v>
      </c>
      <c r="C56" s="10" t="s">
        <v>1651</v>
      </c>
      <c r="D56" s="9" t="s">
        <v>2941</v>
      </c>
      <c r="E56" s="10" t="s">
        <v>208</v>
      </c>
      <c r="F56" s="10" t="s">
        <v>2835</v>
      </c>
      <c r="G56" s="10" t="s">
        <v>2942</v>
      </c>
      <c r="H56" s="10" t="s">
        <v>2943</v>
      </c>
      <c r="I56" s="10">
        <v>1</v>
      </c>
    </row>
    <row r="57" spans="1:9" ht="29.1" customHeight="1">
      <c r="A57" s="473" t="s">
        <v>159</v>
      </c>
      <c r="B57" s="473" t="s">
        <v>160</v>
      </c>
      <c r="C57" s="473"/>
      <c r="D57" s="9"/>
      <c r="E57" s="10"/>
      <c r="F57" s="10"/>
      <c r="G57" s="10"/>
      <c r="H57" s="10"/>
      <c r="I57" s="11">
        <f t="shared" si="0"/>
        <v>1</v>
      </c>
    </row>
    <row r="58" spans="1:9" ht="29.1" customHeight="1">
      <c r="A58" s="473"/>
      <c r="B58" s="10" t="s">
        <v>1399</v>
      </c>
      <c r="C58" s="10" t="s">
        <v>1745</v>
      </c>
      <c r="D58" s="9" t="s">
        <v>2944</v>
      </c>
      <c r="E58" s="10" t="s">
        <v>208</v>
      </c>
      <c r="F58" s="10" t="s">
        <v>2835</v>
      </c>
      <c r="G58" s="10" t="s">
        <v>2945</v>
      </c>
      <c r="H58" s="10" t="s">
        <v>2946</v>
      </c>
      <c r="I58" s="10">
        <v>1</v>
      </c>
    </row>
    <row r="59" spans="1:9" ht="29.1" customHeight="1">
      <c r="A59" s="473" t="s">
        <v>165</v>
      </c>
      <c r="B59" s="473" t="s">
        <v>166</v>
      </c>
      <c r="C59" s="473"/>
      <c r="D59" s="9"/>
      <c r="E59" s="10"/>
      <c r="F59" s="10"/>
      <c r="G59" s="10"/>
      <c r="H59" s="10"/>
      <c r="I59" s="11">
        <f t="shared" ref="I59:I63" si="1">I60</f>
        <v>1</v>
      </c>
    </row>
    <row r="60" spans="1:9" ht="29.1" customHeight="1">
      <c r="A60" s="473"/>
      <c r="B60" s="10" t="s">
        <v>1399</v>
      </c>
      <c r="C60" s="10" t="s">
        <v>1784</v>
      </c>
      <c r="D60" s="9" t="s">
        <v>2947</v>
      </c>
      <c r="E60" s="10" t="s">
        <v>208</v>
      </c>
      <c r="F60" s="10" t="s">
        <v>2835</v>
      </c>
      <c r="G60" s="10" t="s">
        <v>2948</v>
      </c>
      <c r="H60" s="10" t="s">
        <v>2949</v>
      </c>
      <c r="I60" s="10">
        <v>1</v>
      </c>
    </row>
    <row r="61" spans="1:9" ht="29.1" customHeight="1">
      <c r="A61" s="473" t="s">
        <v>171</v>
      </c>
      <c r="B61" s="473" t="s">
        <v>172</v>
      </c>
      <c r="C61" s="473"/>
      <c r="D61" s="9"/>
      <c r="E61" s="10"/>
      <c r="F61" s="10"/>
      <c r="G61" s="10"/>
      <c r="H61" s="10"/>
      <c r="I61" s="11">
        <f t="shared" si="1"/>
        <v>1</v>
      </c>
    </row>
    <row r="62" spans="1:9" ht="29.1" customHeight="1">
      <c r="A62" s="473"/>
      <c r="B62" s="10" t="s">
        <v>1399</v>
      </c>
      <c r="C62" s="10" t="s">
        <v>2441</v>
      </c>
      <c r="D62" s="9" t="s">
        <v>2950</v>
      </c>
      <c r="E62" s="10" t="s">
        <v>208</v>
      </c>
      <c r="F62" s="10" t="s">
        <v>2835</v>
      </c>
      <c r="G62" s="10" t="s">
        <v>2951</v>
      </c>
      <c r="H62" s="10" t="s">
        <v>2952</v>
      </c>
      <c r="I62" s="10">
        <v>1</v>
      </c>
    </row>
    <row r="63" spans="1:9" ht="29.1" customHeight="1">
      <c r="A63" s="473" t="s">
        <v>177</v>
      </c>
      <c r="B63" s="473" t="s">
        <v>178</v>
      </c>
      <c r="C63" s="473"/>
      <c r="D63" s="9"/>
      <c r="E63" s="10"/>
      <c r="F63" s="10"/>
      <c r="G63" s="10"/>
      <c r="H63" s="10"/>
      <c r="I63" s="11">
        <f t="shared" si="1"/>
        <v>1</v>
      </c>
    </row>
    <row r="64" spans="1:9" ht="29.1" customHeight="1">
      <c r="A64" s="473"/>
      <c r="B64" s="10" t="s">
        <v>1399</v>
      </c>
      <c r="C64" s="10" t="s">
        <v>2452</v>
      </c>
      <c r="D64" s="9" t="s">
        <v>2953</v>
      </c>
      <c r="E64" s="10" t="s">
        <v>208</v>
      </c>
      <c r="F64" s="10" t="s">
        <v>2835</v>
      </c>
      <c r="G64" s="10" t="s">
        <v>2954</v>
      </c>
      <c r="H64" s="10" t="s">
        <v>2955</v>
      </c>
      <c r="I64" s="10">
        <v>1</v>
      </c>
    </row>
    <row r="65" spans="9:9">
      <c r="I65" s="13"/>
    </row>
  </sheetData>
  <autoFilter ref="A5:I64"/>
  <mergeCells count="35">
    <mergeCell ref="A45:C45"/>
    <mergeCell ref="A47:C47"/>
    <mergeCell ref="B48:C48"/>
    <mergeCell ref="B57:C57"/>
    <mergeCell ref="B59:C59"/>
    <mergeCell ref="B61:C61"/>
    <mergeCell ref="B63:C63"/>
    <mergeCell ref="A9:A44"/>
    <mergeCell ref="A48:A52"/>
    <mergeCell ref="A53:A54"/>
    <mergeCell ref="A55:A56"/>
    <mergeCell ref="A57:A58"/>
    <mergeCell ref="A59:A60"/>
    <mergeCell ref="A61:A62"/>
    <mergeCell ref="A63:A64"/>
    <mergeCell ref="B9:B11"/>
    <mergeCell ref="B12:B14"/>
    <mergeCell ref="B24:B26"/>
    <mergeCell ref="B27:B29"/>
    <mergeCell ref="B53:C53"/>
    <mergeCell ref="B55:C55"/>
    <mergeCell ref="A2:I2"/>
    <mergeCell ref="A3:I3"/>
    <mergeCell ref="A6:C6"/>
    <mergeCell ref="A7:C7"/>
    <mergeCell ref="A8:C8"/>
    <mergeCell ref="B32:B34"/>
    <mergeCell ref="B37:B39"/>
    <mergeCell ref="B49:B52"/>
    <mergeCell ref="C9:C11"/>
    <mergeCell ref="C12:C14"/>
    <mergeCell ref="C24:C26"/>
    <mergeCell ref="C27:C29"/>
    <mergeCell ref="C32:C34"/>
    <mergeCell ref="C37:C39"/>
  </mergeCells>
  <phoneticPr fontId="105" type="noConversion"/>
  <pageMargins left="0.70866141732283472" right="0.47244094488188981" top="0.74803149606299213" bottom="0.47244094488188981" header="0.31496062992125984" footer="0.31496062992125984"/>
  <pageSetup paperSize="9" scale="63" fitToHeight="0" orientation="portrait" r:id="rId1"/>
  <headerFooter>
    <oddFooter>&amp;C&amp;"仿宋_GB2312"第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8</vt:i4>
      </vt:variant>
    </vt:vector>
  </HeadingPairs>
  <TitlesOfParts>
    <vt:vector size="16" baseType="lpstr">
      <vt:lpstr>附件1</vt:lpstr>
      <vt:lpstr>附件2</vt:lpstr>
      <vt:lpstr>附件3</vt:lpstr>
      <vt:lpstr>附件4</vt:lpstr>
      <vt:lpstr>附件5</vt:lpstr>
      <vt:lpstr>附件6</vt:lpstr>
      <vt:lpstr>附件7</vt:lpstr>
      <vt:lpstr>附件8</vt:lpstr>
      <vt:lpstr>附件1!Print_Titles</vt:lpstr>
      <vt:lpstr>附件2!Print_Titles</vt:lpstr>
      <vt:lpstr>附件3!Print_Titles</vt:lpstr>
      <vt:lpstr>附件4!Print_Titles</vt:lpstr>
      <vt:lpstr>附件5!Print_Titles</vt:lpstr>
      <vt:lpstr>附件6!Print_Titles</vt:lpstr>
      <vt:lpstr>附件7!Print_Titles</vt:lpstr>
      <vt:lpstr>附件8!Print_Titles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陈琳姿 null</cp:lastModifiedBy>
  <cp:lastPrinted>2023-07-25T02:08:09Z</cp:lastPrinted>
  <dcterms:created xsi:type="dcterms:W3CDTF">2008-09-11T17:22:00Z</dcterms:created>
  <dcterms:modified xsi:type="dcterms:W3CDTF">2023-07-25T07:20:14Z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B3423B875B744BF4AFFD4D22774176EB</vt:lpwstr>
  </property>
</Properties>
</file>