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75"/>
  </bookViews>
  <sheets>
    <sheet name="附件1" sheetId="17" r:id="rId1"/>
    <sheet name="附件2" sheetId="18" r:id="rId2"/>
  </sheets>
  <definedNames>
    <definedName name="_xlnm._FilterDatabase" localSheetId="0" hidden="1">附件1!$A$3:$XEY$3</definedName>
    <definedName name="_xlnm._FilterDatabase" localSheetId="1" hidden="1">附件2!$A$7:$H$1521</definedName>
    <definedName name="_xlnm.Print_Titles" localSheetId="0">附件1!$3:$3</definedName>
    <definedName name="_xlnm.Print_Titles" localSheetId="1">附件2!$4:$4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18" i="18" l="1"/>
  <c r="H1514" i="18"/>
  <c r="H1512" i="18"/>
  <c r="H1509" i="18"/>
  <c r="H1505" i="18"/>
  <c r="H1499" i="18"/>
  <c r="H1495" i="18"/>
  <c r="H1488" i="18"/>
  <c r="H1484" i="18"/>
  <c r="H1482" i="18"/>
  <c r="H1472" i="18"/>
  <c r="H1469" i="18"/>
  <c r="H1466" i="18"/>
  <c r="H1463" i="18"/>
  <c r="H1462" i="18"/>
  <c r="H1456" i="18"/>
  <c r="H1449" i="18"/>
  <c r="H1445" i="18"/>
  <c r="H1443" i="18"/>
  <c r="H1434" i="18"/>
  <c r="H1431" i="18"/>
  <c r="H1428" i="18"/>
  <c r="H1423" i="18"/>
  <c r="H1422" i="18"/>
  <c r="H1415" i="18"/>
  <c r="H1412" i="18"/>
  <c r="H1408" i="18"/>
  <c r="H1405" i="18"/>
  <c r="H1402" i="18"/>
  <c r="H1399" i="18"/>
  <c r="H1396" i="18"/>
  <c r="H1393" i="18"/>
  <c r="H1389" i="18"/>
  <c r="H1388" i="18"/>
  <c r="H1385" i="18"/>
  <c r="H1380" i="18"/>
  <c r="H1375" i="18"/>
  <c r="H1372" i="18"/>
  <c r="H1367" i="18"/>
  <c r="H1360" i="18"/>
  <c r="H1355" i="18"/>
  <c r="H1354" i="18"/>
  <c r="H1353" i="18"/>
  <c r="H1350" i="18"/>
  <c r="H1346" i="18"/>
  <c r="H1342" i="18"/>
  <c r="H1339" i="18"/>
  <c r="H1333" i="18"/>
  <c r="H1328" i="18"/>
  <c r="H1327" i="18"/>
  <c r="H1321" i="18"/>
  <c r="H1317" i="18"/>
  <c r="H1313" i="18"/>
  <c r="H1306" i="18"/>
  <c r="H1303" i="18"/>
  <c r="H1300" i="18"/>
  <c r="H1291" i="18"/>
  <c r="H1283" i="18"/>
  <c r="H1279" i="18"/>
  <c r="H1276" i="18"/>
  <c r="H1273" i="18"/>
  <c r="H1269" i="18"/>
  <c r="H1266" i="18"/>
  <c r="H1263" i="18"/>
  <c r="H1252" i="18"/>
  <c r="H1251" i="18"/>
  <c r="H1250" i="18"/>
  <c r="H1241" i="18"/>
  <c r="H1235" i="18"/>
  <c r="H1234" i="18"/>
  <c r="H1226" i="18"/>
  <c r="H1225" i="18"/>
  <c r="H1221" i="18"/>
  <c r="H1218" i="18"/>
  <c r="H1213" i="18"/>
  <c r="H1212" i="18"/>
  <c r="H1205" i="18"/>
  <c r="H1199" i="18"/>
  <c r="H1193" i="18"/>
  <c r="H1186" i="18"/>
  <c r="H1181" i="18"/>
  <c r="H1175" i="18"/>
  <c r="H1171" i="18"/>
  <c r="H1170" i="18"/>
  <c r="H1164" i="18"/>
  <c r="H1160" i="18"/>
  <c r="H1154" i="18"/>
  <c r="H1153" i="18"/>
  <c r="H1152" i="18"/>
  <c r="H1143" i="18"/>
  <c r="H1140" i="18"/>
  <c r="H1135" i="18"/>
  <c r="H1132" i="18"/>
  <c r="H1131" i="18"/>
  <c r="H1124" i="18"/>
  <c r="H1119" i="18"/>
  <c r="H1114" i="18"/>
  <c r="H1112" i="18"/>
  <c r="H1107" i="18"/>
  <c r="H1103" i="18"/>
  <c r="H1101" i="18"/>
  <c r="H1098" i="18"/>
  <c r="H1092" i="18"/>
  <c r="H1087" i="18"/>
  <c r="H1075" i="18"/>
  <c r="H1074" i="18"/>
  <c r="H1065" i="18"/>
  <c r="H1061" i="18"/>
  <c r="H1058" i="18"/>
  <c r="H1057" i="18"/>
  <c r="H1056" i="18"/>
  <c r="H1049" i="18"/>
  <c r="H1045" i="18"/>
  <c r="H1044" i="18"/>
  <c r="H1037" i="18"/>
  <c r="H1031" i="18"/>
  <c r="H1027" i="18"/>
  <c r="H1024" i="18"/>
  <c r="H1021" i="18"/>
  <c r="H1019" i="18"/>
  <c r="H1011" i="18"/>
  <c r="H1008" i="18"/>
  <c r="H1000" i="18"/>
  <c r="H998" i="18"/>
  <c r="H994" i="18"/>
  <c r="H992" i="18"/>
  <c r="H988" i="18"/>
  <c r="H986" i="18"/>
  <c r="H985" i="18"/>
  <c r="H981" i="18"/>
  <c r="H973" i="18"/>
  <c r="H970" i="18"/>
  <c r="H968" i="18"/>
  <c r="H967" i="18"/>
  <c r="H959" i="18"/>
  <c r="H958" i="18"/>
  <c r="H948" i="18"/>
  <c r="H943" i="18"/>
  <c r="H936" i="18"/>
  <c r="H933" i="18"/>
  <c r="H929" i="18"/>
  <c r="H928" i="18"/>
  <c r="H922" i="18"/>
  <c r="H912" i="18"/>
  <c r="H905" i="18"/>
  <c r="H892" i="18"/>
  <c r="H887" i="18"/>
  <c r="H876" i="18"/>
  <c r="H875" i="18"/>
  <c r="H874" i="18"/>
  <c r="H867" i="18"/>
  <c r="H866" i="18"/>
  <c r="H856" i="18"/>
  <c r="H853" i="18"/>
  <c r="H849" i="18"/>
  <c r="H846" i="18"/>
  <c r="H845" i="18"/>
  <c r="H841" i="18"/>
  <c r="H828" i="18"/>
  <c r="H823" i="18"/>
  <c r="H820" i="18"/>
  <c r="H819" i="18"/>
  <c r="H813" i="18"/>
  <c r="H812" i="18"/>
  <c r="H805" i="18"/>
  <c r="H804" i="18"/>
  <c r="H797" i="18"/>
  <c r="H794" i="18"/>
  <c r="H789" i="18"/>
  <c r="H787" i="18"/>
  <c r="H783" i="18"/>
  <c r="H779" i="18"/>
  <c r="H774" i="18"/>
  <c r="H765" i="18"/>
  <c r="H764" i="18"/>
  <c r="H763" i="18"/>
  <c r="H757" i="18"/>
  <c r="H753" i="18"/>
  <c r="H749" i="18"/>
  <c r="H745" i="18"/>
  <c r="H735" i="18"/>
  <c r="H734" i="18"/>
  <c r="H727" i="18"/>
  <c r="H719" i="18"/>
  <c r="H716" i="18"/>
  <c r="H714" i="18"/>
  <c r="H706" i="18"/>
  <c r="H698" i="18"/>
  <c r="H691" i="18"/>
  <c r="H688" i="18"/>
  <c r="H678" i="18"/>
  <c r="H675" i="18"/>
  <c r="H666" i="18"/>
  <c r="H662" i="18"/>
  <c r="H655" i="18"/>
  <c r="H652" i="18"/>
  <c r="H648" i="18"/>
  <c r="H647" i="18"/>
  <c r="H646" i="18"/>
  <c r="H638" i="18"/>
  <c r="H633" i="18"/>
  <c r="H630" i="18"/>
  <c r="H628" i="18"/>
  <c r="H616" i="18"/>
  <c r="H613" i="18"/>
  <c r="H611" i="18"/>
  <c r="H603" i="18"/>
  <c r="H601" i="18"/>
  <c r="H593" i="18"/>
  <c r="H592" i="18"/>
  <c r="H587" i="18"/>
  <c r="H586" i="18"/>
  <c r="H579" i="18"/>
  <c r="H578" i="18"/>
  <c r="H572" i="18"/>
  <c r="H569" i="18"/>
  <c r="H564" i="18"/>
  <c r="H553" i="18"/>
  <c r="H552" i="18"/>
  <c r="H545" i="18"/>
  <c r="H544" i="18"/>
  <c r="H540" i="18"/>
  <c r="H526" i="18"/>
  <c r="H523" i="18"/>
  <c r="H520" i="18"/>
  <c r="H516" i="18"/>
  <c r="H511" i="18"/>
  <c r="H510" i="18"/>
  <c r="H503" i="18"/>
  <c r="H502" i="18"/>
  <c r="H496" i="18"/>
  <c r="H491" i="18"/>
  <c r="H490" i="18"/>
  <c r="H483" i="18"/>
  <c r="H481" i="18"/>
  <c r="H471" i="18"/>
  <c r="H470" i="18"/>
  <c r="H455" i="18"/>
  <c r="H454" i="18"/>
  <c r="H453" i="18"/>
  <c r="H450" i="18"/>
  <c r="H446" i="18"/>
  <c r="H437" i="18"/>
  <c r="H429" i="18"/>
  <c r="H427" i="18"/>
  <c r="H422" i="18"/>
  <c r="H418" i="18"/>
  <c r="H410" i="18"/>
  <c r="H403" i="18"/>
  <c r="H397" i="18"/>
  <c r="H392" i="18"/>
  <c r="H386" i="18"/>
  <c r="H377" i="18"/>
  <c r="H376" i="18"/>
  <c r="H375" i="18"/>
  <c r="H367" i="18"/>
  <c r="H365" i="18"/>
  <c r="H357" i="18"/>
  <c r="H353" i="18"/>
  <c r="H341" i="18"/>
  <c r="H328" i="18"/>
  <c r="H327" i="18"/>
  <c r="H313" i="18"/>
  <c r="H310" i="18"/>
  <c r="H300" i="18"/>
  <c r="H298" i="18"/>
  <c r="H283" i="18"/>
  <c r="H282" i="18"/>
  <c r="H269" i="18"/>
  <c r="H266" i="18"/>
  <c r="H254" i="18"/>
  <c r="H246" i="18"/>
  <c r="H236" i="18"/>
  <c r="H230" i="18"/>
  <c r="H227" i="18"/>
  <c r="H223" i="18"/>
  <c r="H218" i="18"/>
  <c r="H215" i="18"/>
  <c r="H212" i="18"/>
  <c r="H198" i="18"/>
  <c r="H195" i="18"/>
  <c r="H192" i="18"/>
  <c r="H189" i="18"/>
  <c r="H188" i="18"/>
  <c r="H187" i="18"/>
  <c r="H184" i="18"/>
  <c r="H180" i="18"/>
  <c r="H174" i="18"/>
  <c r="H166" i="18"/>
  <c r="H148" i="18"/>
  <c r="H145" i="18"/>
  <c r="H142" i="18"/>
  <c r="H139" i="18"/>
  <c r="H130" i="18"/>
  <c r="H117" i="18"/>
  <c r="H112" i="18"/>
  <c r="H104" i="18"/>
  <c r="H96" i="18"/>
  <c r="H89" i="18"/>
  <c r="H80" i="18"/>
  <c r="H71" i="18"/>
  <c r="H68" i="18"/>
  <c r="H58" i="18"/>
  <c r="H54" i="18"/>
  <c r="H48" i="18"/>
  <c r="H43" i="18"/>
  <c r="H40" i="18"/>
  <c r="H29" i="18"/>
  <c r="H25" i="18"/>
  <c r="H20" i="18"/>
  <c r="H14" i="18"/>
  <c r="H10" i="18"/>
  <c r="H8" i="18"/>
  <c r="H7" i="18"/>
  <c r="H6" i="18"/>
  <c r="H5" i="18"/>
  <c r="H199" i="17"/>
  <c r="H184" i="17"/>
  <c r="H176" i="17"/>
  <c r="H163" i="17"/>
  <c r="H151" i="17"/>
  <c r="H142" i="17"/>
  <c r="H137" i="17"/>
  <c r="H122" i="17"/>
  <c r="H110" i="17"/>
  <c r="H96" i="17"/>
  <c r="H82" i="17"/>
  <c r="H75" i="17"/>
  <c r="H64" i="17"/>
  <c r="H53" i="17"/>
  <c r="H52" i="17"/>
  <c r="H48" i="17"/>
  <c r="H45" i="17"/>
  <c r="H7" i="17"/>
  <c r="H6" i="17"/>
  <c r="H5" i="17"/>
  <c r="H4" i="17"/>
</calcChain>
</file>

<file path=xl/sharedStrings.xml><?xml version="1.0" encoding="utf-8"?>
<sst xmlns="http://schemas.openxmlformats.org/spreadsheetml/2006/main" count="6806" uniqueCount="4760">
  <si>
    <t>附件1</t>
  </si>
  <si>
    <t>2024年第七批基础教育发展专项（基础教育教学改革研究课题）资金分配表</t>
  </si>
  <si>
    <t>预算代码</t>
  </si>
  <si>
    <t>单位名称</t>
  </si>
  <si>
    <t>功能科目</t>
  </si>
  <si>
    <t>部门预算经济科目</t>
  </si>
  <si>
    <t>政府预算支出经济科目</t>
  </si>
  <si>
    <t>下达金额（万元）</t>
  </si>
  <si>
    <t>备注</t>
  </si>
  <si>
    <t>全省合计</t>
  </si>
  <si>
    <t>省本级合计</t>
  </si>
  <si>
    <t>省教育厅小计</t>
  </si>
  <si>
    <t>省教育厅</t>
  </si>
  <si>
    <t>厅机关财务小计</t>
  </si>
  <si>
    <t>国防科技大学附属中学</t>
  </si>
  <si>
    <t>2050204高中教育</t>
  </si>
  <si>
    <t>30299其他商品和服务支出</t>
  </si>
  <si>
    <t>50502商品和服务支出</t>
  </si>
  <si>
    <t>湘潭大学</t>
  </si>
  <si>
    <t>2050205高等教育</t>
  </si>
  <si>
    <t>吉首大学</t>
  </si>
  <si>
    <t>湖南科技大学</t>
  </si>
  <si>
    <t>长沙理工大学</t>
  </si>
  <si>
    <t>湖南农业大学</t>
  </si>
  <si>
    <t>湖南师范大学</t>
  </si>
  <si>
    <t>湖南工业大学</t>
  </si>
  <si>
    <t>湖南工程学院</t>
  </si>
  <si>
    <t>湖南理工学院</t>
  </si>
  <si>
    <t>湘南学院</t>
  </si>
  <si>
    <t>衡阳师范学院</t>
  </si>
  <si>
    <t>邵阳学院</t>
  </si>
  <si>
    <t>怀化学院</t>
  </si>
  <si>
    <t>湖南文理学院</t>
  </si>
  <si>
    <t>湖南科技学院</t>
  </si>
  <si>
    <t>湖南人文科技学院</t>
  </si>
  <si>
    <t>湖南第一师范学院</t>
  </si>
  <si>
    <t>湖南城市学院</t>
  </si>
  <si>
    <t>湖南工学院</t>
  </si>
  <si>
    <t>湖南财政经济学院</t>
  </si>
  <si>
    <t>湖南女子学院</t>
  </si>
  <si>
    <t>长沙师范学院</t>
  </si>
  <si>
    <t>长沙民政职业技术学院</t>
  </si>
  <si>
    <t>2050305高等职业教育</t>
  </si>
  <si>
    <t>湖南大众传媒职业技术学院</t>
  </si>
  <si>
    <t>湖南省长沙市第一中学</t>
  </si>
  <si>
    <t>湖南师范大学附属中学</t>
  </si>
  <si>
    <t>湖南省教育考试院</t>
  </si>
  <si>
    <t>2050299其他普通教育支出</t>
  </si>
  <si>
    <t>湖南省电化教育馆</t>
  </si>
  <si>
    <t>湖南省教育科学研究院</t>
  </si>
  <si>
    <t>中南大学</t>
  </si>
  <si>
    <t>湖南大学</t>
  </si>
  <si>
    <t>湖南理工职业技术学院</t>
  </si>
  <si>
    <t>湖南工程职业技术学院</t>
  </si>
  <si>
    <t>湖南生物机电职业技术学院</t>
  </si>
  <si>
    <t>张家界航空工业职业技术学院</t>
  </si>
  <si>
    <t>湖南城建职业技术学院</t>
  </si>
  <si>
    <t>其他部门行业小计</t>
  </si>
  <si>
    <t>湖南省体育局</t>
  </si>
  <si>
    <t>湖南体育职业学院</t>
  </si>
  <si>
    <t>湖南省工信厅</t>
  </si>
  <si>
    <t>湖南电气职业技术学院</t>
  </si>
  <si>
    <t>湖南省机关事务局</t>
  </si>
  <si>
    <t>小计</t>
  </si>
  <si>
    <t>湖南省人民政府机关幼儿园</t>
  </si>
  <si>
    <t>2050201学前教育</t>
  </si>
  <si>
    <t>湖南省人民政府直属机关第三幼儿院</t>
  </si>
  <si>
    <t>湖南省公安厅</t>
  </si>
  <si>
    <t>湖南警察学院</t>
  </si>
  <si>
    <t>市州合计</t>
  </si>
  <si>
    <t>长沙市</t>
  </si>
  <si>
    <t>长沙市小计</t>
  </si>
  <si>
    <t>长沙市本级</t>
  </si>
  <si>
    <t>505对事业单位经常性补助</t>
  </si>
  <si>
    <t>望城区</t>
  </si>
  <si>
    <t>雨花区</t>
  </si>
  <si>
    <t>Y20230042课题取消立项，扣减湘财教指〔2023〕71号下达经费2万元</t>
  </si>
  <si>
    <t>芙蓉区</t>
  </si>
  <si>
    <t>天心区</t>
  </si>
  <si>
    <t>湘江新区</t>
  </si>
  <si>
    <t>开福区</t>
  </si>
  <si>
    <t>长沙县</t>
  </si>
  <si>
    <t>浏阳市</t>
  </si>
  <si>
    <t>宁乡市</t>
  </si>
  <si>
    <t>株洲市</t>
  </si>
  <si>
    <t>株洲市小计</t>
  </si>
  <si>
    <t>株洲市本级</t>
  </si>
  <si>
    <t>天元区</t>
  </si>
  <si>
    <t>芦淞区</t>
  </si>
  <si>
    <t>荷塘区</t>
  </si>
  <si>
    <t>石峰区</t>
  </si>
  <si>
    <t>渌口区</t>
  </si>
  <si>
    <t>醴陵市</t>
  </si>
  <si>
    <t>攸县</t>
  </si>
  <si>
    <t>茶陵县</t>
  </si>
  <si>
    <t>炎陵县</t>
  </si>
  <si>
    <t>湘潭市</t>
  </si>
  <si>
    <t>湘潭市小计</t>
  </si>
  <si>
    <t>湘潭市本级</t>
  </si>
  <si>
    <t>雨湖区</t>
  </si>
  <si>
    <t>岳塘区</t>
  </si>
  <si>
    <t>湘潭县</t>
  </si>
  <si>
    <t>湘乡市</t>
  </si>
  <si>
    <t>韶山市</t>
  </si>
  <si>
    <t>衡阳市</t>
  </si>
  <si>
    <t>衡阳市小计</t>
  </si>
  <si>
    <t>衡阳市本级</t>
  </si>
  <si>
    <t>南岳区</t>
  </si>
  <si>
    <t>珠晖区</t>
  </si>
  <si>
    <t>雁峰区</t>
  </si>
  <si>
    <t>石鼓区</t>
  </si>
  <si>
    <t>蒸湘区</t>
  </si>
  <si>
    <t>衡南县</t>
  </si>
  <si>
    <t>衡阳县</t>
  </si>
  <si>
    <t>衡山县</t>
  </si>
  <si>
    <t>衡东县</t>
  </si>
  <si>
    <t>常宁市</t>
  </si>
  <si>
    <t>祁东县</t>
  </si>
  <si>
    <t>耒阳市</t>
  </si>
  <si>
    <t>邵阳市</t>
  </si>
  <si>
    <t>邵阳市小计</t>
  </si>
  <si>
    <t>邵阳市本级</t>
  </si>
  <si>
    <t>双清区</t>
  </si>
  <si>
    <t>大祥区</t>
  </si>
  <si>
    <t>北塔区</t>
  </si>
  <si>
    <t>邵东市</t>
  </si>
  <si>
    <t>新邵县</t>
  </si>
  <si>
    <t>隆回县</t>
  </si>
  <si>
    <t>武冈市</t>
  </si>
  <si>
    <t>洞口县</t>
  </si>
  <si>
    <t>新宁县</t>
  </si>
  <si>
    <t>邵阳县</t>
  </si>
  <si>
    <t>城步县</t>
  </si>
  <si>
    <t>绥宁县</t>
  </si>
  <si>
    <t>岳阳市</t>
  </si>
  <si>
    <t>岳阳市小计</t>
  </si>
  <si>
    <t>岳阳市本级</t>
  </si>
  <si>
    <t>岳阳楼区</t>
  </si>
  <si>
    <t>南湖新区</t>
  </si>
  <si>
    <t>岳阳市经开区</t>
  </si>
  <si>
    <t>屈原管理区</t>
  </si>
  <si>
    <t>汨罗市</t>
  </si>
  <si>
    <t>平江县</t>
  </si>
  <si>
    <t>湘阴县</t>
  </si>
  <si>
    <t>临湘市</t>
  </si>
  <si>
    <t>华容县</t>
  </si>
  <si>
    <t>岳阳县</t>
  </si>
  <si>
    <t>常德市</t>
  </si>
  <si>
    <t>常德市小计</t>
  </si>
  <si>
    <t>常德市本级</t>
  </si>
  <si>
    <t>武陵区</t>
  </si>
  <si>
    <t>鼎城区</t>
  </si>
  <si>
    <t>常德市经开区</t>
  </si>
  <si>
    <t>柳叶湖旅游度假区</t>
  </si>
  <si>
    <t>桃花源桃花源管理区</t>
  </si>
  <si>
    <t>西洞庭管理区</t>
  </si>
  <si>
    <t>津市市</t>
  </si>
  <si>
    <t>安乡县</t>
  </si>
  <si>
    <t>汉寿县</t>
  </si>
  <si>
    <t>澧县</t>
  </si>
  <si>
    <t>临澧县</t>
  </si>
  <si>
    <t>桃源县</t>
  </si>
  <si>
    <t>石门县</t>
  </si>
  <si>
    <t>张家界市</t>
  </si>
  <si>
    <t>张家界市小计</t>
  </si>
  <si>
    <t>张家界市本级</t>
  </si>
  <si>
    <t>永定区</t>
  </si>
  <si>
    <t>慈利县</t>
  </si>
  <si>
    <t>桑植县</t>
  </si>
  <si>
    <t>益阳市</t>
  </si>
  <si>
    <t>益阳市小计</t>
  </si>
  <si>
    <t>益阳市本级</t>
  </si>
  <si>
    <t>资阳区</t>
  </si>
  <si>
    <t>赫山区</t>
  </si>
  <si>
    <t>大通湖管理区</t>
  </si>
  <si>
    <t>沅江市</t>
  </si>
  <si>
    <t>南县</t>
  </si>
  <si>
    <t>桃江县</t>
  </si>
  <si>
    <t>安化县</t>
  </si>
  <si>
    <t>永州市</t>
  </si>
  <si>
    <t>永州市小计</t>
  </si>
  <si>
    <t>永州市本级</t>
  </si>
  <si>
    <t>零陵区</t>
  </si>
  <si>
    <t>冷水滩区</t>
  </si>
  <si>
    <t>东安县</t>
  </si>
  <si>
    <t>道县</t>
  </si>
  <si>
    <t>宁远县</t>
  </si>
  <si>
    <t>江永县</t>
  </si>
  <si>
    <t>江华县</t>
  </si>
  <si>
    <t>蓝山县</t>
  </si>
  <si>
    <t>新田县</t>
  </si>
  <si>
    <t>祁阳市</t>
  </si>
  <si>
    <t>郴州市</t>
  </si>
  <si>
    <t>郴州市小计</t>
  </si>
  <si>
    <t>郴州市本级</t>
  </si>
  <si>
    <t>北湖区</t>
  </si>
  <si>
    <t>苏仙区</t>
  </si>
  <si>
    <t>资兴市</t>
  </si>
  <si>
    <t>桂阳县</t>
  </si>
  <si>
    <t>永兴县</t>
  </si>
  <si>
    <t>宜章县</t>
  </si>
  <si>
    <t>嘉禾县</t>
  </si>
  <si>
    <t>临武县</t>
  </si>
  <si>
    <t>汝城县</t>
  </si>
  <si>
    <t>桂东县</t>
  </si>
  <si>
    <t>安仁县</t>
  </si>
  <si>
    <t>娄底市</t>
  </si>
  <si>
    <t>娄底市小计</t>
  </si>
  <si>
    <t>娄底市本级</t>
  </si>
  <si>
    <t>娄星区</t>
  </si>
  <si>
    <t>娄底市经济技术开发区</t>
  </si>
  <si>
    <t>涟源市</t>
  </si>
  <si>
    <t>冷水江市</t>
  </si>
  <si>
    <t>双峰县</t>
  </si>
  <si>
    <t>新化县</t>
  </si>
  <si>
    <t>怀化市</t>
  </si>
  <si>
    <t>怀化市小计</t>
  </si>
  <si>
    <t>怀化市本级</t>
  </si>
  <si>
    <t>鹤城区</t>
  </si>
  <si>
    <t>沅陵县</t>
  </si>
  <si>
    <t>辰溪县</t>
  </si>
  <si>
    <t>溆浦县</t>
  </si>
  <si>
    <t>麻阳县</t>
  </si>
  <si>
    <t>新晃县</t>
  </si>
  <si>
    <t>芷江县</t>
  </si>
  <si>
    <t>中方县</t>
  </si>
  <si>
    <t>洪江市</t>
  </si>
  <si>
    <t>洪江区</t>
  </si>
  <si>
    <t>会同县</t>
  </si>
  <si>
    <t>靖州县</t>
  </si>
  <si>
    <t>通道县</t>
  </si>
  <si>
    <t>湘西自治州小计</t>
  </si>
  <si>
    <t>湘西州本级</t>
  </si>
  <si>
    <t>吉首市</t>
  </si>
  <si>
    <t>泸溪县</t>
  </si>
  <si>
    <t>凤凰县</t>
  </si>
  <si>
    <t>花垣县</t>
  </si>
  <si>
    <t>保靖县</t>
  </si>
  <si>
    <t>古丈县</t>
  </si>
  <si>
    <t>永顺县</t>
  </si>
  <si>
    <t>龙山县</t>
  </si>
  <si>
    <t>附件2</t>
  </si>
  <si>
    <t>第二届湖南省基础教育教学改革研究项目经费分配明细表</t>
  </si>
  <si>
    <t>单位：万元</t>
  </si>
  <si>
    <t>市州(单位）</t>
  </si>
  <si>
    <t>课题编号</t>
  </si>
  <si>
    <t>课题类别</t>
  </si>
  <si>
    <t>主持人</t>
  </si>
  <si>
    <t>课题名称</t>
  </si>
  <si>
    <t>金额</t>
  </si>
  <si>
    <t>湖南省教育厅机关</t>
  </si>
  <si>
    <t>Z2024185</t>
  </si>
  <si>
    <t>重点</t>
  </si>
  <si>
    <t>赵慧勇</t>
  </si>
  <si>
    <t>“生生不息 一二三四”深度学习课堂范式项目研究</t>
  </si>
  <si>
    <t>Y2024954</t>
  </si>
  <si>
    <t>一般</t>
  </si>
  <si>
    <t>熊菁菁</t>
  </si>
  <si>
    <t>“思政题材动画”进入学前教育教学活动的路径探析</t>
  </si>
  <si>
    <t>Y2024955</t>
  </si>
  <si>
    <t>郭  滟</t>
  </si>
  <si>
    <t>网络安全科普教育平台的建设及推广研究</t>
  </si>
  <si>
    <t>Y2024159</t>
  </si>
  <si>
    <t>李文山</t>
  </si>
  <si>
    <t>人才强国战略背景下高中化学教学提升学生科学素养的路径与实践</t>
  </si>
  <si>
    <t>Z2024200</t>
  </si>
  <si>
    <t>孙锦绣</t>
  </si>
  <si>
    <t>基于BOPPPS模式改善农村留守儿童抑郁情绪的体育与健康校本课程研制</t>
  </si>
  <si>
    <t>Y2024579</t>
  </si>
  <si>
    <t>李洪雄</t>
  </si>
  <si>
    <t>数字化赋能大中小学思政课一体化建设研究</t>
  </si>
  <si>
    <t>Y2024415</t>
  </si>
  <si>
    <t>农丽颖</t>
  </si>
  <si>
    <t>文化回应视角下民族地区卓越幼儿园教师培育路径研究</t>
  </si>
  <si>
    <t>Y20241000</t>
  </si>
  <si>
    <t>石昕欣</t>
  </si>
  <si>
    <t>新课标视域下小学英语文化意识培养研究</t>
  </si>
  <si>
    <t>Y2024427</t>
  </si>
  <si>
    <t>马兴龙</t>
  </si>
  <si>
    <t>基于推拉系住力模型民族地区中小学生心理健康影响机制及提升路径研究</t>
  </si>
  <si>
    <t>Z2024190</t>
  </si>
  <si>
    <t>夏永庚</t>
  </si>
  <si>
    <t>基于高质量问题设计的“学科实践”实施策略研究</t>
  </si>
  <si>
    <t>Y2024690</t>
  </si>
  <si>
    <t>王华女</t>
  </si>
  <si>
    <t>强师计划背景下新入职中小学教师心理弹性提升的实践路径研究</t>
  </si>
  <si>
    <t>Y2024100</t>
  </si>
  <si>
    <t>刘  艳</t>
  </si>
  <si>
    <t>基于对分课堂的高中心理健康教育课程改革研究</t>
  </si>
  <si>
    <t>Y2024129</t>
  </si>
  <si>
    <t>徐  青</t>
  </si>
  <si>
    <t>基于OBE理念的高中英语课程思政教学设计与实践研究</t>
  </si>
  <si>
    <t>Z2024178</t>
  </si>
  <si>
    <t>胡艺华</t>
  </si>
  <si>
    <t>红色音乐赋能中小学思政课一体化建设的探索与实践</t>
  </si>
  <si>
    <t>Y2024570</t>
  </si>
  <si>
    <t>黄  也</t>
  </si>
  <si>
    <t>以“大”带“小”探索大中小思政教育一体化建设新路径</t>
  </si>
  <si>
    <t>Y2024273</t>
  </si>
  <si>
    <t>刘  怡</t>
  </si>
  <si>
    <t>依托“耕读教育+乡村劳动基地”的小学劳动教育“三维三阶”模式创新研究</t>
  </si>
  <si>
    <t>Z2024166</t>
  </si>
  <si>
    <t>袁智强</t>
  </si>
  <si>
    <t>教师关注视角下的中学数学课堂教学质量研究</t>
  </si>
  <si>
    <t>Z2024167</t>
  </si>
  <si>
    <t>范雄伟</t>
  </si>
  <si>
    <t>自然科普赋能劳动教育的课程开发与实践</t>
  </si>
  <si>
    <t>Z2024168</t>
  </si>
  <si>
    <t>肖  荣</t>
  </si>
  <si>
    <t>基于人工智能技术的中学化学精准教学实践研究</t>
  </si>
  <si>
    <t>Z2024169</t>
  </si>
  <si>
    <t>尹华站</t>
  </si>
  <si>
    <t>中小学心理健康教育校家社工作模式创新及实践研究</t>
  </si>
  <si>
    <t>Y2024902</t>
  </si>
  <si>
    <t>李  丹</t>
  </si>
  <si>
    <t>学前孤独症儿童教育康复课程体系的建构与应用研究</t>
  </si>
  <si>
    <t>Y2024903</t>
  </si>
  <si>
    <t>王  伟</t>
  </si>
  <si>
    <t>赋能乡村振兴的乡村学校劳动教育课程体系建构与实施研究</t>
  </si>
  <si>
    <t>Y2024904</t>
  </si>
  <si>
    <t>彭荣</t>
  </si>
  <si>
    <t>基于创造性思维发展的幼儿园音乐课程改革研究</t>
  </si>
  <si>
    <t>Y2024905</t>
  </si>
  <si>
    <t>唐  敏</t>
  </si>
  <si>
    <t>数字化时代背景下高中化学教师TPACK能力提升策略</t>
  </si>
  <si>
    <t>Y2024906</t>
  </si>
  <si>
    <t>蒋培杰</t>
  </si>
  <si>
    <t>中学生学科竞赛优胜者专业发展研究</t>
  </si>
  <si>
    <t>Y2024907</t>
  </si>
  <si>
    <t>黄  维</t>
  </si>
  <si>
    <t>数智赋能初中物理跨学科实践教学的研究</t>
  </si>
  <si>
    <t>湖南师范大学附属小学</t>
  </si>
  <si>
    <t>Z2024165</t>
  </si>
  <si>
    <t>李晓玲</t>
  </si>
  <si>
    <t>课后服务之大中小幼一体化发展课程体系创新实践研究</t>
  </si>
  <si>
    <t>Y2024901</t>
  </si>
  <si>
    <t>夏  旺</t>
  </si>
  <si>
    <t xml:space="preserve">基于项目式学习的小学英语综合实践活动的设计与实施 </t>
  </si>
  <si>
    <t>Z2024189</t>
  </si>
  <si>
    <t>何宁波</t>
  </si>
  <si>
    <t>美育浸润行动背景下高中合唱教学体系研究</t>
  </si>
  <si>
    <t>Y2024953</t>
  </si>
  <si>
    <t>夏  伶</t>
  </si>
  <si>
    <t>基于TPB模型的地方公费定向师范生乡村从教意愿培养的探索与实践</t>
  </si>
  <si>
    <t>Y2024574</t>
  </si>
  <si>
    <t>尹丽艳</t>
  </si>
  <si>
    <t>大思政背景下音乐教学与道德教育有效融合的实践研究</t>
  </si>
  <si>
    <t>Y2024689</t>
  </si>
  <si>
    <t>吴  斐</t>
  </si>
  <si>
    <t>乡村中小学英语教师数字素养发展困境及“135”精准突破路径研究</t>
  </si>
  <si>
    <t>Y2024996</t>
  </si>
  <si>
    <t>陈素红</t>
  </si>
  <si>
    <t>高中思想政治课科学精神素养培育现状及优化策略研究</t>
  </si>
  <si>
    <t>Y2024997</t>
  </si>
  <si>
    <t>唐金根</t>
  </si>
  <si>
    <t>湖南省中学体育教师工作坊网络研修行为投入研究</t>
  </si>
  <si>
    <t>Y2024998</t>
  </si>
  <si>
    <t>何  丹</t>
  </si>
  <si>
    <t>协同育人视角下的初中英语跨学科主题学习实施研究</t>
  </si>
  <si>
    <t>Y2024995</t>
  </si>
  <si>
    <t>刘长林</t>
  </si>
  <si>
    <t>袁隆平科学家精神融入中学劳动教育体系的构建与实践研究</t>
  </si>
  <si>
    <t>Y2024694</t>
  </si>
  <si>
    <t>彭阳红</t>
  </si>
  <si>
    <t>循证视域下中国特有的教育家精神融入小学教师在职培训研究</t>
  </si>
  <si>
    <t>Y2024980</t>
  </si>
  <si>
    <t>唐  昊</t>
  </si>
  <si>
    <t>课程思政融合中学英语教学的实践与探索</t>
  </si>
  <si>
    <t>Y2024576</t>
  </si>
  <si>
    <t>卿定文</t>
  </si>
  <si>
    <t>大中小学思政课一体化建设的机制创新 与实践路径研究</t>
  </si>
  <si>
    <t>Y2024160</t>
  </si>
  <si>
    <t>陶李明</t>
  </si>
  <si>
    <t>“四新”背景下基于科学素养培养的不同学段化学科普教学设计及应用研究</t>
  </si>
  <si>
    <t>Z2024187</t>
  </si>
  <si>
    <t>马  勇</t>
  </si>
  <si>
    <t>学科核心素养培育导向下小学体育与健康课堂教学模式创新的理论与实践研究</t>
  </si>
  <si>
    <t>Z2024188</t>
  </si>
  <si>
    <t>邹  君</t>
  </si>
  <si>
    <t>初中生地理实践力评价量表的开发与应用</t>
  </si>
  <si>
    <t>Y2024946</t>
  </si>
  <si>
    <t>左崇良</t>
  </si>
  <si>
    <t>双减政策下中小学课堂教学质量提升策略研究</t>
  </si>
  <si>
    <t>Y2024947</t>
  </si>
  <si>
    <t>杨立国</t>
  </si>
  <si>
    <t>面向乡土文化传承的中学研学课程设计研究与实践</t>
  </si>
  <si>
    <t>Y2024948</t>
  </si>
  <si>
    <t>杨旭明</t>
  </si>
  <si>
    <t>指向核心素养的高中贬谪诗文教学策略研究</t>
  </si>
  <si>
    <t>Y2024949</t>
  </si>
  <si>
    <t>曾云辉</t>
  </si>
  <si>
    <t>问题驱动型高中数学高效课堂的构建与实践</t>
  </si>
  <si>
    <t>Y2024121</t>
  </si>
  <si>
    <t>蒋  芳</t>
  </si>
  <si>
    <t>农村中学古诗文教学融入学生健康人格培养的实践探究</t>
  </si>
  <si>
    <t>Y2024085</t>
  </si>
  <si>
    <t>郑志辉</t>
  </si>
  <si>
    <t>新课标背景下校本教研赋能小学教师课程意识提升的机制与策略研究</t>
  </si>
  <si>
    <t>Y2024315</t>
  </si>
  <si>
    <t>朱贤友</t>
  </si>
  <si>
    <t>大中小学劳动教育“一体贯通、双向赋能”路径创新与实践</t>
  </si>
  <si>
    <t>Y2024962</t>
  </si>
  <si>
    <t>蒋  芬</t>
  </si>
  <si>
    <t>“素养为本”的初中英语“教—学—评”一体化教学模式设计与实践研究</t>
  </si>
  <si>
    <t>Y2024336</t>
  </si>
  <si>
    <t>毛颖玲</t>
  </si>
  <si>
    <t>基于问题解决的物理教学设计与实践研究</t>
  </si>
  <si>
    <t>Y2024990</t>
  </si>
  <si>
    <t>唐青桃</t>
  </si>
  <si>
    <t>发展资源理论视角下小学生社会情感能力培养路径研究</t>
  </si>
  <si>
    <t>Y2024987</t>
  </si>
  <si>
    <t>杨  丹</t>
  </si>
  <si>
    <t>反思视域下中小学未来教师教育实习评价优化研究</t>
  </si>
  <si>
    <t>Y2024988</t>
  </si>
  <si>
    <t>雷  霖</t>
  </si>
  <si>
    <t>湖南地方革命文化融入初中语文课堂育人研究</t>
  </si>
  <si>
    <t>Y2024991</t>
  </si>
  <si>
    <t>王志成</t>
  </si>
  <si>
    <t>怀化市乡村小学教研文化建设研究</t>
  </si>
  <si>
    <t>Y2024989</t>
  </si>
  <si>
    <t>谢娟娟</t>
  </si>
  <si>
    <t>基于C-STEAM的小学苗族非遗手工艺文化课程设计与实践研究</t>
  </si>
  <si>
    <t>Y2024691</t>
  </si>
  <si>
    <t>怀化学院教育科学学院</t>
  </si>
  <si>
    <t>基于课例研修的小学教师跨学科主题教学能力培养策略研究</t>
  </si>
  <si>
    <t>Y2024495</t>
  </si>
  <si>
    <t>李  静</t>
  </si>
  <si>
    <t>“美育浸润行动”背景下初中舞蹈课程建设与实践研究</t>
  </si>
  <si>
    <t>Y2024692</t>
  </si>
  <si>
    <t>彭官敏</t>
  </si>
  <si>
    <t>基于智慧教育平台构建“高校+名师工作室+乡村化学教师”教研共同体的探索</t>
  </si>
  <si>
    <t>Z2024193</t>
  </si>
  <si>
    <t>蔡剑华</t>
  </si>
  <si>
    <t>核心素养导向下高中物理实验教学的改革与实践研究</t>
  </si>
  <si>
    <t>Y2024124</t>
  </si>
  <si>
    <t>朱晓红</t>
  </si>
  <si>
    <t>指向核心素养的初中语文“LH型”项目化学习研究</t>
  </si>
  <si>
    <t>Y2024337</t>
  </si>
  <si>
    <t>王  云</t>
  </si>
  <si>
    <t>新课标背景下初中生生物学核心素养系统化培养研究</t>
  </si>
  <si>
    <t>Y2024969</t>
  </si>
  <si>
    <t>罗  全</t>
  </si>
  <si>
    <t>竞技体育视角下常德市“一校多品”后备人才选育路径研究</t>
  </si>
  <si>
    <t>Y2024970</t>
  </si>
  <si>
    <t>姚振东</t>
  </si>
  <si>
    <t>具身认知视域下德育融入高中生心理健康教育课的教学改革研究</t>
  </si>
  <si>
    <t>Y2024971</t>
  </si>
  <si>
    <t>郭敏进</t>
  </si>
  <si>
    <t>基于人工智能与STEM教育理念的中小学体育课程模式创新研究</t>
  </si>
  <si>
    <t>Y2024972</t>
  </si>
  <si>
    <t>滕昭丽</t>
  </si>
  <si>
    <t>文化自信视域下中华优秀传统文化与中学语文课堂融合教学研究</t>
  </si>
  <si>
    <t>Z2024196</t>
  </si>
  <si>
    <t>胡勇胜</t>
  </si>
  <si>
    <t>新质生产力视域下永州高中教师数字胜任力模型建构与实践</t>
  </si>
  <si>
    <t>Z2024198</t>
  </si>
  <si>
    <t>赵  杨</t>
  </si>
  <si>
    <t>数智时代湖湘文化融入初中英语教学的“一核两翼三层次三阶段”模式研究</t>
  </si>
  <si>
    <t>Z2024199</t>
  </si>
  <si>
    <t>周桃云</t>
  </si>
  <si>
    <t>TPACK视域下初中物理教师数字化教学能力提升策略探索与实践</t>
  </si>
  <si>
    <t>Y2024693</t>
  </si>
  <si>
    <t>曹俊军</t>
  </si>
  <si>
    <t>教育强省背景下“四位一体”生态取向县域教师发展支持体系构建的循证实践</t>
  </si>
  <si>
    <t>Y2024992</t>
  </si>
  <si>
    <t>周祥艳</t>
  </si>
  <si>
    <t>人工智能时代中学生外语数字素养培养探索和实践</t>
  </si>
  <si>
    <t>Y2024993</t>
  </si>
  <si>
    <t>李  蔚</t>
  </si>
  <si>
    <t>初中化学实验操作考试智能考评的实践与思考</t>
  </si>
  <si>
    <t>Y2024994</t>
  </si>
  <si>
    <t>吴  岚</t>
  </si>
  <si>
    <t>娄底市中小学英语课程思政“四化三链一中心”模式研究</t>
  </si>
  <si>
    <t>Y2024924</t>
  </si>
  <si>
    <t>周丽敏</t>
  </si>
  <si>
    <t>多元主体协同育人的课后服务支持体系研究</t>
  </si>
  <si>
    <t>Y2024925</t>
  </si>
  <si>
    <t>兰  华</t>
  </si>
  <si>
    <t>双减背景下家校社三位一体协同实施大思政育人机制研究</t>
  </si>
  <si>
    <t>Y2024926</t>
  </si>
  <si>
    <t>毛秋云</t>
  </si>
  <si>
    <t>核心素养导向的初中化学教师实验能力提升探究</t>
  </si>
  <si>
    <t>Y2024688</t>
  </si>
  <si>
    <t>袁耀宗</t>
  </si>
  <si>
    <t>教育家精神融入义务教育教师职前培养的课程体系建构与改革研究</t>
  </si>
  <si>
    <t>Y2024136</t>
  </si>
  <si>
    <t>钟小燕</t>
  </si>
  <si>
    <t>新课标背景下小学生体质提升课程体系构建与实践研究</t>
  </si>
  <si>
    <t>Y2024158</t>
  </si>
  <si>
    <t>郑  果</t>
  </si>
  <si>
    <t>小学生数学高效学习的发生机制与促进策略研究</t>
  </si>
  <si>
    <t>湖南第一师范学院第一附属小学</t>
  </si>
  <si>
    <t>Z2024162</t>
  </si>
  <si>
    <t>朱胜伟</t>
  </si>
  <si>
    <t>国家义务教育质量监测背景下乒乓球运动促进中小学生视力改善的效能与应用</t>
  </si>
  <si>
    <t>Z2024195</t>
  </si>
  <si>
    <t>刘  如</t>
  </si>
  <si>
    <t>识龙→学龙→悟龙→忆龙：舞龙活动增强小学生文化认同的课程思政建设研究</t>
  </si>
  <si>
    <t>Y2024973</t>
  </si>
  <si>
    <t>肖  艳</t>
  </si>
  <si>
    <t xml:space="preserve">基于教育戏剧的小学语文课堂教学创新与实践 </t>
  </si>
  <si>
    <t>Y2024974</t>
  </si>
  <si>
    <t>钟应春</t>
  </si>
  <si>
    <t>乡村振兴背景下“家庭、学校、社会”协同育人的现状与对策研究</t>
  </si>
  <si>
    <t>Y2024975</t>
  </si>
  <si>
    <t>龚向玲</t>
  </si>
  <si>
    <t>小学语文红色经典类课文教学策略优化研究</t>
  </si>
  <si>
    <t>Y2024976</t>
  </si>
  <si>
    <t>金  芳</t>
  </si>
  <si>
    <t>新质生产力驱动下的中学数学数字化教学策略创新与实践研究</t>
  </si>
  <si>
    <t>Y2024138</t>
  </si>
  <si>
    <t>曹蕙姿</t>
  </si>
  <si>
    <t>助推乡村中学艺术教育振兴的“一教+双创+三扶”协同支教模式研究与实践</t>
  </si>
  <si>
    <t>Y2024102</t>
  </si>
  <si>
    <t>杨  蕾</t>
  </si>
  <si>
    <t>家校社协同育人背景下中小学生命教育的实践路径</t>
  </si>
  <si>
    <t>Y2024945</t>
  </si>
  <si>
    <t>冒凌艳</t>
  </si>
  <si>
    <t xml:space="preserve">基于学科核心素养的初中英语阅读教学情境设计与实施研究  </t>
  </si>
  <si>
    <t>Y2024944</t>
  </si>
  <si>
    <t>王  胜</t>
  </si>
  <si>
    <t>教育惩戒过程评价指标体系建设的探索与研究</t>
  </si>
  <si>
    <t>Y2024928</t>
  </si>
  <si>
    <t>张  以</t>
  </si>
  <si>
    <t>新课标视域下高中日语课程核心素养培养策略研究</t>
  </si>
  <si>
    <t>Y2024913</t>
  </si>
  <si>
    <t>王  松</t>
  </si>
  <si>
    <t>美育浸润行动指引下初中课外音乐实践活动建构研究</t>
  </si>
  <si>
    <t>Z2024177</t>
  </si>
  <si>
    <t>周  亮</t>
  </si>
  <si>
    <t>基于游戏的学习活动对幼儿社交技能发展的影响及其教学实践</t>
  </si>
  <si>
    <t>Y2024010</t>
  </si>
  <si>
    <t>蔡  华</t>
  </si>
  <si>
    <t>基于核心素养的小学科学教育课程学业评价改革研究</t>
  </si>
  <si>
    <t>Y2024223</t>
  </si>
  <si>
    <t>常振亚</t>
  </si>
  <si>
    <t>运动指南视角下幼儿园体育课程的建构研究</t>
  </si>
  <si>
    <t>Y2024918</t>
  </si>
  <si>
    <t>王亚杰</t>
  </si>
  <si>
    <t>基于家国情怀培育的“幼儿水墨画”课程园本化实践研究</t>
  </si>
  <si>
    <t>Y2024917</t>
  </si>
  <si>
    <t>唐小娟</t>
  </si>
  <si>
    <t>农村中小学“防校园霸凌”教育微课程的开发与实践研究</t>
  </si>
  <si>
    <t>Y2024919</t>
  </si>
  <si>
    <t>马  媛</t>
  </si>
  <si>
    <t>生态学视域下幼儿园自主游戏中教师观察能力的提升研究</t>
  </si>
  <si>
    <t>Y2024921</t>
  </si>
  <si>
    <t>覃亚平</t>
  </si>
  <si>
    <t>数字化教学背景下小学数学思维可视化课堂建构研究</t>
  </si>
  <si>
    <t>Y2024916</t>
  </si>
  <si>
    <t>杨  璐</t>
  </si>
  <si>
    <t>新课标视域下教育戏剧在小学语文教学中的融合研究</t>
  </si>
  <si>
    <t>Y2024920</t>
  </si>
  <si>
    <t>凡细珍</t>
  </si>
  <si>
    <t>增值评价赋能学前教育质量提升的评价改革实践探索</t>
  </si>
  <si>
    <t>长沙师范学院附属第二幼儿园</t>
  </si>
  <si>
    <t>Y2024922</t>
  </si>
  <si>
    <t>郑  岚</t>
  </si>
  <si>
    <t>自然教育视域下幼儿园普特融合教育的循证实践研究</t>
  </si>
  <si>
    <t>Y2024941</t>
  </si>
  <si>
    <t>王  琼</t>
  </si>
  <si>
    <t>湖湘红色文化融入小学道德与法治课程教学研究</t>
  </si>
  <si>
    <t>Y2024923</t>
  </si>
  <si>
    <t>王书芹</t>
  </si>
  <si>
    <t>融入湖湘红色文化培养中小学生家国情怀策略研究与实践</t>
  </si>
  <si>
    <t>Z2024172</t>
  </si>
  <si>
    <t>杨志坚</t>
  </si>
  <si>
    <t>核心素养视域下高中化学项目式AI课程开发</t>
  </si>
  <si>
    <t>Z2024173</t>
  </si>
  <si>
    <t>易海燕</t>
  </si>
  <si>
    <t>高中历史文献阅读融合中华优秀传统文化的策略</t>
  </si>
  <si>
    <t>Z2024175</t>
  </si>
  <si>
    <t>彭  勇</t>
  </si>
  <si>
    <t>初高中物理衔接“异步双师”教学设计研究</t>
  </si>
  <si>
    <t>Y2024246</t>
  </si>
  <si>
    <t>肖  安</t>
  </si>
  <si>
    <t>英语学习活动观视域下的高中英语语篇教学研究</t>
  </si>
  <si>
    <t>Y2024909</t>
  </si>
  <si>
    <t>李  阳</t>
  </si>
  <si>
    <t>学校体育活动促进高中生身心健康发展的调查与分析—以长沙市第一中学为例</t>
  </si>
  <si>
    <t>Y2024910</t>
  </si>
  <si>
    <t>刘龙生</t>
  </si>
  <si>
    <t>地理学整体性思想在高中地理教学中的运用研究</t>
  </si>
  <si>
    <t>Y2024911</t>
  </si>
  <si>
    <t>黄  科</t>
  </si>
  <si>
    <t>核心素养导向下高中数学新材料例题与习题的整合与素养—以“圆锥曲线的方程”为例</t>
  </si>
  <si>
    <t>Y2024912</t>
  </si>
  <si>
    <t>汤亚琴</t>
  </si>
  <si>
    <t>基于语文核心素养的“还原”阅读研究</t>
  </si>
  <si>
    <t>Z2024186</t>
  </si>
  <si>
    <t>郭在时</t>
  </si>
  <si>
    <t>指向思维进阶的科学语言教学</t>
  </si>
  <si>
    <t>Y2024943</t>
  </si>
  <si>
    <t xml:space="preserve">邓轶轩  </t>
  </si>
  <si>
    <t>核心素养导向下构建体育与健康学科“运动教育”课程体系的应用研究</t>
  </si>
  <si>
    <t>Z2024170</t>
  </si>
  <si>
    <t>黄福卫</t>
  </si>
  <si>
    <t>“三新”背景下初高中地理衔接的结果性评价体系研究</t>
  </si>
  <si>
    <t>Y2024687</t>
  </si>
  <si>
    <t xml:space="preserve">龚  琼 </t>
  </si>
  <si>
    <t>中小学教师专业学习共同体构建策略研究</t>
  </si>
  <si>
    <t>Z2024160</t>
  </si>
  <si>
    <t>彭介润</t>
  </si>
  <si>
    <t>AI大模型技术在中小学教育领域的应用研究</t>
  </si>
  <si>
    <t>Z2024161</t>
  </si>
  <si>
    <t>肖慧卉</t>
  </si>
  <si>
    <t>基于AI教室平台实现中小学常态化“智慧研训”应用模式研究</t>
  </si>
  <si>
    <t>Z2024180</t>
  </si>
  <si>
    <t>杨  颖</t>
  </si>
  <si>
    <t>新时代乡村教师教育家精神培育研究</t>
  </si>
  <si>
    <t>Z2024181</t>
  </si>
  <si>
    <t>周宁之</t>
  </si>
  <si>
    <t>素养导向的英语阅读教学递进式评价模型构建与应用研究</t>
  </si>
  <si>
    <t>Z2024182</t>
  </si>
  <si>
    <t>吴政清</t>
  </si>
  <si>
    <t>民办中学“654321”德育体系构建的研究与实践</t>
  </si>
  <si>
    <t>Z2024183</t>
  </si>
  <si>
    <t>杨心婕</t>
  </si>
  <si>
    <t>小学课后服务科学教育数字资源开发与实施研究</t>
  </si>
  <si>
    <t>Y2024572</t>
  </si>
  <si>
    <t>李小球</t>
  </si>
  <si>
    <t>新时代红军学校“红纽扣”育人体系建构与行动研究</t>
  </si>
  <si>
    <t>Y2024929</t>
  </si>
  <si>
    <t>肖学建</t>
  </si>
  <si>
    <t>基于教科研共同体促进乡村教师集群化高质量发展的实践研究</t>
  </si>
  <si>
    <t>Y2024930</t>
  </si>
  <si>
    <t>罗  丰</t>
  </si>
  <si>
    <t>数字化资源赋能小学职业启蒙教育实施研究</t>
  </si>
  <si>
    <t>Y2024931</t>
  </si>
  <si>
    <t>孙  锋</t>
  </si>
  <si>
    <t>“上下联动、主题众筹”式教研推进融合学校建设的实践研究</t>
  </si>
  <si>
    <t>Y2024932</t>
  </si>
  <si>
    <t>朱  琳</t>
  </si>
  <si>
    <t>省级名校长工作室建设与运行模式的现实困境与破解研究</t>
  </si>
  <si>
    <t>Y2024933</t>
  </si>
  <si>
    <t>蒋  璐</t>
  </si>
  <si>
    <t>新时代湖湘红色资源赋能中小学“以体育德”研究</t>
  </si>
  <si>
    <t>Y2024934</t>
  </si>
  <si>
    <t>阳  文</t>
  </si>
  <si>
    <t>高质量发展视域下民办一贯制学校文化诊断与优化路径研究</t>
  </si>
  <si>
    <t>Y2024935</t>
  </si>
  <si>
    <t>刘巧叶</t>
  </si>
  <si>
    <t>基于具身认知理论的小学思政课教学改革实践研究</t>
  </si>
  <si>
    <t>Y2024936</t>
  </si>
  <si>
    <t>胡  蓉</t>
  </si>
  <si>
    <t>指向新质生产力的彩蚕养殖科学实践活动研究</t>
  </si>
  <si>
    <t>Y2024937</t>
  </si>
  <si>
    <t>薛  晖</t>
  </si>
  <si>
    <t>中小学音乐教育中有机融入思政教育的研究</t>
  </si>
  <si>
    <t>Y2024938</t>
  </si>
  <si>
    <t>王  可</t>
  </si>
  <si>
    <t>当前乡村中小学校德育困境的原因及破解策略研究</t>
  </si>
  <si>
    <t>Y2024939</t>
  </si>
  <si>
    <t>蒋小良</t>
  </si>
  <si>
    <t>湖湘红色文化资源融入中小学家校社协同育人体系研究</t>
  </si>
  <si>
    <t>Y2024940</t>
  </si>
  <si>
    <t>石泽婷</t>
  </si>
  <si>
    <t>指向核心素养的跨学科主题统整校本化构建与实践研究</t>
  </si>
  <si>
    <t>Z2024171</t>
  </si>
  <si>
    <t>刘小群</t>
  </si>
  <si>
    <t>中小学教师校园欺凌干预胜任力提升的理论与实践研究</t>
  </si>
  <si>
    <t>Y2024009</t>
  </si>
  <si>
    <t>曾  崟</t>
  </si>
  <si>
    <t>“双减”背景下中小学课后服务的发展与调试研究</t>
  </si>
  <si>
    <t>中南大学第一附属中学</t>
  </si>
  <si>
    <t>Y2024908</t>
  </si>
  <si>
    <t>赵燕连</t>
  </si>
  <si>
    <t>高中化学思政教育题材的提炼研究</t>
  </si>
  <si>
    <t>中南大学湘雅二医院</t>
  </si>
  <si>
    <t>Y2024898</t>
  </si>
  <si>
    <t>刘立宏</t>
  </si>
  <si>
    <t>体卫教融合模式下的青少年主动健康促进策略探索</t>
  </si>
  <si>
    <t>中南大学铁道幼儿园</t>
  </si>
  <si>
    <t>Z2024164</t>
  </si>
  <si>
    <t>刘  莲</t>
  </si>
  <si>
    <t>基于生态取向，构建“1＋1＋N”园本教研范式促进教师专业发展的实践研究</t>
  </si>
  <si>
    <t>Y2024569</t>
  </si>
  <si>
    <t>金  沙</t>
  </si>
  <si>
    <t>党的“实事求是”策源地资源赋能大中小学思政课一体化的实践与研究</t>
  </si>
  <si>
    <t>Y2024957</t>
  </si>
  <si>
    <t>易  铮</t>
  </si>
  <si>
    <t>“五育融通”视域下中小学校美育课程体系构建研究</t>
  </si>
  <si>
    <t>Z2024179</t>
  </si>
  <si>
    <t>宗传玉</t>
  </si>
  <si>
    <t>以美育心：美术治疗融入儿童心理健康教育教学改革研究</t>
  </si>
  <si>
    <t>Y2024927</t>
  </si>
  <si>
    <t>段金龙</t>
  </si>
  <si>
    <t>新课标视域下小学数学与初中数学的衔接研究</t>
  </si>
  <si>
    <t>Y2024897</t>
  </si>
  <si>
    <t>谢  强</t>
  </si>
  <si>
    <t>人工智能视域下中小学教师智能教育素养提升策略研究</t>
  </si>
  <si>
    <t>Z2024194</t>
  </si>
  <si>
    <t>刘於清</t>
  </si>
  <si>
    <t>湘西红色文化融入大中小学思政课教学一体化路径研究</t>
  </si>
  <si>
    <t>Y2024122</t>
  </si>
  <si>
    <t>李  遥</t>
  </si>
  <si>
    <t>学术期刊视域下中学生语言素养提升策略研究</t>
  </si>
  <si>
    <t>Y2024914</t>
  </si>
  <si>
    <t>罗鑫</t>
  </si>
  <si>
    <t>运动负荷监测及调控在中小学体育教学中的应用研究</t>
  </si>
  <si>
    <t>Y2024956</t>
  </si>
  <si>
    <t>石  琼</t>
  </si>
  <si>
    <t>融入STEAM教育理念的小学机器人课程教学策略及项目化设计研究</t>
  </si>
  <si>
    <t>Y2024231</t>
  </si>
  <si>
    <t>李代钦</t>
  </si>
  <si>
    <t>初升高阶段数学教学的优化与实践</t>
  </si>
  <si>
    <t>Z2024184</t>
  </si>
  <si>
    <t>刘迎</t>
  </si>
  <si>
    <t>基于户外自主游戏的幼儿园STEM教育研究</t>
  </si>
  <si>
    <t>Y2024899</t>
  </si>
  <si>
    <t>秦枫</t>
  </si>
  <si>
    <t>基于儿童视角的幼儿园项目化学习活动实践研究</t>
  </si>
  <si>
    <t>市本级小计</t>
  </si>
  <si>
    <t>长沙学院</t>
  </si>
  <si>
    <t>Y2024942</t>
  </si>
  <si>
    <t>彭  迪</t>
  </si>
  <si>
    <t>地方红色文化资源融入农村小学美术教育的路径研究——以果园镇“田汉文化”资源为例</t>
  </si>
  <si>
    <t>湖南信息职业技术学院</t>
  </si>
  <si>
    <t>Y2024571</t>
  </si>
  <si>
    <t>徐红丽</t>
  </si>
  <si>
    <t>大思政视域下构建高校“三全育人”综合实践体系创新路径探析</t>
  </si>
  <si>
    <t>长沙幼儿师范高等专科学校</t>
  </si>
  <si>
    <t>Z2024176</t>
  </si>
  <si>
    <t>奉旭晴</t>
  </si>
  <si>
    <t>“大思政”视域下中学生爱国主义教育协同机制创新研究</t>
  </si>
  <si>
    <t>Y2024915</t>
  </si>
  <si>
    <t>张雪琴</t>
  </si>
  <si>
    <t>课程游戏化背景下园本体育课程设计与实施的行动研究</t>
  </si>
  <si>
    <t>长沙职业技术学院</t>
  </si>
  <si>
    <t>Z2024163</t>
  </si>
  <si>
    <t>王得义</t>
  </si>
  <si>
    <t>听障中学生心理危机识别与干预机制研究</t>
  </si>
  <si>
    <t>Y2024900</t>
  </si>
  <si>
    <t>邹永阳</t>
  </si>
  <si>
    <t>角色理论视域下融合班级普通学生“高质量”接纳态度干预研究</t>
  </si>
  <si>
    <t>长沙市教育科学研究院</t>
  </si>
  <si>
    <t>Z2024001</t>
  </si>
  <si>
    <t>刘翠鸿</t>
  </si>
  <si>
    <t>人口减少背景下“生命契约型”学校课程整体规划与实施研究</t>
  </si>
  <si>
    <t>Z2024003</t>
  </si>
  <si>
    <t>杨  焱</t>
  </si>
  <si>
    <t>“一体·双驱·三环·四维”中学科学教育创新实践</t>
  </si>
  <si>
    <t>Z2024006</t>
  </si>
  <si>
    <t>王秋云</t>
  </si>
  <si>
    <t>大中小协同开展国防科学教育实践研究</t>
  </si>
  <si>
    <t>Z2024010</t>
  </si>
  <si>
    <t>黄军山</t>
  </si>
  <si>
    <t>义务教育阶段基于教学评一致性的“六维”品质课堂实践研究</t>
  </si>
  <si>
    <t>Z2024013</t>
  </si>
  <si>
    <t>薛婷婷</t>
  </si>
  <si>
    <t>教研变革：即时性园本教研的实践与应用研究</t>
  </si>
  <si>
    <t>Z2024019</t>
  </si>
  <si>
    <t>宋  文</t>
  </si>
  <si>
    <t>基于课程协同的英语学习最佳路径的实践与研究</t>
  </si>
  <si>
    <t>Y2024011</t>
  </si>
  <si>
    <t>刘玉岳</t>
  </si>
  <si>
    <t>“一基二合三链”主题式地理融合课程建构与实践</t>
  </si>
  <si>
    <t>Y2024001</t>
  </si>
  <si>
    <t>刘  兵</t>
  </si>
  <si>
    <t>单元整体教学背景下初中语文作业设计系统构建与序列实施研究</t>
  </si>
  <si>
    <t>Y2024003</t>
  </si>
  <si>
    <t>姜  平</t>
  </si>
  <si>
    <t>高品质校社家研学课程发展体系研究与实践</t>
  </si>
  <si>
    <t>Y2024005</t>
  </si>
  <si>
    <t>潘  勇</t>
  </si>
  <si>
    <t>数字化转型背景下网络研训联盟共同体建设研究</t>
  </si>
  <si>
    <t>Y2024049</t>
  </si>
  <si>
    <t>刘正华</t>
  </si>
  <si>
    <t>指向数字化转型的中小学教研服务体系构建研究</t>
  </si>
  <si>
    <t>Y2024071</t>
  </si>
  <si>
    <t>成  坚</t>
  </si>
  <si>
    <t>中学生阅读现状与图书馆阅读指导路径研究</t>
  </si>
  <si>
    <t>Y2024004</t>
  </si>
  <si>
    <t>邹  良</t>
  </si>
  <si>
    <t>通用技术课堂教学表现性评价应用研究</t>
  </si>
  <si>
    <t>南雅中学</t>
  </si>
  <si>
    <t>Z2024017</t>
  </si>
  <si>
    <t>李  波</t>
  </si>
  <si>
    <t>大单元统摄下以问题为导向的初中数学新教材“综合与实践”的探究</t>
  </si>
  <si>
    <t>Y2024060</t>
  </si>
  <si>
    <t>赵  娟</t>
  </si>
  <si>
    <t>基于教学评一体化的中学心理健康教育课堂活动设计的实践研究</t>
  </si>
  <si>
    <t>雅礼洋湖实验中学</t>
  </si>
  <si>
    <t>Z2024026</t>
  </si>
  <si>
    <t>刘  清</t>
  </si>
  <si>
    <t>全面育人视域下“一体化好习惯”养成教育行动研究</t>
  </si>
  <si>
    <t>Y2024070</t>
  </si>
  <si>
    <t>姚国正</t>
  </si>
  <si>
    <t>素养导向·数智应用:中学智慧课堂教学模式实施路径探究</t>
  </si>
  <si>
    <t>长郡中学</t>
  </si>
  <si>
    <t>Z2024018</t>
  </si>
  <si>
    <t>李佳庆</t>
  </si>
  <si>
    <t>人工智能辅助普通高中英语群文阅读续写教学研究</t>
  </si>
  <si>
    <t>Y2024016</t>
  </si>
  <si>
    <t>陈巧玲</t>
  </si>
  <si>
    <t>基于学科核心素养的普通高中化学项目式校本课程开发实践研究</t>
  </si>
  <si>
    <t>长沙教育学院</t>
  </si>
  <si>
    <t>Z2024022</t>
  </si>
  <si>
    <t>王莉娟</t>
  </si>
  <si>
    <r>
      <rPr>
        <sz val="11"/>
        <rFont val="仿宋"/>
        <family val="3"/>
        <charset val="134"/>
      </rPr>
      <t>指向推理论证能力的初中数学数字化课程群建设的实践</t>
    </r>
    <r>
      <rPr>
        <u/>
        <sz val="10"/>
        <rFont val="仿宋"/>
        <family val="3"/>
        <charset val="134"/>
      </rPr>
      <t>研究</t>
    </r>
  </si>
  <si>
    <t>长沙市第六中学</t>
  </si>
  <si>
    <t>Z2024020</t>
  </si>
  <si>
    <t>杨燕平</t>
  </si>
  <si>
    <t>初、高中一体综合素质评价校本化实施模式研究</t>
  </si>
  <si>
    <t>长沙市教育局幼儿园</t>
  </si>
  <si>
    <t>Z2024025</t>
  </si>
  <si>
    <t>张媛媛</t>
  </si>
  <si>
    <t>基于核心素养的幼儿园健康教育课程实践研究</t>
  </si>
  <si>
    <t>Y2024033</t>
  </si>
  <si>
    <t>王丽娜</t>
  </si>
  <si>
    <t>基于核心素养的幼儿园绘本课程建设实践探究</t>
  </si>
  <si>
    <t>长沙市田家炳实验中学</t>
  </si>
  <si>
    <t>Z2024005</t>
  </si>
  <si>
    <t>郭  重</t>
  </si>
  <si>
    <t>中学美育浸润行动的创新实践研究</t>
  </si>
  <si>
    <t>长沙市长郡梅溪湖中学</t>
  </si>
  <si>
    <t>Z2024009</t>
  </si>
  <si>
    <t>何  俊</t>
  </si>
  <si>
    <t>数智背景下“三阶四维”科学课程一体化的构建与实施</t>
  </si>
  <si>
    <t>Y2024086</t>
  </si>
  <si>
    <t>谭  辉</t>
  </si>
  <si>
    <t>新课标背景下初中体育大单元教学模式研究</t>
  </si>
  <si>
    <t>长沙市周南梅溪湖中学</t>
  </si>
  <si>
    <t>Z2024024</t>
  </si>
  <si>
    <t>吴  伟</t>
  </si>
  <si>
    <t>数字化转型背景下中学智慧课堂实施路径研究</t>
  </si>
  <si>
    <t>Y2024133</t>
  </si>
  <si>
    <t>汤应宇</t>
  </si>
  <si>
    <t>跨学科联动培养科学思维的实践与研究</t>
  </si>
  <si>
    <t>长沙市麓山梅溪湖实验中学</t>
  </si>
  <si>
    <t>Y2024030</t>
  </si>
  <si>
    <t>彭  云</t>
  </si>
  <si>
    <t>高中心理健康教育“236”分级干预模式研究</t>
  </si>
  <si>
    <t>长沙外国语学校</t>
  </si>
  <si>
    <t>Z2024015</t>
  </si>
  <si>
    <t>严  莹</t>
  </si>
  <si>
    <t>基于深度学习的高中生物学“模型中心”课堂范式研究</t>
  </si>
  <si>
    <t>湖南省地质中学</t>
  </si>
  <si>
    <t>Y2024027</t>
  </si>
  <si>
    <t>许韶歆</t>
  </si>
  <si>
    <t>基于SIA 理念的高中科学教育模式创新与实践</t>
  </si>
  <si>
    <t>长沙麓山国际实验学校</t>
  </si>
  <si>
    <t>Y2024015</t>
  </si>
  <si>
    <t>杨革非</t>
  </si>
  <si>
    <t>积极心理学视域下中小学班主任心理健康教育胜任力研究</t>
  </si>
  <si>
    <t>Y2024078</t>
  </si>
  <si>
    <t>何丽萍</t>
  </si>
  <si>
    <t>科学教育背景下初中化学"2M"素养课堂建构</t>
  </si>
  <si>
    <t>长沙麓山国际实验小学</t>
  </si>
  <si>
    <t>Y2024171</t>
  </si>
  <si>
    <t>龚拥军</t>
  </si>
  <si>
    <t>基于核心素养的小学全学科阅读PBL实践研究</t>
  </si>
  <si>
    <t>长沙市第十一中学</t>
  </si>
  <si>
    <t>Y2024167</t>
  </si>
  <si>
    <t>王  韬</t>
  </si>
  <si>
    <t>基于“听唱写演”的中学班级合唱教学实践研究</t>
  </si>
  <si>
    <t>长沙市东雅中学</t>
  </si>
  <si>
    <t>Y2024063</t>
  </si>
  <si>
    <t>心理健康教育课堂“三动”教学模式实践探索</t>
  </si>
  <si>
    <t>长沙市麓山滨江实验学校</t>
  </si>
  <si>
    <t>Y2024166</t>
  </si>
  <si>
    <t>宁  凯</t>
  </si>
  <si>
    <t>智慧教育视域下“三步五环”新型教学模式</t>
  </si>
  <si>
    <t>长沙市实验小学</t>
  </si>
  <si>
    <t>Y2024023</t>
  </si>
  <si>
    <t>张  岸</t>
  </si>
  <si>
    <t>基于创新型人才早期发现与培养的“破壳”行动研究</t>
  </si>
  <si>
    <t>长沙市特殊教育学校</t>
  </si>
  <si>
    <t>Y2024022</t>
  </si>
  <si>
    <t>王  磊</t>
  </si>
  <si>
    <t>特殊教育兴发教学范式的实践研究</t>
  </si>
  <si>
    <t>长沙市湘郡培粹实验中学</t>
  </si>
  <si>
    <t>Y2024075</t>
  </si>
  <si>
    <t>基于五育并举的“五板块四融合”劳动课程开发与实施</t>
  </si>
  <si>
    <t>长沙市雅礼实验中学</t>
  </si>
  <si>
    <t>Y2024036</t>
  </si>
  <si>
    <t>邓海晖</t>
  </si>
  <si>
    <t>数智时代初中英语“教学评一体化”实施策略研究</t>
  </si>
  <si>
    <t>Y2024088</t>
  </si>
  <si>
    <t>周志运</t>
  </si>
  <si>
    <t>中小学体育教学安全防范管理及对策研究</t>
  </si>
  <si>
    <t>长沙市长郡双语实验中学</t>
  </si>
  <si>
    <t>Y2024020</t>
  </si>
  <si>
    <t>数字化转型背景下活力课堂教学模式的构建与实施研究</t>
  </si>
  <si>
    <t>长沙市周南中学</t>
  </si>
  <si>
    <t>Y2024032</t>
  </si>
  <si>
    <t>彭艳芳</t>
  </si>
  <si>
    <t>基于AI教育网络共研体的教师数字素养提升实践研究</t>
  </si>
  <si>
    <t>长沙市长郡智谷中学</t>
  </si>
  <si>
    <t>Y2024029</t>
  </si>
  <si>
    <t>卢基敏</t>
  </si>
  <si>
    <t>新时代校本教研的运行机制和实践模式研究</t>
  </si>
  <si>
    <t>长沙市教育局</t>
  </si>
  <si>
    <t>Y2024021</t>
  </si>
  <si>
    <t>王  妍</t>
  </si>
  <si>
    <t>普惠背景下长沙高品质特殊教育发展体系研究</t>
  </si>
  <si>
    <t>长沙市明德中学</t>
  </si>
  <si>
    <t>Y2024031</t>
  </si>
  <si>
    <t>匡拥军</t>
  </si>
  <si>
    <t>“三生”课堂视野下高三学科核心素养巩固与提升的实践研究</t>
  </si>
  <si>
    <t>望城区小计</t>
  </si>
  <si>
    <t>望城区第二中学</t>
  </si>
  <si>
    <t>Z2024008</t>
  </si>
  <si>
    <t>张岚湘</t>
  </si>
  <si>
    <t>家校社与高中生人格塑造教育生态系统研究</t>
  </si>
  <si>
    <t>长沙市望城区长郡斑马湖中学</t>
  </si>
  <si>
    <t>Y2024065</t>
  </si>
  <si>
    <t>蒋慧琳</t>
  </si>
  <si>
    <t>“163”“雷小锋”德育体系范式实践研究</t>
  </si>
  <si>
    <t>长沙市望城区长郡月亮岛第二小学</t>
  </si>
  <si>
    <t>Y2024048</t>
  </si>
  <si>
    <t>李婷婷</t>
  </si>
  <si>
    <t>“三全育人”背景下小学生性教育校本课程的开发与应用研究</t>
  </si>
  <si>
    <t>长沙市望城区雅礼丁江学校</t>
  </si>
  <si>
    <t>Y2024161</t>
  </si>
  <si>
    <t>曾  洁</t>
  </si>
  <si>
    <t>场景驱动下中小学劳动教育课程体系构建与实践研究</t>
  </si>
  <si>
    <t>长郡双语白石湖实验中学</t>
  </si>
  <si>
    <t>Y2024042</t>
  </si>
  <si>
    <t>陈月华</t>
  </si>
  <si>
    <t>多维整合：“雷小锋”超级运动会模式的探索与构建研究</t>
  </si>
  <si>
    <t>长沙市望城区第一中学</t>
  </si>
  <si>
    <t>Y2024047</t>
  </si>
  <si>
    <t>谭春兵</t>
  </si>
  <si>
    <t>家校社协同的“学习雷锋优秀心理品质”课程开发与实施策略研究</t>
  </si>
  <si>
    <t>长沙市望城区长郡月亮岛学校</t>
  </si>
  <si>
    <t>Y2024107</t>
  </si>
  <si>
    <t>赵登登</t>
  </si>
  <si>
    <t>跨学科理念下小学数学“综合与实践”领域主题式教学实践研究</t>
  </si>
  <si>
    <t>长沙市望城区思源学校</t>
  </si>
  <si>
    <t>Y2024025</t>
  </si>
  <si>
    <t>谭廷芳</t>
  </si>
  <si>
    <t>立德树人背景下六自少年培养的德育课程体系构建实践研究</t>
  </si>
  <si>
    <t>长沙市望城区中小学教师发展中心</t>
  </si>
  <si>
    <t>Y2024057</t>
  </si>
  <si>
    <t>联片研训机制下区域品质课堂建设研究</t>
  </si>
  <si>
    <t>长沙市望城区东马小学</t>
  </si>
  <si>
    <t>Y2024066</t>
  </si>
  <si>
    <t>谌礼东</t>
  </si>
  <si>
    <t>普特融合小学艺体类课程调整的实践研究</t>
  </si>
  <si>
    <t>湖南师大附中星城实验学校</t>
  </si>
  <si>
    <t>Y2024019</t>
  </si>
  <si>
    <t>吴中江</t>
  </si>
  <si>
    <t>智慧教育环境下生·活课堂实践研究</t>
  </si>
  <si>
    <t>雨花区小计</t>
  </si>
  <si>
    <t>长沙市雨花区长塘里小学</t>
  </si>
  <si>
    <t>Z2024002</t>
  </si>
  <si>
    <t>肖陈慧</t>
  </si>
  <si>
    <t>教育数字化转型下的“四有四自”教学研一体化探索与实践</t>
  </si>
  <si>
    <t>湖南师大附中雨花学校</t>
  </si>
  <si>
    <t>Y2024040</t>
  </si>
  <si>
    <t>刘灵松</t>
  </si>
  <si>
    <t>基于五育融合的133学生综合评价体系构建与实践研究</t>
  </si>
  <si>
    <t>长沙市雨花区教育局艺术体育科技中心</t>
  </si>
  <si>
    <t>Y2024134</t>
  </si>
  <si>
    <t>黄  俊</t>
  </si>
  <si>
    <t>新课标背景下学校智慧体育系统的构建与实证研究</t>
  </si>
  <si>
    <t>Y2024073</t>
  </si>
  <si>
    <t>指向创新思维培育的小学科学跨学科教学实践研究</t>
  </si>
  <si>
    <t>长沙市雨花区长塘里阳光小学</t>
  </si>
  <si>
    <t>Y2024038</t>
  </si>
  <si>
    <t>杨媛媛</t>
  </si>
  <si>
    <t>“三学一能”立体式校本研训体系构建与实践研究</t>
  </si>
  <si>
    <t>长沙市雨花区桂花树小学</t>
  </si>
  <si>
    <t>Y2024126</t>
  </si>
  <si>
    <t>曾  琪</t>
  </si>
  <si>
    <t>基于“学练赛一体化”的校园篮球课程建设研究</t>
  </si>
  <si>
    <t>长沙市雨花区枫树山莲湖小学</t>
  </si>
  <si>
    <t>Y2024084</t>
  </si>
  <si>
    <t>陈  莹</t>
  </si>
  <si>
    <t>基于班级文化建设视角下的防校园欺凌研究</t>
  </si>
  <si>
    <t>长沙市雨花区砂子塘湘天小学</t>
  </si>
  <si>
    <t>Y2024061</t>
  </si>
  <si>
    <t>谭继红</t>
  </si>
  <si>
    <t>基于网络联校的 “双育双促”教师专业发展研究</t>
  </si>
  <si>
    <t>长沙市雨花区砂子塘集美小学</t>
  </si>
  <si>
    <t>Y2024055</t>
  </si>
  <si>
    <t>杨  静</t>
  </si>
  <si>
    <t>基于循证实践的小学语文问题化学习课堂教学研究</t>
  </si>
  <si>
    <t>枫树山悦东方小学</t>
  </si>
  <si>
    <t>Y2024106</t>
  </si>
  <si>
    <t>王艳萍</t>
  </si>
  <si>
    <t>家校社协同视域下的幼小衔接创新实践</t>
  </si>
  <si>
    <t>长沙市雨花区砂子塘魅力小学</t>
  </si>
  <si>
    <t>Y2024170</t>
  </si>
  <si>
    <t>小学“三研四化”校本教研体系构建与实施研究</t>
  </si>
  <si>
    <t>长沙市雨花区泰禹小学</t>
  </si>
  <si>
    <t>Y2024039</t>
  </si>
  <si>
    <t>欧  蓉</t>
  </si>
  <si>
    <t>新劳动教育之数智化“一驱三轮”禹劳校本实践研究</t>
  </si>
  <si>
    <t>长沙市雨花区教育局幼儿园愉景苑幼儿园</t>
  </si>
  <si>
    <t>Y2024054</t>
  </si>
  <si>
    <t>刘  娜</t>
  </si>
  <si>
    <t>自主游戏视角下的户外区域性运动行动研究</t>
  </si>
  <si>
    <t>长沙市雅境中学</t>
  </si>
  <si>
    <t>Y20230042</t>
  </si>
  <si>
    <t>一般资助</t>
  </si>
  <si>
    <t>侯毅玲</t>
  </si>
  <si>
    <t>“一点三链”：基于核心素养培育的融合课堂建构实践探索</t>
  </si>
  <si>
    <t>课题取消立项，扣减湘财教指〔2023〕71号下达经费2万元</t>
  </si>
  <si>
    <t>芙蓉区小计</t>
  </si>
  <si>
    <t>长沙市芙蓉区教师进修学校</t>
  </si>
  <si>
    <t>Y2024067</t>
  </si>
  <si>
    <t>姜宇婷</t>
  </si>
  <si>
    <t>初中语文学习活动育人研究</t>
  </si>
  <si>
    <t>Y2024180</t>
  </si>
  <si>
    <t>肖成寿</t>
  </si>
  <si>
    <t>大概念下小初数学教学衔接结构化建构研究</t>
  </si>
  <si>
    <t>长沙市芙蓉区实验小学</t>
  </si>
  <si>
    <t>Y2024062</t>
  </si>
  <si>
    <t>陈阳梅</t>
  </si>
  <si>
    <t>“适性教育”视域下小学项目式学习活动设计与实践研究</t>
  </si>
  <si>
    <t>长沙市芙蓉区浏正街小学</t>
  </si>
  <si>
    <t>Y2024045</t>
  </si>
  <si>
    <t>李嫦娥</t>
  </si>
  <si>
    <t>STEAM教育理念下小学国防教育跨学科主题学习实践研究</t>
  </si>
  <si>
    <t>长沙市芙蓉区大同瑞致小学</t>
  </si>
  <si>
    <t>Y2024076</t>
  </si>
  <si>
    <t>彭艳如</t>
  </si>
  <si>
    <t>大规模因材施教下的小学体育“双向走班制”教学路径研究</t>
  </si>
  <si>
    <t>长沙市芙蓉区教育局芙蓉公寓幼儿园</t>
  </si>
  <si>
    <t>Y2024080</t>
  </si>
  <si>
    <t>张师丹</t>
  </si>
  <si>
    <t>基于幼小科学衔接的幼儿生成活动实践研究</t>
  </si>
  <si>
    <t>芙蓉区东郡小学</t>
  </si>
  <si>
    <t>Y2024014</t>
  </si>
  <si>
    <t>教育帮扶联点校“一课双师”课程设计研究</t>
  </si>
  <si>
    <t>长沙市长郡芙蓉中学</t>
  </si>
  <si>
    <t>Y2024108</t>
  </si>
  <si>
    <t>李  娜</t>
  </si>
  <si>
    <t>跨学科视域下初中“大思政课”育人研究</t>
  </si>
  <si>
    <t>芙蓉区教育局朝阳幼儿园</t>
  </si>
  <si>
    <t>Y2024013</t>
  </si>
  <si>
    <t>卢  璨</t>
  </si>
  <si>
    <t>五域融合理念下幼儿“探馆”活动组织与实施研究</t>
  </si>
  <si>
    <t>长沙市芙蓉区育才第二小学</t>
  </si>
  <si>
    <t>Y2024082</t>
  </si>
  <si>
    <t>王  娟</t>
  </si>
  <si>
    <t>校家社共育视域下的“家庭心育”路径研究</t>
  </si>
  <si>
    <t>长沙市芙蓉区马坡岭小学</t>
  </si>
  <si>
    <t>Y2024024</t>
  </si>
  <si>
    <t>周  皓</t>
  </si>
  <si>
    <t>新质科技教育助推小学生数据素养培育的实践研究</t>
  </si>
  <si>
    <t>长沙市芙蓉区育英西垅小学</t>
  </si>
  <si>
    <t>Y2024096</t>
  </si>
  <si>
    <t>钟雅莉</t>
  </si>
  <si>
    <t>指向大德育的小学课程思政体系构建研究</t>
  </si>
  <si>
    <t>长沙市芙蓉区育才学校</t>
  </si>
  <si>
    <t>Y2024026</t>
  </si>
  <si>
    <t>党建引领的“向未来” 特色课程构建及育人方式创新研究</t>
  </si>
  <si>
    <t>长沙市芙蓉区教育局</t>
  </si>
  <si>
    <t>Y2024056</t>
  </si>
  <si>
    <t>欧  转</t>
  </si>
  <si>
    <t>义务教育“同班异层”教学改革研究</t>
  </si>
  <si>
    <t>天心区小计</t>
  </si>
  <si>
    <t>长郡外国语实验中学</t>
  </si>
  <si>
    <t>Y2024017</t>
  </si>
  <si>
    <t>孙亚飞</t>
  </si>
  <si>
    <t>初中数学单元整体教学设计的实践研究</t>
  </si>
  <si>
    <t>长沙市天心区教育科学研究中心</t>
  </si>
  <si>
    <t>Z2024021</t>
  </si>
  <si>
    <t>黄  宁</t>
  </si>
  <si>
    <t>基于教-学-评一致性理念的初中语文“作业三单”的研究与实践</t>
  </si>
  <si>
    <t>Y2024103</t>
  </si>
  <si>
    <t>欧阳胜美</t>
  </si>
  <si>
    <t>小学“英语+非遗”跨学科学习的实践研究</t>
  </si>
  <si>
    <t>长沙市天心区桂井小学</t>
  </si>
  <si>
    <t>Y2024131</t>
  </si>
  <si>
    <t>彭译瑢</t>
  </si>
  <si>
    <t>“双减”背景下家长的教育焦虑及其代际影响研究</t>
  </si>
  <si>
    <t>长沙市天心区仰天湖新路小学</t>
  </si>
  <si>
    <t>Y2024064</t>
  </si>
  <si>
    <t>刘  旺</t>
  </si>
  <si>
    <t>大概念视域下小学数学单元整体教学实践研究</t>
  </si>
  <si>
    <t>天心区龙湾小学</t>
  </si>
  <si>
    <t>Y2024072</t>
  </si>
  <si>
    <t>刘登峰</t>
  </si>
  <si>
    <t>核心素养视域下“数学好玩”小学数学游戏校本课程开发与实施研究</t>
  </si>
  <si>
    <t>长沙市天心区湘府英才益清小学</t>
  </si>
  <si>
    <t>Y2024093</t>
  </si>
  <si>
    <t>孟  新</t>
  </si>
  <si>
    <t>基于新课标小学低段游戏化实践作业设计研究</t>
  </si>
  <si>
    <t>长沙市天心区湘府英才小学（高云校区）</t>
  </si>
  <si>
    <t>Y2024148</t>
  </si>
  <si>
    <t>杨  洁</t>
  </si>
  <si>
    <t>问题驱动下创造性思维培养的实践研究</t>
  </si>
  <si>
    <t>长沙市天心区先锋小学</t>
  </si>
  <si>
    <t>Y2024037</t>
  </si>
  <si>
    <t>胡超华</t>
  </si>
  <si>
    <t>小学数学结构化教学实践研究项目</t>
  </si>
  <si>
    <t>青雅丽发学校</t>
  </si>
  <si>
    <t>Y2024149</t>
  </si>
  <si>
    <t>蓟华为</t>
  </si>
  <si>
    <t>校家社协同育人视域下“小青大雅”德育课程的建构与实践</t>
  </si>
  <si>
    <t>湘江新区小计</t>
  </si>
  <si>
    <t>长沙市岳麓区第二小学</t>
  </si>
  <si>
    <t>Z2024012</t>
  </si>
  <si>
    <t>皮孟玲</t>
  </si>
  <si>
    <t>智慧教育视域下“4C”思维课堂教学范式实践研究</t>
  </si>
  <si>
    <t>湖南师大附中博才实验中学</t>
  </si>
  <si>
    <t>Z2024016</t>
  </si>
  <si>
    <t>许小平</t>
  </si>
  <si>
    <t>核心素养导向下的初中“六自”课程体系构建与实施研究</t>
  </si>
  <si>
    <t>长沙市岳麓区教师发展中心</t>
  </si>
  <si>
    <t>Y2024097</t>
  </si>
  <si>
    <t>周  泉</t>
  </si>
  <si>
    <t>表达性艺术疗法提升中小学生情绪智力的实践研究</t>
  </si>
  <si>
    <t>Y2024046</t>
  </si>
  <si>
    <t>范  筝</t>
  </si>
  <si>
    <t>全面提升区域中小学音乐教学质量的实践研究</t>
  </si>
  <si>
    <t>Y2024035</t>
  </si>
  <si>
    <t>黄晓莲</t>
  </si>
  <si>
    <t>初中语文单元整体教学的课型范式研究</t>
  </si>
  <si>
    <t>湖南湘江新区麓谷岳兴小学</t>
  </si>
  <si>
    <t>Y2024139</t>
  </si>
  <si>
    <t>范烨</t>
  </si>
  <si>
    <t>基于创新型人才培养的小学科学大课堂研究</t>
  </si>
  <si>
    <t>长沙市岳麓区博才梅溪湖小学</t>
  </si>
  <si>
    <t>Y2024087</t>
  </si>
  <si>
    <t>基于大美育观念的小学音乐“1+N”教学改革研究</t>
  </si>
  <si>
    <t>湖南湘江新区明德华兴智谷学校</t>
  </si>
  <si>
    <t>Y2024144</t>
  </si>
  <si>
    <t>向  慧</t>
  </si>
  <si>
    <t>基于家校社政协同的中小学生学习内驱力培养的实践研究</t>
  </si>
  <si>
    <t>长沙市岳麓区第一小学</t>
  </si>
  <si>
    <t>Y2024168</t>
  </si>
  <si>
    <t>刘秋红</t>
  </si>
  <si>
    <t>基于小学教师自主成长的校本研训创新实践研究</t>
  </si>
  <si>
    <t>湖南师大附中博才学士中学</t>
  </si>
  <si>
    <t>Y2024165</t>
  </si>
  <si>
    <t>基于学科核心素养培育的初中浸润式教学研究</t>
  </si>
  <si>
    <t>长沙市岳麓区湘江实验小学</t>
  </si>
  <si>
    <t>Y2024052</t>
  </si>
  <si>
    <t>周清桃</t>
  </si>
  <si>
    <t>基于质变学习理论的“3-5-3”小学校本研修实践研究</t>
  </si>
  <si>
    <t>长沙高新区虹桥小学</t>
  </si>
  <si>
    <t>Y2024091</t>
  </si>
  <si>
    <t>曹思远</t>
  </si>
  <si>
    <t>小学美术跨学科综合性活动实践</t>
  </si>
  <si>
    <t>长沙市岳麓区望月湖第一小学</t>
  </si>
  <si>
    <t>Y2024143</t>
  </si>
  <si>
    <t>小学体育拔尖人才早期培养机制的实践研究</t>
  </si>
  <si>
    <t>湖南湘江新区麓谷赫英小学</t>
  </si>
  <si>
    <t>Y2024051</t>
  </si>
  <si>
    <t>黄意斌</t>
  </si>
  <si>
    <t>新时代小学生“好身体”培养路径研究</t>
  </si>
  <si>
    <t>长沙高新区麓谷第二小学</t>
  </si>
  <si>
    <t>Y2024012</t>
  </si>
  <si>
    <t>何  如</t>
  </si>
  <si>
    <t>新时代小学职业启蒙教育课程建构与实施研究</t>
  </si>
  <si>
    <t>开福区小计</t>
  </si>
  <si>
    <t>长沙开福区教育科学研究中心</t>
  </si>
  <si>
    <t>Z2024007</t>
  </si>
  <si>
    <t>罗  炜</t>
  </si>
  <si>
    <t>五育融合下的“美育+”跨学科学习实践研究</t>
  </si>
  <si>
    <t>Y2024153</t>
  </si>
  <si>
    <t>谢贵香</t>
  </si>
  <si>
    <t>初中化学“点线面”融合情境化教学模式构建与实践研究</t>
  </si>
  <si>
    <t>长沙市周南秀峰学校</t>
  </si>
  <si>
    <t>Y2024109</t>
  </si>
  <si>
    <t>陈  北</t>
  </si>
  <si>
    <t>核心素养背景下初中体育与健康“四度五化”教学策略研究</t>
  </si>
  <si>
    <t>长沙市开福区清水塘北辰小学</t>
  </si>
  <si>
    <t>Y2024105</t>
  </si>
  <si>
    <t>喻惠中</t>
  </si>
  <si>
    <t>核心素养取向下跨学科主题学习“双轴三阶”教学模式构建研究</t>
  </si>
  <si>
    <t>长沙市开福区四方坪小学</t>
  </si>
  <si>
    <t>Y2024094</t>
  </si>
  <si>
    <t>浣润姣</t>
  </si>
  <si>
    <t>基于大概念的小学科学“3+2+1”融合课程体系建构与研究</t>
  </si>
  <si>
    <t>长沙市麓山高岭实验学校</t>
  </si>
  <si>
    <t>Y2024034</t>
  </si>
  <si>
    <t>张春雪</t>
  </si>
  <si>
    <t>九年一贯制学校四维德育体系的探索与实践</t>
  </si>
  <si>
    <t>长沙市开福区金鹰小学</t>
  </si>
  <si>
    <t>Y2024140</t>
  </si>
  <si>
    <t>梁  寒</t>
  </si>
  <si>
    <t>小学新技术劳动项目化实践研究</t>
  </si>
  <si>
    <t>长沙市北雅中学</t>
  </si>
  <si>
    <t>Y2024141</t>
  </si>
  <si>
    <t>常小青</t>
  </si>
  <si>
    <t>心理危机学生家校合作干预模式建构与实践研究</t>
  </si>
  <si>
    <t>长沙市南雅马栏山文创中学</t>
  </si>
  <si>
    <t>Y2024125</t>
  </si>
  <si>
    <t>邓芳丽</t>
  </si>
  <si>
    <t>心智双育增强科学思维的路径探索与实施</t>
  </si>
  <si>
    <t>长沙市开福区教育局北辰第一幼儿园</t>
  </si>
  <si>
    <t>Y2024053</t>
  </si>
  <si>
    <t>黄  佳</t>
  </si>
  <si>
    <t>幼儿园生态式科学课程建构研究</t>
  </si>
  <si>
    <t>长沙市开福区第一中学</t>
  </si>
  <si>
    <t>Y2024132</t>
  </si>
  <si>
    <t>指向初中生心理健康素养的校家社协同育人体系构建的实践探索</t>
  </si>
  <si>
    <t>长沙市一中广雅中学</t>
  </si>
  <si>
    <t>Z2024174</t>
  </si>
  <si>
    <t>校社共建家长学校的实践研究</t>
  </si>
  <si>
    <t>长沙县小计</t>
  </si>
  <si>
    <t>长沙县实验中学</t>
  </si>
  <si>
    <t>Z2024023</t>
  </si>
  <si>
    <t>柳国强</t>
  </si>
  <si>
    <t>基于问题导向式的高中语文课程思政教学实践研究</t>
  </si>
  <si>
    <t>长沙县百熙实验学校（初中部）</t>
  </si>
  <si>
    <t>Y2024077</t>
  </si>
  <si>
    <t>陈  亮</t>
  </si>
  <si>
    <t>初中历史“三生三动”教学实践创新研究</t>
  </si>
  <si>
    <t>长郡双语星沙学校</t>
  </si>
  <si>
    <t>Y2024162</t>
  </si>
  <si>
    <t>曾统坤</t>
  </si>
  <si>
    <t>初中心理健康教育与劳动课程的融合研究</t>
  </si>
  <si>
    <t>长沙县蓓蕾小学</t>
  </si>
  <si>
    <t>Y2024146</t>
  </si>
  <si>
    <t>林伟超</t>
  </si>
  <si>
    <t>核心素养视域下小学生活化劳动教育实施路径研究</t>
  </si>
  <si>
    <t>雅礼洋湖会展中学</t>
  </si>
  <si>
    <t>Y2024163</t>
  </si>
  <si>
    <t>杜  毅</t>
  </si>
  <si>
    <t>集团化办学背景下县域初中学校“五度合一”管理方法研究</t>
  </si>
  <si>
    <t>长沙县松雅湖小学</t>
  </si>
  <si>
    <t>Y2024083</t>
  </si>
  <si>
    <t>龚  容</t>
  </si>
  <si>
    <t>家校社协同提升小学生体质健康的实践研究</t>
  </si>
  <si>
    <t>长沙县湘龙第二小学</t>
  </si>
  <si>
    <t>Y2024145</t>
  </si>
  <si>
    <t>陈艳华</t>
  </si>
  <si>
    <t>家校协同视域下小学生良好亲子关系构建策略研究</t>
  </si>
  <si>
    <t>长沙县松雅湖第二小学</t>
  </si>
  <si>
    <t>Y2024147</t>
  </si>
  <si>
    <t xml:space="preserve">  李  潋</t>
  </si>
  <si>
    <t>课程思政视域下小学民族传统体育项目教学研究</t>
  </si>
  <si>
    <t>长沙县中南小学</t>
  </si>
  <si>
    <t>Y2024142</t>
  </si>
  <si>
    <t>栗森波</t>
  </si>
  <si>
    <t>评价导向的小学数学逆向教学研究</t>
  </si>
  <si>
    <t>长沙县黄花镇黄龙小学</t>
  </si>
  <si>
    <t>Y2024095</t>
  </si>
  <si>
    <t>杨  灿</t>
  </si>
  <si>
    <t>小学语文跨学科习作教学研究</t>
  </si>
  <si>
    <t>育英会展小学</t>
  </si>
  <si>
    <t>Y2024068</t>
  </si>
  <si>
    <t>杨  柳</t>
  </si>
  <si>
    <t>小学整本书思辨性阅读与表达实践研究</t>
  </si>
  <si>
    <t>浏阳市小计</t>
  </si>
  <si>
    <t>浏阳市特殊教育学校</t>
  </si>
  <si>
    <t>Z2024004</t>
  </si>
  <si>
    <t>张素平</t>
  </si>
  <si>
    <t>基于差异教学的融合教育课程与教学的研究</t>
  </si>
  <si>
    <t>浏阳市教育局</t>
  </si>
  <si>
    <t>Z2024014</t>
  </si>
  <si>
    <t>周意鸿</t>
  </si>
  <si>
    <t>基于问题驱动的探究式高中地理课堂教学研究</t>
  </si>
  <si>
    <t>浏阳市新翰高级中学</t>
  </si>
  <si>
    <t>Y2024018</t>
  </si>
  <si>
    <t>商南花</t>
  </si>
  <si>
    <t>高考综合改革背景下选课走班实施策略研究与实践</t>
  </si>
  <si>
    <t>浏阳市第一中学</t>
  </si>
  <si>
    <t>Y2024069</t>
  </si>
  <si>
    <t>王  睿</t>
  </si>
  <si>
    <t>高中德育浸润式育人的实践研究</t>
  </si>
  <si>
    <t>Y2024043</t>
  </si>
  <si>
    <t>张明清</t>
  </si>
  <si>
    <t>县域高中拔尖创新人才早期培养研究</t>
  </si>
  <si>
    <t>浏阳市田家炳实验中学</t>
  </si>
  <si>
    <t>Y2024110</t>
  </si>
  <si>
    <t>罗新河</t>
  </si>
  <si>
    <t>高中信息技术大单元项目化教学实践研究</t>
  </si>
  <si>
    <t>雅礼·浏阳市第二中学</t>
  </si>
  <si>
    <t>Y2024059</t>
  </si>
  <si>
    <t>张晓玲</t>
  </si>
  <si>
    <t>基于“教-学-评”一致性的高中语文大单元教学设计研究与实践</t>
  </si>
  <si>
    <t>浏阳市新文学校</t>
  </si>
  <si>
    <t>Y2024079</t>
  </si>
  <si>
    <t>吴  迪</t>
  </si>
  <si>
    <t>基于项目式学习的红色文化融入初中思政课教学实践研究</t>
  </si>
  <si>
    <t>长郡·浏阳实验学校</t>
  </si>
  <si>
    <t>Y2024044</t>
  </si>
  <si>
    <t>张时雨</t>
  </si>
  <si>
    <t>农村中学高中化学项目式学习实施路径研究</t>
  </si>
  <si>
    <t>浏阳市奎文实验小学</t>
  </si>
  <si>
    <t>Y2024127</t>
  </si>
  <si>
    <t>新时代小学“家校社”协同育人模式的探索与实践</t>
  </si>
  <si>
    <t>宁乡市小计</t>
  </si>
  <si>
    <t>宁乡市梅花初级中学</t>
  </si>
  <si>
    <t>Z2024011</t>
  </si>
  <si>
    <t>全学科“五有四化”主题式教学品质课堂教学改革</t>
  </si>
  <si>
    <t>宁乡市教育研究中心</t>
  </si>
  <si>
    <t>Y2024002</t>
  </si>
  <si>
    <t>黄跃军</t>
  </si>
  <si>
    <t>“三学五育”课堂教学实践研究</t>
  </si>
  <si>
    <t>Y2024128</t>
  </si>
  <si>
    <t>周亚平</t>
  </si>
  <si>
    <t>基于CLIL理念的小学英语“二十四节气”课程开发与实践研究</t>
  </si>
  <si>
    <t>宁乡一中</t>
  </si>
  <si>
    <t>Y2024115</t>
  </si>
  <si>
    <t>喻中权</t>
  </si>
  <si>
    <t>“文学阅读与写作”任务群视域下的高中语文小说项目化教学实践研究——以统编版教材为例</t>
  </si>
  <si>
    <t>宁乡市明德蓝月谷学校</t>
  </si>
  <si>
    <t>Y2024074</t>
  </si>
  <si>
    <t>钟宇娟</t>
  </si>
  <si>
    <t>促进初中生心理健康的家校社协同育人机制研究</t>
  </si>
  <si>
    <t>宁乡市第十三高级中学</t>
  </si>
  <si>
    <t>Y2024089</t>
  </si>
  <si>
    <t>五育融合视域下中小学党建引领教育教学高质量发展的项目式研究</t>
  </si>
  <si>
    <t>宁乡市教师进修学校</t>
  </si>
  <si>
    <t>Y2024090</t>
  </si>
  <si>
    <t>蒋丽娟</t>
  </si>
  <si>
    <t>校本研修视域下心理健康教育教师区域学习共同体建设策略</t>
  </si>
  <si>
    <t>宁乡市玉潭街道新山小学</t>
  </si>
  <si>
    <t>Y2024092</t>
  </si>
  <si>
    <t>熊  瑛</t>
  </si>
  <si>
    <t>指向核心素养的小学“语文+”项目式学习实践研究</t>
  </si>
  <si>
    <t>株洲市第一中学</t>
  </si>
  <si>
    <t>Z2024049</t>
  </si>
  <si>
    <t>朱  赛</t>
  </si>
  <si>
    <t>基于普职融通的高中特色校本课程的开发与实践研究</t>
  </si>
  <si>
    <t>Y2024295</t>
  </si>
  <si>
    <t>杨宇献</t>
  </si>
  <si>
    <t>导向核心素养的高中语文教育戏剧方式的实践研究</t>
  </si>
  <si>
    <t>Y2024294</t>
  </si>
  <si>
    <t>周利双</t>
  </si>
  <si>
    <t>基于传承和弘扬中华优秀传统文化的普通高中音乐教学研究与实践</t>
  </si>
  <si>
    <t>株洲市教育科学研究院</t>
  </si>
  <si>
    <t>Z2024050</t>
  </si>
  <si>
    <t>张光明</t>
  </si>
  <si>
    <t>中学英语课堂“七步七读”阅读教学研究与实践</t>
  </si>
  <si>
    <t>株洲市二中初中部</t>
  </si>
  <si>
    <t>Z2024051</t>
  </si>
  <si>
    <t>杨宏美</t>
  </si>
  <si>
    <t>基于物理核心素养的中学物理课堂教学情境的研究</t>
  </si>
  <si>
    <t>株洲市教育局</t>
  </si>
  <si>
    <t>Z2024052</t>
  </si>
  <si>
    <t>杨育华</t>
  </si>
  <si>
    <t>教室里的需要支持对高中生学习动机的影响研究</t>
  </si>
  <si>
    <t>株洲师范高等专科学校</t>
  </si>
  <si>
    <t>Y2024952</t>
  </si>
  <si>
    <t xml:space="preserve"> 曹海浪</t>
  </si>
  <si>
    <t>美育视角下地方非遗融入初中课程“多元立体式”模式的实践研究</t>
  </si>
  <si>
    <t>株洲市第十八中学</t>
  </si>
  <si>
    <t>Y2024058</t>
  </si>
  <si>
    <t>何志文</t>
  </si>
  <si>
    <t>基于核心素养的高中物理实验教学实践研究</t>
  </si>
  <si>
    <t>株洲市第二中学</t>
  </si>
  <si>
    <t>Y2024297</t>
  </si>
  <si>
    <t>张  南</t>
  </si>
  <si>
    <t>大概念指导下的高中英语单元整体教学实践研究</t>
  </si>
  <si>
    <t>Y2024300</t>
  </si>
  <si>
    <t>吴争慧</t>
  </si>
  <si>
    <t>高中语文核心素养视域下谜语积极作用的研究</t>
  </si>
  <si>
    <t>Y2024298</t>
  </si>
  <si>
    <t>姚娟娟</t>
  </si>
  <si>
    <t>基于核心素养培育的高中英语活动课程开发与实践研究</t>
  </si>
  <si>
    <t>Y2024296</t>
  </si>
  <si>
    <t>陈思亿</t>
  </si>
  <si>
    <t>美术拔尖创新人才小初高大贯通培养研究</t>
  </si>
  <si>
    <t>Y2024299</t>
  </si>
  <si>
    <t>刘毛平</t>
  </si>
  <si>
    <t>中学阶段数学拔尖创新人才的培养探究</t>
  </si>
  <si>
    <t>株洲市第十三中学</t>
  </si>
  <si>
    <t>Y2024303</t>
  </si>
  <si>
    <t>欧帽辉</t>
  </si>
  <si>
    <t>核心素养背景下高中历史课堂教学立意的实践研究</t>
  </si>
  <si>
    <t>Y2024302</t>
  </si>
  <si>
    <t>陈  健</t>
  </si>
  <si>
    <t>数学核心素养取向下高中解析几何教学的实践研究</t>
  </si>
  <si>
    <t>株洲市第八中学</t>
  </si>
  <si>
    <t>Y2024301</t>
  </si>
  <si>
    <t>赵  敏</t>
  </si>
  <si>
    <t>高中英语戏剧教学法的研究与实践</t>
  </si>
  <si>
    <t>株洲市九方中学</t>
  </si>
  <si>
    <t>Y2024311</t>
  </si>
  <si>
    <t>黎  运</t>
  </si>
  <si>
    <t>核心素养视域下高中生物跨学科教学实践研究</t>
  </si>
  <si>
    <t>荷塘区小计</t>
  </si>
  <si>
    <t>株洲景炎初级中学</t>
  </si>
  <si>
    <t>Z2024042</t>
  </si>
  <si>
    <t>罗  希</t>
  </si>
  <si>
    <t>双减背景下生本课堂“三维”验评系统的实践研究</t>
  </si>
  <si>
    <t>株洲市荷塘区文化路小学</t>
  </si>
  <si>
    <t>Y2024260</t>
  </si>
  <si>
    <t>尹  冰</t>
  </si>
  <si>
    <t xml:space="preserve"> 小学科学探究实践活动课程资源开发与应用研究</t>
  </si>
  <si>
    <t>株洲市荷塘区天鹅湖学校</t>
  </si>
  <si>
    <t>Y2024306</t>
  </si>
  <si>
    <t>肖瑶瑶</t>
  </si>
  <si>
    <t>双减视域下的初中英语课堂单元整体作业的有效设计研究</t>
  </si>
  <si>
    <t>株洲市荷塘小学</t>
  </si>
  <si>
    <t>Y2024305</t>
  </si>
  <si>
    <t>赵姜艳</t>
  </si>
  <si>
    <t>小学语文低段“教-学-评一体化”行动范式研究</t>
  </si>
  <si>
    <t>湖南省株洲市荷塘区星光小学</t>
  </si>
  <si>
    <t>Y2024304</t>
  </si>
  <si>
    <t>袁  丽</t>
  </si>
  <si>
    <t>以水墨画教学促学生养成教育的实践研究</t>
  </si>
  <si>
    <t>芦淞区小计</t>
  </si>
  <si>
    <t>株洲市芦淞区教育教学研究指导中心</t>
  </si>
  <si>
    <t>Z2024043</t>
  </si>
  <si>
    <t>彭  靓</t>
  </si>
  <si>
    <t>区域推进中小学音乐学科育人路径与策略研究</t>
  </si>
  <si>
    <t>株洲市芦淞区贺家土中学</t>
  </si>
  <si>
    <t>Z2024044</t>
  </si>
  <si>
    <t>王  维</t>
  </si>
  <si>
    <t>大概念统领的初中数学项目化学习实践研究</t>
  </si>
  <si>
    <t>株洲市芦淞区高家坳小学</t>
  </si>
  <si>
    <t>Y2024307</t>
  </si>
  <si>
    <t>凌  平</t>
  </si>
  <si>
    <t>核心素养背景下小学校园跳绳活动课程校本化实施策略研究</t>
  </si>
  <si>
    <t>株洲市芦淞区南方第三小学</t>
  </si>
  <si>
    <t>Y2024263</t>
  </si>
  <si>
    <t>刘杰夫</t>
  </si>
  <si>
    <t>基于航空科普资源的小学科学教育行动研究</t>
  </si>
  <si>
    <t>株洲市二中枫溪学校（初中小学部）</t>
  </si>
  <si>
    <t>Y2024262</t>
  </si>
  <si>
    <t>言  格</t>
  </si>
  <si>
    <t>数字赋能小学生综合素质评价改革实践研究</t>
  </si>
  <si>
    <t>株洲市芦淞区株董路小学</t>
  </si>
  <si>
    <t>Y2024261</t>
  </si>
  <si>
    <t>夏兴奇</t>
  </si>
  <si>
    <t>提升小学生运算能力的单元整体教学实践研究</t>
  </si>
  <si>
    <t>天元区小计</t>
  </si>
  <si>
    <t>株洲市天元区隆兴中学</t>
  </si>
  <si>
    <t>Z2024045</t>
  </si>
  <si>
    <t>张  蕾</t>
  </si>
  <si>
    <t>生成式AI赋能教学评一体化教学实践与研究</t>
  </si>
  <si>
    <t>株洲市建宁实验小学</t>
  </si>
  <si>
    <t>Y2024264</t>
  </si>
  <si>
    <t>刘  晓</t>
  </si>
  <si>
    <t>“行远”大思政课程体系探索建构与实施的实践研究</t>
  </si>
  <si>
    <t>株洲市天元区银海学校</t>
  </si>
  <si>
    <t>Y2024269</t>
  </si>
  <si>
    <t xml:space="preserve"> 张建新   </t>
  </si>
  <si>
    <t xml:space="preserve">《男孩女孩》特色课程的开发与实施  </t>
  </si>
  <si>
    <t>株洲市天元区天元小学</t>
  </si>
  <si>
    <t>Y2024267</t>
  </si>
  <si>
    <t>文艳云</t>
  </si>
  <si>
    <t>核心素养下的小学语文阅读课堂“深度学习模式”研究</t>
  </si>
  <si>
    <t>株洲市天元区滨江小学</t>
  </si>
  <si>
    <t>Y2024265</t>
  </si>
  <si>
    <t>谭  茜</t>
  </si>
  <si>
    <t>基于传承中华传统文化和技艺的小学国画课程校本化的策略研究</t>
  </si>
  <si>
    <t>株洲市天元区新马小学</t>
  </si>
  <si>
    <t>Y2024268</t>
  </si>
  <si>
    <t>周  玲</t>
  </si>
  <si>
    <t>基于劳动教育的跨学科主题学习实践研究</t>
  </si>
  <si>
    <t>株洲市天元区白鹤小学</t>
  </si>
  <si>
    <t>Y2024266</t>
  </si>
  <si>
    <t>李慧玲</t>
  </si>
  <si>
    <t>助力深度学习的小学数学“大问题”教学设计与实践研究</t>
  </si>
  <si>
    <t>渌口区小计</t>
  </si>
  <si>
    <t>株洲市渌口区明德小学</t>
  </si>
  <si>
    <t>Y2024277</t>
  </si>
  <si>
    <t>吴  平</t>
  </si>
  <si>
    <t>“一园三坊”劳动教育校本课程建设与实施研究</t>
  </si>
  <si>
    <t>株洲市二中附属第三（南洲）小学</t>
  </si>
  <si>
    <t>Y2024272</t>
  </si>
  <si>
    <t xml:space="preserve">朱舸明        </t>
  </si>
  <si>
    <t>基于校家社协同育人的小学思政教育实践探索</t>
  </si>
  <si>
    <t>株洲市二中青龙湾小学</t>
  </si>
  <si>
    <t>Y2024274</t>
  </si>
  <si>
    <t>曾玉珺</t>
  </si>
  <si>
    <t xml:space="preserve">小学劳动课程校本化开发与实施研究 </t>
  </si>
  <si>
    <t>石峰区小计</t>
  </si>
  <si>
    <t>株洲市石峰区曙光学校</t>
  </si>
  <si>
    <t>Z2024046</t>
  </si>
  <si>
    <t>彭  奋</t>
  </si>
  <si>
    <t>湖湘革命先辈家风融入小学思政课教学的研究与实践</t>
  </si>
  <si>
    <t>株洲市石峰区教育教学研究指导中心</t>
  </si>
  <si>
    <t>Y2024113</t>
  </si>
  <si>
    <t>杨  煌</t>
  </si>
  <si>
    <t>基于思辨读写的区域整本书阅读教学研究</t>
  </si>
  <si>
    <t>株洲市石峰区杉木塘小学</t>
  </si>
  <si>
    <t>Y2024270</t>
  </si>
  <si>
    <t>谭爱华</t>
  </si>
  <si>
    <t>学科核心素养视域下小学语文个性化作业设计的行动研究</t>
  </si>
  <si>
    <t>长郡云龙实验学校</t>
  </si>
  <si>
    <t>Y2024271</t>
  </si>
  <si>
    <t>王丹凤</t>
  </si>
  <si>
    <t>中小学“爱心教育”的实践研究</t>
  </si>
  <si>
    <t>醴陵市小计</t>
  </si>
  <si>
    <t>醴陵市佛年学校</t>
  </si>
  <si>
    <t>Z2024047</t>
  </si>
  <si>
    <t>黄  群</t>
  </si>
  <si>
    <t>数字化赋能乡村小学主题班会育人实效的研究与实践</t>
  </si>
  <si>
    <t>醴陵市第一中学</t>
  </si>
  <si>
    <t>Y2024278</t>
  </si>
  <si>
    <t>陈万红</t>
  </si>
  <si>
    <t>基于证据推理素养培育的普通高中化学教学策略的研究</t>
  </si>
  <si>
    <t>Y2024279</t>
  </si>
  <si>
    <t>杨颖敏</t>
  </si>
  <si>
    <t>指向综合思维能力培养的高中地理大单元教学导学案设计与实践研究</t>
  </si>
  <si>
    <t>醴陵市李畋中心校富里中学</t>
  </si>
  <si>
    <t>Y2024280</t>
  </si>
  <si>
    <t>喻  湾</t>
  </si>
  <si>
    <t>“双减”背景下农村中学英语的分层作业设计研究与实践</t>
  </si>
  <si>
    <t>醴陵市姜湾小学</t>
  </si>
  <si>
    <t>Y2024282</t>
  </si>
  <si>
    <t>周  丽</t>
  </si>
  <si>
    <t>大思政背景下红色资源育人实践研究</t>
  </si>
  <si>
    <t>醴陵市第二中学</t>
  </si>
  <si>
    <t>Y2024308</t>
  </si>
  <si>
    <t>许晓丹</t>
  </si>
  <si>
    <t>基于高考评价体系的“教-学-评”一体化模式的构建与实践</t>
  </si>
  <si>
    <t>湖南师范大学附属陶子湖学校</t>
  </si>
  <si>
    <t>Y2024283</t>
  </si>
  <si>
    <t>王青生</t>
  </si>
  <si>
    <t>深度学习理论导向的中小学数学课堂教学的行动研究</t>
  </si>
  <si>
    <t>醴陵市第四中学</t>
  </si>
  <si>
    <t>Y2024281</t>
  </si>
  <si>
    <t>周勇辉</t>
  </si>
  <si>
    <t>中华优秀传统文化融入高中英语读写教学的实践研究</t>
  </si>
  <si>
    <t>攸县小计</t>
  </si>
  <si>
    <t>攸县上云桥中学</t>
  </si>
  <si>
    <t>Y2024286</t>
  </si>
  <si>
    <t>周国荣</t>
  </si>
  <si>
    <t>“双减”政策下乡村学校科普教育实践研究</t>
  </si>
  <si>
    <t>攸县江桥中学</t>
  </si>
  <si>
    <t>Y2024289</t>
  </si>
  <si>
    <t>城乡结合学校和美课堂建设的实践研究</t>
  </si>
  <si>
    <t>攸县第二中学</t>
  </si>
  <si>
    <t>Y2024310</t>
  </si>
  <si>
    <t>贺林新</t>
  </si>
  <si>
    <t>农村高中薄弱班级德育管理工作中的难点及应对措施探讨研究</t>
  </si>
  <si>
    <t>攸县皇图岭镇市上坪中学</t>
  </si>
  <si>
    <t>Y2024287</t>
  </si>
  <si>
    <t>欧铁桥</t>
  </si>
  <si>
    <t>农村学校人本化管理的实践研究</t>
  </si>
  <si>
    <t>攸县菜花坪镇中心小学</t>
  </si>
  <si>
    <t>Y2024285</t>
  </si>
  <si>
    <t>张春妮</t>
  </si>
  <si>
    <t>双线一体教学法的实践研究</t>
  </si>
  <si>
    <t>攸县文化路小学</t>
  </si>
  <si>
    <t>Y2024288</t>
  </si>
  <si>
    <t>刘正林</t>
  </si>
  <si>
    <t>县域小学课后服务课程建设的实践探究</t>
  </si>
  <si>
    <t>攸县联星街道交通路小学</t>
  </si>
  <si>
    <t>Y2024309</t>
  </si>
  <si>
    <t>杨玲华</t>
  </si>
  <si>
    <t>小空间内“大体育”的实践研究</t>
  </si>
  <si>
    <t>攸县联星街道东北街小学</t>
  </si>
  <si>
    <t>Y2024284</t>
  </si>
  <si>
    <t>刘新平</t>
  </si>
  <si>
    <t>助推“科学教育加法”的科学社团校本课程建设的实践研究</t>
  </si>
  <si>
    <t>茶陵县小计</t>
  </si>
  <si>
    <t>株洲世纪星高级中学</t>
  </si>
  <si>
    <t>Y2024292</t>
  </si>
  <si>
    <t xml:space="preserve">赵和生  </t>
  </si>
  <si>
    <t xml:space="preserve"> 高中古典诗词鉴赏与创作研究        </t>
  </si>
  <si>
    <t>湖南省株洲市茶陵县第一中学</t>
  </si>
  <si>
    <t>Y2024290</t>
  </si>
  <si>
    <t>段  勇</t>
  </si>
  <si>
    <t>高中数学跨学科教学和课程整合策略研究</t>
  </si>
  <si>
    <t>湖南省株洲市茶陵县云阳中学</t>
  </si>
  <si>
    <t>Y2024291</t>
  </si>
  <si>
    <t xml:space="preserve">谭智良 </t>
  </si>
  <si>
    <t>核心素养视域下课程思政融入初中化学教学的路径及策略研究</t>
  </si>
  <si>
    <t>炎陵县小计</t>
  </si>
  <si>
    <t>株洲市炎陵县明德小学</t>
  </si>
  <si>
    <t>Z2024048</t>
  </si>
  <si>
    <t>谭丽红</t>
  </si>
  <si>
    <t>“双名”工作室助力农村新岗教师课堂教学改革的实践研究</t>
  </si>
  <si>
    <t>株洲市炎陵县垄溪乡学校</t>
  </si>
  <si>
    <t>Y2024293</t>
  </si>
  <si>
    <t>曾连香</t>
  </si>
  <si>
    <t>基于课外阅读课程化的农村小学名家经典阅读周实践研究</t>
  </si>
  <si>
    <t>湘潭市教育科学研究院</t>
  </si>
  <si>
    <t>Z2024054</t>
  </si>
  <si>
    <t>卢红梅</t>
  </si>
  <si>
    <t>基于“5E”教学模式的小学数学实验教学实践研究</t>
  </si>
  <si>
    <t>Y2024322</t>
  </si>
  <si>
    <t>罗  星</t>
  </si>
  <si>
    <t>Y2024323</t>
  </si>
  <si>
    <t>洪  枫</t>
  </si>
  <si>
    <t>湘潭教育学院（湘潭市中小学教师发展中心）</t>
  </si>
  <si>
    <t>Z2024058</t>
  </si>
  <si>
    <t>彭代英</t>
  </si>
  <si>
    <t>基于社会自我发展的中小学家校社协同育人路径探索</t>
  </si>
  <si>
    <t>湘潭市特殊教育学校</t>
  </si>
  <si>
    <t>Z2024059</t>
  </si>
  <si>
    <t>傅朝晖</t>
  </si>
  <si>
    <t>民生实事项目支持下的特殊教育学校教医融合实践研究</t>
  </si>
  <si>
    <t>湘潭市第二中学</t>
  </si>
  <si>
    <t>Y2024341</t>
  </si>
  <si>
    <t>赵  婷</t>
  </si>
  <si>
    <t>积极心理学视域下初中班级学习共同体建设实践研究</t>
  </si>
  <si>
    <t>湘潭市益智中学</t>
  </si>
  <si>
    <t>Y2024318</t>
  </si>
  <si>
    <t>谢  感</t>
  </si>
  <si>
    <t>基于数据的初中习题讲评课模式构建实践研究</t>
  </si>
  <si>
    <t>湘潭市第一幼儿园</t>
  </si>
  <si>
    <t>Y2024345</t>
  </si>
  <si>
    <t>罗  敏</t>
  </si>
  <si>
    <t>基于幼小衔接提升教师数学PCK的行动研究</t>
  </si>
  <si>
    <t>湘潭市第十二中学</t>
  </si>
  <si>
    <t>Y2024342</t>
  </si>
  <si>
    <t>张汉军</t>
  </si>
  <si>
    <t>韶山红色文化融入中小学体育与健康课程的模式研究</t>
  </si>
  <si>
    <t>湘潭市示范性综合实践基地</t>
  </si>
  <si>
    <t>Y2024314</t>
  </si>
  <si>
    <t>章小林</t>
  </si>
  <si>
    <t>实践基地中小学综合实践活动保障机制创新研究</t>
  </si>
  <si>
    <t>湘钢一中</t>
  </si>
  <si>
    <t>Y2024334</t>
  </si>
  <si>
    <t>卢学农</t>
  </si>
  <si>
    <t>思想政治课社会实践活动的路径探究</t>
  </si>
  <si>
    <t>湘潭大学附属实验学校</t>
  </si>
  <si>
    <t>Y2024339</t>
  </si>
  <si>
    <t xml:space="preserve">李  娟  </t>
  </si>
  <si>
    <t>义务教育体育与健康课程跨学科主题学习实施研究</t>
  </si>
  <si>
    <t>湘潭电机子弟中学</t>
  </si>
  <si>
    <t>Y2024333</t>
  </si>
  <si>
    <t>曾更明</t>
  </si>
  <si>
    <t>指向关键能力培养的高中数学主题式单元教学设计与实施研究</t>
  </si>
  <si>
    <t>长沙市一中九华中学</t>
  </si>
  <si>
    <t>Y2024338</t>
  </si>
  <si>
    <t>邹丽华</t>
  </si>
  <si>
    <t>初中化学课后拓展实验校本课程的设计与实施</t>
  </si>
  <si>
    <t>雨湖区小计</t>
  </si>
  <si>
    <t>湘潭市雨湖区教育研究培训中心</t>
  </si>
  <si>
    <t>Z2024053</t>
  </si>
  <si>
    <t>谭念君</t>
  </si>
  <si>
    <t>基于数据循证的数字化课例研究</t>
  </si>
  <si>
    <t>Z2024056</t>
  </si>
  <si>
    <t>何  英</t>
  </si>
  <si>
    <t>基于大单元视域下初中历史教学评一致性课例设计研究</t>
  </si>
  <si>
    <t>Y2024325</t>
  </si>
  <si>
    <t>童健燕</t>
  </si>
  <si>
    <t>科教融汇背景下的小学科学课程"技术与工程领域″的教学与实践研究</t>
  </si>
  <si>
    <t>Y2024353</t>
  </si>
  <si>
    <t>曹  斌</t>
  </si>
  <si>
    <t>课程思政建设背景下中小学语文统编教科书革命文化题材教学的实践研究</t>
  </si>
  <si>
    <t>湘潭市雨湖区九华风车坪雅爱小学</t>
  </si>
  <si>
    <t>Y2024316</t>
  </si>
  <si>
    <t>杨涵清</t>
  </si>
  <si>
    <t>“教学评一体化”视角下AI赋能小学英语课例研究</t>
  </si>
  <si>
    <t>湘潭市雨湖区韶西逸夫小学</t>
  </si>
  <si>
    <t>Y2024346</t>
  </si>
  <si>
    <t>张  婷</t>
  </si>
  <si>
    <t>基于课堂观测系统的小学数学教学创新研究</t>
  </si>
  <si>
    <t>湘潭市雨湖区湘锰小学</t>
  </si>
  <si>
    <t>Y2024340</t>
  </si>
  <si>
    <t>陈  卓</t>
  </si>
  <si>
    <t>科学教育加法视角下厚植小学生科学文化素养的策略研究</t>
  </si>
  <si>
    <t>湘潭市雨湖区九华莲城小学</t>
  </si>
  <si>
    <t>Y2024347</t>
  </si>
  <si>
    <t>谭荀方</t>
  </si>
  <si>
    <t>莲文化融入学校育人模式的探索与实践</t>
  </si>
  <si>
    <t>湘潭市雨湖区风车坪学校</t>
  </si>
  <si>
    <t>Y2024352</t>
  </si>
  <si>
    <t>谢  佳</t>
  </si>
  <si>
    <t>新课标下中小学美术大单元教学中的多元评价案例研究</t>
  </si>
  <si>
    <t>岳塘区小计</t>
  </si>
  <si>
    <t>湘潭市岳塘区火炬学校</t>
  </si>
  <si>
    <t>Z2024057</t>
  </si>
  <si>
    <t>核心素养理念下小学“全学科阅读”课程体系构建与项目化实施研究</t>
  </si>
  <si>
    <t>湘潭市岳塘区教培教研中心</t>
  </si>
  <si>
    <t>Y2024050</t>
  </si>
  <si>
    <t>基于普惠发展的区域高质量融合教育体系探索与实践-以岳塘区为例</t>
  </si>
  <si>
    <t>Y2024351</t>
  </si>
  <si>
    <t>郭  虹</t>
  </si>
  <si>
    <t>新课标视域下小学语文跨学科作业设计的实践研究</t>
  </si>
  <si>
    <t>湘潭市岳塘区育才学校</t>
  </si>
  <si>
    <t>Y2024354</t>
  </si>
  <si>
    <t>危逸师</t>
  </si>
  <si>
    <t>国家质量监测下发展艺术核心素养的小学口风琴教学实践研究</t>
  </si>
  <si>
    <t>湘潭市岳塘区湘钢二中</t>
  </si>
  <si>
    <t>Y2024348</t>
  </si>
  <si>
    <t>肖  芳</t>
  </si>
  <si>
    <t>跨学科视角下初中《道德与法治》教学内容的整合与创新研究</t>
  </si>
  <si>
    <t>湘潭市岳塘区湘机小学教育集团</t>
  </si>
  <si>
    <t>Y2024350</t>
  </si>
  <si>
    <t>运用毛泽东思想红色电影促进小学生思政教育的实践研究</t>
  </si>
  <si>
    <t>湘潭市岳塘区霞城乡红霞完小</t>
  </si>
  <si>
    <t>Y2024349</t>
  </si>
  <si>
    <t>罗光辉</t>
  </si>
  <si>
    <t>中华成语文化在小学教育教学中的传承与创新</t>
  </si>
  <si>
    <t>湘潭县小计</t>
  </si>
  <si>
    <t>湘潭县天易中学</t>
  </si>
  <si>
    <t>Z2024055</t>
  </si>
  <si>
    <t>“双减”背景下中学生“6S”成长评价方式研究与实践</t>
  </si>
  <si>
    <t>Y2024330</t>
  </si>
  <si>
    <t>刘  宇</t>
  </si>
  <si>
    <t>生生课程体系建设研究</t>
  </si>
  <si>
    <t>赵家洲中心小学</t>
  </si>
  <si>
    <t>Y2024329</t>
  </si>
  <si>
    <t>冯  亚</t>
  </si>
  <si>
    <t>“双减”背景下小学科学课外实践作业的设计创新与评价研究</t>
  </si>
  <si>
    <t>湘潭县中小学教研室</t>
  </si>
  <si>
    <t>Y2024331</t>
  </si>
  <si>
    <t>黄  清</t>
  </si>
  <si>
    <t>SUPER教学主张下小学英语单元整体教学应用研究与实践</t>
  </si>
  <si>
    <t>湘潭县第一中学</t>
  </si>
  <si>
    <t>Y2024328</t>
  </si>
  <si>
    <t>胡  星</t>
  </si>
  <si>
    <t>高中数学高层次思维教学的实践探索——教材习题应用研究</t>
  </si>
  <si>
    <t>Y2024332</t>
  </si>
  <si>
    <t>陈舒来</t>
  </si>
  <si>
    <t>高中音乐课程对学生自我认同感建立的促进作用研究</t>
  </si>
  <si>
    <t>湘潭县云龙小学</t>
  </si>
  <si>
    <t>Y2024326</t>
  </si>
  <si>
    <t>朱红果</t>
  </si>
  <si>
    <t>基于UbD理论下的小学语文大单元教学实践研究</t>
  </si>
  <si>
    <t>湘潭县教师进修学校</t>
  </si>
  <si>
    <t>Y2024312</t>
  </si>
  <si>
    <t>赵建刚</t>
  </si>
  <si>
    <t>数字素养视野下农村小学语文高年级作业个性化设计探究</t>
  </si>
  <si>
    <t>湘潭子敬学校</t>
  </si>
  <si>
    <t>Y2024327</t>
  </si>
  <si>
    <t>刘姝鹏</t>
  </si>
  <si>
    <t>以评促学下小学英语单元整体教学策略研究</t>
  </si>
  <si>
    <t>湘乡市小计</t>
  </si>
  <si>
    <t>湘乡市教科院</t>
  </si>
  <si>
    <t>Y2024319</t>
  </si>
  <si>
    <t>周振华</t>
  </si>
  <si>
    <t>“三新”背景下初中物理和小学科学衔接教学研究</t>
  </si>
  <si>
    <t>Y2024343</t>
  </si>
  <si>
    <t>刘  颖</t>
  </si>
  <si>
    <t>人工智能在个性化教学中的应用研究</t>
  </si>
  <si>
    <t>湘乡市第一中学</t>
  </si>
  <si>
    <t>Y2024317</t>
  </si>
  <si>
    <t xml:space="preserve">沈  轶  </t>
  </si>
  <si>
    <t>“藏品”为媒·“五育”融合——县域中学育人方式创新实践研究</t>
  </si>
  <si>
    <t>湘乡市芙蓉学校</t>
  </si>
  <si>
    <t>Y2024324</t>
  </si>
  <si>
    <t>吴丽丽</t>
  </si>
  <si>
    <t>“家-校-社”协同下小学生性教育方法和策略研究</t>
  </si>
  <si>
    <t>湘乡市起凤学校</t>
  </si>
  <si>
    <t>Y2024344</t>
  </si>
  <si>
    <t>陈  丹</t>
  </si>
  <si>
    <t>“一脉四阶”——以湘乡民俗文化为脉的小学高段项目式习作教学研究</t>
  </si>
  <si>
    <t>韶山学校</t>
  </si>
  <si>
    <t>Y2024335</t>
  </si>
  <si>
    <t>吴辉群</t>
  </si>
  <si>
    <t>可视化技术促进高中学生生物高阶思维发展策略研究</t>
  </si>
  <si>
    <t>衡阳市八中</t>
  </si>
  <si>
    <t>Z2024035</t>
  </si>
  <si>
    <t>唐志军</t>
  </si>
  <si>
    <t>四层级课程体系促进拔尖创新人才培养的研究与实践</t>
  </si>
  <si>
    <t>衡阳市第五中学</t>
  </si>
  <si>
    <t>Z2024036</t>
  </si>
  <si>
    <t>许小娟</t>
  </si>
  <si>
    <t>基于核心素养培养的高中数学建模课程体系构建研究</t>
  </si>
  <si>
    <t xml:space="preserve">衡阳市第一中学   </t>
  </si>
  <si>
    <t>Z2024037</t>
  </si>
  <si>
    <t>雷新生</t>
  </si>
  <si>
    <t>新高考背景下“问辩课堂”的实践及策略研究</t>
  </si>
  <si>
    <t>衡阳市衡钢中学</t>
  </si>
  <si>
    <t>Z2024038</t>
  </si>
  <si>
    <t>陈  才</t>
  </si>
  <si>
    <t>拔尖创新人才培养导向下初中数学教学新模式的实践研究</t>
  </si>
  <si>
    <t>衡阳市铁一中学</t>
  </si>
  <si>
    <t>Z2024039</t>
  </si>
  <si>
    <t xml:space="preserve">张  莹  </t>
  </si>
  <si>
    <t>普通高中创新人才培养的校本化探索——以衡阳市铁一中学为例</t>
  </si>
  <si>
    <t>Y2024259</t>
  </si>
  <si>
    <t>刘晓云</t>
  </si>
  <si>
    <t>基于学生潜能诊断特质的个性化学法配方及学能训练体系的研究与实践</t>
  </si>
  <si>
    <t>Y2024258</t>
  </si>
  <si>
    <t>冯振华</t>
  </si>
  <si>
    <t>协同育人视域下学校研究性文化建构与实践</t>
  </si>
  <si>
    <t>衡阳市第二十中学</t>
  </si>
  <si>
    <t>Y2024244</t>
  </si>
  <si>
    <t>欧立平</t>
  </si>
  <si>
    <t xml:space="preserve">劳动教育在初级中学校本构建中的实践研究 </t>
  </si>
  <si>
    <t>Y2024243</t>
  </si>
  <si>
    <t>中华优秀传统文化融入小学英语教学实践创新</t>
  </si>
  <si>
    <t>衡阳市华新实验中学</t>
  </si>
  <si>
    <t>Y2024252</t>
  </si>
  <si>
    <t>倪玉婷</t>
  </si>
  <si>
    <t>“家校医社”协同视角下初中学校心理防控体系的建构与实践研究</t>
  </si>
  <si>
    <t>Y2024251</t>
  </si>
  <si>
    <t>郭  荣</t>
  </si>
  <si>
    <t>初中生物实验教学存在的问题成因与危机化解策略研究</t>
  </si>
  <si>
    <t>衡阳市教育科学研究院</t>
  </si>
  <si>
    <t>Y2024028</t>
  </si>
  <si>
    <t>王海燕</t>
  </si>
  <si>
    <t>基于本土特色的小学劳动教育校本课程开发研究</t>
  </si>
  <si>
    <t>Y2024253</t>
  </si>
  <si>
    <t>肖江华</t>
  </si>
  <si>
    <t>美育浸润背景下乡村学校合唱与心育融合的实践研究</t>
  </si>
  <si>
    <t>Y2024254</t>
  </si>
  <si>
    <t>陈  丽</t>
  </si>
  <si>
    <t>专门教育制度优化研究</t>
  </si>
  <si>
    <t>衡阳市石鼓船山实验中学</t>
  </si>
  <si>
    <t>Y2024255</t>
  </si>
  <si>
    <t>王  林</t>
  </si>
  <si>
    <t>“四自五会”综合育人模式创新实践</t>
  </si>
  <si>
    <t>衡阳市第十五中学</t>
  </si>
  <si>
    <t>Y2024250</t>
  </si>
  <si>
    <t>刘家彪</t>
  </si>
  <si>
    <t>“友善用脑”课堂教学模式的研究</t>
  </si>
  <si>
    <t>衡阳市第二中学</t>
  </si>
  <si>
    <t>Y2024245</t>
  </si>
  <si>
    <t>谢玉超</t>
  </si>
  <si>
    <t>大单元视角下高中英语阅读语篇分析与教学研究</t>
  </si>
  <si>
    <t>衡阳市第二十三中学</t>
  </si>
  <si>
    <t>Y2024242</t>
  </si>
  <si>
    <t>廖荣辉</t>
  </si>
  <si>
    <t>劳动教育对初中潜质生心理障碍的影响研究</t>
  </si>
  <si>
    <t>衡阳市实验小学</t>
  </si>
  <si>
    <t>Y2024256</t>
  </si>
  <si>
    <t>廖丽霞</t>
  </si>
  <si>
    <t xml:space="preserve">深度学习视域下小学高年段整本书阅读教学有效性研究  </t>
  </si>
  <si>
    <t>衡阳市田家炳实验中学</t>
  </si>
  <si>
    <t>Y2024257</t>
  </si>
  <si>
    <t>凌成良</t>
  </si>
  <si>
    <t>数字化资源在高中语文阅读教学中的运用实践与研究</t>
  </si>
  <si>
    <t>衡阳市第三中学</t>
  </si>
  <si>
    <t>Y2024247</t>
  </si>
  <si>
    <t>吴伟生</t>
  </si>
  <si>
    <t>学习共同体视域下初中青年教师专业成长路径研究</t>
  </si>
  <si>
    <t>衡阳市第十四中学</t>
  </si>
  <si>
    <t>Y2024249</t>
  </si>
  <si>
    <t>章  霞</t>
  </si>
  <si>
    <t>依托初中理化实验发展学生动手能力的研究与实践</t>
  </si>
  <si>
    <t>衡阳市第十六中学</t>
  </si>
  <si>
    <t>Y2024248</t>
  </si>
  <si>
    <t>唐朝霞</t>
  </si>
  <si>
    <t>有效推进薄弱学校英语课堂教-学-评一体化策略的研究</t>
  </si>
  <si>
    <t>高新区雁鸣溪小学</t>
  </si>
  <si>
    <t>Y2024241</t>
  </si>
  <si>
    <t>屈  辉</t>
  </si>
  <si>
    <t>深度学习理念下的小学数学理解教学实践研究</t>
  </si>
  <si>
    <t>南岳区小计</t>
  </si>
  <si>
    <t>南岳区金月小学</t>
  </si>
  <si>
    <t>Z2024032</t>
  </si>
  <si>
    <t>吴迁</t>
  </si>
  <si>
    <t>儿童注意力的家庭影响因素及家校合作干预模式研究</t>
  </si>
  <si>
    <t>南岳区南岳镇中心幼儿园</t>
  </si>
  <si>
    <t>Y2024222</t>
  </si>
  <si>
    <t>谭丽美</t>
  </si>
  <si>
    <t>“立德树人”背景下幼儿一日活动的德育实践研究</t>
  </si>
  <si>
    <t>南岳区万福小学</t>
  </si>
  <si>
    <t>Y2024224</t>
  </si>
  <si>
    <t>陈志敏</t>
  </si>
  <si>
    <t>“双新”背景下小学生涯规划教育与劳育融合的育人实践探索</t>
  </si>
  <si>
    <t>珠晖区小计</t>
  </si>
  <si>
    <t>衡阳师范学院附属小学</t>
  </si>
  <si>
    <t>Z2024041</t>
  </si>
  <si>
    <t>罗  灿</t>
  </si>
  <si>
    <t>衡阳红色资源融入小学美育课程的开发及实践探索</t>
  </si>
  <si>
    <t>Y2024229</t>
  </si>
  <si>
    <t>彭伟家</t>
  </si>
  <si>
    <t>中华优秀传统文化融入小学体育课程的探索与实践</t>
  </si>
  <si>
    <t>珠晖区上托小学</t>
  </si>
  <si>
    <t>Y2024234</t>
  </si>
  <si>
    <t>谭文禹</t>
  </si>
  <si>
    <t>基于小学生核心素养的蚕桑文化实践基地建设和应用路径的研究</t>
  </si>
  <si>
    <t>珠晖区教育科学研究室</t>
  </si>
  <si>
    <t>Y2024232</t>
  </si>
  <si>
    <t>张擎旗</t>
  </si>
  <si>
    <t>小学数学核心素养之“量感”培养的实践研究</t>
  </si>
  <si>
    <t>衡阳市珠晖区光明路小学</t>
  </si>
  <si>
    <t>Y2024230</t>
  </si>
  <si>
    <t>学习任务群视域下的小学语文古诗词教学策略研究与实践</t>
  </si>
  <si>
    <t>珠晖区金甲小学</t>
  </si>
  <si>
    <t>Y2024233</t>
  </si>
  <si>
    <t>吴小彬</t>
  </si>
  <si>
    <t>召唤结构理论视域下小学古诗词教学实践研究</t>
  </si>
  <si>
    <t>雁峰区小计</t>
  </si>
  <si>
    <t>衡阳幼儿师范高等专科学校附属幼儿园</t>
  </si>
  <si>
    <t>Y2024951</t>
  </si>
  <si>
    <t>罗梦菲</t>
  </si>
  <si>
    <t>基于学生核心素养发展的小学数学大单元数字化教学实践研究</t>
  </si>
  <si>
    <t>Y2024950</t>
  </si>
  <si>
    <t>钟  叶</t>
  </si>
  <si>
    <t>依托师范高校平台的6-12岁儿童家庭教育指导服务体系建构研究</t>
  </si>
  <si>
    <t>Y2024573</t>
  </si>
  <si>
    <t>廖文丽</t>
  </si>
  <si>
    <t>OBE教育理念下小学道德与法治课程教学改革实践研究</t>
  </si>
  <si>
    <t>Y2024130</t>
  </si>
  <si>
    <t>刘梅香</t>
  </si>
  <si>
    <t>铸牢中华民族共同体意识融入中小学英语教学研究</t>
  </si>
  <si>
    <t>雁峰区白沙实验学校</t>
  </si>
  <si>
    <t>Y2024112</t>
  </si>
  <si>
    <t>何文清</t>
  </si>
  <si>
    <t>美育视角下的小学语文朗读教学效果研究</t>
  </si>
  <si>
    <t>雁峰区六一小学</t>
  </si>
  <si>
    <t>Y2024237</t>
  </si>
  <si>
    <t>丁三洋</t>
  </si>
  <si>
    <t>本土社会化资源融入小学“大思政课”的策略研究</t>
  </si>
  <si>
    <t>雁峰区奇峰小学</t>
  </si>
  <si>
    <t>Y2024238</t>
  </si>
  <si>
    <t>城郊学校一年级新生入学适应性教育实践与探索</t>
  </si>
  <si>
    <t>雁峰区广场小学</t>
  </si>
  <si>
    <t>Y2024236</t>
  </si>
  <si>
    <t>盛梦勤</t>
  </si>
  <si>
    <t>城区“小”学校“大”体育课程活动体系的设计与实施</t>
  </si>
  <si>
    <t>雁峰区雁城路小学</t>
  </si>
  <si>
    <t>Y2024239</t>
  </si>
  <si>
    <t>李  郴</t>
  </si>
  <si>
    <t>积极心理学指导下的小学思政教育效用探究</t>
  </si>
  <si>
    <t>雁峰区高兴小学</t>
  </si>
  <si>
    <t>Y2024235</t>
  </si>
  <si>
    <t>唐金凤</t>
  </si>
  <si>
    <t>新课标背景下中国传统文化融入小学英语教育戏剧的研究与实践</t>
  </si>
  <si>
    <t>石鼓区小计</t>
  </si>
  <si>
    <t>衡阳市石鼓区演武坪小学</t>
  </si>
  <si>
    <t>Y2024225</t>
  </si>
  <si>
    <t>彭琛</t>
  </si>
  <si>
    <t>家校社协同育人视角下的小学劳动教育实施状况与实施路径研究——以衡阳市石鼓区三所学校为例</t>
  </si>
  <si>
    <t>石鼓区云旭山联校</t>
  </si>
  <si>
    <t>Y2024227</t>
  </si>
  <si>
    <t>农村小规模学校“1+N”拓展课堂教学模式的实践与研究</t>
  </si>
  <si>
    <t>石鼓区江霞小学</t>
  </si>
  <si>
    <t>Y2024226</t>
  </si>
  <si>
    <t>闵娣娣</t>
  </si>
  <si>
    <t>入学适应期“无围墙课堂”教学模式的探索与研究</t>
  </si>
  <si>
    <t>石鼓区下横街小学</t>
  </si>
  <si>
    <t>Y2024228</t>
  </si>
  <si>
    <t>欧阳海燕</t>
  </si>
  <si>
    <t>小学道德与法治课程与本土文化有效融合的实践研究</t>
  </si>
  <si>
    <t>蒸湘区小计</t>
  </si>
  <si>
    <t>蒸湘区幸福路小学</t>
  </si>
  <si>
    <t>Z2024040</t>
  </si>
  <si>
    <t>肖凌志</t>
  </si>
  <si>
    <t>新课标背景下小学数学“三段五环”课堂教学模式研究</t>
  </si>
  <si>
    <t>蒸湘区联合中心学校</t>
  </si>
  <si>
    <t>Y2024240</t>
  </si>
  <si>
    <t>段美凤</t>
  </si>
  <si>
    <t>基于“量感”培养目标下的小学数学教学实践研究</t>
  </si>
  <si>
    <t>衡南县小计</t>
  </si>
  <si>
    <t>衡南县三中</t>
  </si>
  <si>
    <t>Z2024029</t>
  </si>
  <si>
    <t>阳  建</t>
  </si>
  <si>
    <t xml:space="preserve">整合地域资源建构“一体七翼”生态文明教育模式的研究与实践 </t>
  </si>
  <si>
    <t>衡南县教育局教育教学研究室</t>
  </si>
  <si>
    <t>Y2024150</t>
  </si>
  <si>
    <t>胡宗元</t>
  </si>
  <si>
    <t>县域初中化学课程思政的实践研究</t>
  </si>
  <si>
    <t>衡南县栗江联合学校</t>
  </si>
  <si>
    <t>Y2024173</t>
  </si>
  <si>
    <t>王劲松</t>
  </si>
  <si>
    <t>"大思政"视域下衡南乡村小学德育"双线三维"模式构建与实践的研究</t>
  </si>
  <si>
    <t>衡南县第五中学</t>
  </si>
  <si>
    <t>Y2024172</t>
  </si>
  <si>
    <t>唐昭志</t>
  </si>
  <si>
    <t>"双减"政策下高中数学教学的优化策略研究</t>
  </si>
  <si>
    <t>衡南县三塘联合学校星火小学</t>
  </si>
  <si>
    <t>Y2024174</t>
  </si>
  <si>
    <t>心理健康教育与小学语文教学融合的策略研究</t>
  </si>
  <si>
    <t>衡阳县小计</t>
  </si>
  <si>
    <t>衡阳县第一中学</t>
  </si>
  <si>
    <t>Y2024188</t>
  </si>
  <si>
    <t>廖龙梅</t>
  </si>
  <si>
    <t>“三新”背景下高中英语阅读课教学中迁移创新类活动设计</t>
  </si>
  <si>
    <t>Y2024187</t>
  </si>
  <si>
    <t>常双红</t>
  </si>
  <si>
    <t>基于情境建构的高中古诗文教学策略研究</t>
  </si>
  <si>
    <t>岣嵝乡中心小学</t>
  </si>
  <si>
    <t>Y2024185</t>
  </si>
  <si>
    <t>谢  丹</t>
  </si>
  <si>
    <t>PBL教学模式在小学美术教学中的实践研究</t>
  </si>
  <si>
    <t>衡阳县英南学校</t>
  </si>
  <si>
    <t>Y2024189</t>
  </si>
  <si>
    <t>汤闰宏</t>
  </si>
  <si>
    <t>基于情境的问题导向式初中化学教学研究</t>
  </si>
  <si>
    <t>衡阳县蒸阳学校</t>
  </si>
  <si>
    <t>Y2024190</t>
  </si>
  <si>
    <t>欧湘荣</t>
  </si>
  <si>
    <t>新课程标准背景下古诗词鉴赏与心理健康教育深度融合的研究</t>
  </si>
  <si>
    <t>衡阳县春晖小学</t>
  </si>
  <si>
    <t>Y2024186</t>
  </si>
  <si>
    <t>王品娥</t>
  </si>
  <si>
    <t>指向表现性评价的习作课堂教学研究</t>
  </si>
  <si>
    <t>衡山县小计</t>
  </si>
  <si>
    <t>衡山县实验中学</t>
  </si>
  <si>
    <t>Y2024175</t>
  </si>
  <si>
    <t>刘  蓉</t>
  </si>
  <si>
    <t>新课标视域下初中语文实践型校本作业设计的研究</t>
  </si>
  <si>
    <t>Z2024030</t>
  </si>
  <si>
    <t>阳美云</t>
  </si>
  <si>
    <t>基于核心素养培育的初中语文学业水平考试试题研究</t>
  </si>
  <si>
    <t>衡山县长江镇中心学校</t>
  </si>
  <si>
    <t>Y2024176</t>
  </si>
  <si>
    <t>胡凤池</t>
  </si>
  <si>
    <t>“初中·中职”三阶四融劳动教育环境模式的构建研究</t>
  </si>
  <si>
    <t>衡山县实验小学</t>
  </si>
  <si>
    <t>Y2024177</t>
  </si>
  <si>
    <t>谭丹玲</t>
  </si>
  <si>
    <t>学习任务群视域下地方红色文化在小学语文教育中的研究与应用</t>
  </si>
  <si>
    <t>衡东县小计</t>
  </si>
  <si>
    <t>衡东县教育研究室</t>
  </si>
  <si>
    <t>Z2024028</t>
  </si>
  <si>
    <t>谭  静</t>
  </si>
  <si>
    <t>农村中学思政课大单元议题式教学实践研究</t>
  </si>
  <si>
    <t>Y2024181</t>
  </si>
  <si>
    <t>罗义德</t>
  </si>
  <si>
    <t>基于“双减”背景下小学数学作业设计的研究</t>
  </si>
  <si>
    <t>衡东县第一中学</t>
  </si>
  <si>
    <t>Y2024179</t>
  </si>
  <si>
    <t>刘丽君</t>
  </si>
  <si>
    <t>高中语文教材大单元教学与积极心理教育融合实践研究</t>
  </si>
  <si>
    <t>衡东县洣水镇幸福完全小学</t>
  </si>
  <si>
    <t>Y2024184</t>
  </si>
  <si>
    <t>邓云华</t>
  </si>
  <si>
    <t>衡东土菜文化资源与小学劳动教育融合实践研究</t>
  </si>
  <si>
    <t>衡东县第六中学</t>
  </si>
  <si>
    <t>Y2024178</t>
  </si>
  <si>
    <t>周  璐</t>
  </si>
  <si>
    <t>家校协同视域下农村初中学生心理危机预防体系构建研究</t>
  </si>
  <si>
    <t>衡东县洣水镇武家山学校</t>
  </si>
  <si>
    <t>Y2024183</t>
  </si>
  <si>
    <t>肖文彬</t>
  </si>
  <si>
    <t>小组合作学习模式下的小学语文整本书阅读教学实践研究</t>
  </si>
  <si>
    <t>衡东县洣水实验中学</t>
  </si>
  <si>
    <t>Y2024182</t>
  </si>
  <si>
    <t>胡建红</t>
  </si>
  <si>
    <t xml:space="preserve">新课标背景下初中数学情境教学的构建与实施 </t>
  </si>
  <si>
    <t>常宁市小计</t>
  </si>
  <si>
    <t>常宁市莲花小学</t>
  </si>
  <si>
    <t>Z2024027</t>
  </si>
  <si>
    <t>詹先坤</t>
  </si>
  <si>
    <t>数字化综合评价体系促进县域小学劳动教育高质量发展的研究与实践</t>
  </si>
  <si>
    <t>常宁市教育教学研究室</t>
  </si>
  <si>
    <t>Y2024111</t>
  </si>
  <si>
    <t>邓德军</t>
  </si>
  <si>
    <t>新课标背景下高中语文作业设计的实践研究</t>
  </si>
  <si>
    <t>Y2024205</t>
  </si>
  <si>
    <t>李福林</t>
  </si>
  <si>
    <t>立德树人背景下初中生担当意识培养策略研究</t>
  </si>
  <si>
    <t>常宁市双蹲小学</t>
  </si>
  <si>
    <t>Y2024207</t>
  </si>
  <si>
    <t>吴  筠</t>
  </si>
  <si>
    <t>“双减”背景下小学数学分层作业设计的研究</t>
  </si>
  <si>
    <t>常宁市泉峰街道中心学校</t>
  </si>
  <si>
    <t>Y2024206</t>
  </si>
  <si>
    <t>胡一龙</t>
  </si>
  <si>
    <t>“双减”视角下小学数学大单元教学策略研究</t>
  </si>
  <si>
    <t>常宁市第一中学</t>
  </si>
  <si>
    <t>Y2024204</t>
  </si>
  <si>
    <t>柏  欢</t>
  </si>
  <si>
    <t>Geogebra在高中数学教学中的应用研究</t>
  </si>
  <si>
    <t>常宁市水口山中心小学</t>
  </si>
  <si>
    <t>Y2024208</t>
  </si>
  <si>
    <t>吴向荣</t>
  </si>
  <si>
    <t>基于本土资源创新农村小学语文综合性学习模式研究</t>
  </si>
  <si>
    <t>常宁市幼儿园</t>
  </si>
  <si>
    <t>Y2024209</t>
  </si>
  <si>
    <t>幼小衔接背景下幼儿园劳动教育实施途径研究</t>
  </si>
  <si>
    <t>祁东县小计</t>
  </si>
  <si>
    <t>祁东县白鹤街道中心学校</t>
  </si>
  <si>
    <t>Z2024034</t>
  </si>
  <si>
    <t>刘云英</t>
  </si>
  <si>
    <t>三主六导：新课标视域下乡村初中数学单元教学策略研究</t>
  </si>
  <si>
    <t>衡阳师范学院祁东附属中学</t>
  </si>
  <si>
    <t>Z2024033</t>
  </si>
  <si>
    <t>彭晓曙</t>
  </si>
  <si>
    <t>基于核心素养视角县域中学课后服务新样态的构建与实践研究</t>
  </si>
  <si>
    <t>Y2024191</t>
  </si>
  <si>
    <t>桂  英</t>
  </si>
  <si>
    <t>高中数学大单元教学中核心素养培养的实践探索</t>
  </si>
  <si>
    <t>祁东县第二中学</t>
  </si>
  <si>
    <t>Y2024194</t>
  </si>
  <si>
    <t>陈宝华</t>
  </si>
  <si>
    <t>核心素养视域下数学文化促进高中数学课程教学改革研究</t>
  </si>
  <si>
    <t>Y2024193</t>
  </si>
  <si>
    <t>曹玮玮</t>
  </si>
  <si>
    <t>基于校园资源的农村高中地理实践活动案例开发研究</t>
  </si>
  <si>
    <t>祁东县洪桥第二小学</t>
  </si>
  <si>
    <t>Y2024199</t>
  </si>
  <si>
    <t>王琴惠</t>
  </si>
  <si>
    <t>"非遗香囊文化进校园”美育课程教学实践研究</t>
  </si>
  <si>
    <t>祁东县归阳镇第二中心小学</t>
  </si>
  <si>
    <t>Y2024195</t>
  </si>
  <si>
    <t>沈园</t>
  </si>
  <si>
    <t>“双减”背景下农村小学生综合素质评价体系构建与应用研究</t>
  </si>
  <si>
    <t>祁东县归阳镇中心学校</t>
  </si>
  <si>
    <t>Y2024196</t>
  </si>
  <si>
    <t>官雨欣</t>
  </si>
  <si>
    <t>初中数学学习困难生的辅导策略研究</t>
  </si>
  <si>
    <t>祁东县砖塘镇中心学校</t>
  </si>
  <si>
    <t>Y2024203</t>
  </si>
  <si>
    <t>李紫薇</t>
  </si>
  <si>
    <t>核心素养视角下农村初中英语融入导学互学能力的培养研究</t>
  </si>
  <si>
    <t>祁东县白地市镇中心学校</t>
  </si>
  <si>
    <t>Y2024192</t>
  </si>
  <si>
    <t>刘敏娜</t>
  </si>
  <si>
    <t xml:space="preserve">核心素养视域下的农村初中语文名著阅读教学实践研究    </t>
  </si>
  <si>
    <t>祁东县粮市镇中心小学</t>
  </si>
  <si>
    <t>Y2024200</t>
  </si>
  <si>
    <t>蒋炳成</t>
  </si>
  <si>
    <t>双减背景下的农村小学语文课外拓展活动实践研究</t>
  </si>
  <si>
    <t>祁东县河洲镇中心小学</t>
  </si>
  <si>
    <t>Y2024197</t>
  </si>
  <si>
    <t>高振华</t>
  </si>
  <si>
    <t>小学昆虫教学实践中多学科的整合研究</t>
  </si>
  <si>
    <t>祁东县育贤中学</t>
  </si>
  <si>
    <t>Y2024202</t>
  </si>
  <si>
    <t>陈万福</t>
  </si>
  <si>
    <t>新质生产力视域下高中地理课堂实验情境教学的创新与实践探索</t>
  </si>
  <si>
    <t>祁东县太和堂镇罗口町中学</t>
  </si>
  <si>
    <t>Y2024201</t>
  </si>
  <si>
    <t>吴勇冰</t>
  </si>
  <si>
    <t>智慧课堂下初中英语听说课教学探究与实践</t>
  </si>
  <si>
    <t>耒阳市小计</t>
  </si>
  <si>
    <t>耒阳市第四中学</t>
  </si>
  <si>
    <t>Z2024031</t>
  </si>
  <si>
    <t>伍宏伟</t>
  </si>
  <si>
    <t>振兴县域高中背景下薄弱学校高效落实物理学科核心素养策略研究</t>
  </si>
  <si>
    <t>耒阳市蔡子池中学</t>
  </si>
  <si>
    <t>Y2024041</t>
  </si>
  <si>
    <t>陈志辉</t>
  </si>
  <si>
    <t>基于“亲密紧凑式”理念的初中课程教学策略实践研究</t>
  </si>
  <si>
    <t>Y2024211</t>
  </si>
  <si>
    <t>基于本土红色文化的初中校本课程的实践研究</t>
  </si>
  <si>
    <t>耒阳市第二中学</t>
  </si>
  <si>
    <t>Y2024214</t>
  </si>
  <si>
    <t>贺明春</t>
  </si>
  <si>
    <t>核心素养视域下县域高中语文单元整合阅读教学研究</t>
  </si>
  <si>
    <t>Y2024212</t>
  </si>
  <si>
    <t>陈鑫熙</t>
  </si>
  <si>
    <t>基于核心素养的高中历史有效课堂教学策略研究</t>
  </si>
  <si>
    <t>Y2024215</t>
  </si>
  <si>
    <t>唐建华</t>
  </si>
  <si>
    <t xml:space="preserve">基于数学核心素养的高中数学课堂导入实践研究 </t>
  </si>
  <si>
    <t>Y2024213</t>
  </si>
  <si>
    <t>段华伟</t>
  </si>
  <si>
    <t>县域高中学校“四心”心理育人模式的建构与实践研究</t>
  </si>
  <si>
    <t>耒阳市顺湖中学</t>
  </si>
  <si>
    <t>Y2024219</t>
  </si>
  <si>
    <t>廖其生</t>
  </si>
  <si>
    <t>核心素养视域下情境教学法在高中思政课堂的理论与实践</t>
  </si>
  <si>
    <t>Y2024220</t>
  </si>
  <si>
    <t>罗月玲</t>
  </si>
  <si>
    <t>耒阳市乡土资源在高中地理案例教学中的应用研究</t>
  </si>
  <si>
    <t>Y2024221</t>
  </si>
  <si>
    <t>郑  玙</t>
  </si>
  <si>
    <t>县域普通高中学生校园欺凌行为的教育引导研究</t>
  </si>
  <si>
    <t>耒阳市蔡子池街道办事处城北完小</t>
  </si>
  <si>
    <t>Y2024210</t>
  </si>
  <si>
    <t>陈  娜</t>
  </si>
  <si>
    <t>“内修于心，外修于形”学生形体礼仪校本课程开发与实践研究</t>
  </si>
  <si>
    <t>耒阳市欧阳海学校</t>
  </si>
  <si>
    <t>Y2024218</t>
  </si>
  <si>
    <t>黃玉斌</t>
  </si>
  <si>
    <t>基于“书香校园”建设的中小学阅读素养提升的实践研究</t>
  </si>
  <si>
    <t>耒阳市东江中学</t>
  </si>
  <si>
    <t>Y2024217</t>
  </si>
  <si>
    <t>张运芽</t>
  </si>
  <si>
    <t>基于新课标下普通高中劳动教育与中国传统文化结合的模式研究</t>
  </si>
  <si>
    <t>耒阳市第一中学</t>
  </si>
  <si>
    <t>Y2024216</t>
  </si>
  <si>
    <t>陈小葵</t>
  </si>
  <si>
    <t>音乐学科教学中积极心理品质培养的实践研究</t>
  </si>
  <si>
    <t>邵阳市教育科学研究院</t>
  </si>
  <si>
    <t>Z2024060</t>
  </si>
  <si>
    <t>邹金方</t>
  </si>
  <si>
    <t>基于高效课堂的小学教师“三维九翼”专业素养培育的研究</t>
  </si>
  <si>
    <t>Y2024355</t>
  </si>
  <si>
    <t>曾  毅</t>
  </si>
  <si>
    <t>巧用数形结合培养小学生数学思维能力的教学实践探索</t>
  </si>
  <si>
    <t>邵阳市第六中学</t>
  </si>
  <si>
    <t>Z2024061</t>
  </si>
  <si>
    <t>罗  华</t>
  </si>
  <si>
    <t>指向高阶思维的初中语文综合性学习教学策略研究</t>
  </si>
  <si>
    <t>邵阳职业技术学院</t>
  </si>
  <si>
    <t>Y2024963</t>
  </si>
  <si>
    <t>邱小妹</t>
  </si>
  <si>
    <t>双减背景下职业院校赋能中小学职业启蒙教育的研究与实践</t>
  </si>
  <si>
    <t>Y2024101</t>
  </si>
  <si>
    <t>尹治国</t>
  </si>
  <si>
    <t>中小学心理健康教育主体性教学模式的实践路径</t>
  </si>
  <si>
    <t>湘中幼儿师范高等专科学校</t>
  </si>
  <si>
    <t>Y2024959</t>
  </si>
  <si>
    <t>严  琰</t>
  </si>
  <si>
    <t>初中思想政治课研学旅行活动设计--以邵阳市初中为例</t>
  </si>
  <si>
    <t>Y2024961</t>
  </si>
  <si>
    <t>赵  倩</t>
  </si>
  <si>
    <t>大中小学思政课法治教育一体化研究</t>
  </si>
  <si>
    <t>Y2024960</t>
  </si>
  <si>
    <t>李  易</t>
  </si>
  <si>
    <t>地方非物质文化遗产在小学艺术教育中的传承新范式研究</t>
  </si>
  <si>
    <t>Y2024958</t>
  </si>
  <si>
    <t>周  雪</t>
  </si>
  <si>
    <t>新时代初中思政课“小课堂”与社会“大课堂”</t>
  </si>
  <si>
    <t>Y2024123</t>
  </si>
  <si>
    <t>孙  俊</t>
  </si>
  <si>
    <t>“语文+科学”融合教学对小学生创新思维的培养研究</t>
  </si>
  <si>
    <t>Y2024575</t>
  </si>
  <si>
    <t>段  溥</t>
  </si>
  <si>
    <t>湖湘红色文化融入高中思政课的路径研究</t>
  </si>
  <si>
    <t>邵阳市第七中学</t>
  </si>
  <si>
    <t>Y2024368</t>
  </si>
  <si>
    <t>刘晓玲</t>
  </si>
  <si>
    <t>初中劳动教育与生物学、化学等多学科融合项目式活动实践的研究</t>
  </si>
  <si>
    <t>Y2024367</t>
  </si>
  <si>
    <t>曾娇娥</t>
  </si>
  <si>
    <t>初中英语非虚构类文本阅读教学探究与实践</t>
  </si>
  <si>
    <t>Y2024366</t>
  </si>
  <si>
    <t>刘本强</t>
  </si>
  <si>
    <t>智慧赋能初中物理实验教学深度学习的研究</t>
  </si>
  <si>
    <t>邵阳市资江学校</t>
  </si>
  <si>
    <t>Y2024362</t>
  </si>
  <si>
    <t>林文立</t>
  </si>
  <si>
    <t>小学语文“思辨性阅读与表达”任务群教学实践研究</t>
  </si>
  <si>
    <t>Y2024361</t>
  </si>
  <si>
    <t>杨  婵</t>
  </si>
  <si>
    <t>运用信息技术优化小学数学教学的实践研究</t>
  </si>
  <si>
    <t>湘中幼专蓓蕾幼儿园</t>
  </si>
  <si>
    <t>Y2024358</t>
  </si>
  <si>
    <t>范一俏</t>
  </si>
  <si>
    <t>“美育浸润”视域下的幼儿园线描活动与主题活动深度融合的实践研究</t>
  </si>
  <si>
    <t>邵阳市特殊教育学校</t>
  </si>
  <si>
    <t>Y2024357</t>
  </si>
  <si>
    <t>黄鹏飞</t>
  </si>
  <si>
    <t>基于特殊学生需求分析的融合教育教师能力提升策略研究</t>
  </si>
  <si>
    <t>邵阳市第五中学</t>
  </si>
  <si>
    <t>Y2024365</t>
  </si>
  <si>
    <t>徐抒芳</t>
  </si>
  <si>
    <t>邵阳市小升初阶段语文学科古诗词教学衔接问题及对策研究</t>
  </si>
  <si>
    <t>邵阳市第二中学</t>
  </si>
  <si>
    <t>Y2024364</t>
  </si>
  <si>
    <t>付胜云</t>
  </si>
  <si>
    <t>设计和运用表现性任务：促推语文课堂教学转型，落实高中语文课程标准</t>
  </si>
  <si>
    <t>邵阳市汇江学校</t>
  </si>
  <si>
    <t>Y2024363</t>
  </si>
  <si>
    <t>刘小钢</t>
  </si>
  <si>
    <t>小学开展啦啦操运动的探究实践</t>
  </si>
  <si>
    <t>邵阳市直属机关幼儿园</t>
  </si>
  <si>
    <t>Y2024359</t>
  </si>
  <si>
    <t>蒋宜静</t>
  </si>
  <si>
    <t>幼小科学衔接视角下培养幼儿合作行为的行动研究</t>
  </si>
  <si>
    <t>双清区小计</t>
  </si>
  <si>
    <t>邵阳市双清区明德学校</t>
  </si>
  <si>
    <t>Z2024074</t>
  </si>
  <si>
    <t>姚亮明</t>
  </si>
  <si>
    <t>初中语文朗读教学中审美素养的培育实践与研究</t>
  </si>
  <si>
    <t>邵阳市双清区高崇山中学</t>
  </si>
  <si>
    <t>Z2024075</t>
  </si>
  <si>
    <t>李琼梅</t>
  </si>
  <si>
    <t>以跨学科学习优化    农村留守儿童德育策略的实践探究</t>
  </si>
  <si>
    <t>大祥区小计</t>
  </si>
  <si>
    <t>邵阳市大祥区西直街小学</t>
  </si>
  <si>
    <t>Z2024072</t>
  </si>
  <si>
    <t>何  花</t>
  </si>
  <si>
    <t>从“心育”到“育心”小学数学学困生破困的实践研究</t>
  </si>
  <si>
    <t>邵阳市大祥区雨溪镇中心完小</t>
  </si>
  <si>
    <t>Z2024073</t>
  </si>
  <si>
    <t>曹惠菱</t>
  </si>
  <si>
    <t>开发利用地域民俗绘本提高学生美术作品文化内涵的实践研究</t>
  </si>
  <si>
    <t>邵阳市大祥区板桥乡渡头桥中心完小</t>
  </si>
  <si>
    <t>Y2024423</t>
  </si>
  <si>
    <t>杨  沁</t>
  </si>
  <si>
    <t>“双减”背景下小学劳动教育对农村留守儿童心理健康的影响研究</t>
  </si>
  <si>
    <t>邵阳市大祥区三八亭小学</t>
  </si>
  <si>
    <t>Y2024422</t>
  </si>
  <si>
    <t>唐  珉</t>
  </si>
  <si>
    <t>“双减”背景下作业设计转型的实践探索</t>
  </si>
  <si>
    <t>邵阳市大祥区滑石小学</t>
  </si>
  <si>
    <t>Y2024421</t>
  </si>
  <si>
    <t>伍佳珏</t>
  </si>
  <si>
    <t>核心素养下部编教材小学语文科普文教学策略研究</t>
  </si>
  <si>
    <t>邵阳市大祥区祥凤实验学校</t>
  </si>
  <si>
    <t>Y2024424</t>
  </si>
  <si>
    <t>周广梅</t>
  </si>
  <si>
    <t>课程思政视域下研讨式教学法在小学数学中的实践研究</t>
  </si>
  <si>
    <t>邵阳市大祥区板桥乡燕子学校</t>
  </si>
  <si>
    <t>Y2024420</t>
  </si>
  <si>
    <t>杨建洪</t>
  </si>
  <si>
    <t>乡村小规模学校提升语文教学质量的实践研究</t>
  </si>
  <si>
    <t>邵阳市大祥区西湖中心学校</t>
  </si>
  <si>
    <t>Y2024426</t>
  </si>
  <si>
    <t>吕志高</t>
  </si>
  <si>
    <t>小学思政课程与课程思政同向同行育人的案例探索</t>
  </si>
  <si>
    <t>邵阳市大祥区百春园小学</t>
  </si>
  <si>
    <t>Y2024425</t>
  </si>
  <si>
    <t xml:space="preserve">肖  攀  </t>
  </si>
  <si>
    <t>小学语文革命文化群文阅读实践研究</t>
  </si>
  <si>
    <t>北塔区小计</t>
  </si>
  <si>
    <t>邵阳市北塔区状元中学</t>
  </si>
  <si>
    <t>Z2024076</t>
  </si>
  <si>
    <t>杨敏芳</t>
  </si>
  <si>
    <t>新课标背景下“语文＋”学科融合教学能力的培养模式的研究</t>
  </si>
  <si>
    <t>邵阳市北塔区第四幼儿园</t>
  </si>
  <si>
    <t>Y2024428</t>
  </si>
  <si>
    <t>谢小华</t>
  </si>
  <si>
    <t>幼小科学衔接背景下的劳动教育活动研究</t>
  </si>
  <si>
    <t>邵东市小计</t>
  </si>
  <si>
    <t>邵东市城区第三初级中学</t>
  </si>
  <si>
    <t>Z2024070</t>
  </si>
  <si>
    <t>曾青青</t>
  </si>
  <si>
    <t>《初中数学解决应用问题的“三读法”教学模式的研究》</t>
  </si>
  <si>
    <t>邵东市两市塘街道城南小学</t>
  </si>
  <si>
    <t>Y2024408</t>
  </si>
  <si>
    <t>《插图在小学文言文教学中有效应用的实践研究》</t>
  </si>
  <si>
    <t>邵东市教育科学研究所</t>
  </si>
  <si>
    <t>Y2024409</t>
  </si>
  <si>
    <t>李小红</t>
  </si>
  <si>
    <t>《学科素养与日常劳动互融，探索劳动课堂体验式教学路径》</t>
  </si>
  <si>
    <t>邵东市城区第一初级中学</t>
  </si>
  <si>
    <t>Y2024412</t>
  </si>
  <si>
    <t>唐宇辰</t>
  </si>
  <si>
    <t>初中教师数字素养提升策略研究</t>
  </si>
  <si>
    <t>邵东市城区第一完全小学</t>
  </si>
  <si>
    <t>Y2024411</t>
  </si>
  <si>
    <t>刘艳阳</t>
  </si>
  <si>
    <t>开发本土红色资源  厚植家国情怀的实践研究</t>
  </si>
  <si>
    <t>邵东市大禾塘街道里安小学</t>
  </si>
  <si>
    <t>Y2024410</t>
  </si>
  <si>
    <t>李珍梅</t>
  </si>
  <si>
    <t>以中国传统节日文化为主题的小学劳动课程的开发研究</t>
  </si>
  <si>
    <t>新邵县小计</t>
  </si>
  <si>
    <t>新邵县第八中学</t>
  </si>
  <si>
    <t>Z2024071</t>
  </si>
  <si>
    <t>凌小三</t>
  </si>
  <si>
    <t>人工智能在导读写评一体化经典阅读新模式中的应用研究</t>
  </si>
  <si>
    <t>新邵县潭溪镇孙家桥初级中学</t>
  </si>
  <si>
    <t>Y2024419</t>
  </si>
  <si>
    <t>余程远</t>
  </si>
  <si>
    <t>初中道德与法治教学中渗透传统文化的策略研究</t>
  </si>
  <si>
    <t>新邵县思源实验学校</t>
  </si>
  <si>
    <t>Y2024418</t>
  </si>
  <si>
    <t>曾志权</t>
  </si>
  <si>
    <t>基于湖湘文化培养乡村学生文化自信的探索</t>
  </si>
  <si>
    <t>新邵县新航初级中学</t>
  </si>
  <si>
    <t>Y2024413</t>
  </si>
  <si>
    <t>马娟娟</t>
  </si>
  <si>
    <t>基于生本理念的初中数学5532教学模式的研究和构建</t>
  </si>
  <si>
    <t>新邵县大新镇中心小学</t>
  </si>
  <si>
    <t>Y2024417</t>
  </si>
  <si>
    <t>刘梦萍</t>
  </si>
  <si>
    <t>基于新课标视角下农村小学低学段儿童绘本阅读教学实践研究</t>
  </si>
  <si>
    <t>新邵县新田铺镇中心小学</t>
  </si>
  <si>
    <t>Y2024416</t>
  </si>
  <si>
    <t>杨章渊</t>
  </si>
  <si>
    <t>双减背景下农村小学数学第一学段课后服务活动设计的研究</t>
  </si>
  <si>
    <t>新邵县教育局教研室</t>
  </si>
  <si>
    <t>Y2024414</t>
  </si>
  <si>
    <t>刘彦辰</t>
  </si>
  <si>
    <t>县域内幼小衔接家园校共育机制与策略研究</t>
  </si>
  <si>
    <t>隆回县小计</t>
  </si>
  <si>
    <t>隆回县桃花坪街道东方红小学</t>
  </si>
  <si>
    <t>Z2024064</t>
  </si>
  <si>
    <t>吴佩云</t>
  </si>
  <si>
    <t>基于核心素养导向下的小学数学结构化教学研究</t>
  </si>
  <si>
    <t>隆回县桃花坪街道梨子园实验学校</t>
  </si>
  <si>
    <t>Z2024065</t>
  </si>
  <si>
    <t>彭雪飞</t>
  </si>
  <si>
    <t>新课程背景下小学语文习作教学评一体化深度教学研究</t>
  </si>
  <si>
    <t>隆回县北山镇中心学校</t>
  </si>
  <si>
    <t>Y2024373</t>
  </si>
  <si>
    <t>陈华</t>
  </si>
  <si>
    <t>&lt;&lt;开展北山野生花卉科学探究活动培养学生综合能力的研究&gt;&gt;</t>
  </si>
  <si>
    <t xml:space="preserve"> 隆回县桃花坪中学</t>
  </si>
  <si>
    <t>Y2024375</t>
  </si>
  <si>
    <t>范建红</t>
  </si>
  <si>
    <t xml:space="preserve">格式化导学范式在农村初中的实践与研究 </t>
  </si>
  <si>
    <t>隆回县第一中学</t>
  </si>
  <si>
    <t>Y2024378</t>
  </si>
  <si>
    <t>杨能荣</t>
  </si>
  <si>
    <t>课程思政视域下学科育人研究</t>
  </si>
  <si>
    <t>隆回县司门前镇中学</t>
  </si>
  <si>
    <t>Y2024377</t>
  </si>
  <si>
    <t>廖树林</t>
  </si>
  <si>
    <t>农村初中学校德育教育中教育惩戒的合理运用研究</t>
  </si>
  <si>
    <t>隆回县第二中学</t>
  </si>
  <si>
    <t>Y2024376</t>
  </si>
  <si>
    <t>郭  玲</t>
  </si>
  <si>
    <t>新课标背景下创新试题的研究</t>
  </si>
  <si>
    <t>武冈市小计</t>
  </si>
  <si>
    <t>武冈市迎春亭头堂九年制学校</t>
  </si>
  <si>
    <t>Z2024066</t>
  </si>
  <si>
    <t>林  骏</t>
  </si>
  <si>
    <t>立德树人任务下阅读与学科教学融合的探索与实践</t>
  </si>
  <si>
    <t>武冈市实验小学</t>
  </si>
  <si>
    <t>Y2024391</t>
  </si>
  <si>
    <t>张丽萍</t>
  </si>
  <si>
    <t>小学班主任心理健康教育实施途径研究</t>
  </si>
  <si>
    <t>Y2024392</t>
  </si>
  <si>
    <t>尹艳辉</t>
  </si>
  <si>
    <t>小学语文跨学科主题教学实践研究</t>
  </si>
  <si>
    <t>武冈市第二中学</t>
  </si>
  <si>
    <t>Y2024385</t>
  </si>
  <si>
    <t>赵金山</t>
  </si>
  <si>
    <t>体育运动促进中学生身心健康发展的创新研究</t>
  </si>
  <si>
    <t>Y2024387</t>
  </si>
  <si>
    <t>左  亮</t>
  </si>
  <si>
    <t>初高中一体化培养视域下拔尖人才早期培养策略的实践探究—以武冈市第二中学为例</t>
  </si>
  <si>
    <t>武冈市教科所</t>
  </si>
  <si>
    <t>Y2024386</t>
  </si>
  <si>
    <t>刘雄伟</t>
  </si>
  <si>
    <t>AI短视频辅助初中英语课堂教学的研究</t>
  </si>
  <si>
    <t>武冈市东方红小学</t>
  </si>
  <si>
    <t>Y2024389</t>
  </si>
  <si>
    <t>刘  冰</t>
  </si>
  <si>
    <t>基于科学思维与创新思维培养的小学科技社团教学策略研究</t>
  </si>
  <si>
    <t>武冈市马坪乡中学</t>
  </si>
  <si>
    <t>Y2024390</t>
  </si>
  <si>
    <t>付立戈</t>
  </si>
  <si>
    <t>农村寄宿制学校留守儿童的心理健康教育“APT”模式的构建研究</t>
  </si>
  <si>
    <t>武冈市第一中学</t>
  </si>
  <si>
    <t>Y2024393</t>
  </si>
  <si>
    <t>邓阳成</t>
  </si>
  <si>
    <t>五项管理背景下中学体育课外活动的实践研究</t>
  </si>
  <si>
    <t>武冈市水西门街道光明小学</t>
  </si>
  <si>
    <t>Y2024388</t>
  </si>
  <si>
    <t>漆玲丽</t>
  </si>
  <si>
    <t>小学语文高年级主题式大单元教学案例研究</t>
  </si>
  <si>
    <t>洞口县小计</t>
  </si>
  <si>
    <t>洞口县花古街道中心幼儿园</t>
  </si>
  <si>
    <t>Y2024384</t>
  </si>
  <si>
    <t>邓  璐</t>
  </si>
  <si>
    <t>《评估指南》视域下幼儿自主游戏中的教师支持策略研究</t>
  </si>
  <si>
    <t>洞口县第四中学</t>
  </si>
  <si>
    <t>Y2024382</t>
  </si>
  <si>
    <t>刘兴庚</t>
  </si>
  <si>
    <t>核心素养背景下农村高中学生综合素质培养实践研究</t>
  </si>
  <si>
    <t>邵阳市洞口县山门镇市镇完全小学</t>
  </si>
  <si>
    <t>Y2024381</t>
  </si>
  <si>
    <t>尹秀文</t>
  </si>
  <si>
    <t>基于“四园”特色劳动教育的小学生劳动素养培育研究</t>
  </si>
  <si>
    <t>洞口县文昌街道城关初级中学</t>
  </si>
  <si>
    <t>Y2024379</t>
  </si>
  <si>
    <t>尹智勇</t>
  </si>
  <si>
    <t>家校共育合力下拔尖人才新苗培养模式的研究</t>
  </si>
  <si>
    <t>洞口思源实验学校</t>
  </si>
  <si>
    <t>Y2024383</t>
  </si>
  <si>
    <t>杨辉蓼</t>
  </si>
  <si>
    <t>农村中小学“一点三面”特色德育工作体系的研究与实践</t>
  </si>
  <si>
    <t>洞口县江口镇中学</t>
  </si>
  <si>
    <t>Y2024380</t>
  </si>
  <si>
    <t>肖桥礅</t>
  </si>
  <si>
    <t>在农村初中学校有校构建家庭教育指导体系的实践研究</t>
  </si>
  <si>
    <t>新宁县小计</t>
  </si>
  <si>
    <t>新宁县第一中学</t>
  </si>
  <si>
    <t>Z2024069</t>
  </si>
  <si>
    <t>罗  颖</t>
  </si>
  <si>
    <t>聚焦核心素养的高中语文跨学科主题学习策略的实践探究</t>
  </si>
  <si>
    <t>Y2024406</t>
  </si>
  <si>
    <t>肖将兵</t>
  </si>
  <si>
    <t>积极心理学视角下高中“家-校-社”协同育人实路研究</t>
  </si>
  <si>
    <t>新宁县藕塘小学</t>
  </si>
  <si>
    <t>Y2024402</t>
  </si>
  <si>
    <t>莫红艳</t>
  </si>
  <si>
    <t>“双减”背景下农村小学生作文能力提升策略研究</t>
  </si>
  <si>
    <t>新宁县金城学校</t>
  </si>
  <si>
    <t>Y2024400</t>
  </si>
  <si>
    <t>付昭平</t>
  </si>
  <si>
    <t>关于中小学体育运动推动义务教育高质量发展的实践研究</t>
  </si>
  <si>
    <t>新宁县第二中学</t>
  </si>
  <si>
    <t>Y2024407</t>
  </si>
  <si>
    <t>黎小凤</t>
  </si>
  <si>
    <t>农村高中语文教学中中华优秀传统文化的有效渗透路径研究</t>
  </si>
  <si>
    <t>新宁县芙蓉学校</t>
  </si>
  <si>
    <t>Y2024405</t>
  </si>
  <si>
    <t>舒  叶</t>
  </si>
  <si>
    <t>巧借“民族团结”东风，助推少先队育人工作有效开展的实践研究</t>
  </si>
  <si>
    <t>新宁县高桥镇中心小学</t>
  </si>
  <si>
    <t>Y2024403</t>
  </si>
  <si>
    <t>彭  旭</t>
  </si>
  <si>
    <t>乡村振兴背景下农村小学生语文自主学习能力“精准培养”研究</t>
  </si>
  <si>
    <t>新宁县教研室</t>
  </si>
  <si>
    <t>Y2024401</t>
  </si>
  <si>
    <t>兰  芳</t>
  </si>
  <si>
    <t>小学语文习作教学“三三四模式的构建与实践研究</t>
  </si>
  <si>
    <t>新宁县丰田乡中心小学</t>
  </si>
  <si>
    <t>Y2024404</t>
  </si>
  <si>
    <t>李少强</t>
  </si>
  <si>
    <t>寻根树人：关于钟扬“种子精神”校本课程开发与实施研究</t>
  </si>
  <si>
    <t>邵阳县小计</t>
  </si>
  <si>
    <t>邵阳县第二高级中学</t>
  </si>
  <si>
    <t>Z2024062</t>
  </si>
  <si>
    <t>陈梅英</t>
  </si>
  <si>
    <t>基于费曼技巧的农村高中物理教学模式优化探索</t>
  </si>
  <si>
    <t>邵阳县第十一初级中学</t>
  </si>
  <si>
    <t>Z2024063</t>
  </si>
  <si>
    <t>姜艳梅</t>
  </si>
  <si>
    <t>基于乡土资源的初中语文综合性学习教学实践</t>
  </si>
  <si>
    <t>邵阳县教育局教学研究室</t>
  </si>
  <si>
    <t>Y2024369</t>
  </si>
  <si>
    <t>罗丽娟</t>
  </si>
  <si>
    <t>“三新”背景下县域高中高考作文教学研究</t>
  </si>
  <si>
    <t>邵阳县第一高级中学</t>
  </si>
  <si>
    <t>Y2024372</t>
  </si>
  <si>
    <t>张金星</t>
  </si>
  <si>
    <t>“四者”背景下县域高中德育模式构建与实践探索</t>
  </si>
  <si>
    <t>Y2024370</t>
  </si>
  <si>
    <t>危  阳</t>
  </si>
  <si>
    <t>基于创新型人才培养的教师课堂有效提问研究</t>
  </si>
  <si>
    <t>邵阳县岩口铺镇中心完全小学</t>
  </si>
  <si>
    <t>Y2024371</t>
  </si>
  <si>
    <t>罗  莎</t>
  </si>
  <si>
    <t>基于核心素养培养的小学英语与5体艺融合的教学研究</t>
  </si>
  <si>
    <t>城步县小计</t>
  </si>
  <si>
    <t>城步县芙蓉学校</t>
  </si>
  <si>
    <t>Y2024396</t>
  </si>
  <si>
    <t>高丽蓉</t>
  </si>
  <si>
    <t>湖南省偏远地区小学科学探究实践活动研究</t>
  </si>
  <si>
    <t>城步县第一中学</t>
  </si>
  <si>
    <t>Y2024394</t>
  </si>
  <si>
    <t>吴  双</t>
  </si>
  <si>
    <t>基于学科核心素养的高中化学大单元教学设计研究</t>
  </si>
  <si>
    <t>城步县直属机关幼儿园</t>
  </si>
  <si>
    <t>Y2024395</t>
  </si>
  <si>
    <t>肖姝姝</t>
  </si>
  <si>
    <t>三维联动·四步并行：幼小衔接视域下大班劳动教育课程设计与开发</t>
  </si>
  <si>
    <t>绥宁县小计</t>
  </si>
  <si>
    <t>绥宁县第一中学</t>
  </si>
  <si>
    <t>Z2024067</t>
  </si>
  <si>
    <t>唐建文</t>
  </si>
  <si>
    <t>新课标视域下乡土资源融入义务教育美术课堂教学的实践研究</t>
  </si>
  <si>
    <t>绥宁县长铺镇第二
小学</t>
  </si>
  <si>
    <t>Z2024068</t>
  </si>
  <si>
    <t>曾解荣</t>
  </si>
  <si>
    <t>偏远山区学校信息技术与课堂教学深度融合的实践探究</t>
  </si>
  <si>
    <t>绥宁县红岩镇桃坪学校</t>
  </si>
  <si>
    <t>Y2024398</t>
  </si>
  <si>
    <t>曾维铁</t>
  </si>
  <si>
    <t>《核心素养视域下小学科学对科学思维培养的实践研究》</t>
  </si>
  <si>
    <t>绥宁县芙蓉学校</t>
  </si>
  <si>
    <t>Y2024399</t>
  </si>
  <si>
    <t>谭丽君</t>
  </si>
  <si>
    <t>素养·探究·创意：核心素养下小学美术特色校本课程开发研究</t>
  </si>
  <si>
    <t>绥宁县长铺镇第三小学</t>
  </si>
  <si>
    <t>Y2024397</t>
  </si>
  <si>
    <t>龙丽霞</t>
  </si>
  <si>
    <t>乡镇小学低年级语文阅读教学与心理健康教育跨学科融合研究</t>
  </si>
  <si>
    <t>岳阳市教育科学技术研究院</t>
  </si>
  <si>
    <t>Z2024077</t>
  </si>
  <si>
    <t>陈  维</t>
  </si>
  <si>
    <t>基于家校社共育的“四个搭建”幼小科学衔接实践研究</t>
  </si>
  <si>
    <t>Z2024087</t>
  </si>
  <si>
    <t>李伟灵</t>
  </si>
  <si>
    <t>助推区域基础教育高质量发展的“四维联动”机制创新研究</t>
  </si>
  <si>
    <t>Y2024114</t>
  </si>
  <si>
    <t>吴  波</t>
  </si>
  <si>
    <t>素养导向下小学语文大单元“教学评合一”实施策略研究</t>
  </si>
  <si>
    <t>Y2024104</t>
  </si>
  <si>
    <t>卢  婷</t>
  </si>
  <si>
    <t>“三新”背景下高中英语整本书“沉浸-享受-超越”阅读教学模式构建研究</t>
  </si>
  <si>
    <t>Y2024006</t>
  </si>
  <si>
    <t>刘健华</t>
  </si>
  <si>
    <t>区域推进教育数字化转型对策研究</t>
  </si>
  <si>
    <t>Y2024490</t>
  </si>
  <si>
    <t>李昕凝</t>
  </si>
  <si>
    <t>基于积极心理资本理论的高中生涯规划教育教学途径探索</t>
  </si>
  <si>
    <t>Y2024440</t>
  </si>
  <si>
    <t>何小妹</t>
  </si>
  <si>
    <t>学习活动观下初中英语大单元整体教学的实践研究</t>
  </si>
  <si>
    <t>岳阳市第十四中学</t>
  </si>
  <si>
    <t>Z2024084</t>
  </si>
  <si>
    <t>李鹏翔</t>
  </si>
  <si>
    <t>初高中数学衔接教学的校本实践研究</t>
  </si>
  <si>
    <t>岳阳市第一中学</t>
  </si>
  <si>
    <t>Z2024080</t>
  </si>
  <si>
    <t>毛雪琴</t>
  </si>
  <si>
    <t>“多维一点”：高中学科知识与铸牢中华民族共同体意识融合课程的开发和实施</t>
  </si>
  <si>
    <t>Z2024085</t>
  </si>
  <si>
    <t>张  倩</t>
  </si>
  <si>
    <t>产出导向法在高中英语项目板块教学中的应用研究</t>
  </si>
  <si>
    <t>Y2024482</t>
  </si>
  <si>
    <t>康娟花</t>
  </si>
  <si>
    <t>基于PBL的高中人工智能课程教学实践研究——以岳阳市一中为例</t>
  </si>
  <si>
    <t>岳阳职业技术学院</t>
  </si>
  <si>
    <t>Y2024964</t>
  </si>
  <si>
    <t>刘中美</t>
  </si>
  <si>
    <t>新时代“忧乐精神”融入高中思政课教学的现实价值与实践路径</t>
  </si>
  <si>
    <t>岳阳市第十五中学</t>
  </si>
  <si>
    <t>Y2024485</t>
  </si>
  <si>
    <t>梁丹辉</t>
  </si>
  <si>
    <t>“三新”背景下可视化工具激活高中生物大单元教学的实践研究</t>
  </si>
  <si>
    <t>Y2024486</t>
  </si>
  <si>
    <t>孙细玲</t>
  </si>
  <si>
    <t>核心素养背景下高中历史开放性试题教学新途径的实践研究</t>
  </si>
  <si>
    <t>Y2024484</t>
  </si>
  <si>
    <t>易  益</t>
  </si>
  <si>
    <t>课程思政视域下高中英语单元整体教学设计和实施研究</t>
  </si>
  <si>
    <t>岳阳市岳阳中学</t>
  </si>
  <si>
    <t>Y2024487</t>
  </si>
  <si>
    <t>付  清</t>
  </si>
  <si>
    <t>普通高中心理健康教育中心建设的研究与实践</t>
  </si>
  <si>
    <t>Y2024488</t>
  </si>
  <si>
    <t>李  慧</t>
  </si>
  <si>
    <t>指向深度学习的高中英语单元整体教学实践研究</t>
  </si>
  <si>
    <t>岳阳市网络工程职业技术学校</t>
  </si>
  <si>
    <t>Y2024470</t>
  </si>
  <si>
    <t>郭  仕</t>
  </si>
  <si>
    <t>初中阶段科学知识的德育价值及其实现的路径研究</t>
  </si>
  <si>
    <t>岳阳楼区小计</t>
  </si>
  <si>
    <t>岳阳市岳阳楼区白杨坡小学</t>
  </si>
  <si>
    <t>Z2024079</t>
  </si>
  <si>
    <t>卢  波</t>
  </si>
  <si>
    <t>构建小学数字化资源校本应用生态体系实践研究</t>
  </si>
  <si>
    <t>岳阳市岳阳楼区教育局</t>
  </si>
  <si>
    <t>Z2024081</t>
  </si>
  <si>
    <t>吴  群</t>
  </si>
  <si>
    <t>名师工作室引领下小学语文教师学业质量评价能力专业化发展的研究</t>
  </si>
  <si>
    <t>Y2024151</t>
  </si>
  <si>
    <t>张大庆</t>
  </si>
  <si>
    <t>网络画板赋能初中数学解题教学的实践研究</t>
  </si>
  <si>
    <t>Y2024481</t>
  </si>
  <si>
    <t>颜  雯</t>
  </si>
  <si>
    <t>指向核心素养培育的高中数学情境教学策略研究</t>
  </si>
  <si>
    <t>岳阳市岳阳楼区洞庭湖学校</t>
  </si>
  <si>
    <t>Z2024083</t>
  </si>
  <si>
    <t>郭飞红</t>
  </si>
  <si>
    <t>“五育并举”视域下小学体育和班队活动融合的模式研究</t>
  </si>
  <si>
    <t>岳阳市第二中学</t>
  </si>
  <si>
    <t>Y2024463</t>
  </si>
  <si>
    <t>陈林</t>
  </si>
  <si>
    <t>“七色夕会”初中班级德育管理模式的建构研究</t>
  </si>
  <si>
    <t>Y2024461</t>
  </si>
  <si>
    <t>陈荣</t>
  </si>
  <si>
    <t>初中数学“四有课堂”教学模式建构研究</t>
  </si>
  <si>
    <t>岳阳市岳阳楼区站前小学</t>
  </si>
  <si>
    <t>Y2024442</t>
  </si>
  <si>
    <t>陈茜</t>
  </si>
  <si>
    <t>基于跨学科学习的小学劳动课职业体验项目设计与实践研究</t>
  </si>
  <si>
    <t>Y2024441</t>
  </si>
  <si>
    <t>姜智辉</t>
  </si>
  <si>
    <t>信息化2.0背景下小学体育大单元教学设计与实施研究</t>
  </si>
  <si>
    <t>岳阳市岳阳楼区梅溪中学</t>
  </si>
  <si>
    <t>Y2024462</t>
  </si>
  <si>
    <t>胡  涛</t>
  </si>
  <si>
    <t>防性侵教育融入初中《道德与法治》课程教学的实施策略研究</t>
  </si>
  <si>
    <t>岳阳市第九中学</t>
  </si>
  <si>
    <t>Y2024464</t>
  </si>
  <si>
    <t>邹寒冰</t>
  </si>
  <si>
    <t>基于本土文化的初中美术“寻美巴陵”地方课程开发研究解题教学的实践研究</t>
  </si>
  <si>
    <t>岳阳市岳阳楼区五幼儿园</t>
  </si>
  <si>
    <t>Y2024431</t>
  </si>
  <si>
    <t>杨  艳</t>
  </si>
  <si>
    <t>民间体育游戏园本课程的开发与实施研究</t>
  </si>
  <si>
    <t>岳阳市第四中学</t>
  </si>
  <si>
    <t>Y2024465</t>
  </si>
  <si>
    <t>龚  璇</t>
  </si>
  <si>
    <t>学习活动观视域下中学英语“整本书阅读”教学策略研究</t>
  </si>
  <si>
    <t>岳阳经济技术开发区</t>
  </si>
  <si>
    <t>岳阳经济技术开发区小计</t>
  </si>
  <si>
    <t>岳阳市岳阳经济技术开发区实验学校</t>
  </si>
  <si>
    <t>Z2024082</t>
  </si>
  <si>
    <t>冯雪茹</t>
  </si>
  <si>
    <t>“双减”背景下初中英语分层作业设计策略与实践</t>
  </si>
  <si>
    <t>Y2024472</t>
  </si>
  <si>
    <t>毛乐</t>
  </si>
  <si>
    <t>基于PISA阅读素养观的初中语文实用类文本阅读教学策略和应用研究</t>
  </si>
  <si>
    <t>岳阳市岳阳经济技术开发区北港小学</t>
  </si>
  <si>
    <t>Y2024453</t>
  </si>
  <si>
    <t>易海蓉</t>
  </si>
  <si>
    <t xml:space="preserve">“利剑护蕾”行动下义务教育阶段防性侵校本课程“设计-实施-评估”研究 </t>
  </si>
  <si>
    <t>岳阳市岳阳经济技术开发区东城小学</t>
  </si>
  <si>
    <t>Y2024450</t>
  </si>
  <si>
    <t>王莹</t>
  </si>
  <si>
    <t>核心素养导向下小学英语跨学科主题学习“提炼-实施-评价”教学模式的构建研究</t>
  </si>
  <si>
    <t xml:space="preserve">岳阳市岳阳经济技术开发区东站小学  </t>
  </si>
  <si>
    <t>Y2024449</t>
  </si>
  <si>
    <t>龚杏娥</t>
  </si>
  <si>
    <t>基于“语用、文本、 情感”目标的小学语文部编教材小练笔设计实践研究</t>
  </si>
  <si>
    <t>岳阳市南湖新区金鹗小学</t>
  </si>
  <si>
    <t>Y2024452</t>
  </si>
  <si>
    <t xml:space="preserve">陈  谋   </t>
  </si>
  <si>
    <t>“书香校园”建设助力小学语文教学质量提升路径研究</t>
  </si>
  <si>
    <t>屈原管理区小计</t>
  </si>
  <si>
    <t>岳阳市屈原管理区屈原中学</t>
  </si>
  <si>
    <t>Y2024480</t>
  </si>
  <si>
    <t>资慢玲</t>
  </si>
  <si>
    <t>基于“以评促学”的农村高中课堂教学评价困境及对策研究</t>
  </si>
  <si>
    <t>Y2024460</t>
  </si>
  <si>
    <t>涂  辉</t>
  </si>
  <si>
    <t>基于家国情怀培养的中学地域特色跨学科主题活动设计与实施研究</t>
  </si>
  <si>
    <t>岳阳市屈原管理区河市镇学校</t>
  </si>
  <si>
    <t>Y2024438</t>
  </si>
  <si>
    <t>张  娜</t>
  </si>
  <si>
    <t>基于核心素养的小学古诗词作业有效性设计研究</t>
  </si>
  <si>
    <t>岳阳市屈原管理区凤凰乡学校</t>
  </si>
  <si>
    <t>Y2024439</t>
  </si>
  <si>
    <t>宋紫依</t>
  </si>
  <si>
    <t>基于心理韧性的农村留守儿童心理健康促进措施研究</t>
  </si>
  <si>
    <t>岳阳市屈原管理区第一小学</t>
  </si>
  <si>
    <t>Y2024437</t>
  </si>
  <si>
    <t>彪丽芳</t>
  </si>
  <si>
    <t>自制学具在小学高年级数学图形与几何教学中的应用研究</t>
  </si>
  <si>
    <t>汨罗市小计</t>
  </si>
  <si>
    <t>岳阳市汨罗市正则学校</t>
  </si>
  <si>
    <t>Z2024078</t>
  </si>
  <si>
    <t>黄  瑶</t>
  </si>
  <si>
    <t xml:space="preserve">践行“新课标新教材”：小学音乐大单元“一体两翼四维”教学策略研究  </t>
  </si>
  <si>
    <t>Y2024456</t>
  </si>
  <si>
    <t>罗  平</t>
  </si>
  <si>
    <t>地理核心素养下汨罗特色地方文化融入初中地理社团的实践研究</t>
  </si>
  <si>
    <t>岳阳市汨罗市第二中学</t>
  </si>
  <si>
    <t>Y2024473</t>
  </si>
  <si>
    <t>翁  波</t>
  </si>
  <si>
    <t>“三新”背景下高中历史教学中史料实证核心素养培养策略研究</t>
  </si>
  <si>
    <t>Y2024474</t>
  </si>
  <si>
    <t>熊海艳</t>
  </si>
  <si>
    <t>英语学习活动观视角下高中英语阅读学习活动设计的现状和对策研究</t>
  </si>
  <si>
    <t>岳阳市汨罗市楚雄中学</t>
  </si>
  <si>
    <t>Y2024454</t>
  </si>
  <si>
    <t>付秋霞</t>
  </si>
  <si>
    <t>寄宿制初中生自主管理能力培养实践研究</t>
  </si>
  <si>
    <t>岳阳市汨罗市神鼎山镇沙溪学校</t>
  </si>
  <si>
    <t>Y2024455</t>
  </si>
  <si>
    <t>杨  秦</t>
  </si>
  <si>
    <t>深度学习视域下初中化学大单元教学实践研究</t>
  </si>
  <si>
    <t>平江县小计</t>
  </si>
  <si>
    <t>岳阳市平江县第二中学</t>
  </si>
  <si>
    <t>Z2024086</t>
  </si>
  <si>
    <t>曾尚林</t>
  </si>
  <si>
    <t>“三新”背景下农村高中数学单元教学实践研究</t>
  </si>
  <si>
    <t>岳阳市平江县幼儿教育中心</t>
  </si>
  <si>
    <t>Y2024081</t>
  </si>
  <si>
    <t>彭猛兴</t>
  </si>
  <si>
    <t>幼小衔接视角下幼儿良好学习习惯养成策略研究</t>
  </si>
  <si>
    <t>岳阳市平江县汉昌街道欣欣幼儿园</t>
  </si>
  <si>
    <t>Y2024430</t>
  </si>
  <si>
    <t>凌掌珠</t>
  </si>
  <si>
    <t>“大思政课”视域下幼儿礼仪教育行动研究</t>
  </si>
  <si>
    <t>岳阳市平江县桂花学校</t>
  </si>
  <si>
    <t>Y2024467</t>
  </si>
  <si>
    <t>吴巍松</t>
  </si>
  <si>
    <t>“美育浸润”背景下农村中小学开展合唱教学策略研究</t>
  </si>
  <si>
    <t>岳阳市平江县杨梓山学校</t>
  </si>
  <si>
    <t>Y2024444</t>
  </si>
  <si>
    <t>宾文煌</t>
  </si>
  <si>
    <t>“听说读写”能力导向下小学语文“五读”教学法的开发应用研究</t>
  </si>
  <si>
    <t>岳阳市平江县新城学校</t>
  </si>
  <si>
    <t>Y2024443</t>
  </si>
  <si>
    <t>房科剑</t>
  </si>
  <si>
    <t>班报与小学习作教学相结合的教学策略及其有效性研究</t>
  </si>
  <si>
    <t>岳阳市平江县第一中学</t>
  </si>
  <si>
    <t>Y2024497</t>
  </si>
  <si>
    <t>方  标</t>
  </si>
  <si>
    <t>基于“学为中心”理念的新任美术教师项目式培训实践研究</t>
  </si>
  <si>
    <t>岳阳市平江颐华学校</t>
  </si>
  <si>
    <t>Y2024445</t>
  </si>
  <si>
    <t>陈赛彪</t>
  </si>
  <si>
    <t>基于项目式学习的小学美术社团教学实践研究</t>
  </si>
  <si>
    <t>岳阳市平江县教育局</t>
  </si>
  <si>
    <t>Y2024496</t>
  </si>
  <si>
    <t>李  勇</t>
  </si>
  <si>
    <t>基于应用表现性评价的教师培训实效性研究</t>
  </si>
  <si>
    <t>岳阳市平江县三阳明德学校</t>
  </si>
  <si>
    <t>Y2024468</t>
  </si>
  <si>
    <t>廖曙光</t>
  </si>
  <si>
    <t>跨学科融合下小学科学项目式学习教学设计与实践研究</t>
  </si>
  <si>
    <t>岳阳市平江县启明中学</t>
  </si>
  <si>
    <t>Y2024469</t>
  </si>
  <si>
    <t>李忠良</t>
  </si>
  <si>
    <t>平江县“生态环境教育,绿色发展,绿植科普行动我先行”综合实践校本课程研究</t>
  </si>
  <si>
    <t>岳阳市平江县特殊教育学校</t>
  </si>
  <si>
    <t>Y2024491</t>
  </si>
  <si>
    <t>李  敏</t>
  </si>
  <si>
    <t>乡土文化视域下智力障碍学生的劳动技能职前教育研究</t>
  </si>
  <si>
    <t>湘阴县小计</t>
  </si>
  <si>
    <t>岳阳市湘阴县城北学校</t>
  </si>
  <si>
    <t>Y2024451</t>
  </si>
  <si>
    <t>叶灿明</t>
  </si>
  <si>
    <t>基于“教学评一体化”的小学数学大单元教学策略与实践研究</t>
  </si>
  <si>
    <t>岳阳市湘阴县第二中学</t>
  </si>
  <si>
    <t>Y2024489</t>
  </si>
  <si>
    <t>余  规</t>
  </si>
  <si>
    <t>县域普通高中社会与情感学习的课程设计研究</t>
  </si>
  <si>
    <t>岳阳市临湘市第三中学</t>
  </si>
  <si>
    <t>Y2024466</t>
  </si>
  <si>
    <t>彭  路</t>
  </si>
  <si>
    <t xml:space="preserve"> 初中语文临界生“1+x”个性化项目式教学模式研究与实践</t>
  </si>
  <si>
    <t>华容县小计</t>
  </si>
  <si>
    <t>岳阳市华容县第三中学</t>
  </si>
  <si>
    <t>Y2024493</t>
  </si>
  <si>
    <t>汪扬清</t>
  </si>
  <si>
    <t>基于UTAUT模型的乡村信息化教育现状及对策研究——以华容县域为例</t>
  </si>
  <si>
    <t>Y2024475</t>
  </si>
  <si>
    <t>廖利安</t>
  </si>
  <si>
    <t>深度教学视域下农村高中语文《红楼梦》整本书阅读教学实践研究</t>
  </si>
  <si>
    <t>岳阳市华容县第一中学</t>
  </si>
  <si>
    <t>Y2024479</t>
  </si>
  <si>
    <t>谭  华</t>
  </si>
  <si>
    <t>“三新”背景下县域高中数学函数教学中学生核心素养培养策略 研究</t>
  </si>
  <si>
    <t>Y2024478</t>
  </si>
  <si>
    <t>彭  娟</t>
  </si>
  <si>
    <t>农村高中英语阅读迁移创新活动教学策略研究——以译林版必修教材 Reading 板块 A3 部分为例</t>
  </si>
  <si>
    <t>Y2024477</t>
  </si>
  <si>
    <t>陈智莉</t>
  </si>
  <si>
    <t>新课程背景下促进学生核心素养养成的语文课内外活动开展之策略研究</t>
  </si>
  <si>
    <t>岳阳市华容县容城学校</t>
  </si>
  <si>
    <t>Y2024432</t>
  </si>
  <si>
    <t>陈  晖</t>
  </si>
  <si>
    <t>儿童视域下小学跨学科阅读教育的路径与实践研究</t>
  </si>
  <si>
    <t>Y2024433</t>
  </si>
  <si>
    <t>张荣智</t>
  </si>
  <si>
    <t>基于生活场景的小学科学实验校本课程的开发与实施研究</t>
  </si>
  <si>
    <t>岳阳市华容县长工实验学校</t>
  </si>
  <si>
    <t>Y2024458</t>
  </si>
  <si>
    <t>邹文波</t>
  </si>
  <si>
    <t>初中语文必读名著之小说整本书阅读情境设置教学研究</t>
  </si>
  <si>
    <t>Y2024459</t>
  </si>
  <si>
    <t>陈  庚</t>
  </si>
  <si>
    <t>农村初中音乐课堂构建多元化评价模式促进学生学习热情实践研究</t>
  </si>
  <si>
    <t>Y2024494</t>
  </si>
  <si>
    <t>刘  洋</t>
  </si>
  <si>
    <t>农村中小学梯队式合唱团建设的实践研究</t>
  </si>
  <si>
    <t>岳阳市华容县怀乡中学</t>
  </si>
  <si>
    <t>Y2024476</t>
  </si>
  <si>
    <t>严国军</t>
  </si>
  <si>
    <t>“三新”背景下高中古诗文教学考衔接研究</t>
  </si>
  <si>
    <t>岳阳市华容县第一幼儿园</t>
  </si>
  <si>
    <t>Y2024429</t>
  </si>
  <si>
    <t>朱琳璐</t>
  </si>
  <si>
    <t>“自然教育理念”下幼儿园种植活动的实践研究</t>
  </si>
  <si>
    <t>岳阳市华容县城关中心小学</t>
  </si>
  <si>
    <t>Y2024436</t>
  </si>
  <si>
    <t>虞莉珊</t>
  </si>
  <si>
    <t>城镇小学生社交能力培养的“认知-模拟-实践”策略研究</t>
  </si>
  <si>
    <t>岳阳市华容县黄湖小学</t>
  </si>
  <si>
    <t>Y2024434</t>
  </si>
  <si>
    <t>胡  剑</t>
  </si>
  <si>
    <t>角色扮演法在小学语文阅读教学中的应用及其效果研究</t>
  </si>
  <si>
    <t>岳阳市华容县华一明辉中学</t>
  </si>
  <si>
    <t>Y2024457</t>
  </si>
  <si>
    <t>张  鹏</t>
  </si>
  <si>
    <t>农村中学“订单式”劳动教育项目开发与实践研究</t>
  </si>
  <si>
    <t>岳阳市华容县东山中心小学</t>
  </si>
  <si>
    <t>Y2024435</t>
  </si>
  <si>
    <t>谯群辉</t>
  </si>
  <si>
    <t>依托少年宫的农村学校开展“1＋1”课后服务模式的研究</t>
  </si>
  <si>
    <t>岳阳县小计</t>
  </si>
  <si>
    <t>岳阳市岳阳县城南小学</t>
  </si>
  <si>
    <t>Y2024483</t>
  </si>
  <si>
    <t>缪  艳</t>
  </si>
  <si>
    <t>“教赛研”三维一体助力教师专业成长的实践研究</t>
  </si>
  <si>
    <t>Y2024446</t>
  </si>
  <si>
    <t>米岳连</t>
  </si>
  <si>
    <t>学科融合视域下小学语文低学段形声字“三段式”识字教学的策略研究</t>
  </si>
  <si>
    <t>岳阳市岳阳县第一中学集英学校</t>
  </si>
  <si>
    <t>Y2024471</t>
  </si>
  <si>
    <t>易雅琴</t>
  </si>
  <si>
    <t>SMART原则在初中英语教学评一体化设计中的应用研究</t>
  </si>
  <si>
    <t>岳阳市岳阳县明德小学</t>
  </si>
  <si>
    <t>Y2024447</t>
  </si>
  <si>
    <t>黄佳</t>
  </si>
  <si>
    <t>美育视域下小学戏曲社团活动创新开展的实践探究</t>
  </si>
  <si>
    <t>岳阳市岳阳县特殊教育学校</t>
  </si>
  <si>
    <t>Y2024492</t>
  </si>
  <si>
    <t>丁四国</t>
  </si>
  <si>
    <t>融合教育背景下县级培智学校智障儿童情绪行为的家庭指导实践研究</t>
  </si>
  <si>
    <t>岳阳市岳阳县荣湾湖小学</t>
  </si>
  <si>
    <t>Y2024448</t>
  </si>
  <si>
    <t>黄娜</t>
  </si>
  <si>
    <t>小学“五慧少年”评价体系的构建和实施研究</t>
  </si>
  <si>
    <t>湖南幼儿师范高等专科学校附属幼儿园</t>
  </si>
  <si>
    <t>Z2024191</t>
  </si>
  <si>
    <t>谭  芳</t>
  </si>
  <si>
    <t>基于民间艺术传承的幼儿园教育资源开发应用研究</t>
  </si>
  <si>
    <t>Z2024192</t>
  </si>
  <si>
    <t>汪时军</t>
  </si>
  <si>
    <t>高地合作视域下的中小学教师“教育家精神”涵养机制建设研究</t>
  </si>
  <si>
    <t>Y2024374</t>
  </si>
  <si>
    <t xml:space="preserve">胡艺珂 </t>
  </si>
  <si>
    <t>新课标背景下湘西北农村小学科学学习活动提质路径研究</t>
  </si>
  <si>
    <t>Y2024137</t>
  </si>
  <si>
    <t>朱贺萌</t>
  </si>
  <si>
    <t>以体“育”人视角下小学体育教学环境优化路径研究</t>
  </si>
  <si>
    <t>Y2024360</t>
  </si>
  <si>
    <t>刘  军</t>
  </si>
  <si>
    <t>低生育率背景下幼儿园治理创新策略研究</t>
  </si>
  <si>
    <t>Y2024966</t>
  </si>
  <si>
    <t>方小燕</t>
  </si>
  <si>
    <t>“健康中国”视域下小学舞蹈疗愈校本课程开发实践研究</t>
  </si>
  <si>
    <t>Y2024968</t>
  </si>
  <si>
    <t>张黎</t>
  </si>
  <si>
    <t>小学道德与法治课堂“对话教学”的实践研究</t>
  </si>
  <si>
    <t>Y2024965</t>
  </si>
  <si>
    <t>高士乘</t>
  </si>
  <si>
    <t>新时代小学生命教育共同体的培育与实践研究</t>
  </si>
  <si>
    <t>Y2024967</t>
  </si>
  <si>
    <t>赵莹莹</t>
  </si>
  <si>
    <t>主体性德育理念下农村小学主题班会多元整合设计与实施研究</t>
  </si>
  <si>
    <t>常德市第五中学</t>
  </si>
  <si>
    <t>Z2024094</t>
  </si>
  <si>
    <t>陈学红</t>
  </si>
  <si>
    <t>教学改革背景下初中作业优化设计实践研究</t>
  </si>
  <si>
    <t>常德市教育科学研究院</t>
  </si>
  <si>
    <t>Z2024095</t>
  </si>
  <si>
    <t>曾凡梅</t>
  </si>
  <si>
    <t>基于教师心理健康素养提升的区域教研训一体化实践研究</t>
  </si>
  <si>
    <t>Y2024536</t>
  </si>
  <si>
    <t>陈和平</t>
  </si>
  <si>
    <t>“三新”背景下乡村中学生物学教师专业发展实践研究</t>
  </si>
  <si>
    <t>Y2024538</t>
  </si>
  <si>
    <t>雷光宇</t>
  </si>
  <si>
    <t>新课改背景下中小学音乐跨学科融合教学实践研究</t>
  </si>
  <si>
    <t>Y2024537</t>
  </si>
  <si>
    <t>邵启平</t>
  </si>
  <si>
    <t>增值评价视角下第一学段数学语言表达能力培养的实践研究</t>
  </si>
  <si>
    <t>常德学院（筹）</t>
  </si>
  <si>
    <t>Z2024096</t>
  </si>
  <si>
    <t>于  捷</t>
  </si>
  <si>
    <t>数字化技术背景下地方非遗技艺融入小学科学教育的路径研究</t>
  </si>
  <si>
    <t>Y2024540</t>
  </si>
  <si>
    <t>邓丕超</t>
  </si>
  <si>
    <t>基于“家—校—社”联动的中小学课后体育活动多元化设计与实施研究</t>
  </si>
  <si>
    <t>Y2024507</t>
  </si>
  <si>
    <t>孙  远</t>
  </si>
  <si>
    <t>基于Sora的初中英语多模态课堂教学设计研究</t>
  </si>
  <si>
    <t>Y2024539</t>
  </si>
  <si>
    <t>吴桂华</t>
  </si>
  <si>
    <t>小学人工智能课程“五学五润”教学模式研究与实践</t>
  </si>
  <si>
    <t>Z2024097</t>
  </si>
  <si>
    <t>彭丽琴</t>
  </si>
  <si>
    <t>家园协同背景下幼儿科学教育实践研究</t>
  </si>
  <si>
    <t>常德市第十三中学</t>
  </si>
  <si>
    <t>Y2024534</t>
  </si>
  <si>
    <t>初中生户外社团活动优化设计研究与实践</t>
  </si>
  <si>
    <t>常德市第一中学</t>
  </si>
  <si>
    <t>Y2024535</t>
  </si>
  <si>
    <t>雷光华</t>
  </si>
  <si>
    <t>大单元教学背景下高中语文“读写结合”案例研究</t>
  </si>
  <si>
    <t>常德市第七中学</t>
  </si>
  <si>
    <t>Y2024505</t>
  </si>
  <si>
    <t>张  帆</t>
  </si>
  <si>
    <t>大思政课视域下普通高中“学生成长导师制”的构建与实施研究</t>
  </si>
  <si>
    <t>常德市第二中学</t>
  </si>
  <si>
    <t>Y2024532</t>
  </si>
  <si>
    <t>鄢铭志</t>
  </si>
  <si>
    <t>高中美术鉴赏“教学评一体化”教学策略研究</t>
  </si>
  <si>
    <t>常德市第三中学</t>
  </si>
  <si>
    <t>Y2024533</t>
  </si>
  <si>
    <t>王宸安</t>
  </si>
  <si>
    <t>劳动教育资源融入中学学科教学的实践研究</t>
  </si>
  <si>
    <t>常德外国语学校</t>
  </si>
  <si>
    <t>Y2024506</t>
  </si>
  <si>
    <t>宋思云</t>
  </si>
  <si>
    <t>人工智能赋能中学教师减负提质的实践研究</t>
  </si>
  <si>
    <t>常德芷兰实验学校</t>
  </si>
  <si>
    <t>Y2024541</t>
  </si>
  <si>
    <t>彭  丽</t>
  </si>
  <si>
    <t>运用情境教学法开展小学班主任德育工作的实践研究</t>
  </si>
  <si>
    <t>武陵区小计</t>
  </si>
  <si>
    <t>常德市武陵区芙蓉路小学</t>
  </si>
  <si>
    <t>Z2024098</t>
  </si>
  <si>
    <t>胡  容</t>
  </si>
  <si>
    <t>生活教育视野下小学中高年级学生“小练笔”实践研究</t>
  </si>
  <si>
    <t>常德市武陵区中建育英小学</t>
  </si>
  <si>
    <t>Z2024099</t>
  </si>
  <si>
    <t>叶世锋</t>
  </si>
  <si>
    <t>基于量感培养的小学数学主题式学习实践研究</t>
  </si>
  <si>
    <t>常德市武陵区紫菱小学</t>
  </si>
  <si>
    <t>Y2024551</t>
  </si>
  <si>
    <t>孔永平</t>
  </si>
  <si>
    <t>核心素养视域下城市小学劳动课程构建研究与实践</t>
  </si>
  <si>
    <t>常德市第十六中学</t>
  </si>
  <si>
    <t>Y2024549</t>
  </si>
  <si>
    <t>魏祖科</t>
  </si>
  <si>
    <t>课程思政视域下初中德育活动设计研究与实践</t>
  </si>
  <si>
    <t>常德市武陵区青林小学</t>
  </si>
  <si>
    <t>Y2024550</t>
  </si>
  <si>
    <t>肖丽娟</t>
  </si>
  <si>
    <t>融合教育背景下小学特需儿童教育支持体系研究</t>
  </si>
  <si>
    <t>常德市武陵区第一小学</t>
  </si>
  <si>
    <t>Y2024511</t>
  </si>
  <si>
    <t>李贻琳</t>
  </si>
  <si>
    <t>学科融合视域下小学生表达能力培养的实践研究</t>
  </si>
  <si>
    <t>鼎城区小计</t>
  </si>
  <si>
    <t>鼎城区常沅小学</t>
  </si>
  <si>
    <t>Z2024088</t>
  </si>
  <si>
    <t>陈  平</t>
  </si>
  <si>
    <t>心理名师工作室引领县域小学心理健康教育教师成长的机制与路径创新研究</t>
  </si>
  <si>
    <t>常德市鼎城区教育局</t>
  </si>
  <si>
    <t>Z2024089</t>
  </si>
  <si>
    <t>向茈燕</t>
  </si>
  <si>
    <t>项目教学视域下高中英语“五步”教学范式实践研究</t>
  </si>
  <si>
    <t>常德市鼎城区第一中学红云学校</t>
  </si>
  <si>
    <t>Y2024514</t>
  </si>
  <si>
    <t>穆  兰</t>
  </si>
  <si>
    <t>“双减”背景下小学道德与法治实践性作业设计研究</t>
  </si>
  <si>
    <t>鼎城区阳明中学</t>
  </si>
  <si>
    <t>Y2024516</t>
  </si>
  <si>
    <t>李红英</t>
  </si>
  <si>
    <t>草木染在高中美术校本教学中的实践研究</t>
  </si>
  <si>
    <t>湖南常德淮阳中学</t>
  </si>
  <si>
    <t>Y2024513</t>
  </si>
  <si>
    <t>尹红娟</t>
  </si>
  <si>
    <t>高中语文生活化教学策略研究</t>
  </si>
  <si>
    <t>常德市鼎城区淮阳实验学校</t>
  </si>
  <si>
    <t>Y2024501</t>
  </si>
  <si>
    <t>彭雅欣</t>
  </si>
  <si>
    <t>核心素养导向下初中历史大单元教学设计研究与实践</t>
  </si>
  <si>
    <t>常德市鼎城区第一中学</t>
  </si>
  <si>
    <t>Y2024500</t>
  </si>
  <si>
    <t>向  姣</t>
  </si>
  <si>
    <t>积极心理学视角下高中生心理资本培养策略研究</t>
  </si>
  <si>
    <t>常德市鼎城区永安小学</t>
  </si>
  <si>
    <t>Y2024517</t>
  </si>
  <si>
    <t>王本英</t>
  </si>
  <si>
    <t>小学英语学习活动创新设计研究与实践</t>
  </si>
  <si>
    <t>常德市鼎城区实验幼儿园</t>
  </si>
  <si>
    <t>Y2024515</t>
  </si>
  <si>
    <t>幼小衔接背景下地方文化资源融入幼儿园体育活动的实践研究</t>
  </si>
  <si>
    <t>常德市经济技术开发区</t>
  </si>
  <si>
    <t>常德市经开区小计</t>
  </si>
  <si>
    <t>常德经济技术开发区崇德中学</t>
  </si>
  <si>
    <t>Y2024521</t>
  </si>
  <si>
    <t>黄兆慧</t>
  </si>
  <si>
    <t>城乡结合部小学生行俭意识“五位一体”培养实践研究</t>
  </si>
  <si>
    <t>常德经济技术开发区石门桥镇石门桥中心小学</t>
  </si>
  <si>
    <t>Y2024522</t>
  </si>
  <si>
    <t>胡  繁</t>
  </si>
  <si>
    <t>农村小学生英语口语交际能力提升策略研究</t>
  </si>
  <si>
    <t>常德市一中柳叶湖学校</t>
  </si>
  <si>
    <t>Y2024503</t>
  </si>
  <si>
    <t>黄  亿</t>
  </si>
  <si>
    <t xml:space="preserve">情境法在初中足球教学中的实践研究  </t>
  </si>
  <si>
    <t>常德市桃花源风景名胜区渊明小学</t>
  </si>
  <si>
    <t>Y2024542</t>
  </si>
  <si>
    <t>何政伟</t>
  </si>
  <si>
    <t>小学生质疑能力培养的实践研究</t>
  </si>
  <si>
    <t>津市市药山镇棠华中学</t>
  </si>
  <si>
    <t>Y2024520</t>
  </si>
  <si>
    <t>刘  波</t>
  </si>
  <si>
    <t>生本理念下农村初中课堂教学优化策略研究</t>
  </si>
  <si>
    <t>安乡县小计</t>
  </si>
  <si>
    <t>湖南省安乡县第一中学</t>
  </si>
  <si>
    <t>Y2024512</t>
  </si>
  <si>
    <t>曾云桃</t>
  </si>
  <si>
    <t>高中数学大单元教学策略研究</t>
  </si>
  <si>
    <t>Y2024498</t>
  </si>
  <si>
    <t>刘  淼</t>
  </si>
  <si>
    <t>基于核心素养培养的高中生物项目化学习实践研究</t>
  </si>
  <si>
    <t>安乡县特殊教育学校</t>
  </si>
  <si>
    <t>Y2024499</t>
  </si>
  <si>
    <t>王贻芳</t>
  </si>
  <si>
    <t>融合教育背景下孤独症儿童心理健康教育策略研究</t>
  </si>
  <si>
    <t>汉寿县小计</t>
  </si>
  <si>
    <t>汉寿龙池实验中学</t>
  </si>
  <si>
    <t>Y2024519</t>
  </si>
  <si>
    <t>蔺  娟</t>
  </si>
  <si>
    <t>初中语文活动式写作教学策略研究</t>
  </si>
  <si>
    <t>汉寿县第一中学</t>
  </si>
  <si>
    <t>Y2024518</t>
  </si>
  <si>
    <t>李先辉</t>
  </si>
  <si>
    <t>基于学科素养培养的高中物理课堂教学策略研究</t>
  </si>
  <si>
    <t>澧县小计</t>
  </si>
  <si>
    <t>澧县第一完全小学</t>
  </si>
  <si>
    <t>Z2024090</t>
  </si>
  <si>
    <t>熊  猛</t>
  </si>
  <si>
    <t>“双减”背景下城镇小学“三本”作业设计研究与实践</t>
  </si>
  <si>
    <t>澧县教育局</t>
  </si>
  <si>
    <t>Z2024091</t>
  </si>
  <si>
    <t>胡定生</t>
  </si>
  <si>
    <t>核心素养视域下县域普通高中语文项目式写作教学实践研究</t>
  </si>
  <si>
    <t>澧县锦绣翊武幼儿园</t>
  </si>
  <si>
    <t>Z2024092</t>
  </si>
  <si>
    <t>夏丽春</t>
  </si>
  <si>
    <t>中华古诗词融入幼儿园语言教育实践研究</t>
  </si>
  <si>
    <t>澧县城关中学</t>
  </si>
  <si>
    <t>Y2024523</t>
  </si>
  <si>
    <t>田  静</t>
  </si>
  <si>
    <t>基于核心素养培养的县域初中数学大单元教学设计研究与实践</t>
  </si>
  <si>
    <t>湖南省澧县第一中学</t>
  </si>
  <si>
    <t>Y2024524</t>
  </si>
  <si>
    <t>艾银东</t>
  </si>
  <si>
    <t>教育信息化背景下高中生物大单元教学策略研究</t>
  </si>
  <si>
    <t>澧县芙蓉学校</t>
  </si>
  <si>
    <t>Y2024502</t>
  </si>
  <si>
    <t>胡  红</t>
  </si>
  <si>
    <t>立德树人视域下小学“五好芙蓉娃”评价模式构建的实践研究</t>
  </si>
  <si>
    <t>临澧县小计</t>
  </si>
  <si>
    <t>临澧县教育局</t>
  </si>
  <si>
    <t>Y2024684</t>
  </si>
  <si>
    <t>文勇军</t>
  </si>
  <si>
    <t>“教育数字化”赋能乡村教师专业发展研究</t>
  </si>
  <si>
    <t>临澧县第一中学</t>
  </si>
  <si>
    <t>Y2024527</t>
  </si>
  <si>
    <t>酉世明</t>
  </si>
  <si>
    <t>积极心理视域下县域高中言语欺凌现象教育策略研究</t>
  </si>
  <si>
    <t>临澧县丁玲学校</t>
  </si>
  <si>
    <t>Y2024526</t>
  </si>
  <si>
    <t>陈  芳</t>
  </si>
  <si>
    <t>跨学科视域下初中学校美育课程设计研究与实践</t>
  </si>
  <si>
    <t>临澧县第一完全小学</t>
  </si>
  <si>
    <t>Y2024525</t>
  </si>
  <si>
    <t>刘淑红</t>
  </si>
  <si>
    <t>小学数学乐享作业优化设计研究与实践</t>
  </si>
  <si>
    <t>桃源县小计</t>
  </si>
  <si>
    <t>桃源县热市镇中学</t>
  </si>
  <si>
    <t>Y2024546</t>
  </si>
  <si>
    <t>许丽</t>
  </si>
  <si>
    <t>“双减”背景下初中语文分层作业设计策略研究</t>
  </si>
  <si>
    <t>桃源县马鬃岭镇中学</t>
  </si>
  <si>
    <t>Y2024544</t>
  </si>
  <si>
    <t>李英子</t>
  </si>
  <si>
    <t>初中语文教学与社会主义先进文化教育深度融合实践研究</t>
  </si>
  <si>
    <t>桃源县九溪乡中学</t>
  </si>
  <si>
    <t>Y2024543</t>
  </si>
  <si>
    <t>杜艳艳</t>
  </si>
  <si>
    <t>初中语文潜能生课后服务辅导策略研究</t>
  </si>
  <si>
    <t>桃源县文昌中学</t>
  </si>
  <si>
    <t>Y2024547</t>
  </si>
  <si>
    <t>秦敬勇</t>
  </si>
  <si>
    <t>核心素养视域下初中物理课堂情境创设研究与实践</t>
  </si>
  <si>
    <t>桃源县热市镇菖蒲九年一贯制学校</t>
  </si>
  <si>
    <t>Y2024545</t>
  </si>
  <si>
    <t>刘建新</t>
  </si>
  <si>
    <t>积极心理学视角下农村中小学班级管理研究</t>
  </si>
  <si>
    <t>桃源县漳江小学</t>
  </si>
  <si>
    <t>Y2024548</t>
  </si>
  <si>
    <t>王兰芳</t>
  </si>
  <si>
    <t xml:space="preserve">基于学生思维发展的小学低年级数学口述教学实践研究  </t>
  </si>
  <si>
    <t>桃源县郝坪乡中学</t>
  </si>
  <si>
    <t>Y2024509</t>
  </si>
  <si>
    <t>罗  朵</t>
  </si>
  <si>
    <t>基于学习任务群的初中语文读写结合教学研究</t>
  </si>
  <si>
    <t>桃源县双溪口镇中学</t>
  </si>
  <si>
    <t>Y2024510</t>
  </si>
  <si>
    <t>刘  兰</t>
  </si>
  <si>
    <t>跨学科背景下初中语文古诗文教学研究</t>
  </si>
  <si>
    <t>桃源县第二中学</t>
  </si>
  <si>
    <t>Y2024508</t>
  </si>
  <si>
    <t>杜金蔚</t>
  </si>
  <si>
    <t>县域高中青年教师教学能力校本提升策略研究</t>
  </si>
  <si>
    <t>石门县小计</t>
  </si>
  <si>
    <t>石门县第三中学</t>
  </si>
  <si>
    <t>Z2024093</t>
  </si>
  <si>
    <t>陈邱荣</t>
  </si>
  <si>
    <t>初中学校“爱雅”文化育人实践研究</t>
  </si>
  <si>
    <t>Y2024529</t>
  </si>
  <si>
    <t>王  辉</t>
  </si>
  <si>
    <t>依托科技馆提升初中生物理实验能力的实践研究</t>
  </si>
  <si>
    <t>石门县澧斓学校</t>
  </si>
  <si>
    <t>Y2024531</t>
  </si>
  <si>
    <t>陈辉云</t>
  </si>
  <si>
    <t>城区小学特色课后服务设计研究与实践</t>
  </si>
  <si>
    <t>石门县第二中学</t>
  </si>
  <si>
    <t>Y2024528</t>
  </si>
  <si>
    <t>文  化</t>
  </si>
  <si>
    <t>基于学习动机激发的县域高中挫折教育实践研究</t>
  </si>
  <si>
    <t>石门县第四完全小学</t>
  </si>
  <si>
    <t>Y2024504</t>
  </si>
  <si>
    <t>盛克守</t>
  </si>
  <si>
    <t>运用“EIC”课堂教学提高小学生英语口语能力的实践研究</t>
  </si>
  <si>
    <t>石门县第四中学</t>
  </si>
  <si>
    <t>Y2024530</t>
  </si>
  <si>
    <t>陈景喜</t>
  </si>
  <si>
    <t>中小学劳动教育“家—校—社”三位一体构建研究与实践</t>
  </si>
  <si>
    <t>常德市西洞庭管理区中心完全小学</t>
  </si>
  <si>
    <t>Y2024552</t>
  </si>
  <si>
    <t>林  芳</t>
  </si>
  <si>
    <t>“五润”文化背景下小学跨学科主题活动设计与实施研究</t>
  </si>
  <si>
    <t>张家界市教育局</t>
  </si>
  <si>
    <t>Z2024101</t>
  </si>
  <si>
    <t>涂盛明</t>
  </si>
  <si>
    <t>初中物理跨学科实践的实施策略研究</t>
  </si>
  <si>
    <t>张家界市教科院</t>
  </si>
  <si>
    <t>Y2024554</t>
  </si>
  <si>
    <t>刘灵芝</t>
  </si>
  <si>
    <t>初中语文发展型学习任务群“1＋x＋1读写一体”研究与实践</t>
  </si>
  <si>
    <t>Y2024553</t>
  </si>
  <si>
    <t>陈桂英</t>
  </si>
  <si>
    <t>基于核心素养发展的初中化学“四步六化”单元教学设计与实践研究</t>
  </si>
  <si>
    <t>永定区小计</t>
  </si>
  <si>
    <t>张家界敦谊小学</t>
  </si>
  <si>
    <t>Z2024100</t>
  </si>
  <si>
    <t>邓金菊</t>
  </si>
  <si>
    <t>基于核心素养的小学语文“教-学-评一体化”实践策略研究</t>
  </si>
  <si>
    <t>张家界市永定区教育研究室</t>
  </si>
  <si>
    <t>Y2024152</t>
  </si>
  <si>
    <t>陈  琪</t>
  </si>
  <si>
    <t>小学数学“生长课堂”教学模式校本化实践研究</t>
  </si>
  <si>
    <t>张家界民族小学</t>
  </si>
  <si>
    <t>Y2024561</t>
  </si>
  <si>
    <t>秦樱姿</t>
  </si>
  <si>
    <t>“七彩阶梯阅读”校本课程的开发与实践</t>
  </si>
  <si>
    <t>张家界天门小学</t>
  </si>
  <si>
    <t>Y2024558</t>
  </si>
  <si>
    <t>刘平静</t>
  </si>
  <si>
    <t>核心素养导向下小学生阅读资源整合与运用研究</t>
  </si>
  <si>
    <t>张家界市永定区机场小学</t>
  </si>
  <si>
    <t>Y2024559</t>
  </si>
  <si>
    <t>基于劳动教育的学科主题式教学探索</t>
  </si>
  <si>
    <t>张家界市一中</t>
  </si>
  <si>
    <t>Y2024560</t>
  </si>
  <si>
    <t>田丽君</t>
  </si>
  <si>
    <t>课程思政视域下高中思想政治课优化铸牢中华民族共同体意识教育的路径研究</t>
  </si>
  <si>
    <t>桑植县教育局</t>
  </si>
  <si>
    <t>Y2024557</t>
  </si>
  <si>
    <t>王朝霞</t>
  </si>
  <si>
    <t>小规模幼儿园高质量园本教研实施策略研究</t>
  </si>
  <si>
    <t>慈利县小计</t>
  </si>
  <si>
    <t>慈利县粮食幼儿园</t>
  </si>
  <si>
    <t>Z2024102</t>
  </si>
  <si>
    <t>李志英</t>
  </si>
  <si>
    <t>基于《评估指南》背景下的幼儿园自主游戏观察与支持研究</t>
  </si>
  <si>
    <t>慈利县第二中学</t>
  </si>
  <si>
    <t>Y2024555</t>
  </si>
  <si>
    <t>肖 华</t>
  </si>
  <si>
    <t>深耕统编高中历史教材，探索学科素养培养路径</t>
  </si>
  <si>
    <t>慈利县金慈实验小学</t>
  </si>
  <si>
    <t>Y2024556</t>
  </si>
  <si>
    <t>杨琴琴</t>
  </si>
  <si>
    <t>素养导向下小升初衔接实践研究</t>
  </si>
  <si>
    <t>益阳市教育科学研究院</t>
  </si>
  <si>
    <t>Z2024103</t>
  </si>
  <si>
    <t>左建高</t>
  </si>
  <si>
    <t>初中化学教学科普资源的开发与利用研究</t>
  </si>
  <si>
    <t>益阳师范高等专科学校附属学校</t>
  </si>
  <si>
    <t>Y2024582</t>
  </si>
  <si>
    <t>杨奎</t>
  </si>
  <si>
    <t>大单元视域下小学数学“思趣”作业设计的实践研究</t>
  </si>
  <si>
    <t>Y2024587</t>
  </si>
  <si>
    <t>熊建树</t>
  </si>
  <si>
    <t xml:space="preserve">思政浸润下初中学生的价值观塑造研究 </t>
  </si>
  <si>
    <t>益阳市中心幼儿园</t>
  </si>
  <si>
    <t>Y2024581</t>
  </si>
  <si>
    <t>王建红</t>
  </si>
  <si>
    <t>自主游戏中幼儿表征能力发展的实践研究</t>
  </si>
  <si>
    <t>资阳区小计</t>
  </si>
  <si>
    <t>资阳区教育发展中心</t>
  </si>
  <si>
    <t>Y2024098</t>
  </si>
  <si>
    <t>贺  玲</t>
  </si>
  <si>
    <t xml:space="preserve">用积极语言提升中小学生自我效能感的实践研究 </t>
  </si>
  <si>
    <t>益阳市第六中学</t>
  </si>
  <si>
    <t>Y2024604</t>
  </si>
  <si>
    <t>崔卫丰</t>
  </si>
  <si>
    <t>初中学校开发中医药文化校本课程的实践研究</t>
  </si>
  <si>
    <t>Y2024602</t>
  </si>
  <si>
    <t>熊志刚</t>
  </si>
  <si>
    <t>高中生物探究性实验教学中培养学生科学探究精神的实践研究</t>
  </si>
  <si>
    <t>益阳市第十四中学</t>
  </si>
  <si>
    <t>Y2024611</t>
  </si>
  <si>
    <t>崔红波</t>
  </si>
  <si>
    <t>提升青年教师素养助力农村县域高中高质量发展的实践研究</t>
  </si>
  <si>
    <t>赫山区小计</t>
  </si>
  <si>
    <t>益阳市箴言中学</t>
  </si>
  <si>
    <t>Z2024106</t>
  </si>
  <si>
    <t>谢  俐</t>
  </si>
  <si>
    <t>赫山区教育科学研究培训中心</t>
  </si>
  <si>
    <t>Y2024154</t>
  </si>
  <si>
    <t>郭  珍</t>
  </si>
  <si>
    <t>Y2024567</t>
  </si>
  <si>
    <t>罗艳萍</t>
  </si>
  <si>
    <t>地域文化资源融入小学美术课程的实践研究</t>
  </si>
  <si>
    <t>Y2024564</t>
  </si>
  <si>
    <t>陶莉莎</t>
  </si>
  <si>
    <t>新课标背景下小学语文单元作业设计实践研究</t>
  </si>
  <si>
    <t>益阳市赫山区凤山小学</t>
  </si>
  <si>
    <t>Y2024610</t>
  </si>
  <si>
    <t>谭花群</t>
  </si>
  <si>
    <t>场景化科技实践活动，助力学生科技创新能力提升的实践研究</t>
  </si>
  <si>
    <t>益阳市梓山湖学校</t>
  </si>
  <si>
    <t>Y2024608</t>
  </si>
  <si>
    <t>岳顺兰</t>
  </si>
  <si>
    <t>家校社协同育人背景下小学开展“全面性教育”的实践研究</t>
  </si>
  <si>
    <t>益阳市赫山区桃花仑小学</t>
  </si>
  <si>
    <t>Y2024585</t>
  </si>
  <si>
    <t>谢  芳</t>
  </si>
  <si>
    <t>益阳非遗手工艺与学校美育浸润的实践研究</t>
  </si>
  <si>
    <t>湖南省益阳市大通湖区第一中学</t>
  </si>
  <si>
    <t>Y2024607</t>
  </si>
  <si>
    <t>邓雅婷</t>
  </si>
  <si>
    <t>CLIL教学模式在初中英语阅读教学中的应用研究</t>
  </si>
  <si>
    <t>沅江市小计</t>
  </si>
  <si>
    <t>沅江市凌云塔学校</t>
  </si>
  <si>
    <t>Z2024104</t>
  </si>
  <si>
    <t>邓  宙</t>
  </si>
  <si>
    <r>
      <rPr>
        <sz val="11"/>
        <rFont val="仿宋"/>
        <family val="3"/>
        <charset val="134"/>
      </rPr>
      <t>“备</t>
    </r>
    <r>
      <rPr>
        <sz val="11"/>
        <rFont val="仿宋_GB2312"/>
        <family val="3"/>
        <charset val="134"/>
      </rPr>
      <t>•</t>
    </r>
    <r>
      <rPr>
        <sz val="11"/>
        <rFont val="仿宋"/>
        <family val="3"/>
        <charset val="134"/>
      </rPr>
      <t>教</t>
    </r>
    <r>
      <rPr>
        <sz val="11"/>
        <rFont val="仿宋_GB2312"/>
        <family val="3"/>
        <charset val="134"/>
      </rPr>
      <t>•</t>
    </r>
    <r>
      <rPr>
        <sz val="11"/>
        <rFont val="仿宋"/>
        <family val="3"/>
        <charset val="134"/>
      </rPr>
      <t>学</t>
    </r>
    <r>
      <rPr>
        <sz val="11"/>
        <rFont val="仿宋_GB2312"/>
        <family val="3"/>
        <charset val="134"/>
      </rPr>
      <t>•</t>
    </r>
    <r>
      <rPr>
        <sz val="11"/>
        <rFont val="仿宋"/>
        <family val="3"/>
        <charset val="134"/>
      </rPr>
      <t xml:space="preserve">评”一体化下小学道德与法治单元主题教学研究 </t>
    </r>
  </si>
  <si>
    <t>沅江市教育研究室</t>
  </si>
  <si>
    <t>Y2024320</t>
  </si>
  <si>
    <t>唐水波</t>
  </si>
  <si>
    <t>基于深度学习的高中生物学概念教学的实践研究</t>
  </si>
  <si>
    <t>湖南省沅江市第一中学</t>
  </si>
  <si>
    <t>Y2024597</t>
  </si>
  <si>
    <t>刘立军</t>
  </si>
  <si>
    <t>新高考背景下县域高中生物学拔尖创新人才培养策略的研究</t>
  </si>
  <si>
    <t>Y2024594</t>
  </si>
  <si>
    <t>郭学红</t>
  </si>
  <si>
    <t>“三新”背景下高中历史多元互动型教学模式的研究</t>
  </si>
  <si>
    <t>沅江政通初级中学</t>
  </si>
  <si>
    <t>Y2024599</t>
  </si>
  <si>
    <t>龚  芳</t>
  </si>
  <si>
    <t>初中语文教学与学生生活融通的实践研究</t>
  </si>
  <si>
    <t>沅江市桔园学校</t>
  </si>
  <si>
    <t>Y2024565</t>
  </si>
  <si>
    <t>匡卫兵</t>
  </si>
  <si>
    <t>基于项目式学习的小学语文习作单元教学实践研究</t>
  </si>
  <si>
    <t>沅江市莲花塘学校</t>
  </si>
  <si>
    <t>Y2024580</t>
  </si>
  <si>
    <t>刘  琳</t>
  </si>
  <si>
    <t>乡村振兴背景下小学义务教育优质均衡发展的路径研究</t>
  </si>
  <si>
    <t>益阳市沅江市南嘴镇中心小学</t>
  </si>
  <si>
    <t>Y2024598</t>
  </si>
  <si>
    <t>杨  萍</t>
  </si>
  <si>
    <t>新课标背景下农村小学生整本书阅读能力培养的实践研究</t>
  </si>
  <si>
    <t>沅江市东方壹号学校</t>
  </si>
  <si>
    <t>Y2024612</t>
  </si>
  <si>
    <t>周婧诚</t>
  </si>
  <si>
    <t>养成教育缺失学生转化的实践研究</t>
  </si>
  <si>
    <t>南县小计</t>
  </si>
  <si>
    <t>南县南洲城区中心学校</t>
  </si>
  <si>
    <t>Z2024110</t>
  </si>
  <si>
    <t>贺阿蓉</t>
  </si>
  <si>
    <t>城区小学中医药微课程建设的实践研究</t>
  </si>
  <si>
    <t>南县第一中学</t>
  </si>
  <si>
    <t>Z2024111</t>
  </si>
  <si>
    <t>6Q和谐助力家校社协同育人策略研究</t>
  </si>
  <si>
    <t>Y2024596</t>
  </si>
  <si>
    <t>洪  伟</t>
  </si>
  <si>
    <t>基于人工智能的高中物理教学研究</t>
  </si>
  <si>
    <t>南县教学研究室</t>
  </si>
  <si>
    <t>Y2024614</t>
  </si>
  <si>
    <t>刘  珊</t>
  </si>
  <si>
    <t>“思维导图”融入小学科学教学的应用研究</t>
  </si>
  <si>
    <t>Y2024603</t>
  </si>
  <si>
    <t>郭剑辉</t>
  </si>
  <si>
    <t>单元整体教学背景下高中语文学习任务模块化设计的研究</t>
  </si>
  <si>
    <t>南县立达中学</t>
  </si>
  <si>
    <t>Y2024600</t>
  </si>
  <si>
    <t>李  双</t>
  </si>
  <si>
    <t>初中“课间音乐欣赏”校本资源开发与实施的研究</t>
  </si>
  <si>
    <t>Y2024566</t>
  </si>
  <si>
    <t>张成友</t>
  </si>
  <si>
    <t>学科核心素养下中学政治大单元教学实践研究</t>
  </si>
  <si>
    <t>南县第五完全小学</t>
  </si>
  <si>
    <t>Y2024591</t>
  </si>
  <si>
    <t>姚建红</t>
  </si>
  <si>
    <t>以阅读活动为载体打造校园阅读文化的研究</t>
  </si>
  <si>
    <t>桃江县小计</t>
  </si>
  <si>
    <t xml:space="preserve">桃江县武潭镇天湾小学 </t>
  </si>
  <si>
    <t>Z2024105</t>
  </si>
  <si>
    <t>殷赤武</t>
  </si>
  <si>
    <t xml:space="preserve">新课程改革背景下农村小规模学校书法教育的实施策略研究          </t>
  </si>
  <si>
    <t>桃江县桃花江镇第二初级中学</t>
  </si>
  <si>
    <t>Z2024107</t>
  </si>
  <si>
    <t>汪  芳</t>
  </si>
  <si>
    <t>单元整合教学视域下初中语文跨学科项目式实践研究</t>
  </si>
  <si>
    <t>桃江县桃花江镇桂花园小学</t>
  </si>
  <si>
    <t>Y2024583</t>
  </si>
  <si>
    <t xml:space="preserve">杨  姣 </t>
  </si>
  <si>
    <t>大单元视角下城镇小学生量感培养的实践研究</t>
  </si>
  <si>
    <t>桃江县马迹塘镇中心学校</t>
  </si>
  <si>
    <t>Y2024562</t>
  </si>
  <si>
    <t>蒋祖丰</t>
  </si>
  <si>
    <t xml:space="preserve">大单元视域下道德与法治大情境教学的策略研究  </t>
  </si>
  <si>
    <t>桃江县第二中学</t>
  </si>
  <si>
    <t>Y2024584</t>
  </si>
  <si>
    <t>俞立新</t>
  </si>
  <si>
    <t>高中化学教学中融入“课程思政”元素的案例研究</t>
  </si>
  <si>
    <t xml:space="preserve">桃江县桃花江镇中心学校小学部 </t>
  </si>
  <si>
    <t>Y2024609</t>
  </si>
  <si>
    <t>倪淑贞</t>
  </si>
  <si>
    <t>基于单元统整的小学语文习作结构化教学研究与实践</t>
  </si>
  <si>
    <t>Y2024588</t>
  </si>
  <si>
    <t>丁  望</t>
  </si>
  <si>
    <t xml:space="preserve">新课标背景下小学数学综合与实践领域“三位一体”活动的设计与实施    </t>
  </si>
  <si>
    <t>桃江县第一中学</t>
  </si>
  <si>
    <t>Y2024601</t>
  </si>
  <si>
    <t>刘婷婷</t>
  </si>
  <si>
    <t xml:space="preserve">基于乡土资源的高中生物学情境教学策略研究 </t>
  </si>
  <si>
    <t>桃江县第六中学</t>
  </si>
  <si>
    <t>Y2024590</t>
  </si>
  <si>
    <t>刘松丰</t>
  </si>
  <si>
    <t>农村高中学校德育创新的实践研究</t>
  </si>
  <si>
    <t xml:space="preserve"> 桃江县灰山港镇檀树塘小学</t>
  </si>
  <si>
    <t>Y2024606</t>
  </si>
  <si>
    <t xml:space="preserve"> 张  灿</t>
  </si>
  <si>
    <t>农村小学科技创新项目的实践策略研究</t>
  </si>
  <si>
    <t xml:space="preserve">桃江县马迹塘镇完全小学  </t>
  </si>
  <si>
    <t>Y2024605</t>
  </si>
  <si>
    <t>邓振林</t>
  </si>
  <si>
    <t>小学数学教学中融入课程思政的实践研究</t>
  </si>
  <si>
    <t>安化县小计</t>
  </si>
  <si>
    <t>安化县第一中学</t>
  </si>
  <si>
    <t>Z2024108</t>
  </si>
  <si>
    <t>聂可相</t>
  </si>
  <si>
    <t>学校红色文化助力学生核心素养培育的实践研究</t>
  </si>
  <si>
    <t>Y2024592</t>
  </si>
  <si>
    <t>曹迎新</t>
  </si>
  <si>
    <t>振兴县域高中背景下农村中学青年教师培养研究</t>
  </si>
  <si>
    <t>安化县梅城镇中学</t>
  </si>
  <si>
    <t>Z2024109</t>
  </si>
  <si>
    <t>肖高美</t>
  </si>
  <si>
    <t>以项目学习为载体在农村初中学校有效开展综合实践活动的实践研究</t>
  </si>
  <si>
    <t>安化县教师发展中心</t>
  </si>
  <si>
    <t>Y2024586</t>
  </si>
  <si>
    <t>李芹</t>
  </si>
  <si>
    <t xml:space="preserve">小学语文教学中硬笔书写教学的实践研究   </t>
  </si>
  <si>
    <t>Y2024563</t>
  </si>
  <si>
    <t>陈艳辉</t>
  </si>
  <si>
    <t>学习任务群视域下高中语文“生本化”写作教学实践研究</t>
  </si>
  <si>
    <t>安化县南金乡中学</t>
  </si>
  <si>
    <t>Y2024595</t>
  </si>
  <si>
    <t>基于深度学习的专注度识别交互系统研究</t>
  </si>
  <si>
    <t>安化县渠江镇中心学校</t>
  </si>
  <si>
    <t>Y2024593</t>
  </si>
  <si>
    <t>罗姣玉</t>
  </si>
  <si>
    <t>农村中小学学生心理辅导的实践研究</t>
  </si>
  <si>
    <t>安化县东坪镇萸江学校</t>
  </si>
  <si>
    <t>Y2024589</t>
  </si>
  <si>
    <t>胡秀女</t>
  </si>
  <si>
    <t>小学书香校园建设评价体系构建的实践研究</t>
  </si>
  <si>
    <t>安化县小淹镇中心幼儿园</t>
  </si>
  <si>
    <t>Y2024613</t>
  </si>
  <si>
    <t>蒋银燕</t>
  </si>
  <si>
    <t>幼有善育背景下农村幼儿园浸染式书法教育创新研究</t>
  </si>
  <si>
    <t>湘南幼儿师范高等专科学校</t>
  </si>
  <si>
    <t>Y2024977</t>
  </si>
  <si>
    <t>廖  凤</t>
  </si>
  <si>
    <t>幼小衔接背景下幼儿园劳动教育评价体系构建实践研究</t>
  </si>
  <si>
    <t>Y2024275</t>
  </si>
  <si>
    <t>宁江滨</t>
  </si>
  <si>
    <t>基于优秀传统文化传承创新的郴州地方音乐融入中小学美育实践研究</t>
  </si>
  <si>
    <t>郴州职业技术学院</t>
  </si>
  <si>
    <t>Y2024978</t>
  </si>
  <si>
    <t>王丽平</t>
  </si>
  <si>
    <t>“积极心理+劳动实践”融合的初二心理健康教育课程设计与实施</t>
  </si>
  <si>
    <t>Y2024979</t>
  </si>
  <si>
    <t>周  巍</t>
  </si>
  <si>
    <t>文化自信视域下昆曲艺术与思政德育一体化研究</t>
  </si>
  <si>
    <t>新飞学校</t>
  </si>
  <si>
    <t>Z2024112</t>
  </si>
  <si>
    <t>郴州市新飞学校</t>
  </si>
  <si>
    <t>医校共建背景下，义务教育阶段学生心理健康教育研究与实践</t>
  </si>
  <si>
    <t>教育科学研究院</t>
  </si>
  <si>
    <t>Y2024007</t>
  </si>
  <si>
    <t>袁红梅</t>
  </si>
  <si>
    <t>指向核心素养的STEAM小学数学实验教学的评价指标体系研究</t>
  </si>
  <si>
    <t>Y2024615</t>
  </si>
  <si>
    <t>李青云</t>
  </si>
  <si>
    <t xml:space="preserve">单元整体教学视域下的初中英语写作教学设计与实施研究 </t>
  </si>
  <si>
    <t>郴州市第六中学</t>
  </si>
  <si>
    <t>Y2024169</t>
  </si>
  <si>
    <t>肖文果</t>
  </si>
  <si>
    <t>项目式教学提升初中生数字素养与技能的实践研究</t>
  </si>
  <si>
    <t>湘南幼儿师范高等专科学校附属幼儿园</t>
  </si>
  <si>
    <t>Y2024617</t>
  </si>
  <si>
    <t>邓梅芳</t>
  </si>
  <si>
    <t>公办园托幼一体化课程体系构建研究</t>
  </si>
  <si>
    <t>郴州市第十五中学</t>
  </si>
  <si>
    <t>Y2024620</t>
  </si>
  <si>
    <t>吴伟龙</t>
  </si>
  <si>
    <t>核心素养视域下薄弱中学初高中历史教学衔接的策略研究</t>
  </si>
  <si>
    <t>郴州市第一中学</t>
  </si>
  <si>
    <t>Y2024616</t>
  </si>
  <si>
    <t>豆朝晖</t>
  </si>
  <si>
    <t>基于核心素养的高中化学实验教学研究与实践</t>
  </si>
  <si>
    <t>郴州市林邑中学</t>
  </si>
  <si>
    <t>Y2024619</t>
  </si>
  <si>
    <t>彭理好</t>
  </si>
  <si>
    <t>实验教学法在高中地理教学中的实践研究</t>
  </si>
  <si>
    <t>郴州市市直属机关幼儿园</t>
  </si>
  <si>
    <t>Y2024618</t>
  </si>
  <si>
    <t>郴州市直属机关幼儿园</t>
  </si>
  <si>
    <t>依托自主游戏优化幼小衔接的路径研究</t>
  </si>
  <si>
    <t>北湖区小计</t>
  </si>
  <si>
    <t>郴州市第三中学</t>
  </si>
  <si>
    <t>Z2024114</t>
  </si>
  <si>
    <t>刘基六</t>
  </si>
  <si>
    <t>高中生物学的跨学科教育研究</t>
  </si>
  <si>
    <t>Y2024624</t>
  </si>
  <si>
    <t>尹依玲</t>
  </si>
  <si>
    <t>基于核心素养的高中历史“教-学-评一体化”研究</t>
  </si>
  <si>
    <t>郴州市第九完全小学</t>
  </si>
  <si>
    <t>Y2024164</t>
  </si>
  <si>
    <t>黄新亚</t>
  </si>
  <si>
    <t>利用地方课程开展学校廉洁文化建设的实践研究</t>
  </si>
  <si>
    <t>郴州市第九中学</t>
  </si>
  <si>
    <t>Y2024628</t>
  </si>
  <si>
    <t>陈  程</t>
  </si>
  <si>
    <t>大单元视角下的初中英语课堂教学创新性研究</t>
  </si>
  <si>
    <t>郴州市桂门岭小学</t>
  </si>
  <si>
    <t>Y2024625</t>
  </si>
  <si>
    <t>李慧媛</t>
  </si>
  <si>
    <t>当代教育新理念视角下“以字育德”育人模式的实践研究</t>
  </si>
  <si>
    <t>郴州市九子塘学校</t>
  </si>
  <si>
    <t>Y2024626</t>
  </si>
  <si>
    <t>龙  霞</t>
  </si>
  <si>
    <t>基于核心素养导向下的小学数学项目式作业设计实践研究</t>
  </si>
  <si>
    <t>郴州市第五中学</t>
  </si>
  <si>
    <t>Y2024627</t>
  </si>
  <si>
    <t>卜小红</t>
  </si>
  <si>
    <t xml:space="preserve">双减背景下培养郴州本土文化自信的初中语文综合性学习 设计与实践研究  </t>
  </si>
  <si>
    <t>郴州市骆仙中学</t>
  </si>
  <si>
    <t>Y2024622</t>
  </si>
  <si>
    <t>王  萍</t>
  </si>
  <si>
    <t>项目化教学方法在初中名著阅读
教学中的应用研究</t>
  </si>
  <si>
    <t>郴州市东湾小学</t>
  </si>
  <si>
    <t>Y2024629</t>
  </si>
  <si>
    <t>黄娅琴</t>
  </si>
  <si>
    <t>小学语文综合性学习跨学科活动设计与实施</t>
  </si>
  <si>
    <t>郴州市涌泉小学</t>
  </si>
  <si>
    <t>Y2024623</t>
  </si>
  <si>
    <t>杨建辉</t>
  </si>
  <si>
    <t>信息技术促进小学体育与健康过程性评价方式多元化的实践研究</t>
  </si>
  <si>
    <t>郴州市北湖区教师发展中心</t>
  </si>
  <si>
    <t>Y2024621</t>
  </si>
  <si>
    <t>邓仁刚</t>
  </si>
  <si>
    <t>中小学语文革命文化作品情境教学有效策略研究</t>
  </si>
  <si>
    <t>苏仙区小计</t>
  </si>
  <si>
    <t>郴州市第二中学</t>
  </si>
  <si>
    <t>Z2024120</t>
  </si>
  <si>
    <t>颜淑丽</t>
  </si>
  <si>
    <t>地方红色文化资源融入高中思想政治教育研究   ——以郴州市第二中学为例</t>
  </si>
  <si>
    <t>郴州市第六中学观山学校</t>
  </si>
  <si>
    <t>Y2024634</t>
  </si>
  <si>
    <t>谢  娜</t>
  </si>
  <si>
    <t>“女排精神+”育人体系的策略与实践研究</t>
  </si>
  <si>
    <t>郴州市湘南中学</t>
  </si>
  <si>
    <t>Y2024630</t>
  </si>
  <si>
    <t>林  莹</t>
  </si>
  <si>
    <t>高中数学题干翻译与思维导图结合的解题技巧研究</t>
  </si>
  <si>
    <t>郴州市苏仙区良田小学</t>
  </si>
  <si>
    <t>Y2024635</t>
  </si>
  <si>
    <t>袁心怡</t>
  </si>
  <si>
    <t>核心素养导向下小学数学跨学科主题学习的实践研究——以“乡土数学”为例</t>
  </si>
  <si>
    <t>郴州市王仙小学</t>
  </si>
  <si>
    <t>Y2024633</t>
  </si>
  <si>
    <t>舒应红</t>
  </si>
  <si>
    <t>核心素养下小学科技实践活动的实践研究</t>
  </si>
  <si>
    <t>Y2024631</t>
  </si>
  <si>
    <t>李谷香</t>
  </si>
  <si>
    <t>指向学生高阶思维培养的小学阅读教学实践研究</t>
  </si>
  <si>
    <t>郴州市苏雅中学</t>
  </si>
  <si>
    <t>Y2024632</t>
  </si>
  <si>
    <t xml:space="preserve">王  华  </t>
  </si>
  <si>
    <t>基于运用科技创新活动推动小学科学教育课程实施策略的研究</t>
  </si>
  <si>
    <t>郴州市苏仙区五里牌中学</t>
  </si>
  <si>
    <t>Y2024637</t>
  </si>
  <si>
    <t>邓  勇</t>
  </si>
  <si>
    <t>乡镇薄弱中学家校社协同育人的困境及策略研究</t>
  </si>
  <si>
    <t>郴州市桔井小学</t>
  </si>
  <si>
    <t>Y2024636</t>
  </si>
  <si>
    <t>冯玉琴</t>
  </si>
  <si>
    <t>幼小衔接视角下低年级学习习惯课程融合的实践研究</t>
  </si>
  <si>
    <t>资兴市小计</t>
  </si>
  <si>
    <t>郴州市资兴市空军招飞预备生源学校</t>
  </si>
  <si>
    <t>Y2024638</t>
  </si>
  <si>
    <t>李  春</t>
  </si>
  <si>
    <t>“教学评一体化”在初中语文整本书阅读教学中的应用研究</t>
  </si>
  <si>
    <t>湖南省资兴市市立中学</t>
  </si>
  <si>
    <t>Y2024639</t>
  </si>
  <si>
    <t>黄  颖</t>
  </si>
  <si>
    <t>数学史融入高中概念教学的行动研究</t>
  </si>
  <si>
    <t>桂阳县小计</t>
  </si>
  <si>
    <t>郴州市桂阳县龙潭小学</t>
  </si>
  <si>
    <t>Z2024118</t>
  </si>
  <si>
    <t>蒋  玲</t>
  </si>
  <si>
    <t>基于主题意义的小学英语“教—学—评”一体化教学研究</t>
  </si>
  <si>
    <t>郴州市桂阳县甘甜中学</t>
  </si>
  <si>
    <t>Z2024121</t>
  </si>
  <si>
    <t>邓伟华</t>
  </si>
  <si>
    <t>新课改背景下县域普通高中英语教学现状及质量提升策略</t>
  </si>
  <si>
    <t>Y2024667</t>
  </si>
  <si>
    <t>雷小兰</t>
  </si>
  <si>
    <t>大观念下的高中语文单元教学“三精三动”教学模式探究</t>
  </si>
  <si>
    <t>Y2024668</t>
  </si>
  <si>
    <t>欧阳铮</t>
  </si>
  <si>
    <t>以思政课为载体强化高中生职业生涯规划教育的实践研究</t>
  </si>
  <si>
    <t>郴州市桂阳县第一中学</t>
  </si>
  <si>
    <t>Y2024666</t>
  </si>
  <si>
    <t>周  锋</t>
  </si>
  <si>
    <t>“三新”背景下高中语文整本书阅读项目式学习策略与实践研究</t>
  </si>
  <si>
    <t>Y2024669</t>
  </si>
  <si>
    <t>尹友强</t>
  </si>
  <si>
    <t>家校社共育视域下县域中学学生问题行为预防与干预策略研究</t>
  </si>
  <si>
    <t>Y2024665</t>
  </si>
  <si>
    <t>陈知良</t>
  </si>
  <si>
    <t>本土湘剧文化融入小学美术教学的实践研究</t>
  </si>
  <si>
    <t>郴州市桂阳县士杰学校</t>
  </si>
  <si>
    <t>Y2024664</t>
  </si>
  <si>
    <t>周  林</t>
  </si>
  <si>
    <t>经典诵读在小学语文教学中的实施策略研究</t>
  </si>
  <si>
    <t>永兴县小计</t>
  </si>
  <si>
    <t>郴州市永兴县教师发展中心</t>
  </si>
  <si>
    <t>Y2024116</t>
  </si>
  <si>
    <t>永兴县教师发展中心</t>
  </si>
  <si>
    <t>基于人工智能评价的小学生语文口语能力培养的研究</t>
  </si>
  <si>
    <t>郴州市永兴县第一中学</t>
  </si>
  <si>
    <t>Y2024640</t>
  </si>
  <si>
    <t>张  磊</t>
  </si>
  <si>
    <t>STEAM教育理念下的高中物理教学实践研究</t>
  </si>
  <si>
    <t>Y2024643</t>
  </si>
  <si>
    <t>胡志明</t>
  </si>
  <si>
    <t>高中语文教学中比较阅读法的有效实施研究</t>
  </si>
  <si>
    <t>Y2024642</t>
  </si>
  <si>
    <t>卢艳梅</t>
  </si>
  <si>
    <t>各具特色湖湘文化高中思想政治学科中的运用</t>
  </si>
  <si>
    <t>Y2024641</t>
  </si>
  <si>
    <t>岑兴华</t>
  </si>
  <si>
    <t>提升教师数字素养的校本研修课程的开发与实践</t>
  </si>
  <si>
    <t>宜章县小计</t>
  </si>
  <si>
    <t>郴州市宜章县第九中学</t>
  </si>
  <si>
    <t>Y2024646</t>
  </si>
  <si>
    <t>欧国栋</t>
  </si>
  <si>
    <t>初中数学课堂教学中凸显学生主体地位的策略研究</t>
  </si>
  <si>
    <t>郴州市宜章县第八中学</t>
  </si>
  <si>
    <t>Y2024645</t>
  </si>
  <si>
    <t>周皓英</t>
  </si>
  <si>
    <t>核心素养视域下初中大单元教学实践研究</t>
  </si>
  <si>
    <t>郴州市宜章县黄沙镇学校</t>
  </si>
  <si>
    <t>Y2024647</t>
  </si>
  <si>
    <t>曾  妮</t>
  </si>
  <si>
    <t>数学文化融入小学数学教学的实践与研究</t>
  </si>
  <si>
    <t>郴州市宜章县第一中学</t>
  </si>
  <si>
    <t>Y2024648</t>
  </si>
  <si>
    <t>谭艳萍</t>
  </si>
  <si>
    <t>思政教育在高中数学教学中的有机融入研究</t>
  </si>
  <si>
    <t>嘉禾县小计</t>
  </si>
  <si>
    <t>郴州市嘉禾县第六中学</t>
  </si>
  <si>
    <t>Z2024113</t>
  </si>
  <si>
    <t>李军龙</t>
  </si>
  <si>
    <t>基于“3A5D智慧教育评价模型”的学校评价体系构建与实践研究</t>
  </si>
  <si>
    <t>郴州市嘉禾县第一中学</t>
  </si>
  <si>
    <t>Z2024117</t>
  </si>
  <si>
    <t>嘉禾县第一中学</t>
  </si>
  <si>
    <t>以促进教师专业发展为核心的校本教研机制研究</t>
  </si>
  <si>
    <t>郴州市嘉禾县文家学校</t>
  </si>
  <si>
    <t>Y2024649</t>
  </si>
  <si>
    <t>雷  蕾</t>
  </si>
  <si>
    <t>“双减”背景下“智慧作业”辅助小学数学教学的探索实践</t>
  </si>
  <si>
    <t>郴州市嘉禾县第五中学</t>
  </si>
  <si>
    <t>Y2024651</t>
  </si>
  <si>
    <t>李志星</t>
  </si>
  <si>
    <t>核心素养背景下美术跨学科大单元教学设计</t>
  </si>
  <si>
    <t>郴州市嘉禾县幼儿园</t>
  </si>
  <si>
    <t>Y2024650</t>
  </si>
  <si>
    <t>曾婉茹</t>
  </si>
  <si>
    <t>互联网+时代下的幼儿园差异化教学改革创新与实践探索</t>
  </si>
  <si>
    <t>郴州市嘉禾县珠泉二完小</t>
  </si>
  <si>
    <t>Y2024652</t>
  </si>
  <si>
    <t>雷春香</t>
  </si>
  <si>
    <t>基于小学生积极心理品质的感恩教育活动实践探究</t>
  </si>
  <si>
    <t>临武县小计</t>
  </si>
  <si>
    <t>郴州市临武县第六完全小学</t>
  </si>
  <si>
    <t>Z2024115</t>
  </si>
  <si>
    <t>临武县第六完全小学</t>
  </si>
  <si>
    <t>"双减"背景下小学课后服务课程建设与实施策略研究</t>
  </si>
  <si>
    <t>Y2024662</t>
  </si>
  <si>
    <t>文凌霄</t>
  </si>
  <si>
    <t>家校社协同阅读育人模式研究</t>
  </si>
  <si>
    <t>郴州市临武县第十完全小学</t>
  </si>
  <si>
    <t>Y2024658</t>
  </si>
  <si>
    <t>张耀玲</t>
  </si>
  <si>
    <t>“学习任务群”背景下小学语文“梯度阅读”模式设计与实践研究</t>
  </si>
  <si>
    <t>Y2024659</t>
  </si>
  <si>
    <t>曹华兰</t>
  </si>
  <si>
    <t>立德树人视域下小学语文红色文化题材“读品引拓”教学模式的实践研究</t>
  </si>
  <si>
    <t>Y2024657</t>
  </si>
  <si>
    <t>唐得利</t>
  </si>
  <si>
    <t>民族传统体育项目“八段锦”在小学体育课堂中的推广应用研究</t>
  </si>
  <si>
    <t>郴州市临武县第五完全小学</t>
  </si>
  <si>
    <t>Y2024660</t>
  </si>
  <si>
    <t>雷  羽</t>
  </si>
  <si>
    <t>核心素养下地方非遗（临武跳龙）文化传承和研</t>
  </si>
  <si>
    <t>郴州市临武县第三中学</t>
  </si>
  <si>
    <t>Y2024663</t>
  </si>
  <si>
    <t>王  立</t>
  </si>
  <si>
    <t>核心素养下小学数学综合实践活动课堂教学研究</t>
  </si>
  <si>
    <t>Y2024661</t>
  </si>
  <si>
    <t>李玉平</t>
  </si>
  <si>
    <t>新课标背景下信息技术与小学数学教学深度融合的实践研究--以图形与几何教学为例</t>
  </si>
  <si>
    <t>汝城县小计</t>
  </si>
  <si>
    <t>郴州市汝城县第二中学</t>
  </si>
  <si>
    <t>Z2024116</t>
  </si>
  <si>
    <t>张志伦</t>
  </si>
  <si>
    <t xml:space="preserve">乡村高中英语阶梯式写作教学模式的研究与实践 </t>
  </si>
  <si>
    <t>郴州市汝城县玉潭学校</t>
  </si>
  <si>
    <t>Z2024122</t>
  </si>
  <si>
    <t>袁利盛</t>
  </si>
  <si>
    <t>县域义务教育优质均衡发展集团化办学路径研究</t>
  </si>
  <si>
    <t>郴州市汝城县第一完全小学</t>
  </si>
  <si>
    <t>Y2024654</t>
  </si>
  <si>
    <t>李秀芳</t>
  </si>
  <si>
    <t>量感培养：数学量感与现实生活有效对接的途径研究</t>
  </si>
  <si>
    <t>郴州市汝城县第一中学</t>
  </si>
  <si>
    <t>Y2024655</t>
  </si>
  <si>
    <t>蔡春艳</t>
  </si>
  <si>
    <t>素养为本的高中音乐教学与学生心理健康发展的关系之研究</t>
  </si>
  <si>
    <t>郴州市汝城县卢阳镇中心小学</t>
  </si>
  <si>
    <t>Y2024653</t>
  </si>
  <si>
    <t>张海松</t>
  </si>
  <si>
    <t>新时代中小学“四雅”学生培育路径研究</t>
  </si>
  <si>
    <t>郴州市汝城县土桥镇中心小学</t>
  </si>
  <si>
    <t>Y2024656</t>
  </si>
  <si>
    <t>范竹君</t>
  </si>
  <si>
    <t>语文核心素养下的农村小学高年级“快乐读书吧”整本书阅读教学策略的实践研究</t>
  </si>
  <si>
    <t>桂东县沤江第一完全小学</t>
  </si>
  <si>
    <t>Y2024644</t>
  </si>
  <si>
    <t>郭杰雄</t>
  </si>
  <si>
    <t>基于核心素养培养的小学音乐识谱教学策略研究</t>
  </si>
  <si>
    <t>郴州市安仁县思源实验学校</t>
  </si>
  <si>
    <t>Z2024119</t>
  </si>
  <si>
    <t>李子玉</t>
  </si>
  <si>
    <t>游戏化视角下小学数学课堂教学效率提升路径研究</t>
  </si>
  <si>
    <t>永州市第一中学</t>
  </si>
  <si>
    <t>Z2024123</t>
  </si>
  <si>
    <t>张荣蓉</t>
  </si>
  <si>
    <t>基于永州传统民居建筑的地方高中美术课程资源开发研究</t>
  </si>
  <si>
    <t>Z2024124</t>
  </si>
  <si>
    <t>刘彩凤</t>
  </si>
  <si>
    <t>核心素养视域下高中生物科学思维能力培养的实践研究</t>
  </si>
  <si>
    <t>Y2024671</t>
  </si>
  <si>
    <t>黄  宣</t>
  </si>
  <si>
    <t>大单元主题视野下的高中语文群文教学研究</t>
  </si>
  <si>
    <t>Y2024672</t>
  </si>
  <si>
    <t>赵秋香</t>
  </si>
  <si>
    <t>核心素养导向下高中化学项目式教学实践研究</t>
  </si>
  <si>
    <t>Y2024673</t>
  </si>
  <si>
    <t>李  毅</t>
  </si>
  <si>
    <t>核心素养下高中数学课堂情境创设的实例及研究</t>
  </si>
  <si>
    <t>永州市蘋州小学</t>
  </si>
  <si>
    <t>Z2024125</t>
  </si>
  <si>
    <t>陈雪梅</t>
  </si>
  <si>
    <t>人工智能教育基地学校生态体系建设实践创新研究</t>
  </si>
  <si>
    <t>Z2024126</t>
  </si>
  <si>
    <t>蒋雄英</t>
  </si>
  <si>
    <t>大单元教学视域下小学英语作业设计研究</t>
  </si>
  <si>
    <t>永州柳子中学</t>
  </si>
  <si>
    <t>Y2024670</t>
  </si>
  <si>
    <t>邓小多</t>
  </si>
  <si>
    <t>本土文化融入初中英语听说
写教学研究</t>
  </si>
  <si>
    <t>永州师范高等专科学校</t>
  </si>
  <si>
    <t>Y2024356</t>
  </si>
  <si>
    <t xml:space="preserve">黎  斌  </t>
  </si>
  <si>
    <t>核心素养视域下小学数学课堂教学评价语研究</t>
  </si>
  <si>
    <t>Y2024577</t>
  </si>
  <si>
    <t>曾新华</t>
  </si>
  <si>
    <t>教育强省语境下湖湘非遗美术涵育中小学生传统美德实践研究</t>
  </si>
  <si>
    <t>永州四中</t>
  </si>
  <si>
    <t>Y2024676</t>
  </si>
  <si>
    <t>曾婷婷</t>
  </si>
  <si>
    <t>部编高中语文教材德育资源挖掘及应用研究</t>
  </si>
  <si>
    <t>永州市教育科学研究院</t>
  </si>
  <si>
    <t>Y2024674</t>
  </si>
  <si>
    <t>卿  露</t>
  </si>
  <si>
    <t>偏远地区小学科学“课程思政” 教学策略创新研究与实践</t>
  </si>
  <si>
    <t>永州市李达中学</t>
  </si>
  <si>
    <t>Y2024675</t>
  </si>
  <si>
    <t>邓  星</t>
  </si>
  <si>
    <t>数字化赋能中小学体育课后服务评价体系构建与实践研究</t>
  </si>
  <si>
    <t>零陵区小计</t>
  </si>
  <si>
    <t>零陵区教育研究电化教学中心</t>
  </si>
  <si>
    <t>Y2024008</t>
  </si>
  <si>
    <t>全  洁</t>
  </si>
  <si>
    <t>学龄人口变化背景下农村九年一贯制学校高质量发展路径研究</t>
  </si>
  <si>
    <t>Y2024708</t>
  </si>
  <si>
    <t>唐  恒</t>
  </si>
  <si>
    <t>新时代校本“教研训”模式创新与实践研究</t>
  </si>
  <si>
    <t>永州市第三中学</t>
  </si>
  <si>
    <t>Y2024712</t>
  </si>
  <si>
    <t>漆姣媚</t>
  </si>
  <si>
    <t>高中生物个性化错题集的建立和有效应用研究</t>
  </si>
  <si>
    <t>永州市第九中学</t>
  </si>
  <si>
    <t>Z2024129</t>
  </si>
  <si>
    <t>杨  军</t>
  </si>
  <si>
    <t>中华文脉维系下“读写思评”共生式语文框架研究</t>
  </si>
  <si>
    <t>Y2024711</t>
  </si>
  <si>
    <t>唐艳红</t>
  </si>
  <si>
    <t>基于语文学习任务群的大单元教学设计与应用研究</t>
  </si>
  <si>
    <t>Y2024710</t>
  </si>
  <si>
    <t>潘  攀</t>
  </si>
  <si>
    <t>文化自信导向下初中古代诗歌教学评一体化研究</t>
  </si>
  <si>
    <t>零陵区菱角塘镇学校</t>
  </si>
  <si>
    <t>Y2024709</t>
  </si>
  <si>
    <t>伍剑勇</t>
  </si>
  <si>
    <t>健康促进视域下农村初中寄宿制学校学生成长帮扶机制建设研究</t>
  </si>
  <si>
    <t>零陵区华阳学校</t>
  </si>
  <si>
    <t>Y2024707</t>
  </si>
  <si>
    <t>华阳学校</t>
  </si>
  <si>
    <t>中小学生学习成果体验式认证机制及应用研究</t>
  </si>
  <si>
    <t>冷水滩区小计</t>
  </si>
  <si>
    <t>冷水滩区普利桥镇中心小学</t>
  </si>
  <si>
    <t>Z2024130</t>
  </si>
  <si>
    <t>雷凌青</t>
  </si>
  <si>
    <t>现阶段中小学校园文化建设困境与出路研究</t>
  </si>
  <si>
    <t>永州市第二十中学</t>
  </si>
  <si>
    <t>Y2024717</t>
  </si>
  <si>
    <t>陈述平</t>
  </si>
  <si>
    <t>初中语文教学中“课程思政元素”的发掘与实践研究</t>
  </si>
  <si>
    <t>冷水滩区教育科学研究中心</t>
  </si>
  <si>
    <t>Y2024714</t>
  </si>
  <si>
    <t>陈桐贞</t>
  </si>
  <si>
    <t>大单元教学视域下小学英语口语作业设计与实践研究</t>
  </si>
  <si>
    <t>冷水滩区珍珠小学</t>
  </si>
  <si>
    <t>Y2024719</t>
  </si>
  <si>
    <t>唐  凌</t>
  </si>
  <si>
    <t>核心素养视域下小学劳动教育课程开发与实践研究</t>
  </si>
  <si>
    <t>冷水滩区梅湾小学</t>
  </si>
  <si>
    <t>Y2024715</t>
  </si>
  <si>
    <t>唐爱军</t>
  </si>
  <si>
    <t>健康促进视域下小学生积极心理品质培养研究</t>
  </si>
  <si>
    <t>Y2024716</t>
  </si>
  <si>
    <t>陈江玲</t>
  </si>
  <si>
    <t>游戏化教学视域下小学低年段数学教学创新实践研究</t>
  </si>
  <si>
    <t>冷水滩区才子小学</t>
  </si>
  <si>
    <t>Y2024720</t>
  </si>
  <si>
    <t>王  源</t>
  </si>
  <si>
    <t>五育并举框架下劳动教育跨学科融合路径探索--以薄弱地区小学劳动与科学跨学科融合教学为例</t>
  </si>
  <si>
    <t>冷水滩区富强小学</t>
  </si>
  <si>
    <t>Y2024718</t>
  </si>
  <si>
    <t>朱黛琳</t>
  </si>
  <si>
    <t>小学音乐教学在学校美育工作中的实践研究</t>
  </si>
  <si>
    <t>冷水难区滨江小学</t>
  </si>
  <si>
    <t>Y2024713</t>
  </si>
  <si>
    <t>熊  利</t>
  </si>
  <si>
    <t>新课程背景下的分层作业设计与实践</t>
  </si>
  <si>
    <t>东安县白牙市镇一小</t>
  </si>
  <si>
    <t>Z2024135</t>
  </si>
  <si>
    <t>陈青山</t>
  </si>
  <si>
    <t>农村小学人工智能课程建设与实践研究</t>
  </si>
  <si>
    <t>道县小计</t>
  </si>
  <si>
    <t>道县蚣坝镇蚣坝中心小学</t>
  </si>
  <si>
    <t>Z2024136</t>
  </si>
  <si>
    <t>郑飞云</t>
  </si>
  <si>
    <t>农村小学社团建设实践研究</t>
  </si>
  <si>
    <t>道县教师发展中心</t>
  </si>
  <si>
    <t>Y2024685</t>
  </si>
  <si>
    <t>公费师范毕业生职后成长培养策略研究</t>
  </si>
  <si>
    <t>道县一中</t>
  </si>
  <si>
    <t>Y2024735</t>
  </si>
  <si>
    <t>冯南珍</t>
  </si>
  <si>
    <t>"教–学–评一体化"理念下的高中英语读后续写教学策略研究</t>
  </si>
  <si>
    <t>道州玉潭（东阳）学校</t>
  </si>
  <si>
    <t>Y2024737</t>
  </si>
  <si>
    <t>陈快元</t>
  </si>
  <si>
    <t>德育教育中的社会责任感教育研究</t>
  </si>
  <si>
    <t>道县祥霖铺镇中学</t>
  </si>
  <si>
    <t>Y2024734</t>
  </si>
  <si>
    <t>何科祥</t>
  </si>
  <si>
    <t>核心素养理念下初中语文综合实践活动课教学模式构建研究</t>
  </si>
  <si>
    <t>道县谷源学校</t>
  </si>
  <si>
    <t>Y2024729</t>
  </si>
  <si>
    <t>义陈英</t>
  </si>
  <si>
    <t xml:space="preserve">基于小学劳动教育活动在学生综合素养培养中的应用研究 </t>
  </si>
  <si>
    <t>Y2024728</t>
  </si>
  <si>
    <t>唐玉霞</t>
  </si>
  <si>
    <t>离异家庭学龄期留守儿童心理疏导路径探究与实践</t>
  </si>
  <si>
    <t>道县第三小学</t>
  </si>
  <si>
    <t>Y2024726</t>
  </si>
  <si>
    <t>蒋美光</t>
  </si>
  <si>
    <t>立德树人视角下小学中华经典诵读实践研究</t>
  </si>
  <si>
    <t>道县清塘镇中学</t>
  </si>
  <si>
    <t>Y2024731</t>
  </si>
  <si>
    <t>数字化故事叙述在初中英语课程中的设计与应用研究</t>
  </si>
  <si>
    <t>道县营江学校</t>
  </si>
  <si>
    <t>Y2024736</t>
  </si>
  <si>
    <t>盘春丽</t>
  </si>
  <si>
    <t>小学低年级数学游戏化教学设计现状及对策研究</t>
  </si>
  <si>
    <t>道县寿雁镇第一小学</t>
  </si>
  <si>
    <t>Y2024733</t>
  </si>
  <si>
    <t>文铁军</t>
  </si>
  <si>
    <t>小学学科教学中落实“立德树人”根本任务的实践研究</t>
  </si>
  <si>
    <t>Y2024732</t>
  </si>
  <si>
    <t>欧阳红明</t>
  </si>
  <si>
    <t>新课标背景下心理健康教育和小学道德与法治教育整合研究</t>
  </si>
  <si>
    <t>道县清塘镇中心小学</t>
  </si>
  <si>
    <t>Y2024730</t>
  </si>
  <si>
    <t>胡莉娜</t>
  </si>
  <si>
    <t>在农村小学语文教育中融合红色文化的策略与方法研究</t>
  </si>
  <si>
    <t>道县二中</t>
  </si>
  <si>
    <t>Y2024727</t>
  </si>
  <si>
    <t>李会平</t>
  </si>
  <si>
    <t>永州市宁远县第八中学</t>
  </si>
  <si>
    <t>Y2024706</t>
  </si>
  <si>
    <t>唐国栋</t>
  </si>
  <si>
    <t>基于学科核心素养下的初中数学项目式学习的实践研究</t>
  </si>
  <si>
    <r>
      <rPr>
        <sz val="11"/>
        <rFont val="仿宋"/>
        <family val="3"/>
        <charset val="134"/>
      </rPr>
      <t>江永县第一中学</t>
    </r>
    <r>
      <rPr>
        <sz val="11"/>
        <rFont val="仿宋_GB2312"/>
        <family val="3"/>
        <charset val="134"/>
      </rPr>
      <t> </t>
    </r>
  </si>
  <si>
    <t>Y2024724</t>
  </si>
  <si>
    <t xml:space="preserve"> 何林芳</t>
  </si>
  <si>
    <t>GeoGebra软件在高中几何教学中的实践研究</t>
  </si>
  <si>
    <t>江华县小计</t>
  </si>
  <si>
    <t>江华瑶族自治县第二中学</t>
  </si>
  <si>
    <t>Z2024133</t>
  </si>
  <si>
    <t>程建军</t>
  </si>
  <si>
    <t>融合本地红色资源的高中政治教学模式构建研究</t>
  </si>
  <si>
    <t>Z2024134</t>
  </si>
  <si>
    <t>罗伟琦</t>
  </si>
  <si>
    <t>瑶族文化在中小学音乐教学中的传承与应用研究</t>
  </si>
  <si>
    <t>Y2024725</t>
  </si>
  <si>
    <t>罗常昆</t>
  </si>
  <si>
    <t>高中物理课堂互动教学法的实践与优化研究</t>
  </si>
  <si>
    <t>江华瑶族自治县第一中学</t>
  </si>
  <si>
    <t>Y2024117</t>
  </si>
  <si>
    <t>冉茂亮</t>
  </si>
  <si>
    <t>民族地区高中地理小组合作探究教学研究</t>
  </si>
  <si>
    <t>蓝山县小计</t>
  </si>
  <si>
    <t>蓝山县第一完全小学</t>
  </si>
  <si>
    <t>Z2024131</t>
  </si>
  <si>
    <t>曾  剑</t>
  </si>
  <si>
    <t xml:space="preserve">小学道德与法治课程实践活动策略研究 </t>
  </si>
  <si>
    <t>蓝山县湘江源中学</t>
  </si>
  <si>
    <t>Z2024132</t>
  </si>
  <si>
    <t>李晨曦</t>
  </si>
  <si>
    <t>偏远地区思政“家校社”一体化实践研究</t>
  </si>
  <si>
    <t>蓝山县第二中学</t>
  </si>
  <si>
    <t>Y2024722</t>
  </si>
  <si>
    <t>邓华丹</t>
  </si>
  <si>
    <t>高中生物“微实验”教学创新与实践研究</t>
  </si>
  <si>
    <t>Y2024721</t>
  </si>
  <si>
    <t>刘嫦云</t>
  </si>
  <si>
    <t>深度学习视域下高中英语词汇教学创新与实践研究</t>
  </si>
  <si>
    <t>蓝山县塔峰镇赤蓝桥小学</t>
  </si>
  <si>
    <t>Y2024723</t>
  </si>
  <si>
    <t>梁思思</t>
  </si>
  <si>
    <t>县域青年心理教师发展共同体建设实践研究</t>
  </si>
  <si>
    <t>新田县小计</t>
  </si>
  <si>
    <t>新田县教研室</t>
  </si>
  <si>
    <t>Y2024678</t>
  </si>
  <si>
    <t>陈洪方</t>
  </si>
  <si>
    <t>初中物理跨学科实践实施路径及案例设计研究</t>
  </si>
  <si>
    <t>Y2024680</t>
  </si>
  <si>
    <t>谢际军</t>
  </si>
  <si>
    <t>教师教学基本功提升“3+X”模式的实践研究</t>
  </si>
  <si>
    <t>新田县毛里中心小学</t>
  </si>
  <si>
    <t>Y2024681</t>
  </si>
  <si>
    <t>肖家丽</t>
  </si>
  <si>
    <t xml:space="preserve">分级绘本阅读在农村小学英语启蒙中的实践研究  </t>
  </si>
  <si>
    <t>新田县一中</t>
  </si>
  <si>
    <t>Y2024683</t>
  </si>
  <si>
    <t>陈主安</t>
  </si>
  <si>
    <t>基于“教—学—评”一体化的县域普通高中英语阅读教学模式的构建及实践研究</t>
  </si>
  <si>
    <t>新田县第二中学</t>
  </si>
  <si>
    <t>Y2024679</t>
  </si>
  <si>
    <t>黄  凡</t>
  </si>
  <si>
    <t>基于学科融合视阈下的高中美育浸润实施策略研究</t>
  </si>
  <si>
    <t>新田县陶岭学校</t>
  </si>
  <si>
    <t>Y2024682</t>
  </si>
  <si>
    <t>李海滔</t>
  </si>
  <si>
    <t>农村科学实验教学本土化资源开发与利用研究</t>
  </si>
  <si>
    <t>新田县芙蓉学校</t>
  </si>
  <si>
    <t>Y2024677</t>
  </si>
  <si>
    <t>邓艳平</t>
  </si>
  <si>
    <t>运用思维导图提升中小学生阅读能力的实践研究</t>
  </si>
  <si>
    <t>祁阳市小计</t>
  </si>
  <si>
    <t>祁阳市教育局</t>
  </si>
  <si>
    <t>Z2024127</t>
  </si>
  <si>
    <t>黄恩鹏</t>
  </si>
  <si>
    <t>“三全育人”理念下校家社协同育人范式研究</t>
  </si>
  <si>
    <t>Y2024697</t>
  </si>
  <si>
    <t>李新春</t>
  </si>
  <si>
    <t>农村中小学“大思政课”建设实践研究</t>
  </si>
  <si>
    <t>祁阳市中心幼儿园</t>
  </si>
  <si>
    <t>Z2024128</t>
  </si>
  <si>
    <t>唐腊梅</t>
  </si>
  <si>
    <t>幼小衔接视域下县域教研共同体建设研究</t>
  </si>
  <si>
    <t>祁阳市苏油坪完全小学</t>
  </si>
  <si>
    <t>Y2024701</t>
  </si>
  <si>
    <t>廖迎超</t>
  </si>
  <si>
    <t>“减负提质”导向下小学英语作业分层设计实践研究</t>
  </si>
  <si>
    <t>祁阳市长虹街道明德小学</t>
  </si>
  <si>
    <t>Y2024695</t>
  </si>
  <si>
    <t>陈艳琼</t>
  </si>
  <si>
    <t>传统文化进校园视域下祁阳小调传承与创新路径研究</t>
  </si>
  <si>
    <t>祁阳市民生小学</t>
  </si>
  <si>
    <t>Y2024699</t>
  </si>
  <si>
    <t>潘艳青</t>
  </si>
  <si>
    <t>地方红色文化资源在小学思政课教学中的应用研究</t>
  </si>
  <si>
    <t>Y2024698</t>
  </si>
  <si>
    <t>唐亚敏</t>
  </si>
  <si>
    <t>主题式学习在小学数学“综合与实践”的应用研究</t>
  </si>
  <si>
    <t>祁阳市学前教育管理中心</t>
  </si>
  <si>
    <t>Y2024704</t>
  </si>
  <si>
    <t>邓雅娜</t>
  </si>
  <si>
    <t>绘本体育游戏在幼儿积极心理品质培育中的应用研究</t>
  </si>
  <si>
    <t>祁阳市浯溪街道椒山小学</t>
  </si>
  <si>
    <t>Y2024705</t>
  </si>
  <si>
    <t>唐芳丽</t>
  </si>
  <si>
    <t>基于“教—学—评”一致性的小学古诗词教学实践研究</t>
  </si>
  <si>
    <t>祁阳市潘市镇第一中学</t>
  </si>
  <si>
    <t>Y2024700</t>
  </si>
  <si>
    <t>尹俊勇</t>
  </si>
  <si>
    <t>基于名著阅读对增强中学生文化自信的实践研究</t>
  </si>
  <si>
    <t>祁阳市文昌中学</t>
  </si>
  <si>
    <t>Y2024702</t>
  </si>
  <si>
    <t>李  芝</t>
  </si>
  <si>
    <t>课程思政视角下农村初中语文课堂教学创新与实践研究</t>
  </si>
  <si>
    <t>祁阳市浯溪第二中学</t>
  </si>
  <si>
    <t>Y2024703</t>
  </si>
  <si>
    <t>于明军</t>
  </si>
  <si>
    <t>农村初中化学实验教学改革研究</t>
  </si>
  <si>
    <t>祁阳市大村甸镇中心小学</t>
  </si>
  <si>
    <t>Y2024696</t>
  </si>
  <si>
    <t>李  斌</t>
  </si>
  <si>
    <t>质量提升导向下农村小规模学校发展共同体建设研究</t>
  </si>
  <si>
    <t>怀化师范高等专科学校</t>
  </si>
  <si>
    <t>Z2024197</t>
  </si>
  <si>
    <t>吴  丹</t>
  </si>
  <si>
    <t>基于本土红色主题绘本的小学德育校本课程研究</t>
  </si>
  <si>
    <t>Y2024313</t>
  </si>
  <si>
    <t>宋祖荣</t>
  </si>
  <si>
    <t>湘西地区小学“非遗”特色研学课程开发与应用研究</t>
  </si>
  <si>
    <t>Y2024578</t>
  </si>
  <si>
    <t>张文海</t>
  </si>
  <si>
    <t xml:space="preserve">生命教育融入乡村中学生思想政治教育的实践研究 </t>
  </si>
  <si>
    <t>Y2024276</t>
  </si>
  <si>
    <t>曹海应</t>
  </si>
  <si>
    <t>核心素养导向的普通高中体育学习评价体系构建与落实策略研究</t>
  </si>
  <si>
    <t>Y2024981</t>
  </si>
  <si>
    <t>王  芹</t>
  </si>
  <si>
    <t>乡土资源在农村幼儿园区域游戏中的应用研究</t>
  </si>
  <si>
    <t>Y2024982</t>
  </si>
  <si>
    <t>谭芳芳</t>
  </si>
  <si>
    <t>“三全育人”视域下湘西地区农村小学留守儿童心理健康教育路径研究</t>
  </si>
  <si>
    <t>Y2024983</t>
  </si>
  <si>
    <t>蒋旭阳</t>
  </si>
  <si>
    <t>核心素养视域下小学语文教师专业素养提升研究</t>
  </si>
  <si>
    <t>Y2024984</t>
  </si>
  <si>
    <t>赵昕烨</t>
  </si>
  <si>
    <t>深度学习视角下民族地区小学民族健身操大单元教学的实践路径研究</t>
  </si>
  <si>
    <t>Y2024985</t>
  </si>
  <si>
    <t>陈芝均</t>
  </si>
  <si>
    <t>高校舞蹈资源助力中小学美育建设研究</t>
  </si>
  <si>
    <t>Y2024986</t>
  </si>
  <si>
    <t>张瑾洁</t>
  </si>
  <si>
    <t>科学教育大中小（幼）一体化建设探索与实践研究</t>
  </si>
  <si>
    <t xml:space="preserve">怀化市实验小学 </t>
  </si>
  <si>
    <t>Z2024138</t>
  </si>
  <si>
    <t>邹  鹏</t>
  </si>
  <si>
    <t>“双减”背景下的“1+X”课后服务探索与实践</t>
  </si>
  <si>
    <t>Z2024140</t>
  </si>
  <si>
    <t>吴珊珊</t>
  </si>
  <si>
    <t xml:space="preserve">基于“国家中小学智慧教育平台”的小学艺术课程集体备课效率与质量提升策略研究 </t>
  </si>
  <si>
    <t>怀化市铁路第一小学</t>
  </si>
  <si>
    <t>Z2024139</t>
  </si>
  <si>
    <t>郑丽群</t>
  </si>
  <si>
    <t>本地红色文化资源融入小学思政课策略与路径研究</t>
  </si>
  <si>
    <t>Y2024764</t>
  </si>
  <si>
    <t>贾郁文</t>
  </si>
  <si>
    <t>家校协同促进亲子阅读效果提升的实践研究</t>
  </si>
  <si>
    <t>怀化市铁路第二中学</t>
  </si>
  <si>
    <t>Z2024143</t>
  </si>
  <si>
    <t>饶希玲</t>
  </si>
  <si>
    <t>批判性阅读：提升初中生诗歌阅读素养的教学实践研究</t>
  </si>
  <si>
    <t>Y2024763</t>
  </si>
  <si>
    <t>许振坤</t>
  </si>
  <si>
    <t>基于艺术疗愈的初中学校以美育人实践与应用研究</t>
  </si>
  <si>
    <t>怀化市教育局</t>
  </si>
  <si>
    <t>Y2024099</t>
  </si>
  <si>
    <t>石  倩</t>
  </si>
  <si>
    <t>学校视角下家校医社协同开展心理健康教育的实践研究</t>
  </si>
  <si>
    <t>怀化市教育科学研究院</t>
  </si>
  <si>
    <t>Y2024760</t>
  </si>
  <si>
    <t>邓蓉蓉</t>
  </si>
  <si>
    <t>大单元教学视域下初中数学章节复习课的探究与实践</t>
  </si>
  <si>
    <t>Y2024759</t>
  </si>
  <si>
    <t>彭  韬</t>
  </si>
  <si>
    <t>新课标理念下高中数学情境创设策略研究</t>
  </si>
  <si>
    <t>怀化市宏宇小学</t>
  </si>
  <si>
    <t>Y2024757</t>
  </si>
  <si>
    <t>廖  燕</t>
  </si>
  <si>
    <t>素养导向的小学数学情境化命题应用研究</t>
  </si>
  <si>
    <t>Y2024758</t>
  </si>
  <si>
    <t>黄生迟</t>
  </si>
  <si>
    <t>小学低年级数学实践性作业创新设计与应用的研究</t>
  </si>
  <si>
    <t>怀化市铁路第一中学</t>
  </si>
  <si>
    <t>Y2024782</t>
  </si>
  <si>
    <t>糜炉坤</t>
  </si>
  <si>
    <t>多元化微写作教学和评价下的写作思维能力提升</t>
  </si>
  <si>
    <t>Y2024755</t>
  </si>
  <si>
    <t>王定才</t>
  </si>
  <si>
    <t>劳动教育与高中生物学科深度融合的项目化学习的研究</t>
  </si>
  <si>
    <t>Y2024754</t>
  </si>
  <si>
    <t>黄  月</t>
  </si>
  <si>
    <t>提高物理课本习题在教学中应用的高效性</t>
  </si>
  <si>
    <t>怀化市中心特殊教育学校</t>
  </si>
  <si>
    <t>Y2024785</t>
  </si>
  <si>
    <t>刘蔓如</t>
  </si>
  <si>
    <t>音乐疗法对自闭症学生社会交往能力提升作用的探索与实践研究</t>
  </si>
  <si>
    <t>Y2024784</t>
  </si>
  <si>
    <t>张雁君</t>
  </si>
  <si>
    <t>智力障碍儿童青春期性教育与性问题行为的干预策略研究</t>
  </si>
  <si>
    <t>怀化市锦溪小学</t>
  </si>
  <si>
    <t>Y2024761</t>
  </si>
  <si>
    <t>马雁玲</t>
  </si>
  <si>
    <t>蚕桑养种下提升小学生科学探究实践能力的研究</t>
  </si>
  <si>
    <t>怀化市第三中学</t>
  </si>
  <si>
    <t>Y2024756</t>
  </si>
  <si>
    <t>吴军生</t>
  </si>
  <si>
    <t>高中思想政治大单元教学实施策略研究</t>
  </si>
  <si>
    <t>怀化市实验中学</t>
  </si>
  <si>
    <t>Y2024762</t>
  </si>
  <si>
    <t>杨柳</t>
  </si>
  <si>
    <t>教育目标分类视域下初中物理“教学评”一体化实施的实践研究</t>
  </si>
  <si>
    <t>怀化市湖天中学</t>
  </si>
  <si>
    <t>Y2024783</t>
  </si>
  <si>
    <t>刘丽</t>
  </si>
  <si>
    <t>社会责任感视域下生物课程实践研究（以疾病预防教育渗透为例）</t>
  </si>
  <si>
    <t>怀化市雅礼实验学校</t>
  </si>
  <si>
    <t>Y2024765</t>
  </si>
  <si>
    <t>唐海燕</t>
  </si>
  <si>
    <t>小学低段道德与法治"两站体验式"教学促"知行合一"的实践与研究</t>
  </si>
  <si>
    <t>鹤城区小计</t>
  </si>
  <si>
    <t>怀化市鹤城区芙蓉学校</t>
  </si>
  <si>
    <t>Z2024141</t>
  </si>
  <si>
    <t>唐  亚</t>
  </si>
  <si>
    <t>基于湖南本土资源的主题式爱国主义教育课程开发与实施研究</t>
  </si>
  <si>
    <t>怀化市河西中学</t>
  </si>
  <si>
    <t>Y2024743</t>
  </si>
  <si>
    <t>罗  琼</t>
  </si>
  <si>
    <t>初中德育主题班会序列化研究与实践</t>
  </si>
  <si>
    <t>怀化市华都小学</t>
  </si>
  <si>
    <t>Y2024745</t>
  </si>
  <si>
    <t>王曼珍</t>
  </si>
  <si>
    <t>基于逆向设计的小学数学大单元教学实践研究</t>
  </si>
  <si>
    <t>怀化市第一中学</t>
  </si>
  <si>
    <t>Y2024741</t>
  </si>
  <si>
    <t>谢  鹏</t>
  </si>
  <si>
    <t>基于叙事疗法的高中生心理韧性课程开发与实践研究</t>
  </si>
  <si>
    <t>怀化市第二中学</t>
  </si>
  <si>
    <t>Y2024740</t>
  </si>
  <si>
    <t>贺冬梅</t>
  </si>
  <si>
    <t>基于英语学习活动观的阅读课词汇教学设计研究</t>
  </si>
  <si>
    <t>怀化市榆树湾中学</t>
  </si>
  <si>
    <t>Y2024746</t>
  </si>
  <si>
    <t>曾凡平</t>
  </si>
  <si>
    <t>基于整本书阅读的初中生思辨能力提升实践研究</t>
  </si>
  <si>
    <t>怀化市河西小学</t>
  </si>
  <si>
    <t>Y2024742</t>
  </si>
  <si>
    <t>李   婷</t>
  </si>
  <si>
    <t>心理情景剧促进小学生人际交往能力提升的实践研究</t>
  </si>
  <si>
    <t xml:space="preserve">怀化市鹤城区第二幼儿园 </t>
  </si>
  <si>
    <t>Y2024744</t>
  </si>
  <si>
    <t>唐  军</t>
  </si>
  <si>
    <t>幼儿教师体育教学能力提升的实践研究</t>
  </si>
  <si>
    <t>沅陵县小计</t>
  </si>
  <si>
    <t>沅陵县鹤鸣山小学</t>
  </si>
  <si>
    <t>Z2024145</t>
  </si>
  <si>
    <t>罗春蓉</t>
  </si>
  <si>
    <t>双减背景下利用家庭厨房劳动做好科学“加法”的实践探索</t>
  </si>
  <si>
    <t>沅陵县官庄镇中心小学</t>
  </si>
  <si>
    <t>Y2024789</t>
  </si>
  <si>
    <t>陆前进</t>
  </si>
  <si>
    <t>本土茶文化融入校园文化建设的实践研究</t>
  </si>
  <si>
    <t>辰溪县小计</t>
  </si>
  <si>
    <t>辰溪县特殊教育学校</t>
  </si>
  <si>
    <t>Y2024739</t>
  </si>
  <si>
    <t>涂  琛</t>
  </si>
  <si>
    <t>“特普联合”劳动教育的实践研究</t>
  </si>
  <si>
    <t>辰溪县思源实验学校</t>
  </si>
  <si>
    <t>Y2024738</t>
  </si>
  <si>
    <t>朱  蕾</t>
  </si>
  <si>
    <t>基于AI的小学语文写作教学与评价创新研</t>
  </si>
  <si>
    <t>溆浦县小计</t>
  </si>
  <si>
    <t>溆浦县屈原学校</t>
  </si>
  <si>
    <t>Z2024137</t>
  </si>
  <si>
    <t>左小阁</t>
  </si>
  <si>
    <t>“求索”课程体系的开发与实施</t>
  </si>
  <si>
    <t>溆浦县幼儿园</t>
  </si>
  <si>
    <t>Y2024788</t>
  </si>
  <si>
    <t>谢  娟</t>
  </si>
  <si>
    <t>“健康中国行动”背景下有效组织幼儿园体育活动的实践研究</t>
  </si>
  <si>
    <t>溆浦县卢峰镇第三完全小学</t>
  </si>
  <si>
    <t>Y2024772</t>
  </si>
  <si>
    <t>张勇兵</t>
  </si>
  <si>
    <t>“三主三自”朴实课堂教学实施策略研究</t>
  </si>
  <si>
    <t>溆浦县第一中学</t>
  </si>
  <si>
    <t>Y2024769</t>
  </si>
  <si>
    <t>舒  微</t>
  </si>
  <si>
    <t>地域性屈原文化在初中英语课堂中的渗透研究</t>
  </si>
  <si>
    <t>溆浦县教师发展中心</t>
  </si>
  <si>
    <t>Y2024771</t>
  </si>
  <si>
    <t>贺  娟</t>
  </si>
  <si>
    <t>基于学生积极情绪生成的农村中小学班集体建设实践研究</t>
  </si>
  <si>
    <t>溆浦县江维中学</t>
  </si>
  <si>
    <t>Y2024770</t>
  </si>
  <si>
    <t>荆长旺</t>
  </si>
  <si>
    <t xml:space="preserve">农村高中历史课程与生活实践相结合的教学策略研究       </t>
  </si>
  <si>
    <t>麻阳县小计</t>
  </si>
  <si>
    <t>麻阳苗族自治县第二中学</t>
  </si>
  <si>
    <t>Z2024148</t>
  </si>
  <si>
    <t>向小华</t>
  </si>
  <si>
    <t>小学高年级至初中阶段古诗文“1+x”拓展阅读教学实践研究</t>
  </si>
  <si>
    <t>麻阳苗族自治县第一锦江小学</t>
  </si>
  <si>
    <t>Y2024780</t>
  </si>
  <si>
    <t>曾荟桦</t>
  </si>
  <si>
    <t>核心素养下“教学评一体化”小学习作单元教学探究</t>
  </si>
  <si>
    <t>麻阳苗族自治县第二锦江小学</t>
  </si>
  <si>
    <t>Y2024779</t>
  </si>
  <si>
    <t>黄  霞</t>
  </si>
  <si>
    <t>学习任务群视域下小学语文阅读策略单元整体教学研究</t>
  </si>
  <si>
    <t>新晃县小计</t>
  </si>
  <si>
    <t>新晃侗族自治县第一中学</t>
  </si>
  <si>
    <t>Y2024787</t>
  </si>
  <si>
    <t>罗红儒</t>
  </si>
  <si>
    <t>民族地区农业类乡土地理课程资源开发与应用研究——以新晃侗族自治县为例</t>
  </si>
  <si>
    <t>Y2024768</t>
  </si>
  <si>
    <t>王小红</t>
  </si>
  <si>
    <t>深度学习在初中数学解题中的应用策略和实践研究</t>
  </si>
  <si>
    <t>Y2024786</t>
  </si>
  <si>
    <t>杨  剑</t>
  </si>
  <si>
    <t>探索体育与艺术教育对激发高中生学习内驱力与责任感培养的研究</t>
  </si>
  <si>
    <t>芷江县小计</t>
  </si>
  <si>
    <t>芷江侗族自治县第一幼儿园</t>
  </si>
  <si>
    <t>Y2024773</t>
  </si>
  <si>
    <t>冉娅群</t>
  </si>
  <si>
    <t>《科学幼小衔接背景下做好学习准备的研究》</t>
  </si>
  <si>
    <t>芷江侗族自治县教育科学研究室</t>
  </si>
  <si>
    <t>Y2024775</t>
  </si>
  <si>
    <t>何黎明</t>
  </si>
  <si>
    <t>贫困县域农村小学科学“区校联片”教研方略实践研究</t>
  </si>
  <si>
    <t>芷江侗族自治县楠木坪镇小学</t>
  </si>
  <si>
    <t>Y2024790</t>
  </si>
  <si>
    <t>谭雅丰</t>
  </si>
  <si>
    <t>数字教育背景下乡村小学数学绘本融合课堂教学的实践研究</t>
  </si>
  <si>
    <t>芷江侗族自治县教师发展中心</t>
  </si>
  <si>
    <t>Y2024774</t>
  </si>
  <si>
    <t>蒋序卿</t>
  </si>
  <si>
    <t>县域农村中小学常态化阅读教育体系建设的实践研究</t>
  </si>
  <si>
    <t>芷江侗族自治县特殊教育学校</t>
  </si>
  <si>
    <t>Y2024791</t>
  </si>
  <si>
    <t>张  丹</t>
  </si>
  <si>
    <t>校企一体化模式在培智职业教育中的探索与实践</t>
  </si>
  <si>
    <t>中方县小计</t>
  </si>
  <si>
    <t>怀化市中方县中兴学校</t>
  </si>
  <si>
    <t>Y2024778</t>
  </si>
  <si>
    <t>罗明</t>
  </si>
  <si>
    <t>核心素养下自制教具在初中物理教学中的应用研究</t>
  </si>
  <si>
    <t>Z2024146</t>
  </si>
  <si>
    <t>杨承财</t>
  </si>
  <si>
    <t>五溪文化对初中生语文写作素养的影响研究</t>
  </si>
  <si>
    <t>Y2024777</t>
  </si>
  <si>
    <t>戴萍兰</t>
  </si>
  <si>
    <t>新课标背景下瑶山锣鼓与小学音乐课程教学深度融合的实践研究</t>
  </si>
  <si>
    <t>怀化市中方县芙蓉学校</t>
  </si>
  <si>
    <t>Y2024776</t>
  </si>
  <si>
    <t>彭霞</t>
  </si>
  <si>
    <t>五育并举下构建“沉浸式”家校共育新生态的研究</t>
  </si>
  <si>
    <t>洪江市小计</t>
  </si>
  <si>
    <t>洪江市芙蓉小学</t>
  </si>
  <si>
    <t>Z2024144</t>
  </si>
  <si>
    <t>姜雪日</t>
  </si>
  <si>
    <t>黔阳古城文化融入县域小学课程思政的实践研究</t>
  </si>
  <si>
    <t>洪江市芙蓉中学</t>
  </si>
  <si>
    <t>Z2024147</t>
  </si>
  <si>
    <t>唐绍元</t>
  </si>
  <si>
    <t>县域中学培养学生幸福能力途径的研究</t>
  </si>
  <si>
    <t xml:space="preserve">洪江市龙标幼儿园 </t>
  </si>
  <si>
    <t>Z2024150</t>
  </si>
  <si>
    <t>李文轩</t>
  </si>
  <si>
    <t>幼儿园食育课程的构建与实施研究</t>
  </si>
  <si>
    <t>洪江市实验中学</t>
  </si>
  <si>
    <t>Y2024749</t>
  </si>
  <si>
    <t>唐美玲</t>
  </si>
  <si>
    <t>“项目推引+数字赋能”初中英语跨学科教学实践探索</t>
  </si>
  <si>
    <t>洪江市岩垅乡中心学校</t>
  </si>
  <si>
    <t>Y2024750</t>
  </si>
  <si>
    <t>龙秀铭</t>
  </si>
  <si>
    <t>新时代农村学校“1+4”校本德育工作的实践研究</t>
  </si>
  <si>
    <t>洪江区小计</t>
  </si>
  <si>
    <t>怀化市洪江区教育研究室</t>
  </si>
  <si>
    <t>Y2024748</t>
  </si>
  <si>
    <t>汪卫华</t>
  </si>
  <si>
    <t>“大思政”视域下小学道德与法治课涵育政治认同素养的实践研究</t>
  </si>
  <si>
    <t>Y2024747</t>
  </si>
  <si>
    <t>蒋秀云</t>
  </si>
  <si>
    <t>小学语文高学段“思辨性阅读与表达”学习任务群的设计及实践研究</t>
  </si>
  <si>
    <t>会同县小计</t>
  </si>
  <si>
    <t xml:space="preserve">会同县第二幼儿园 </t>
  </si>
  <si>
    <t>Z2024142</t>
  </si>
  <si>
    <t>甄银华</t>
  </si>
  <si>
    <t>利用乡土资源开展生活化科学活动的研究</t>
  </si>
  <si>
    <t>会同县城北学校</t>
  </si>
  <si>
    <t>Z2024149</t>
  </si>
  <si>
    <t>饶菊芳</t>
  </si>
  <si>
    <t>新时代县域学校家校社新质协同教育的实践研究</t>
  </si>
  <si>
    <t>会同县林城镇初级中学</t>
  </si>
  <si>
    <t>Y2024751</t>
  </si>
  <si>
    <t>杨海波</t>
  </si>
  <si>
    <t>依托传统学科开展劳动教育的研究与实践</t>
  </si>
  <si>
    <t>靖州县小计</t>
  </si>
  <si>
    <t>靖州苗族侗族自治县幼儿园</t>
  </si>
  <si>
    <t>Y2024753</t>
  </si>
  <si>
    <t>许慧玲</t>
  </si>
  <si>
    <t>科学启蒙教育融入幼儿日常活动的实践研究</t>
  </si>
  <si>
    <t>靖州县甘棠镇中心小学</t>
  </si>
  <si>
    <t>Y2024781</t>
  </si>
  <si>
    <t>陈立芸</t>
  </si>
  <si>
    <t>乡村小学“非遗泥塑”特色美育课程的开发与实践</t>
  </si>
  <si>
    <t>靖州苗族侗族自治县第一中学</t>
  </si>
  <si>
    <t>Y2024752</t>
  </si>
  <si>
    <t>颜  飞</t>
  </si>
  <si>
    <t>新高考背景下“生活化”情境在县域高中地理教学中应用的研究</t>
  </si>
  <si>
    <t>通道县小计</t>
  </si>
  <si>
    <t>通道侗族自治县教育科学研究室</t>
  </si>
  <si>
    <t>Y2024767</t>
  </si>
  <si>
    <t>石玉洲</t>
  </si>
  <si>
    <t>新课程背景下提升少数民族县教研员课程指导力的策略研究</t>
  </si>
  <si>
    <t>湖南省怀化市通道侗族自治县第一中学</t>
  </si>
  <si>
    <t>Y2024766</t>
  </si>
  <si>
    <t>刘友翠</t>
  </si>
  <si>
    <t>新课程理念下侗族文化融入中学英语教学的实践研究</t>
  </si>
  <si>
    <t>娄底市第一中学附属实验学校</t>
  </si>
  <si>
    <t>Z2024151</t>
  </si>
  <si>
    <t>尹志淑</t>
  </si>
  <si>
    <t>义务教育学校借鉴人生中心教育优化课程体系建设的实践与启示研究</t>
  </si>
  <si>
    <t>Y2024830</t>
  </si>
  <si>
    <t>王敏慧</t>
  </si>
  <si>
    <t>“非遗+初中地理"项目式学习实践研究</t>
  </si>
  <si>
    <t>Y2024813</t>
  </si>
  <si>
    <t>李美霞</t>
  </si>
  <si>
    <t>素养导向的初中数学“教学评”一体化实践研究</t>
  </si>
  <si>
    <t>娄底市师资培训中心</t>
  </si>
  <si>
    <t>Y2024686</t>
  </si>
  <si>
    <t>吴  芬</t>
  </si>
  <si>
    <t>“专递双师课堂”助推城乡教育一体化发展的行动研究</t>
  </si>
  <si>
    <t>涟钢中学</t>
  </si>
  <si>
    <t>Y2024809</t>
  </si>
  <si>
    <t>姚  佳</t>
  </si>
  <si>
    <t>博物馆资源在高中美术鉴赏课中的应用研究</t>
  </si>
  <si>
    <t>Y2024831</t>
  </si>
  <si>
    <t>大单元视域下中学生物实验教学实践研究</t>
  </si>
  <si>
    <t>Y2024812</t>
  </si>
  <si>
    <t>陈  迪</t>
  </si>
  <si>
    <t>核心素养下高中英语新教材“以读促写”作业设计与多元评价研究</t>
  </si>
  <si>
    <t>Y2024806</t>
  </si>
  <si>
    <t>谢伟民</t>
  </si>
  <si>
    <t>立德树人视域下家校共育有效沟通的理论与实践研究</t>
  </si>
  <si>
    <t>Y2024792</t>
  </si>
  <si>
    <t>蔡丽苹</t>
  </si>
  <si>
    <t>立德树人指引下高中语文史传类文言文的德育价值与教学研究</t>
  </si>
  <si>
    <t>Y2024803</t>
  </si>
  <si>
    <t>彭玉明</t>
  </si>
  <si>
    <t>团体辅导对国防教育特色班凝聚力提升的研究</t>
  </si>
  <si>
    <t>娄底市第六小学</t>
  </si>
  <si>
    <t>Y2024800</t>
  </si>
  <si>
    <t>曹一鸣</t>
  </si>
  <si>
    <t>房树人心理绘画测验在小学生心理普查中的应用</t>
  </si>
  <si>
    <t>Y2024801</t>
  </si>
  <si>
    <t>陈爱辉</t>
  </si>
  <si>
    <t>核心素养导向的小学语文跨学科主题教学实践研究</t>
  </si>
  <si>
    <t>Y2024827</t>
  </si>
  <si>
    <t>陈美艳</t>
  </si>
  <si>
    <t>基于项目式学习的小学中年级综合实践活动校本课程研究</t>
  </si>
  <si>
    <t>Y2024838</t>
  </si>
  <si>
    <t>刘强</t>
  </si>
  <si>
    <t>小学数学“统计与概率”领域数据意识培养的教学实践研究</t>
  </si>
  <si>
    <t>娄底市第一小学</t>
  </si>
  <si>
    <t>Y2024839</t>
  </si>
  <si>
    <t>王  亮</t>
  </si>
  <si>
    <t>30分钟善美文化圈小学家校社协同育人路径研究</t>
  </si>
  <si>
    <t>Y2024819</t>
  </si>
  <si>
    <t>李  瑛</t>
  </si>
  <si>
    <t>基于行动理论的高质量跨学科教研实践路径</t>
  </si>
  <si>
    <t>娄底市第一中学</t>
  </si>
  <si>
    <t>Y2024794</t>
  </si>
  <si>
    <t>李  莉</t>
  </si>
  <si>
    <t>关于初中法治实践教育中“普法栏目剧”创作与运用的行动研究</t>
  </si>
  <si>
    <t>Y2024836</t>
  </si>
  <si>
    <t>毛智琼</t>
  </si>
  <si>
    <t>核心素养视域下初中音乐大单元教学路径优化探究</t>
  </si>
  <si>
    <t>Y2024821</t>
  </si>
  <si>
    <t>谭智为</t>
  </si>
  <si>
    <t xml:space="preserve">新课标下基于教学评一体化的初中语文现代文群文阅读教学研究 </t>
  </si>
  <si>
    <t>Y2024859</t>
  </si>
  <si>
    <t>向  宁</t>
  </si>
  <si>
    <t>新质生产力视域下初中特色劳动教育课程开发和实施研究</t>
  </si>
  <si>
    <t>娄底市教育科学研究所</t>
  </si>
  <si>
    <t>Y2024795</t>
  </si>
  <si>
    <t>刘莉萍</t>
  </si>
  <si>
    <t>提质乡村美育的小学生美术素质测评实践研究</t>
  </si>
  <si>
    <t>Y2024835</t>
  </si>
  <si>
    <t>谢亦男</t>
  </si>
  <si>
    <t>小学科学跨学科主题学习活动实践研究</t>
  </si>
  <si>
    <t>娄底市星星实验学校</t>
  </si>
  <si>
    <t>Y2024793</t>
  </si>
  <si>
    <t>郭江群</t>
  </si>
  <si>
    <t>传统文化如何深度融入小学语文阅读教学</t>
  </si>
  <si>
    <t>娄底市第八小学</t>
  </si>
  <si>
    <t>Y2024814</t>
  </si>
  <si>
    <t>罗小玲</t>
  </si>
  <si>
    <t>基于跨学科理念的项目化学习实施研究——以“中国传统节日”主题为例</t>
  </si>
  <si>
    <t>娄底市特殊教育学校</t>
  </si>
  <si>
    <t>Y2024818</t>
  </si>
  <si>
    <t>刘思斯</t>
  </si>
  <si>
    <t>在蒙氏理念下培智学前班半日生活班级常规组织策略探究</t>
  </si>
  <si>
    <t>Y2024846</t>
  </si>
  <si>
    <t>李  丰</t>
  </si>
  <si>
    <t>思政背景下提升培智低段学生家务劳动意识的实践研究</t>
  </si>
  <si>
    <t>娄星区小计</t>
  </si>
  <si>
    <t>娄底市第三中学</t>
  </si>
  <si>
    <t>Z2024153</t>
  </si>
  <si>
    <t>胡乐康</t>
  </si>
  <si>
    <t>高中政治与地理跨学科教学设计与实践研究</t>
  </si>
  <si>
    <t>Y2024799</t>
  </si>
  <si>
    <t>梁江泳</t>
  </si>
  <si>
    <t>“教考衔接”下的高中语文微专题教学实践研究</t>
  </si>
  <si>
    <t>娄底市第四中学</t>
  </si>
  <si>
    <t>Y2024855</t>
  </si>
  <si>
    <t>谢振国</t>
  </si>
  <si>
    <t>基于研学旅行的高中学生地理核心素养培养研究</t>
  </si>
  <si>
    <t>娄底第八中学</t>
  </si>
  <si>
    <t>Y2024825</t>
  </si>
  <si>
    <t>张  洁</t>
  </si>
  <si>
    <t>初中道德与法治教育中家庭、学校、社会协同育人机制的研究</t>
  </si>
  <si>
    <t>Y2024797</t>
  </si>
  <si>
    <t>焦素君</t>
  </si>
  <si>
    <t>中学心理健康教育跨学科协同育人探索与实践研究</t>
  </si>
  <si>
    <t>娄星区教育科学研究室</t>
  </si>
  <si>
    <t>Y2024843</t>
  </si>
  <si>
    <t>韩  艳</t>
  </si>
  <si>
    <t>核心素养视域下中小学音乐课堂深度学习实践与研究</t>
  </si>
  <si>
    <t>Y2024853</t>
  </si>
  <si>
    <t>刘秀英</t>
  </si>
  <si>
    <t>幼小衔接区域一体化推进路径与策略研究</t>
  </si>
  <si>
    <t>娄星区万宝芙蓉学校</t>
  </si>
  <si>
    <t>Y2024852</t>
  </si>
  <si>
    <t>蒋亚娟</t>
  </si>
  <si>
    <t>基于“家校协同”下的农村初中寄宿制留守儿童心理健康教育模式研究</t>
  </si>
  <si>
    <t>Y2024833</t>
  </si>
  <si>
    <t>曾琳颉</t>
  </si>
  <si>
    <t>新课标下小学语文学生复述能力培养的策略</t>
  </si>
  <si>
    <t>经开区小计</t>
  </si>
  <si>
    <t>娄底市陶龛学校</t>
  </si>
  <si>
    <t>Y2024854</t>
  </si>
  <si>
    <t>李  恬</t>
  </si>
  <si>
    <t>基于文字学理论的小学低年级汉字育人教学研究</t>
  </si>
  <si>
    <t>湖南师范大学附属春华学校</t>
  </si>
  <si>
    <t>Y2024808</t>
  </si>
  <si>
    <t>杨  红</t>
  </si>
  <si>
    <t>课程思政融入初中英语大单元教学的研究与实践</t>
  </si>
  <si>
    <t>冷水江市小计</t>
  </si>
  <si>
    <t>冷水江市教育局</t>
  </si>
  <si>
    <t>Y2024568</t>
  </si>
  <si>
    <t>苏  涛</t>
  </si>
  <si>
    <t>县域中小学思政课教师队伍建设现状及质量提升策略研究</t>
  </si>
  <si>
    <t>冷水江市教师进修学校</t>
  </si>
  <si>
    <t>Y2024156</t>
  </si>
  <si>
    <t>李继龙</t>
  </si>
  <si>
    <t>生成性教学理念视域下的初中数学概念教学研究</t>
  </si>
  <si>
    <t>冷水江市第一中学</t>
  </si>
  <si>
    <t>Y2024823</t>
  </si>
  <si>
    <t>姜伟元</t>
  </si>
  <si>
    <t>基于高中生物学核心素养的   
“一校一策”精品课例研究</t>
  </si>
  <si>
    <t>Y2024822</t>
  </si>
  <si>
    <t>周  颖</t>
  </si>
  <si>
    <t>依托本土文化培养学生文化自信的高中英语教学活动研究</t>
  </si>
  <si>
    <t>冷水江市第二中学</t>
  </si>
  <si>
    <t>Y2024850</t>
  </si>
  <si>
    <t>杨又红</t>
  </si>
  <si>
    <t>教学评一体化视域下的“点面结合”记叙文作文教学实践研究</t>
  </si>
  <si>
    <t>冷水江市第六中学</t>
  </si>
  <si>
    <t>Y2024834</t>
  </si>
  <si>
    <t>张琼彬</t>
  </si>
  <si>
    <t xml:space="preserve">情绪调节教学模式在县级高中体育课堂教学中的实践研究 </t>
  </si>
  <si>
    <t>Y2024845</t>
  </si>
  <si>
    <t>李  辉</t>
  </si>
  <si>
    <t>真实情境教学应用于高中化学课堂的实践研究</t>
  </si>
  <si>
    <t>冷水江市教育科学研究所</t>
  </si>
  <si>
    <t>Y2024851</t>
  </si>
  <si>
    <t>阳三连</t>
  </si>
  <si>
    <t>表现性评价嵌入初中英语项目式阅读教学的实践研究</t>
  </si>
  <si>
    <t>Y2024860</t>
  </si>
  <si>
    <t>刘红霞</t>
  </si>
  <si>
    <t>循证教学理念下个性化主题案例设计与学科融通对应分析研究</t>
  </si>
  <si>
    <t>冷水江市红日金月湾学校</t>
  </si>
  <si>
    <t>Y2024847</t>
  </si>
  <si>
    <t>阳  焜</t>
  </si>
  <si>
    <t>城乡结合部小学学困生数学作业的优化设计研究</t>
  </si>
  <si>
    <t>冷水江市第四小学</t>
  </si>
  <si>
    <t>Y2024842</t>
  </si>
  <si>
    <t>杨  玲</t>
  </si>
  <si>
    <t>核心素养导向下的小学语文统编教材阅读策略在课外阅读实践中的迁移与应用研究</t>
  </si>
  <si>
    <t>冷水江市第一中学附属初级中学</t>
  </si>
  <si>
    <t>Y2024844</t>
  </si>
  <si>
    <t>梁  旎</t>
  </si>
  <si>
    <t>基于STEAM教育理念的初中英语主题活动教学设计和实践研究</t>
  </si>
  <si>
    <t>冷水江市明礼实验中学</t>
  </si>
  <si>
    <t>Y2024824</t>
  </si>
  <si>
    <t>张智涵</t>
  </si>
  <si>
    <t>基于科学思维培养的初中科学实验教学探究</t>
  </si>
  <si>
    <t>涟源市小计</t>
  </si>
  <si>
    <t>涟源市教育科学研究所</t>
  </si>
  <si>
    <t>Y2024198</t>
  </si>
  <si>
    <t>梁特光</t>
  </si>
  <si>
    <t>马克思主义唯物史观在初中历史教育中的应用研究</t>
  </si>
  <si>
    <t>Y2024837</t>
  </si>
  <si>
    <t>张朝晖</t>
  </si>
  <si>
    <t>核心素养视域下小学道德与法治教学评价实践研究</t>
  </si>
  <si>
    <t>Y2024804</t>
  </si>
  <si>
    <t>李永根</t>
  </si>
  <si>
    <t>乡村小规模学校五育并举育人体系建设实践研究</t>
  </si>
  <si>
    <t>Y2024832</t>
  </si>
  <si>
    <t>谢加文</t>
  </si>
  <si>
    <t>智慧教育平台支持下农村学校初中数学前置性学习的实践研究</t>
  </si>
  <si>
    <t>涟源市双江小学</t>
  </si>
  <si>
    <t>Y2024798</t>
  </si>
  <si>
    <t>戴红梅</t>
  </si>
  <si>
    <t>“五育并举 ”视域下少先队争章评价体系的实践研究</t>
  </si>
  <si>
    <t>Y2024817</t>
  </si>
  <si>
    <t>王汉蛟</t>
  </si>
  <si>
    <t>基于大单元视域下实施小学数学实践课的策略研究</t>
  </si>
  <si>
    <t>涟源市实验学校</t>
  </si>
  <si>
    <t>Y2024816</t>
  </si>
  <si>
    <t>周  立</t>
  </si>
  <si>
    <t>数字化时代毛笔字文化的传承与熏陶实践研究</t>
  </si>
  <si>
    <t>Y2024849</t>
  </si>
  <si>
    <t>毛  莉</t>
  </si>
  <si>
    <t>学科融合下的小学语文诗歌教学策略研究</t>
  </si>
  <si>
    <t>涟源市蓝溪中学</t>
  </si>
  <si>
    <t>Y2024840</t>
  </si>
  <si>
    <t>吴  峰</t>
  </si>
  <si>
    <t>初中数学“三梯合一”自主学习研究</t>
  </si>
  <si>
    <t>Y2024848</t>
  </si>
  <si>
    <t>吴  海</t>
  </si>
  <si>
    <t>初中地理“微视频”教学研究</t>
  </si>
  <si>
    <t>涟源市长郡蓝田润和学校</t>
  </si>
  <si>
    <t>Y2024858</t>
  </si>
  <si>
    <t>梁卓松</t>
  </si>
  <si>
    <t>基于跨学科学习任务群的深度阅读教学实践研究</t>
  </si>
  <si>
    <t>涟源市蓝田中学</t>
  </si>
  <si>
    <t>Y2024796</t>
  </si>
  <si>
    <t>谢红伟</t>
  </si>
  <si>
    <t>基于中国节日主题的初中英语课后服务实践研究</t>
  </si>
  <si>
    <t>涟源市六亩塘中学</t>
  </si>
  <si>
    <t>Y2024857</t>
  </si>
  <si>
    <t>李艳星</t>
  </si>
  <si>
    <t>家校社“三位一体”协同育人下中学生家国情怀素养的培育路径研究</t>
  </si>
  <si>
    <t>涟源市七星街镇中心学校</t>
  </si>
  <si>
    <t>Y2024856</t>
  </si>
  <si>
    <t>李  丽</t>
  </si>
  <si>
    <t>农村寄宿制学校预防校园霸凌实践研究</t>
  </si>
  <si>
    <t>涟源市教师进修学校</t>
  </si>
  <si>
    <t>Y2024826</t>
  </si>
  <si>
    <t>谭泽华</t>
  </si>
  <si>
    <t>新课程背景下初中物理实验资源开发与实践研究</t>
  </si>
  <si>
    <t>涟源市第一中学</t>
  </si>
  <si>
    <t>Y2024828</t>
  </si>
  <si>
    <t>梁习文</t>
  </si>
  <si>
    <t>整合校友资源促进普高学校教育高质量发展路径研究</t>
  </si>
  <si>
    <t>双峰县小计</t>
  </si>
  <si>
    <t>双峰县永丰街道中心学校</t>
  </si>
  <si>
    <t>Z2024152</t>
  </si>
  <si>
    <t>刘耀春</t>
  </si>
  <si>
    <t>核心素养视域下小学数学故事模块教学研究与实践</t>
  </si>
  <si>
    <t>双峰县第一中学</t>
  </si>
  <si>
    <t>Z2024154</t>
  </si>
  <si>
    <t>许海文</t>
  </si>
  <si>
    <t>素养导向的县中生涯规划课程体系开发研究与实践</t>
  </si>
  <si>
    <t>Y2024829</t>
  </si>
  <si>
    <t>唐孟德</t>
  </si>
  <si>
    <t>基于Phyphox和ESP32培养农村高中学生物理核心素养的实验教学改革研究</t>
  </si>
  <si>
    <t>Y2024820</t>
  </si>
  <si>
    <t>王海</t>
  </si>
  <si>
    <t>新时代班级学习小组建设实施策略研究与实践</t>
  </si>
  <si>
    <t>双峰县教师进修学校</t>
  </si>
  <si>
    <t>Y2024118</t>
  </si>
  <si>
    <t>朱慧明</t>
  </si>
  <si>
    <t>基于“思辨性阅读与表达”的小学整本书阅读教学实践研究</t>
  </si>
  <si>
    <t>Y2024321</t>
  </si>
  <si>
    <t>朱桃红</t>
  </si>
  <si>
    <t>初中物理“一三五”跨学科情境素材设计与应用研究</t>
  </si>
  <si>
    <t>双峰县教育科学研究室</t>
  </si>
  <si>
    <t>Y2024119</t>
  </si>
  <si>
    <t>王小娟</t>
  </si>
  <si>
    <t>小学语文“实用性阅读与交流”学习任务群教学实践研究</t>
  </si>
  <si>
    <t>双峰县荷叶镇中心学校</t>
  </si>
  <si>
    <t>Y2024811</t>
  </si>
  <si>
    <t>凌学明</t>
  </si>
  <si>
    <t>“双减”背景下小学语文实践性作业设计与实施研究</t>
  </si>
  <si>
    <t>双峰县芙蓉学校</t>
  </si>
  <si>
    <t>Y2024805</t>
  </si>
  <si>
    <t>朱含初</t>
  </si>
  <si>
    <t>核心素养视域下提升小学生数学语言口头表达能力的实践研究</t>
  </si>
  <si>
    <t>双峰县青树坪镇中心小学</t>
  </si>
  <si>
    <t>Y2024841</t>
  </si>
  <si>
    <t>戴欢芳</t>
  </si>
  <si>
    <t>基于“活动化”的小学语文第二学段“梳理与探究”课堂教学实践研究</t>
  </si>
  <si>
    <t>新化县小计</t>
  </si>
  <si>
    <t>新化县教育科学研究所</t>
  </si>
  <si>
    <t>Y2024155</t>
  </si>
  <si>
    <t>邹泰山</t>
  </si>
  <si>
    <t>教师专业发展视域下的区域教研实践研究</t>
  </si>
  <si>
    <t>新化县芙蓉学校</t>
  </si>
  <si>
    <t>Y2024815</t>
  </si>
  <si>
    <t>虞海娟</t>
  </si>
  <si>
    <t>大思政视域下劳动教育融入小学思政教学的实践研究</t>
  </si>
  <si>
    <t>新化县第十二中学</t>
  </si>
  <si>
    <t>Y2024810</t>
  </si>
  <si>
    <t>曾清贵</t>
  </si>
  <si>
    <t>国防教育融入农村高中思政教学的实践路径研究——以新化县第十二中学为例</t>
  </si>
  <si>
    <t>新化县第三中学</t>
  </si>
  <si>
    <t>Y2024802</t>
  </si>
  <si>
    <t>曾澎</t>
  </si>
  <si>
    <t>核心素养视域下高中语文小说阅读单元模块教学设计的实践研究</t>
  </si>
  <si>
    <t>新化县白溪镇中心小学</t>
  </si>
  <si>
    <t>Y2024807</t>
  </si>
  <si>
    <t>王力书</t>
  </si>
  <si>
    <t>中国传统文化失落背景下的乡村小学国学经典诵读教育重构研究</t>
  </si>
  <si>
    <t>湘西州</t>
  </si>
  <si>
    <t>湘西州小计</t>
  </si>
  <si>
    <t>州本级小计</t>
  </si>
  <si>
    <t>湘西州教育和体育局</t>
  </si>
  <si>
    <t>Y2024135</t>
  </si>
  <si>
    <t>田  勇</t>
  </si>
  <si>
    <t>体教融合“湘西路径”的探索与创新</t>
  </si>
  <si>
    <t>湘西民族职业技术学院</t>
  </si>
  <si>
    <t>Y2024999</t>
  </si>
  <si>
    <t>徐海燕</t>
  </si>
  <si>
    <t>中小学心理健康教育教师胜任力提升策略研究</t>
  </si>
  <si>
    <t>湘西州教科院</t>
  </si>
  <si>
    <t>Y2024120</t>
  </si>
  <si>
    <t>石庆华</t>
  </si>
  <si>
    <t xml:space="preserve">基于湘西地方文化资源的初中语文综合性学习本土化设计实践与创新研究 </t>
  </si>
  <si>
    <t>Y2024157</t>
  </si>
  <si>
    <t>吴国锋</t>
  </si>
  <si>
    <t>优化高三化学教学模式-助力湘西州教育高质量发展的研究</t>
  </si>
  <si>
    <t>湘西土家族苗族自治州民族中学</t>
  </si>
  <si>
    <t>Y2024862</t>
  </si>
  <si>
    <t>龙桂兰</t>
  </si>
  <si>
    <t>新课程导向下湘西地区自然景观融合高中地理实践课程课例开发探究</t>
  </si>
  <si>
    <t>Y2024894</t>
  </si>
  <si>
    <t>李  霞</t>
  </si>
  <si>
    <t>高中语文“思辨性阅读与写作”任务群教学模式探究</t>
  </si>
  <si>
    <t>湘西土家族苗族自治州溶江中学</t>
  </si>
  <si>
    <t>Y2024861</t>
  </si>
  <si>
    <t>李媛兰</t>
  </si>
  <si>
    <t>核心素养导向的初中语文“1+X”多元阅读教学实践研究</t>
  </si>
  <si>
    <t>Y2024895</t>
  </si>
  <si>
    <t>龚远春</t>
  </si>
  <si>
    <t>基于大概念的初中物理教学内容结构化教学策略研究</t>
  </si>
  <si>
    <t>湘西土家族苗族自治州幼儿园</t>
  </si>
  <si>
    <t>Y2024881</t>
  </si>
  <si>
    <t>田  兰</t>
  </si>
  <si>
    <t>基于STEAM理念的幼儿园种植活动项目式学习实践研究</t>
  </si>
  <si>
    <t>湘西州第二民族中学</t>
  </si>
  <si>
    <t>Y2024896</t>
  </si>
  <si>
    <t>高迎春</t>
  </si>
  <si>
    <t>基于核心素养背景下的高中英语高效课堂构建策略研究</t>
  </si>
  <si>
    <t>湘西州民族实验小学</t>
  </si>
  <si>
    <t>Y2024879</t>
  </si>
  <si>
    <t>基于新课程标准的小学高段语文大单元教学策略探究</t>
  </si>
  <si>
    <t>湘西土家族苗族自治州溶江小学</t>
  </si>
  <si>
    <t>Y2024880</t>
  </si>
  <si>
    <t>罗  啸</t>
  </si>
  <si>
    <t>数学学科素养导向的思维训练研究</t>
  </si>
  <si>
    <t>湘西土家族苗族自治州民族特殊教育学校</t>
  </si>
  <si>
    <t>Y2024890</t>
  </si>
  <si>
    <t>彭安祺</t>
  </si>
  <si>
    <t>湘西地区视觉障碍学生数学符号意识培养实践研究</t>
  </si>
  <si>
    <t>吉首大学师范学院附属小学</t>
  </si>
  <si>
    <t>Y2024866</t>
  </si>
  <si>
    <t>向晓波</t>
  </si>
  <si>
    <t>新课标背景下湘西民族地区提高小学数学课堂效率的策略</t>
  </si>
  <si>
    <t>湘西自治州教师发展中心</t>
  </si>
  <si>
    <t>Y2024871</t>
  </si>
  <si>
    <t>符  芳</t>
  </si>
  <si>
    <t>新时代民族地区名师工作室高质量建设的路径构建研究</t>
  </si>
  <si>
    <t>吉首市小计</t>
  </si>
  <si>
    <t>吉首市雅溪小学</t>
  </si>
  <si>
    <t>Z2024158</t>
  </si>
  <si>
    <t>黄增峰</t>
  </si>
  <si>
    <t>基于英雄主题的“三全”育人学校新生态建设的研究</t>
  </si>
  <si>
    <t>吉首市民族中学</t>
  </si>
  <si>
    <t>Y2024870</t>
  </si>
  <si>
    <t>彭德志</t>
  </si>
  <si>
    <t>《县域高中综合实践活动课程课题式开发与实施路径的研究》</t>
  </si>
  <si>
    <t>Y2024889</t>
  </si>
  <si>
    <t>欧阳震</t>
  </si>
  <si>
    <t>民族地区县域薄弱高中全员心育路径探究</t>
  </si>
  <si>
    <t>吉首市光明小学</t>
  </si>
  <si>
    <t>Y2024869</t>
  </si>
  <si>
    <t>欧苗苗</t>
  </si>
  <si>
    <t>民族地区小学劳动教育过程性评价体系构建与实践研究</t>
  </si>
  <si>
    <t>泸溪县小计</t>
  </si>
  <si>
    <t>泸溪县武溪小学</t>
  </si>
  <si>
    <t>Z2024155</t>
  </si>
  <si>
    <t xml:space="preserve">龚彩云    </t>
  </si>
  <si>
    <t>《体教融合背景下民族地区小学大课间体育活动的创新实践研究》</t>
  </si>
  <si>
    <t>泸溪县达岚小学</t>
  </si>
  <si>
    <t>Y2024875</t>
  </si>
  <si>
    <t>吉  芳</t>
  </si>
  <si>
    <t>《STEAM视域下湘西农村小学蜡染传习创新PBL课程开发与实施的研究》</t>
  </si>
  <si>
    <t>泸溪县教育科学研究所</t>
  </si>
  <si>
    <t>Y2024872</t>
  </si>
  <si>
    <t>王丽华</t>
  </si>
  <si>
    <t>《基于核心素养的小学科学“教-学-评”一致性教学设计与实施深化研究》</t>
  </si>
  <si>
    <t>泸溪县白沙小学</t>
  </si>
  <si>
    <t>Y2024873</t>
  </si>
  <si>
    <t>李佳琪</t>
  </si>
  <si>
    <t>《民族地区城镇小学语文数字化课堂教学设计与实施研究--以泸溪县白沙小学为例》</t>
  </si>
  <si>
    <t>泸溪县特殊教育学校</t>
  </si>
  <si>
    <t>Y2024874</t>
  </si>
  <si>
    <t>李兰兰</t>
  </si>
  <si>
    <t>《民族地区送教上门课程体系的构建》</t>
  </si>
  <si>
    <t>泸溪县第一中学</t>
  </si>
  <si>
    <t>Y2024863</t>
  </si>
  <si>
    <t>姜能森</t>
  </si>
  <si>
    <t>民族地区新课标下初高中历史有效衔接教学策略研究</t>
  </si>
  <si>
    <t>凤凰县小计</t>
  </si>
  <si>
    <t>凤凰县崇文中学</t>
  </si>
  <si>
    <t>Z2024157</t>
  </si>
  <si>
    <t>熊力</t>
  </si>
  <si>
    <t>利用综合实践活动课程培养中学生跨学科学习能力的研究</t>
  </si>
  <si>
    <t>凤凰县第一中学</t>
  </si>
  <si>
    <t>Y2024888</t>
  </si>
  <si>
    <t>孙洁</t>
  </si>
  <si>
    <t>边远山区校语文课堂教学活动的设计与实践</t>
  </si>
  <si>
    <t>凤凰县沱江镇文昌阁小学</t>
  </si>
  <si>
    <t>Y2024884</t>
  </si>
  <si>
    <t>吴炳辉</t>
  </si>
  <si>
    <t>国学经典融合学科教学的研究</t>
  </si>
  <si>
    <t>花垣县小计</t>
  </si>
  <si>
    <t>花垣县麻栗场镇中心小学</t>
  </si>
  <si>
    <t>Z2024156</t>
  </si>
  <si>
    <t>基于数据分析的教师教学设计能力进阶模式的研究</t>
  </si>
  <si>
    <t>花垣县边城镇大寨中心小学</t>
  </si>
  <si>
    <t>Y2024882</t>
  </si>
  <si>
    <t>石艳萍</t>
  </si>
  <si>
    <t>“双减”背景下本土文化渗透农村小学语文课后服务的策略研究</t>
  </si>
  <si>
    <t>花垣县麻栗场镇初级中学</t>
  </si>
  <si>
    <t>Y2024867</t>
  </si>
  <si>
    <t>梅  丹</t>
  </si>
  <si>
    <t>初中生物实验创新教学激发学生创新能力的实践研究</t>
  </si>
  <si>
    <t>花垣县龙潭镇中心小学</t>
  </si>
  <si>
    <t>Y2024883</t>
  </si>
  <si>
    <t>李振宇</t>
  </si>
  <si>
    <t>新课标下聚焦核心素养的小学数学阅读教学实践研究</t>
  </si>
  <si>
    <t>保靖县特殊教育学校</t>
  </si>
  <si>
    <t>Y2024887</t>
  </si>
  <si>
    <t>张  夏</t>
  </si>
  <si>
    <t>湘西民族民间艺术在特殊教育中的应用与探究</t>
  </si>
  <si>
    <t>古丈县小计</t>
  </si>
  <si>
    <t>古丈县综合职业技术学校</t>
  </si>
  <si>
    <t>Y2024864</t>
  </si>
  <si>
    <t>杨帆</t>
  </si>
  <si>
    <t>“非遗进校园”视阈下苗家八合拳和学校教育融合发展路径探究</t>
  </si>
  <si>
    <t>古丈县民族中学</t>
  </si>
  <si>
    <t>Y2024876</t>
  </si>
  <si>
    <t>田媛媛</t>
  </si>
  <si>
    <t>服务于初中生物课堂教学的社团活动研究</t>
  </si>
  <si>
    <t>古丈县芙蓉学校</t>
  </si>
  <si>
    <t>Y2024865</t>
  </si>
  <si>
    <t>向汇</t>
  </si>
  <si>
    <t>新课标背景下民族地区学校语文整本书阅读实践研究</t>
  </si>
  <si>
    <t>古丈县第一中学</t>
  </si>
  <si>
    <t>Y2024877</t>
  </si>
  <si>
    <t>瞿海蓉</t>
  </si>
  <si>
    <t>因地制宜提高薄弱高中语文课堂教学效率的途径与方法研究</t>
  </si>
  <si>
    <t>Y2024878</t>
  </si>
  <si>
    <t>振兴县域高中背景下少数民族地区薄弱高中新生化学学习障碍问题调查与解决策略研究</t>
  </si>
  <si>
    <t>永顺县小计</t>
  </si>
  <si>
    <t>永顺县溪州中学</t>
  </si>
  <si>
    <t>Z2024159</t>
  </si>
  <si>
    <t>向艳苹</t>
  </si>
  <si>
    <t xml:space="preserve">基于名班主任工作室推进新时代少数民族地区班主任专业发展的实践与创新研究 </t>
  </si>
  <si>
    <t>永顺县第一中学</t>
  </si>
  <si>
    <t>Y2024891</t>
  </si>
  <si>
    <t>彭永</t>
  </si>
  <si>
    <t>“三新”背景下关于边远民族地区高中语文大单元“教—学—评”一致性的实践研究</t>
  </si>
  <si>
    <t>Y2024892</t>
  </si>
  <si>
    <t>张宝玉</t>
  </si>
  <si>
    <t>“三新”背景下思维导图在高中思想政治教学哲学板块中的应用研究</t>
  </si>
  <si>
    <t>Y2024893</t>
  </si>
  <si>
    <t>周乐</t>
  </si>
  <si>
    <t>核心素养下提升县城高中英语口语教学的实践研究</t>
  </si>
  <si>
    <t>龙山县小计</t>
  </si>
  <si>
    <t>龙山县第三中学</t>
  </si>
  <si>
    <t>Y2024886</t>
  </si>
  <si>
    <t>王爱华</t>
  </si>
  <si>
    <t xml:space="preserve">核心素养背景下湘西民间美术跨学科融合学习的路径研究 </t>
  </si>
  <si>
    <t>龙山县第一小学</t>
  </si>
  <si>
    <t>Y2024885</t>
  </si>
  <si>
    <t>彭秋霞</t>
  </si>
  <si>
    <t>借力益智学具推进小学“实验数学”的实践研究</t>
  </si>
  <si>
    <t>龙山县高级中学</t>
  </si>
  <si>
    <t>Y2024868</t>
  </si>
  <si>
    <t>梁  强</t>
  </si>
  <si>
    <t>湘西州少数民族地区青少年危机干预研究
   ———以龙山县为例</t>
  </si>
  <si>
    <t>湘西土家族苗族自治州</t>
    <phoneticPr fontId="60" type="noConversion"/>
  </si>
  <si>
    <t>湘江新区</t>
    <phoneticPr fontId="60" type="noConversion"/>
  </si>
  <si>
    <t>岳麓区</t>
    <phoneticPr fontId="60" type="noConversion"/>
  </si>
  <si>
    <t>市州</t>
    <phoneticPr fontId="60" type="noConversion"/>
  </si>
  <si>
    <t>县市区/单位</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</si>
</sst>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_ \¥* #,##0.00_ ;_ \¥* \-#,##0.00_ ;_ \¥* &quot;-&quot;??_ ;_ @_ "/>
    <numFmt numFmtId="179" formatCode="&quot;郴&quot;&quot;州&quot;&quot;市&quot;@"/>
  </numFmts>
  <fonts count="61" x14ac:knownFonts="1">
    <font>
      <sz val="11"/>
      <color theme="1"/>
      <name val="Tahoma"/>
      <charset val="134"/>
    </font>
    <font>
      <sz val="11"/>
      <color theme="1"/>
      <name val="仿宋"/>
      <family val="3"/>
      <charset val="134"/>
    </font>
    <font>
      <sz val="12"/>
      <color theme="1"/>
      <name val="黑体"/>
      <family val="3"/>
      <charset val="134"/>
    </font>
    <font>
      <sz val="18"/>
      <color theme="1"/>
      <name val="宋体"/>
      <family val="3"/>
      <charset val="134"/>
      <scheme val="minor"/>
    </font>
    <font>
      <sz val="11"/>
      <color theme="1"/>
      <name val="宋体"/>
      <family val="3"/>
      <charset val="134"/>
    </font>
    <font>
      <b/>
      <sz val="10"/>
      <color theme="1"/>
      <name val="宋体"/>
      <family val="3"/>
      <charset val="134"/>
    </font>
    <font>
      <sz val="11"/>
      <name val="仿宋_GB2312"/>
      <family val="3"/>
      <charset val="134"/>
    </font>
    <font>
      <sz val="11"/>
      <name val="仿宋"/>
      <family val="3"/>
      <charset val="134"/>
    </font>
    <font>
      <b/>
      <sz val="10"/>
      <color theme="1"/>
      <name val="仿宋"/>
      <family val="3"/>
      <charset val="134"/>
    </font>
    <font>
      <sz val="11"/>
      <color indexed="8"/>
      <name val="仿宋"/>
      <family val="3"/>
      <charset val="134"/>
    </font>
    <font>
      <sz val="10"/>
      <name val="仿宋"/>
      <family val="3"/>
      <charset val="134"/>
    </font>
    <font>
      <b/>
      <sz val="11"/>
      <name val="仿宋"/>
      <family val="3"/>
      <charset val="134"/>
    </font>
    <font>
      <b/>
      <sz val="11"/>
      <color theme="1"/>
      <name val="仿宋"/>
      <family val="3"/>
      <charset val="134"/>
    </font>
    <font>
      <b/>
      <sz val="11"/>
      <color rgb="FF000000"/>
      <name val="仿宋"/>
      <family val="3"/>
      <charset val="134"/>
    </font>
    <font>
      <b/>
      <sz val="11"/>
      <color indexed="8"/>
      <name val="仿宋"/>
      <family val="3"/>
      <charset val="134"/>
    </font>
    <font>
      <sz val="10"/>
      <color theme="1"/>
      <name val="仿宋"/>
      <family val="3"/>
      <charset val="134"/>
    </font>
    <font>
      <b/>
      <sz val="10"/>
      <name val="仿宋"/>
      <family val="3"/>
      <charset val="134"/>
    </font>
    <font>
      <sz val="11"/>
      <color rgb="FFFF0000"/>
      <name val="仿宋"/>
      <family val="3"/>
      <charset val="134"/>
    </font>
    <font>
      <sz val="11"/>
      <color rgb="FF000000"/>
      <name val="仿宋"/>
      <family val="3"/>
      <charset val="134"/>
    </font>
    <font>
      <b/>
      <sz val="12"/>
      <color theme="1"/>
      <name val="仿宋"/>
      <family val="3"/>
      <charset val="134"/>
    </font>
    <font>
      <sz val="10"/>
      <color rgb="FF000000"/>
      <name val="仿宋"/>
      <family val="3"/>
      <charset val="134"/>
    </font>
    <font>
      <sz val="12"/>
      <color theme="1"/>
      <name val="Tahoma"/>
      <family val="2"/>
    </font>
    <font>
      <sz val="10"/>
      <color theme="1"/>
      <name val="宋体"/>
      <family val="3"/>
      <charset val="134"/>
    </font>
    <font>
      <sz val="12"/>
      <color theme="1"/>
      <name val="宋体"/>
      <family val="3"/>
      <charset val="134"/>
      <scheme val="minor"/>
    </font>
    <font>
      <sz val="11"/>
      <color theme="1"/>
      <name val="宋体"/>
      <family val="3"/>
      <charset val="134"/>
      <scheme val="minor"/>
    </font>
    <font>
      <sz val="18"/>
      <color theme="1"/>
      <name val="方正小标宋_GBK"/>
      <family val="4"/>
      <charset val="134"/>
    </font>
    <font>
      <sz val="12"/>
      <name val="黑体"/>
      <family val="3"/>
      <charset val="134"/>
    </font>
    <font>
      <b/>
      <sz val="10"/>
      <name val="宋体"/>
      <family val="3"/>
      <charset val="134"/>
    </font>
    <font>
      <sz val="10"/>
      <name val="宋体"/>
      <family val="3"/>
      <charset val="134"/>
    </font>
    <font>
      <sz val="10"/>
      <color theme="1"/>
      <name val="宋体"/>
      <family val="3"/>
      <charset val="134"/>
      <scheme val="minor"/>
    </font>
    <font>
      <b/>
      <sz val="10"/>
      <color indexed="8"/>
      <name val="宋体"/>
      <family val="3"/>
      <charset val="134"/>
      <scheme val="minor"/>
    </font>
    <font>
      <b/>
      <sz val="10"/>
      <color theme="1"/>
      <name val="宋体"/>
      <family val="3"/>
      <charset val="134"/>
      <scheme val="minor"/>
    </font>
    <font>
      <b/>
      <sz val="10"/>
      <name val="宋体"/>
      <family val="3"/>
      <charset val="134"/>
      <scheme val="minor"/>
    </font>
    <font>
      <sz val="10"/>
      <color indexed="8"/>
      <name val="宋体"/>
      <family val="3"/>
      <charset val="134"/>
      <scheme val="minor"/>
    </font>
    <font>
      <sz val="9"/>
      <color theme="1"/>
      <name val="宋体"/>
      <family val="3"/>
      <charset val="134"/>
      <scheme val="minor"/>
    </font>
    <font>
      <b/>
      <sz val="12"/>
      <color theme="1"/>
      <name val="宋体"/>
      <family val="3"/>
      <charset val="134"/>
      <scheme val="minor"/>
    </font>
    <font>
      <b/>
      <sz val="10"/>
      <color rgb="FF000000"/>
      <name val="宋体"/>
      <family val="3"/>
      <charset val="134"/>
      <scheme val="minor"/>
    </font>
    <font>
      <sz val="11"/>
      <color indexed="8"/>
      <name val="宋体"/>
      <family val="3"/>
      <charset val="134"/>
    </font>
    <font>
      <sz val="11"/>
      <color indexed="9"/>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2"/>
      <name val="宋体"/>
      <family val="3"/>
      <charset val="134"/>
    </font>
    <font>
      <sz val="11"/>
      <color indexed="8"/>
      <name val="Tahoma"/>
      <family val="2"/>
    </font>
    <font>
      <sz val="10"/>
      <name val="Arial"/>
      <family val="2"/>
    </font>
    <font>
      <u/>
      <sz val="12"/>
      <color indexed="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u/>
      <sz val="10"/>
      <name val="仿宋"/>
      <family val="3"/>
      <charset val="134"/>
    </font>
    <font>
      <sz val="11"/>
      <color theme="1"/>
      <name val="Tahoma"/>
      <family val="2"/>
    </font>
    <font>
      <sz val="9"/>
      <name val="Tahoma"/>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04">
    <xf numFmtId="0" fontId="0" fillId="0" borderId="0"/>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6"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1" borderId="0" applyNumberFormat="0" applyBorder="0" applyAlignment="0" applyProtection="0">
      <alignment vertical="center"/>
    </xf>
    <xf numFmtId="0" fontId="37" fillId="13" borderId="0" applyNumberFormat="0" applyBorder="0" applyAlignment="0" applyProtection="0">
      <alignment vertical="center"/>
    </xf>
    <xf numFmtId="0" fontId="38" fillId="11" borderId="0" applyNumberFormat="0" applyBorder="0" applyAlignment="0" applyProtection="0">
      <alignment vertical="center"/>
    </xf>
    <xf numFmtId="0" fontId="38" fillId="6"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0" borderId="16" applyNumberFormat="0" applyFill="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6" borderId="0" applyNumberFormat="0" applyBorder="0" applyAlignment="0" applyProtection="0">
      <alignment vertical="center"/>
    </xf>
    <xf numFmtId="0" fontId="24"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44" fillId="0" borderId="0">
      <alignment vertical="center"/>
    </xf>
    <xf numFmtId="0" fontId="45" fillId="0" borderId="0">
      <alignment vertical="center"/>
    </xf>
    <xf numFmtId="0" fontId="45" fillId="0" borderId="0">
      <alignment vertical="center"/>
    </xf>
    <xf numFmtId="0" fontId="59" fillId="0" borderId="0">
      <alignment vertical="center"/>
    </xf>
    <xf numFmtId="0" fontId="44" fillId="0" borderId="0" applyProtection="0">
      <alignment vertical="center"/>
    </xf>
    <xf numFmtId="0" fontId="24" fillId="0" borderId="0"/>
    <xf numFmtId="0" fontId="44" fillId="0" borderId="0">
      <alignment vertical="center"/>
    </xf>
    <xf numFmtId="0" fontId="46" fillId="0" borderId="0" applyNumberFormat="0" applyFill="0" applyBorder="0" applyAlignment="0" applyProtection="0"/>
    <xf numFmtId="0" fontId="44"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44" fillId="0" borderId="0">
      <alignment vertical="center"/>
    </xf>
    <xf numFmtId="0" fontId="46" fillId="0" borderId="0" applyNumberFormat="0" applyFill="0" applyBorder="0" applyAlignment="0" applyProtection="0"/>
    <xf numFmtId="0" fontId="44" fillId="0" borderId="0">
      <alignment vertical="center"/>
    </xf>
    <xf numFmtId="0" fontId="44" fillId="0" borderId="0">
      <alignment vertical="center"/>
    </xf>
    <xf numFmtId="0" fontId="24" fillId="0" borderId="0">
      <alignment vertical="center"/>
    </xf>
    <xf numFmtId="0" fontId="59" fillId="0" borderId="0">
      <alignment vertical="center"/>
    </xf>
    <xf numFmtId="0" fontId="59" fillId="0" borderId="0">
      <alignment vertical="center"/>
    </xf>
    <xf numFmtId="0" fontId="59" fillId="0" borderId="0"/>
    <xf numFmtId="0" fontId="59" fillId="0" borderId="0">
      <alignment vertical="center"/>
    </xf>
    <xf numFmtId="0" fontId="59" fillId="0" borderId="0">
      <alignment vertical="center"/>
    </xf>
    <xf numFmtId="0" fontId="24" fillId="0" borderId="0">
      <alignment vertical="center"/>
    </xf>
    <xf numFmtId="0" fontId="24" fillId="0" borderId="0"/>
    <xf numFmtId="0" fontId="44" fillId="0" borderId="0"/>
    <xf numFmtId="0" fontId="4" fillId="0" borderId="0">
      <alignment vertical="center"/>
    </xf>
    <xf numFmtId="0" fontId="59" fillId="0" borderId="0">
      <alignment vertical="center"/>
    </xf>
    <xf numFmtId="0" fontId="24" fillId="0" borderId="0">
      <alignment vertical="center"/>
    </xf>
    <xf numFmtId="0" fontId="59" fillId="0" borderId="0">
      <alignment vertical="center"/>
    </xf>
    <xf numFmtId="0" fontId="59" fillId="0" borderId="0">
      <alignment vertical="center"/>
    </xf>
    <xf numFmtId="0" fontId="44" fillId="0" borderId="0">
      <alignment vertical="center"/>
    </xf>
    <xf numFmtId="0" fontId="44" fillId="0" borderId="0"/>
    <xf numFmtId="0" fontId="44" fillId="0" borderId="0"/>
    <xf numFmtId="0" fontId="24" fillId="0" borderId="0">
      <alignment vertical="center"/>
    </xf>
    <xf numFmtId="0" fontId="59" fillId="0" borderId="0">
      <alignment vertical="center"/>
    </xf>
    <xf numFmtId="0" fontId="59" fillId="0" borderId="0">
      <alignment vertical="center"/>
    </xf>
    <xf numFmtId="0" fontId="44" fillId="0" borderId="0"/>
    <xf numFmtId="0" fontId="44" fillId="0" borderId="0"/>
    <xf numFmtId="0" fontId="44" fillId="0" borderId="0">
      <alignment vertical="center"/>
    </xf>
    <xf numFmtId="0" fontId="59" fillId="0" borderId="0">
      <alignment vertical="center"/>
    </xf>
    <xf numFmtId="0" fontId="59" fillId="0" borderId="0">
      <alignment vertical="center"/>
    </xf>
    <xf numFmtId="0" fontId="47" fillId="0" borderId="0" applyNumberFormat="0" applyFill="0" applyBorder="0" applyAlignment="0" applyProtection="0">
      <alignment vertical="top"/>
      <protection locked="0"/>
    </xf>
    <xf numFmtId="0" fontId="48" fillId="10" borderId="0" applyNumberFormat="0" applyBorder="0" applyAlignment="0" applyProtection="0">
      <alignment vertical="center"/>
    </xf>
    <xf numFmtId="0" fontId="49" fillId="0" borderId="18" applyNumberFormat="0" applyFill="0" applyAlignment="0" applyProtection="0">
      <alignment vertical="center"/>
    </xf>
    <xf numFmtId="178" fontId="44" fillId="0" borderId="0" applyFont="0" applyFill="0" applyBorder="0" applyAlignment="0" applyProtection="0">
      <alignment vertical="center"/>
    </xf>
    <xf numFmtId="178" fontId="44" fillId="0" borderId="0" applyFont="0" applyFill="0" applyBorder="0" applyAlignment="0" applyProtection="0">
      <alignment vertical="center"/>
    </xf>
    <xf numFmtId="178" fontId="44" fillId="0" borderId="0" applyFont="0" applyFill="0" applyBorder="0" applyAlignment="0" applyProtection="0"/>
    <xf numFmtId="0" fontId="50" fillId="12" borderId="19" applyNumberFormat="0" applyAlignment="0" applyProtection="0">
      <alignment vertical="center"/>
    </xf>
    <xf numFmtId="0" fontId="51" fillId="17" borderId="20" applyNumberForma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1" applyNumberFormat="0" applyFill="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38" fillId="17"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15" borderId="0" applyNumberFormat="0" applyBorder="0" applyAlignment="0" applyProtection="0">
      <alignment vertical="center"/>
    </xf>
    <xf numFmtId="0" fontId="55" fillId="13" borderId="0" applyNumberFormat="0" applyBorder="0" applyAlignment="0" applyProtection="0">
      <alignment vertical="center"/>
    </xf>
    <xf numFmtId="0" fontId="56" fillId="12" borderId="22" applyNumberFormat="0" applyAlignment="0" applyProtection="0">
      <alignment vertical="center"/>
    </xf>
    <xf numFmtId="0" fontId="57" fillId="6" borderId="19" applyNumberFormat="0" applyAlignment="0" applyProtection="0">
      <alignment vertical="center"/>
    </xf>
    <xf numFmtId="0" fontId="44" fillId="8" borderId="23" applyNumberFormat="0" applyFont="0" applyAlignment="0" applyProtection="0">
      <alignment vertical="center"/>
    </xf>
  </cellStyleXfs>
  <cellXfs count="289">
    <xf numFmtId="0" fontId="0" fillId="0" borderId="0" xfId="0"/>
    <xf numFmtId="0" fontId="0" fillId="2" borderId="0" xfId="0" applyFill="1" applyAlignment="1">
      <alignment vertical="center"/>
    </xf>
    <xf numFmtId="0" fontId="0" fillId="2" borderId="0" xfId="0" applyFont="1" applyFill="1" applyAlignment="1">
      <alignment vertical="center"/>
    </xf>
    <xf numFmtId="0" fontId="0" fillId="2" borderId="0" xfId="0" applyFont="1" applyFill="1" applyAlignment="1">
      <alignment horizontal="center" vertical="center"/>
    </xf>
    <xf numFmtId="0" fontId="1" fillId="0" borderId="0" xfId="0" applyFont="1"/>
    <xf numFmtId="0" fontId="0" fillId="0" borderId="0" xfId="0" applyFill="1"/>
    <xf numFmtId="0" fontId="0" fillId="0" borderId="0" xfId="0" applyAlignment="1">
      <alignment horizontal="center"/>
    </xf>
    <xf numFmtId="0" fontId="0" fillId="0" borderId="0" xfId="0" applyFill="1" applyAlignment="1">
      <alignment horizontal="center"/>
    </xf>
    <xf numFmtId="0" fontId="0" fillId="0" borderId="0" xfId="0" applyAlignment="1">
      <alignment horizontal="left"/>
    </xf>
    <xf numFmtId="0" fontId="0" fillId="0" borderId="0" xfId="0" applyFont="1" applyFill="1" applyAlignment="1">
      <alignment horizont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2"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4"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0" borderId="1" xfId="0" applyBorder="1"/>
    <xf numFmtId="0" fontId="0" fillId="2" borderId="1" xfId="0" applyFill="1" applyBorder="1" applyAlignment="1">
      <alignment vertical="center"/>
    </xf>
    <xf numFmtId="0" fontId="0" fillId="2" borderId="1" xfId="0" applyFont="1" applyFill="1" applyBorder="1" applyAlignment="1">
      <alignment vertical="center"/>
    </xf>
    <xf numFmtId="0" fontId="1" fillId="2"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10" fillId="0" borderId="6" xfId="0" applyFont="1" applyFill="1" applyBorder="1" applyAlignment="1">
      <alignment horizontal="center" vertical="center" wrapText="1"/>
    </xf>
    <xf numFmtId="0" fontId="1" fillId="2" borderId="2" xfId="0" applyFont="1" applyFill="1" applyBorder="1" applyAlignment="1">
      <alignment vertical="center" wrapText="1"/>
    </xf>
    <xf numFmtId="0" fontId="11" fillId="2" borderId="1" xfId="0" applyFont="1" applyFill="1" applyBorder="1" applyAlignment="1">
      <alignment horizontal="left" vertical="top" wrapText="1"/>
    </xf>
    <xf numFmtId="0" fontId="1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Border="1"/>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Border="1" applyAlignment="1">
      <alignment horizontal="left"/>
    </xf>
    <xf numFmtId="0" fontId="7" fillId="2" borderId="0" xfId="0" applyFont="1" applyFill="1" applyAlignment="1">
      <alignment horizontal="center" vertical="center" wrapText="1"/>
    </xf>
    <xf numFmtId="0" fontId="1" fillId="0" borderId="0" xfId="0" applyFont="1" applyAlignment="1">
      <alignment horizontal="center"/>
    </xf>
    <xf numFmtId="0" fontId="1" fillId="0" borderId="0" xfId="0" applyFont="1" applyFill="1" applyAlignment="1">
      <alignment horizontal="center"/>
    </xf>
    <xf numFmtId="0" fontId="1" fillId="0" borderId="0" xfId="0" applyFont="1" applyAlignment="1">
      <alignment horizontal="left"/>
    </xf>
    <xf numFmtId="0" fontId="1" fillId="0" borderId="1" xfId="0" applyFont="1" applyBorder="1" applyAlignment="1">
      <alignment horizontal="center" vertical="center" wrapText="1"/>
    </xf>
    <xf numFmtId="0" fontId="11" fillId="2" borderId="6"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2" fillId="0" borderId="1" xfId="0" applyFont="1" applyBorder="1" applyAlignment="1">
      <alignment horizontal="center"/>
    </xf>
    <xf numFmtId="0" fontId="12" fillId="0" borderId="1" xfId="0" applyFont="1" applyFill="1" applyBorder="1" applyAlignment="1">
      <alignment horizontal="center"/>
    </xf>
    <xf numFmtId="0" fontId="12" fillId="0" borderId="1" xfId="0" applyFont="1" applyBorder="1" applyAlignment="1">
      <alignment horizontal="left"/>
    </xf>
    <xf numFmtId="0" fontId="17" fillId="0" borderId="1" xfId="0" applyFont="1" applyBorder="1" applyAlignment="1">
      <alignment horizontal="center" vertical="center" wrapText="1"/>
    </xf>
    <xf numFmtId="0" fontId="8" fillId="0" borderId="6" xfId="0" applyFont="1" applyFill="1" applyBorder="1" applyAlignment="1">
      <alignment horizontal="left" vertical="center" wrapText="1"/>
    </xf>
    <xf numFmtId="0" fontId="14" fillId="0"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 fillId="2"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17" fillId="0" borderId="1" xfId="0" applyFont="1" applyBorder="1" applyAlignment="1">
      <alignment horizontal="center" vertical="center"/>
    </xf>
    <xf numFmtId="0" fontId="15" fillId="0" borderId="6"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19"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8" fillId="2"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4" fillId="2" borderId="1" xfId="0" applyFont="1" applyFill="1" applyBorder="1" applyAlignment="1">
      <alignment horizontal="center" vertical="center"/>
    </xf>
    <xf numFmtId="0" fontId="8" fillId="0" borderId="1" xfId="0" applyFont="1" applyBorder="1" applyAlignment="1">
      <alignment vertical="center" wrapText="1"/>
    </xf>
    <xf numFmtId="49" fontId="1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6"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5" fillId="0" borderId="6" xfId="0" applyFont="1" applyBorder="1" applyAlignment="1">
      <alignment horizontal="center" vertical="center" wrapText="1"/>
    </xf>
    <xf numFmtId="0" fontId="7" fillId="2" borderId="6" xfId="0"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2" borderId="1" xfId="0" applyFont="1" applyFill="1" applyBorder="1" applyAlignment="1">
      <alignment horizontal="left" vertical="center"/>
    </xf>
    <xf numFmtId="0" fontId="16" fillId="0" borderId="1" xfId="0" applyNumberFormat="1" applyFont="1" applyFill="1" applyBorder="1" applyAlignment="1">
      <alignment horizontal="center" vertical="center" wrapText="1"/>
    </xf>
    <xf numFmtId="0" fontId="14" fillId="2" borderId="6" xfId="0" applyFont="1" applyFill="1" applyBorder="1" applyAlignment="1">
      <alignment horizontal="left" vertical="center" wrapText="1"/>
    </xf>
    <xf numFmtId="0" fontId="59" fillId="0" borderId="0" xfId="61"/>
    <xf numFmtId="0" fontId="21" fillId="0" borderId="0" xfId="61" applyFont="1"/>
    <xf numFmtId="0" fontId="22" fillId="0" borderId="0" xfId="61" applyFont="1"/>
    <xf numFmtId="0" fontId="23" fillId="0" borderId="0" xfId="61" applyFont="1" applyAlignment="1">
      <alignment wrapText="1"/>
    </xf>
    <xf numFmtId="0" fontId="2" fillId="0" borderId="0" xfId="61" applyFont="1" applyAlignment="1">
      <alignment horizontal="center" vertical="center" wrapText="1"/>
    </xf>
    <xf numFmtId="0" fontId="24" fillId="0" borderId="0" xfId="61" applyFont="1" applyAlignment="1">
      <alignment horizontal="center" vertical="center" wrapText="1"/>
    </xf>
    <xf numFmtId="0" fontId="24" fillId="0" borderId="0" xfId="0" applyFont="1" applyAlignment="1">
      <alignment horizontal="center" vertical="center" wrapText="1"/>
    </xf>
    <xf numFmtId="0" fontId="26" fillId="0" borderId="1" xfId="61" applyFont="1" applyBorder="1" applyAlignment="1">
      <alignment horizontal="center" vertical="center" wrapText="1"/>
    </xf>
    <xf numFmtId="0" fontId="26" fillId="0" borderId="1" xfId="0" applyFont="1" applyBorder="1" applyAlignment="1">
      <alignment horizontal="center" vertical="center" wrapText="1"/>
    </xf>
    <xf numFmtId="0" fontId="27" fillId="0" borderId="4" xfId="61" applyFont="1" applyBorder="1" applyAlignment="1">
      <alignment horizontal="center" vertical="center"/>
    </xf>
    <xf numFmtId="0" fontId="27" fillId="0" borderId="4" xfId="61" applyFont="1" applyBorder="1" applyAlignment="1">
      <alignment vertical="center"/>
    </xf>
    <xf numFmtId="0" fontId="28" fillId="0" borderId="4" xfId="0" applyFont="1" applyBorder="1" applyAlignment="1">
      <alignment vertical="center"/>
    </xf>
    <xf numFmtId="0" fontId="27" fillId="0" borderId="1" xfId="61" applyFont="1" applyBorder="1" applyAlignment="1">
      <alignment horizontal="center" vertical="center"/>
    </xf>
    <xf numFmtId="0" fontId="27" fillId="0" borderId="1" xfId="0" applyFont="1" applyBorder="1" applyAlignment="1">
      <alignment horizontal="center" vertical="center"/>
    </xf>
    <xf numFmtId="0" fontId="27" fillId="0" borderId="2" xfId="61" applyFont="1" applyBorder="1" applyAlignment="1">
      <alignment horizontal="center" vertical="center"/>
    </xf>
    <xf numFmtId="0" fontId="29" fillId="0" borderId="1" xfId="61" applyFont="1" applyBorder="1" applyAlignment="1">
      <alignment horizontal="center" vertical="center" wrapText="1"/>
    </xf>
    <xf numFmtId="0" fontId="30" fillId="0" borderId="1" xfId="61" applyFont="1" applyBorder="1" applyAlignment="1">
      <alignment horizontal="center" vertical="center" wrapText="1" shrinkToFit="1"/>
    </xf>
    <xf numFmtId="0" fontId="31" fillId="0" borderId="1" xfId="61" applyFont="1" applyBorder="1" applyAlignment="1">
      <alignment wrapText="1"/>
    </xf>
    <xf numFmtId="0" fontId="32" fillId="0" borderId="1" xfId="0" applyFont="1" applyBorder="1" applyAlignment="1">
      <alignment horizontal="center" vertical="center" wrapText="1"/>
    </xf>
    <xf numFmtId="0" fontId="31" fillId="0" borderId="1" xfId="61" applyFont="1" applyBorder="1" applyAlignment="1">
      <alignment horizontal="center" vertical="center" wrapText="1"/>
    </xf>
    <xf numFmtId="0" fontId="33" fillId="0" borderId="1" xfId="61" applyFont="1" applyBorder="1" applyAlignment="1">
      <alignment horizontal="center" vertical="center" wrapText="1" shrinkToFit="1"/>
    </xf>
    <xf numFmtId="0" fontId="33" fillId="0" borderId="1" xfId="0" applyFont="1" applyBorder="1" applyAlignment="1">
      <alignment horizontal="center" vertical="center" wrapText="1" shrinkToFit="1"/>
    </xf>
    <xf numFmtId="0" fontId="29" fillId="0" borderId="1" xfId="61" applyFont="1" applyFill="1" applyBorder="1" applyAlignment="1">
      <alignment horizontal="center" vertical="center" wrapText="1"/>
    </xf>
    <xf numFmtId="0" fontId="31" fillId="0" borderId="6" xfId="6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61" applyFont="1" applyBorder="1" applyAlignment="1">
      <alignment vertical="center" wrapText="1"/>
    </xf>
    <xf numFmtId="0" fontId="31" fillId="0" borderId="5" xfId="61" applyFont="1" applyBorder="1" applyAlignment="1">
      <alignment vertical="center" wrapText="1"/>
    </xf>
    <xf numFmtId="0" fontId="31" fillId="0" borderId="1" xfId="0" applyFont="1" applyBorder="1" applyAlignment="1">
      <alignment horizontal="center" vertical="center" wrapText="1"/>
    </xf>
    <xf numFmtId="0" fontId="2" fillId="0" borderId="1" xfId="61" applyFont="1" applyBorder="1" applyAlignment="1">
      <alignment horizontal="center" vertical="center"/>
    </xf>
    <xf numFmtId="0" fontId="5" fillId="0" borderId="4" xfId="61" applyFont="1" applyBorder="1" applyAlignment="1">
      <alignment horizontal="center" vertical="center"/>
    </xf>
    <xf numFmtId="0" fontId="5" fillId="0" borderId="1" xfId="61" applyFont="1" applyBorder="1" applyAlignment="1">
      <alignment horizontal="center" vertical="center"/>
    </xf>
    <xf numFmtId="0" fontId="23" fillId="0" borderId="1" xfId="61" applyFont="1" applyBorder="1" applyAlignment="1">
      <alignment horizontal="center" vertical="center" wrapText="1"/>
    </xf>
    <xf numFmtId="0" fontId="35" fillId="0" borderId="1" xfId="61" applyFont="1" applyBorder="1" applyAlignment="1">
      <alignment horizontal="center" vertical="center" wrapText="1"/>
    </xf>
    <xf numFmtId="0" fontId="36" fillId="4" borderId="1" xfId="0" applyFont="1" applyFill="1" applyBorder="1" applyAlignment="1">
      <alignment horizontal="center" vertical="center" wrapText="1"/>
    </xf>
    <xf numFmtId="0" fontId="25" fillId="0" borderId="0" xfId="61" applyFont="1" applyAlignment="1">
      <alignment horizontal="center" vertical="center" wrapText="1"/>
    </xf>
    <xf numFmtId="0" fontId="26" fillId="0" borderId="1" xfId="61" applyFont="1" applyBorder="1" applyAlignment="1">
      <alignment horizontal="center" vertical="center" wrapText="1"/>
    </xf>
    <xf numFmtId="0" fontId="27" fillId="0" borderId="4" xfId="61" applyFont="1" applyBorder="1" applyAlignment="1">
      <alignment horizontal="center" vertical="center"/>
    </xf>
    <xf numFmtId="0" fontId="27" fillId="0" borderId="1" xfId="61" applyFont="1" applyBorder="1" applyAlignment="1">
      <alignment horizontal="center" vertical="center"/>
    </xf>
    <xf numFmtId="0" fontId="27" fillId="0" borderId="2" xfId="61" applyFont="1" applyBorder="1" applyAlignment="1">
      <alignment horizontal="center" vertical="center"/>
    </xf>
    <xf numFmtId="0" fontId="31" fillId="0" borderId="10" xfId="61" applyFont="1" applyBorder="1" applyAlignment="1">
      <alignment horizontal="center" vertical="center" wrapText="1"/>
    </xf>
    <xf numFmtId="0" fontId="31" fillId="0" borderId="5" xfId="61" applyFont="1" applyBorder="1" applyAlignment="1">
      <alignment horizontal="center" vertical="center" wrapText="1"/>
    </xf>
    <xf numFmtId="0" fontId="31" fillId="0" borderId="6" xfId="61" applyFont="1" applyBorder="1" applyAlignment="1">
      <alignment horizontal="center" vertical="center" wrapText="1"/>
    </xf>
    <xf numFmtId="0" fontId="29" fillId="0" borderId="1" xfId="61" applyFont="1" applyBorder="1" applyAlignment="1">
      <alignment horizontal="center" vertical="center" wrapText="1"/>
    </xf>
    <xf numFmtId="0" fontId="31" fillId="0" borderId="1" xfId="61" applyFont="1" applyBorder="1" applyAlignment="1">
      <alignment horizontal="center" vertical="center" wrapText="1"/>
    </xf>
    <xf numFmtId="0" fontId="29" fillId="0" borderId="10" xfId="61" applyFont="1" applyBorder="1" applyAlignment="1">
      <alignment horizontal="center" vertical="center" wrapText="1"/>
    </xf>
    <xf numFmtId="0" fontId="29" fillId="0" borderId="6" xfId="61" applyFont="1" applyBorder="1" applyAlignment="1">
      <alignment horizontal="center" vertical="center" wrapText="1"/>
    </xf>
    <xf numFmtId="0" fontId="29" fillId="0" borderId="11" xfId="61" applyFont="1" applyBorder="1" applyAlignment="1">
      <alignment horizontal="center" vertical="center" wrapText="1"/>
    </xf>
    <xf numFmtId="0" fontId="29" fillId="0" borderId="7" xfId="61" applyFont="1" applyBorder="1" applyAlignment="1">
      <alignment horizontal="center" vertical="center" wrapText="1"/>
    </xf>
    <xf numFmtId="0" fontId="29" fillId="0" borderId="12" xfId="61" applyFont="1" applyBorder="1" applyAlignment="1">
      <alignment horizontal="center" vertical="center" wrapText="1"/>
    </xf>
    <xf numFmtId="0" fontId="29" fillId="0" borderId="8" xfId="61" applyFont="1" applyBorder="1" applyAlignment="1">
      <alignment horizontal="center" vertical="center" wrapText="1"/>
    </xf>
    <xf numFmtId="0" fontId="29" fillId="0" borderId="14" xfId="61" applyFont="1" applyBorder="1" applyAlignment="1">
      <alignment horizontal="center" vertical="center" wrapText="1"/>
    </xf>
    <xf numFmtId="0" fontId="29" fillId="0" borderId="9" xfId="61" applyFont="1" applyBorder="1" applyAlignment="1">
      <alignment horizontal="center" vertical="center" wrapText="1"/>
    </xf>
    <xf numFmtId="0" fontId="29" fillId="0" borderId="13" xfId="61" applyFont="1" applyBorder="1" applyAlignment="1">
      <alignment horizontal="center" vertical="center" wrapText="1"/>
    </xf>
    <xf numFmtId="0" fontId="29" fillId="0" borderId="0" xfId="61" applyFont="1" applyAlignment="1">
      <alignment horizontal="center" vertical="center" wrapText="1"/>
    </xf>
    <xf numFmtId="0" fontId="29" fillId="0" borderId="15" xfId="61" applyFont="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5" fillId="0" borderId="12" xfId="0"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4" fillId="0" borderId="1" xfId="61" applyFont="1" applyFill="1" applyBorder="1" applyAlignment="1">
      <alignment horizontal="center" vertical="center" wrapText="1"/>
    </xf>
    <xf numFmtId="0" fontId="26" fillId="0" borderId="10" xfId="61" applyFont="1" applyBorder="1" applyAlignment="1">
      <alignment horizontal="center" vertical="center" wrapText="1"/>
    </xf>
    <xf numFmtId="0" fontId="26" fillId="0" borderId="6" xfId="61" applyFont="1" applyBorder="1" applyAlignment="1">
      <alignment horizontal="center" vertical="center" wrapText="1"/>
    </xf>
  </cellXfs>
  <cellStyles count="104">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40% - 强调文字颜色 1 2" xfId="7"/>
    <cellStyle name="40% - 强调文字颜色 2 2" xfId="8"/>
    <cellStyle name="40% - 强调文字颜色 3 2" xfId="9"/>
    <cellStyle name="40% - 强调文字颜色 4 2" xfId="10"/>
    <cellStyle name="40% - 强调文字颜色 5 2" xfId="11"/>
    <cellStyle name="40% - 强调文字颜色 6 2" xfId="12"/>
    <cellStyle name="60% - 强调文字颜色 1 2" xfId="13"/>
    <cellStyle name="60% - 强调文字颜色 2 2" xfId="14"/>
    <cellStyle name="60% - 强调文字颜色 3 2" xfId="15"/>
    <cellStyle name="60% - 强调文字颜色 4 2" xfId="16"/>
    <cellStyle name="60% - 强调文字颜色 5 2" xfId="17"/>
    <cellStyle name="60% - 强调文字颜色 6 2" xfId="18"/>
    <cellStyle name="标题 1 2" xfId="19"/>
    <cellStyle name="标题 2 2" xfId="20"/>
    <cellStyle name="标题 3 2" xfId="21"/>
    <cellStyle name="标题 4 2" xfId="22"/>
    <cellStyle name="标题 5" xfId="23"/>
    <cellStyle name="差 2" xfId="24"/>
    <cellStyle name="常规" xfId="0" builtinId="0"/>
    <cellStyle name="常规 10" xfId="25"/>
    <cellStyle name="常规 10 2" xfId="26"/>
    <cellStyle name="常规 11" xfId="27"/>
    <cellStyle name="常规 11 2" xfId="28"/>
    <cellStyle name="常规 12" xfId="29"/>
    <cellStyle name="常规 12 2" xfId="30"/>
    <cellStyle name="常规 13" xfId="31"/>
    <cellStyle name="常规 13 2" xfId="32"/>
    <cellStyle name="常规 14" xfId="33"/>
    <cellStyle name="常规 14 2" xfId="34"/>
    <cellStyle name="常规 15" xfId="35"/>
    <cellStyle name="常规 15 2" xfId="36"/>
    <cellStyle name="常规 16" xfId="37"/>
    <cellStyle name="常规 16 2" xfId="38"/>
    <cellStyle name="常规 17" xfId="39"/>
    <cellStyle name="常规 17 2" xfId="40"/>
    <cellStyle name="常规 18" xfId="41"/>
    <cellStyle name="常规 18 2" xfId="42"/>
    <cellStyle name="常规 18 3" xfId="43"/>
    <cellStyle name="常规 18 4" xfId="44"/>
    <cellStyle name="常规 19" xfId="45"/>
    <cellStyle name="常规 2" xfId="46"/>
    <cellStyle name="常规 2 2" xfId="47"/>
    <cellStyle name="常规 2 2 10" xfId="48"/>
    <cellStyle name="常规 2 2 2" xfId="49"/>
    <cellStyle name="常规 2 2 2 2" xfId="50"/>
    <cellStyle name="常规 2 2 2 3" xfId="51"/>
    <cellStyle name="常规 2 2 3" xfId="52"/>
    <cellStyle name="常规 2 2 4" xfId="53"/>
    <cellStyle name="常规 2 3" xfId="54"/>
    <cellStyle name="常规 2 31" xfId="55"/>
    <cellStyle name="常规 2 4" xfId="56"/>
    <cellStyle name="常规 20" xfId="57"/>
    <cellStyle name="常规 23" xfId="58"/>
    <cellStyle name="常规 27" xfId="59"/>
    <cellStyle name="常规 28" xfId="60"/>
    <cellStyle name="常规 3" xfId="61"/>
    <cellStyle name="常规 3 2" xfId="62"/>
    <cellStyle name="常规 3 3" xfId="63"/>
    <cellStyle name="常规 31" xfId="64"/>
    <cellStyle name="常规 33" xfId="65"/>
    <cellStyle name="常规 37" xfId="66"/>
    <cellStyle name="常规 4" xfId="67"/>
    <cellStyle name="常规 4 2" xfId="68"/>
    <cellStyle name="常规 4 3" xfId="69"/>
    <cellStyle name="常规 5" xfId="70"/>
    <cellStyle name="常规 5 2" xfId="71"/>
    <cellStyle name="常规 5 3" xfId="72"/>
    <cellStyle name="常规 6" xfId="73"/>
    <cellStyle name="常规 6 2" xfId="74"/>
    <cellStyle name="常规 6 3" xfId="75"/>
    <cellStyle name="常规 7" xfId="76"/>
    <cellStyle name="常规 7 2" xfId="77"/>
    <cellStyle name="常规 8" xfId="78"/>
    <cellStyle name="常规 8 2" xfId="79"/>
    <cellStyle name="常规 8 3" xfId="80"/>
    <cellStyle name="常规 9" xfId="81"/>
    <cellStyle name="常规 9 2" xfId="82"/>
    <cellStyle name="超链接 2" xfId="83"/>
    <cellStyle name="好 2" xfId="84"/>
    <cellStyle name="汇总 2" xfId="85"/>
    <cellStyle name="货币 2" xfId="86"/>
    <cellStyle name="货币 3" xfId="87"/>
    <cellStyle name="货币 4" xfId="88"/>
    <cellStyle name="计算 2" xfId="89"/>
    <cellStyle name="检查单元格 2" xfId="90"/>
    <cellStyle name="解释性文本 2" xfId="91"/>
    <cellStyle name="警告文本 2" xfId="92"/>
    <cellStyle name="链接单元格 2" xfId="93"/>
    <cellStyle name="强调文字颜色 1 2" xfId="94"/>
    <cellStyle name="强调文字颜色 2 2" xfId="95"/>
    <cellStyle name="强调文字颜色 3 2" xfId="96"/>
    <cellStyle name="强调文字颜色 4 2" xfId="97"/>
    <cellStyle name="强调文字颜色 5 2" xfId="98"/>
    <cellStyle name="强调文字颜色 6 2" xfId="99"/>
    <cellStyle name="适中 2" xfId="100"/>
    <cellStyle name="输出 2" xfId="101"/>
    <cellStyle name="输入 2" xfId="102"/>
    <cellStyle name="注释 2" xfId="103"/>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Y208"/>
  <sheetViews>
    <sheetView tabSelected="1" workbookViewId="0">
      <selection activeCell="K9" sqref="K9"/>
    </sheetView>
  </sheetViews>
  <sheetFormatPr defaultColWidth="9" defaultRowHeight="14.25" x14ac:dyDescent="0.2"/>
  <cols>
    <col min="1" max="1" width="7" style="147" customWidth="1"/>
    <col min="2" max="2" width="7.125" style="147" customWidth="1"/>
    <col min="3" max="3" width="10.625" style="147" customWidth="1"/>
    <col min="4" max="4" width="21" style="147" customWidth="1"/>
    <col min="5" max="5" width="14.75" style="147" customWidth="1"/>
    <col min="6" max="7" width="13.25" customWidth="1"/>
    <col min="8" max="8" width="11" style="147" customWidth="1"/>
    <col min="9" max="9" width="15.5" style="147" customWidth="1"/>
    <col min="10" max="16379" width="9" style="147"/>
  </cols>
  <sheetData>
    <row r="1" spans="1:9" s="147" customFormat="1" ht="27.95" customHeight="1" x14ac:dyDescent="0.2">
      <c r="A1" s="151" t="s">
        <v>0</v>
      </c>
      <c r="B1" s="152"/>
      <c r="C1" s="152"/>
      <c r="D1" s="152"/>
      <c r="E1" s="152"/>
      <c r="F1" s="153"/>
      <c r="G1" s="153"/>
      <c r="H1" s="152"/>
    </row>
    <row r="2" spans="1:9" s="147" customFormat="1" ht="39" customHeight="1" x14ac:dyDescent="0.2">
      <c r="A2" s="181" t="s">
        <v>1</v>
      </c>
      <c r="B2" s="181"/>
      <c r="C2" s="181"/>
      <c r="D2" s="181"/>
      <c r="E2" s="181"/>
      <c r="F2" s="181"/>
      <c r="G2" s="181"/>
      <c r="H2" s="181"/>
      <c r="I2" s="181"/>
    </row>
    <row r="3" spans="1:9" s="148" customFormat="1" ht="37.5" customHeight="1" x14ac:dyDescent="0.2">
      <c r="A3" s="182" t="s">
        <v>4758</v>
      </c>
      <c r="B3" s="182"/>
      <c r="C3" s="287" t="s">
        <v>4759</v>
      </c>
      <c r="D3" s="288"/>
      <c r="E3" s="154" t="s">
        <v>4</v>
      </c>
      <c r="F3" s="155" t="s">
        <v>5</v>
      </c>
      <c r="G3" s="155" t="s">
        <v>6</v>
      </c>
      <c r="H3" s="154" t="s">
        <v>7</v>
      </c>
      <c r="I3" s="175" t="s">
        <v>8</v>
      </c>
    </row>
    <row r="4" spans="1:9" s="149" customFormat="1" ht="21" customHeight="1" x14ac:dyDescent="0.15">
      <c r="A4" s="183" t="s">
        <v>9</v>
      </c>
      <c r="B4" s="183"/>
      <c r="C4" s="183"/>
      <c r="D4" s="183"/>
      <c r="E4" s="157"/>
      <c r="F4" s="158"/>
      <c r="G4" s="158"/>
      <c r="H4" s="156">
        <f>H5+H52</f>
        <v>3198</v>
      </c>
      <c r="I4" s="176"/>
    </row>
    <row r="5" spans="1:9" s="149" customFormat="1" ht="22.5" customHeight="1" x14ac:dyDescent="0.15">
      <c r="A5" s="184" t="s">
        <v>10</v>
      </c>
      <c r="B5" s="184"/>
      <c r="C5" s="184"/>
      <c r="D5" s="184"/>
      <c r="E5" s="159"/>
      <c r="F5" s="160"/>
      <c r="G5" s="160"/>
      <c r="H5" s="159">
        <f>H6+H45</f>
        <v>442</v>
      </c>
      <c r="I5" s="177"/>
    </row>
    <row r="6" spans="1:9" s="149" customFormat="1" ht="27" customHeight="1" x14ac:dyDescent="0.15">
      <c r="A6" s="184" t="s">
        <v>11</v>
      </c>
      <c r="B6" s="184"/>
      <c r="C6" s="184"/>
      <c r="D6" s="185"/>
      <c r="E6" s="161"/>
      <c r="F6" s="160"/>
      <c r="G6" s="160"/>
      <c r="H6" s="161">
        <f>SUM(H8:H44)</f>
        <v>428</v>
      </c>
      <c r="I6" s="177"/>
    </row>
    <row r="7" spans="1:9" s="150" customFormat="1" ht="29.25" customHeight="1" x14ac:dyDescent="0.15">
      <c r="A7" s="189" t="s">
        <v>12</v>
      </c>
      <c r="B7" s="189"/>
      <c r="C7" s="189">
        <v>100002</v>
      </c>
      <c r="D7" s="163" t="s">
        <v>13</v>
      </c>
      <c r="E7" s="164"/>
      <c r="F7" s="165"/>
      <c r="G7" s="165"/>
      <c r="H7" s="166">
        <f>H8</f>
        <v>6</v>
      </c>
      <c r="I7" s="178"/>
    </row>
    <row r="8" spans="1:9" s="150" customFormat="1" ht="29.25" customHeight="1" x14ac:dyDescent="0.15">
      <c r="A8" s="189"/>
      <c r="B8" s="189"/>
      <c r="C8" s="189"/>
      <c r="D8" s="167" t="s">
        <v>14</v>
      </c>
      <c r="E8" s="162" t="s">
        <v>15</v>
      </c>
      <c r="F8" s="168" t="s">
        <v>16</v>
      </c>
      <c r="G8" s="168" t="s">
        <v>17</v>
      </c>
      <c r="H8" s="162">
        <v>6</v>
      </c>
      <c r="I8" s="178"/>
    </row>
    <row r="9" spans="1:9" s="150" customFormat="1" ht="29.25" customHeight="1" x14ac:dyDescent="0.15">
      <c r="A9" s="189"/>
      <c r="B9" s="189"/>
      <c r="C9" s="162">
        <v>100003</v>
      </c>
      <c r="D9" s="162" t="s">
        <v>18</v>
      </c>
      <c r="E9" s="162" t="s">
        <v>19</v>
      </c>
      <c r="F9" s="168" t="s">
        <v>16</v>
      </c>
      <c r="G9" s="168" t="s">
        <v>17</v>
      </c>
      <c r="H9" s="162">
        <v>6</v>
      </c>
      <c r="I9" s="178"/>
    </row>
    <row r="10" spans="1:9" s="150" customFormat="1" ht="29.25" customHeight="1" x14ac:dyDescent="0.15">
      <c r="A10" s="189"/>
      <c r="B10" s="189"/>
      <c r="C10" s="162">
        <v>100004</v>
      </c>
      <c r="D10" s="162" t="s">
        <v>20</v>
      </c>
      <c r="E10" s="162" t="s">
        <v>19</v>
      </c>
      <c r="F10" s="168" t="s">
        <v>16</v>
      </c>
      <c r="G10" s="168" t="s">
        <v>17</v>
      </c>
      <c r="H10" s="162">
        <v>14</v>
      </c>
      <c r="I10" s="178"/>
    </row>
    <row r="11" spans="1:9" s="150" customFormat="1" ht="29.25" customHeight="1" x14ac:dyDescent="0.15">
      <c r="A11" s="189"/>
      <c r="B11" s="189"/>
      <c r="C11" s="162">
        <v>100005</v>
      </c>
      <c r="D11" s="162" t="s">
        <v>21</v>
      </c>
      <c r="E11" s="162" t="s">
        <v>19</v>
      </c>
      <c r="F11" s="168" t="s">
        <v>16</v>
      </c>
      <c r="G11" s="168" t="s">
        <v>17</v>
      </c>
      <c r="H11" s="162">
        <v>10</v>
      </c>
      <c r="I11" s="178"/>
    </row>
    <row r="12" spans="1:9" s="150" customFormat="1" ht="29.25" customHeight="1" x14ac:dyDescent="0.15">
      <c r="A12" s="189"/>
      <c r="B12" s="189"/>
      <c r="C12" s="162">
        <v>100006</v>
      </c>
      <c r="D12" s="162" t="s">
        <v>22</v>
      </c>
      <c r="E12" s="162" t="s">
        <v>19</v>
      </c>
      <c r="F12" s="168" t="s">
        <v>16</v>
      </c>
      <c r="G12" s="168" t="s">
        <v>17</v>
      </c>
      <c r="H12" s="162">
        <v>2</v>
      </c>
      <c r="I12" s="178"/>
    </row>
    <row r="13" spans="1:9" s="150" customFormat="1" ht="29.25" customHeight="1" x14ac:dyDescent="0.15">
      <c r="A13" s="189"/>
      <c r="B13" s="189"/>
      <c r="C13" s="162">
        <v>100007</v>
      </c>
      <c r="D13" s="162" t="s">
        <v>23</v>
      </c>
      <c r="E13" s="162" t="s">
        <v>19</v>
      </c>
      <c r="F13" s="168" t="s">
        <v>16</v>
      </c>
      <c r="G13" s="168" t="s">
        <v>17</v>
      </c>
      <c r="H13" s="162">
        <v>10</v>
      </c>
      <c r="I13" s="178"/>
    </row>
    <row r="14" spans="1:9" s="150" customFormat="1" ht="29.25" customHeight="1" x14ac:dyDescent="0.15">
      <c r="A14" s="189"/>
      <c r="B14" s="189"/>
      <c r="C14" s="162">
        <v>100010</v>
      </c>
      <c r="D14" s="162" t="s">
        <v>24</v>
      </c>
      <c r="E14" s="162" t="s">
        <v>19</v>
      </c>
      <c r="F14" s="168" t="s">
        <v>16</v>
      </c>
      <c r="G14" s="168" t="s">
        <v>17</v>
      </c>
      <c r="H14" s="162">
        <v>44</v>
      </c>
      <c r="I14" s="178"/>
    </row>
    <row r="15" spans="1:9" s="150" customFormat="1" ht="29.25" customHeight="1" x14ac:dyDescent="0.15">
      <c r="A15" s="189"/>
      <c r="B15" s="189"/>
      <c r="C15" s="162">
        <v>100012</v>
      </c>
      <c r="D15" s="162" t="s">
        <v>25</v>
      </c>
      <c r="E15" s="162" t="s">
        <v>19</v>
      </c>
      <c r="F15" s="168" t="s">
        <v>16</v>
      </c>
      <c r="G15" s="168" t="s">
        <v>17</v>
      </c>
      <c r="H15" s="162">
        <v>10</v>
      </c>
      <c r="I15" s="178"/>
    </row>
    <row r="16" spans="1:9" s="150" customFormat="1" ht="29.25" customHeight="1" x14ac:dyDescent="0.15">
      <c r="A16" s="189"/>
      <c r="B16" s="189"/>
      <c r="C16" s="162">
        <v>100014</v>
      </c>
      <c r="D16" s="162" t="s">
        <v>26</v>
      </c>
      <c r="E16" s="162" t="s">
        <v>19</v>
      </c>
      <c r="F16" s="168" t="s">
        <v>16</v>
      </c>
      <c r="G16" s="168" t="s">
        <v>17</v>
      </c>
      <c r="H16" s="162">
        <v>2</v>
      </c>
      <c r="I16" s="178"/>
    </row>
    <row r="17" spans="1:9" s="150" customFormat="1" ht="29.25" customHeight="1" x14ac:dyDescent="0.15">
      <c r="A17" s="189"/>
      <c r="B17" s="189"/>
      <c r="C17" s="162">
        <v>100015</v>
      </c>
      <c r="D17" s="162" t="s">
        <v>27</v>
      </c>
      <c r="E17" s="162" t="s">
        <v>19</v>
      </c>
      <c r="F17" s="168" t="s">
        <v>16</v>
      </c>
      <c r="G17" s="168" t="s">
        <v>17</v>
      </c>
      <c r="H17" s="162">
        <v>10</v>
      </c>
      <c r="I17" s="178"/>
    </row>
    <row r="18" spans="1:9" s="150" customFormat="1" ht="29.25" customHeight="1" x14ac:dyDescent="0.15">
      <c r="A18" s="189"/>
      <c r="B18" s="189"/>
      <c r="C18" s="162">
        <v>100016</v>
      </c>
      <c r="D18" s="162" t="s">
        <v>28</v>
      </c>
      <c r="E18" s="162" t="s">
        <v>19</v>
      </c>
      <c r="F18" s="168" t="s">
        <v>16</v>
      </c>
      <c r="G18" s="168" t="s">
        <v>17</v>
      </c>
      <c r="H18" s="162">
        <v>6</v>
      </c>
      <c r="I18" s="178"/>
    </row>
    <row r="19" spans="1:9" s="150" customFormat="1" ht="29.25" customHeight="1" x14ac:dyDescent="0.15">
      <c r="A19" s="189"/>
      <c r="B19" s="189"/>
      <c r="C19" s="162">
        <v>100017</v>
      </c>
      <c r="D19" s="162" t="s">
        <v>29</v>
      </c>
      <c r="E19" s="162" t="s">
        <v>19</v>
      </c>
      <c r="F19" s="168" t="s">
        <v>16</v>
      </c>
      <c r="G19" s="168" t="s">
        <v>17</v>
      </c>
      <c r="H19" s="162">
        <v>26</v>
      </c>
      <c r="I19" s="178"/>
    </row>
    <row r="20" spans="1:9" s="150" customFormat="1" ht="29.25" customHeight="1" x14ac:dyDescent="0.15">
      <c r="A20" s="189"/>
      <c r="B20" s="189"/>
      <c r="C20" s="162">
        <v>100018</v>
      </c>
      <c r="D20" s="162" t="s">
        <v>30</v>
      </c>
      <c r="E20" s="162" t="s">
        <v>19</v>
      </c>
      <c r="F20" s="168" t="s">
        <v>16</v>
      </c>
      <c r="G20" s="168" t="s">
        <v>17</v>
      </c>
      <c r="H20" s="162">
        <v>4</v>
      </c>
      <c r="I20" s="178"/>
    </row>
    <row r="21" spans="1:9" s="150" customFormat="1" ht="29.25" customHeight="1" x14ac:dyDescent="0.15">
      <c r="A21" s="189"/>
      <c r="B21" s="189"/>
      <c r="C21" s="162">
        <v>100019</v>
      </c>
      <c r="D21" s="162" t="s">
        <v>31</v>
      </c>
      <c r="E21" s="162" t="s">
        <v>19</v>
      </c>
      <c r="F21" s="168" t="s">
        <v>16</v>
      </c>
      <c r="G21" s="168" t="s">
        <v>17</v>
      </c>
      <c r="H21" s="162">
        <v>16</v>
      </c>
      <c r="I21" s="178"/>
    </row>
    <row r="22" spans="1:9" s="150" customFormat="1" ht="29.25" customHeight="1" x14ac:dyDescent="0.15">
      <c r="A22" s="189"/>
      <c r="B22" s="189"/>
      <c r="C22" s="162">
        <v>100020</v>
      </c>
      <c r="D22" s="162" t="s">
        <v>32</v>
      </c>
      <c r="E22" s="162" t="s">
        <v>19</v>
      </c>
      <c r="F22" s="168" t="s">
        <v>16</v>
      </c>
      <c r="G22" s="168" t="s">
        <v>17</v>
      </c>
      <c r="H22" s="162">
        <v>18</v>
      </c>
      <c r="I22" s="178"/>
    </row>
    <row r="23" spans="1:9" s="150" customFormat="1" ht="29.25" customHeight="1" x14ac:dyDescent="0.15">
      <c r="A23" s="189"/>
      <c r="B23" s="189"/>
      <c r="C23" s="162">
        <v>100021</v>
      </c>
      <c r="D23" s="162" t="s">
        <v>33</v>
      </c>
      <c r="E23" s="162" t="s">
        <v>19</v>
      </c>
      <c r="F23" s="168" t="s">
        <v>16</v>
      </c>
      <c r="G23" s="168" t="s">
        <v>17</v>
      </c>
      <c r="H23" s="162">
        <v>6</v>
      </c>
      <c r="I23" s="178"/>
    </row>
    <row r="24" spans="1:9" s="150" customFormat="1" ht="29.25" customHeight="1" x14ac:dyDescent="0.15">
      <c r="A24" s="189"/>
      <c r="B24" s="189"/>
      <c r="C24" s="162">
        <v>100022</v>
      </c>
      <c r="D24" s="162" t="s">
        <v>34</v>
      </c>
      <c r="E24" s="162" t="s">
        <v>19</v>
      </c>
      <c r="F24" s="168" t="s">
        <v>16</v>
      </c>
      <c r="G24" s="168" t="s">
        <v>17</v>
      </c>
      <c r="H24" s="162">
        <v>20</v>
      </c>
      <c r="I24" s="178"/>
    </row>
    <row r="25" spans="1:9" s="150" customFormat="1" ht="29.25" customHeight="1" x14ac:dyDescent="0.15">
      <c r="A25" s="189"/>
      <c r="B25" s="189"/>
      <c r="C25" s="162">
        <v>100023</v>
      </c>
      <c r="D25" s="162" t="s">
        <v>35</v>
      </c>
      <c r="E25" s="162" t="s">
        <v>19</v>
      </c>
      <c r="F25" s="168" t="s">
        <v>16</v>
      </c>
      <c r="G25" s="168" t="s">
        <v>17</v>
      </c>
      <c r="H25" s="162">
        <v>18</v>
      </c>
      <c r="I25" s="178"/>
    </row>
    <row r="26" spans="1:9" s="150" customFormat="1" ht="29.25" customHeight="1" x14ac:dyDescent="0.15">
      <c r="A26" s="189"/>
      <c r="B26" s="189"/>
      <c r="C26" s="162">
        <v>100024</v>
      </c>
      <c r="D26" s="162" t="s">
        <v>36</v>
      </c>
      <c r="E26" s="162" t="s">
        <v>19</v>
      </c>
      <c r="F26" s="168" t="s">
        <v>16</v>
      </c>
      <c r="G26" s="168" t="s">
        <v>17</v>
      </c>
      <c r="H26" s="162">
        <v>18</v>
      </c>
      <c r="I26" s="178"/>
    </row>
    <row r="27" spans="1:9" s="150" customFormat="1" ht="29.25" customHeight="1" x14ac:dyDescent="0.15">
      <c r="A27" s="189"/>
      <c r="B27" s="189"/>
      <c r="C27" s="162">
        <v>100025</v>
      </c>
      <c r="D27" s="162" t="s">
        <v>37</v>
      </c>
      <c r="E27" s="162" t="s">
        <v>19</v>
      </c>
      <c r="F27" s="168" t="s">
        <v>16</v>
      </c>
      <c r="G27" s="168" t="s">
        <v>17</v>
      </c>
      <c r="H27" s="162">
        <v>4</v>
      </c>
      <c r="I27" s="178"/>
    </row>
    <row r="28" spans="1:9" s="150" customFormat="1" ht="29.25" customHeight="1" x14ac:dyDescent="0.15">
      <c r="A28" s="189"/>
      <c r="B28" s="189"/>
      <c r="C28" s="162">
        <v>100026</v>
      </c>
      <c r="D28" s="162" t="s">
        <v>38</v>
      </c>
      <c r="E28" s="162" t="s">
        <v>19</v>
      </c>
      <c r="F28" s="168" t="s">
        <v>16</v>
      </c>
      <c r="G28" s="168" t="s">
        <v>17</v>
      </c>
      <c r="H28" s="162">
        <v>2</v>
      </c>
      <c r="I28" s="178"/>
    </row>
    <row r="29" spans="1:9" s="150" customFormat="1" ht="29.25" customHeight="1" x14ac:dyDescent="0.15">
      <c r="A29" s="189"/>
      <c r="B29" s="189"/>
      <c r="C29" s="162">
        <v>100027</v>
      </c>
      <c r="D29" s="162" t="s">
        <v>39</v>
      </c>
      <c r="E29" s="162" t="s">
        <v>19</v>
      </c>
      <c r="F29" s="168" t="s">
        <v>16</v>
      </c>
      <c r="G29" s="168" t="s">
        <v>17</v>
      </c>
      <c r="H29" s="162">
        <v>2</v>
      </c>
      <c r="I29" s="178"/>
    </row>
    <row r="30" spans="1:9" s="150" customFormat="1" ht="29.25" customHeight="1" x14ac:dyDescent="0.15">
      <c r="A30" s="189"/>
      <c r="B30" s="189"/>
      <c r="C30" s="162">
        <v>100028</v>
      </c>
      <c r="D30" s="162" t="s">
        <v>40</v>
      </c>
      <c r="E30" s="162" t="s">
        <v>19</v>
      </c>
      <c r="F30" s="168" t="s">
        <v>16</v>
      </c>
      <c r="G30" s="168" t="s">
        <v>17</v>
      </c>
      <c r="H30" s="162">
        <v>24</v>
      </c>
      <c r="I30" s="178"/>
    </row>
    <row r="31" spans="1:9" s="150" customFormat="1" ht="29.25" customHeight="1" x14ac:dyDescent="0.15">
      <c r="A31" s="189"/>
      <c r="B31" s="189"/>
      <c r="C31" s="162">
        <v>100029</v>
      </c>
      <c r="D31" s="162" t="s">
        <v>41</v>
      </c>
      <c r="E31" s="169" t="s">
        <v>42</v>
      </c>
      <c r="F31" s="168" t="s">
        <v>16</v>
      </c>
      <c r="G31" s="168" t="s">
        <v>17</v>
      </c>
      <c r="H31" s="162">
        <v>2</v>
      </c>
      <c r="I31" s="178"/>
    </row>
    <row r="32" spans="1:9" s="150" customFormat="1" ht="29.25" customHeight="1" x14ac:dyDescent="0.15">
      <c r="A32" s="189"/>
      <c r="B32" s="189"/>
      <c r="C32" s="162">
        <v>100033</v>
      </c>
      <c r="D32" s="162" t="s">
        <v>43</v>
      </c>
      <c r="E32" s="169" t="s">
        <v>42</v>
      </c>
      <c r="F32" s="168" t="s">
        <v>16</v>
      </c>
      <c r="G32" s="168" t="s">
        <v>17</v>
      </c>
      <c r="H32" s="162">
        <v>2</v>
      </c>
      <c r="I32" s="178"/>
    </row>
    <row r="33" spans="1:9" s="150" customFormat="1" ht="29.25" customHeight="1" x14ac:dyDescent="0.15">
      <c r="A33" s="189"/>
      <c r="B33" s="189"/>
      <c r="C33" s="162">
        <v>100037</v>
      </c>
      <c r="D33" s="162" t="s">
        <v>44</v>
      </c>
      <c r="E33" s="162" t="s">
        <v>15</v>
      </c>
      <c r="F33" s="168" t="s">
        <v>16</v>
      </c>
      <c r="G33" s="168" t="s">
        <v>17</v>
      </c>
      <c r="H33" s="162">
        <v>28</v>
      </c>
      <c r="I33" s="178"/>
    </row>
    <row r="34" spans="1:9" s="150" customFormat="1" ht="29.25" customHeight="1" x14ac:dyDescent="0.15">
      <c r="A34" s="189"/>
      <c r="B34" s="189"/>
      <c r="C34" s="162">
        <v>100038</v>
      </c>
      <c r="D34" s="162" t="s">
        <v>45</v>
      </c>
      <c r="E34" s="162" t="s">
        <v>15</v>
      </c>
      <c r="F34" s="168" t="s">
        <v>16</v>
      </c>
      <c r="G34" s="168" t="s">
        <v>17</v>
      </c>
      <c r="H34" s="162">
        <v>8</v>
      </c>
      <c r="I34" s="178"/>
    </row>
    <row r="35" spans="1:9" s="150" customFormat="1" ht="29.25" customHeight="1" x14ac:dyDescent="0.15">
      <c r="A35" s="189"/>
      <c r="B35" s="189"/>
      <c r="C35" s="162">
        <v>100039</v>
      </c>
      <c r="D35" s="162" t="s">
        <v>46</v>
      </c>
      <c r="E35" s="169" t="s">
        <v>47</v>
      </c>
      <c r="F35" s="168" t="s">
        <v>16</v>
      </c>
      <c r="G35" s="168" t="s">
        <v>17</v>
      </c>
      <c r="H35" s="162">
        <v>8</v>
      </c>
      <c r="I35" s="178"/>
    </row>
    <row r="36" spans="1:9" s="150" customFormat="1" ht="29.25" customHeight="1" x14ac:dyDescent="0.15">
      <c r="A36" s="189"/>
      <c r="B36" s="189"/>
      <c r="C36" s="162">
        <v>100041</v>
      </c>
      <c r="D36" s="162" t="s">
        <v>48</v>
      </c>
      <c r="E36" s="169" t="s">
        <v>47</v>
      </c>
      <c r="F36" s="168" t="s">
        <v>16</v>
      </c>
      <c r="G36" s="168" t="s">
        <v>17</v>
      </c>
      <c r="H36" s="162">
        <v>12</v>
      </c>
      <c r="I36" s="178"/>
    </row>
    <row r="37" spans="1:9" s="150" customFormat="1" ht="29.25" customHeight="1" x14ac:dyDescent="0.15">
      <c r="A37" s="189"/>
      <c r="B37" s="189"/>
      <c r="C37" s="162">
        <v>100043</v>
      </c>
      <c r="D37" s="162" t="s">
        <v>49</v>
      </c>
      <c r="E37" s="169" t="s">
        <v>47</v>
      </c>
      <c r="F37" s="168" t="s">
        <v>16</v>
      </c>
      <c r="G37" s="168" t="s">
        <v>17</v>
      </c>
      <c r="H37" s="162">
        <v>50</v>
      </c>
      <c r="I37" s="178"/>
    </row>
    <row r="38" spans="1:9" s="150" customFormat="1" ht="29.25" customHeight="1" x14ac:dyDescent="0.15">
      <c r="A38" s="189"/>
      <c r="B38" s="189"/>
      <c r="C38" s="162">
        <v>100050</v>
      </c>
      <c r="D38" s="162" t="s">
        <v>50</v>
      </c>
      <c r="E38" s="162" t="s">
        <v>19</v>
      </c>
      <c r="F38" s="168" t="s">
        <v>16</v>
      </c>
      <c r="G38" s="168" t="s">
        <v>17</v>
      </c>
      <c r="H38" s="162">
        <v>18</v>
      </c>
      <c r="I38" s="178"/>
    </row>
    <row r="39" spans="1:9" s="150" customFormat="1" ht="29.25" customHeight="1" x14ac:dyDescent="0.15">
      <c r="A39" s="189"/>
      <c r="B39" s="189"/>
      <c r="C39" s="162">
        <v>100051</v>
      </c>
      <c r="D39" s="162" t="s">
        <v>51</v>
      </c>
      <c r="E39" s="162" t="s">
        <v>19</v>
      </c>
      <c r="F39" s="168" t="s">
        <v>16</v>
      </c>
      <c r="G39" s="168" t="s">
        <v>17</v>
      </c>
      <c r="H39" s="162">
        <v>2</v>
      </c>
      <c r="I39" s="178"/>
    </row>
    <row r="40" spans="1:9" s="150" customFormat="1" ht="29.25" customHeight="1" x14ac:dyDescent="0.15">
      <c r="A40" s="189"/>
      <c r="B40" s="189"/>
      <c r="C40" s="162">
        <v>100065</v>
      </c>
      <c r="D40" s="162" t="s">
        <v>52</v>
      </c>
      <c r="E40" s="169" t="s">
        <v>42</v>
      </c>
      <c r="F40" s="168" t="s">
        <v>16</v>
      </c>
      <c r="G40" s="168" t="s">
        <v>17</v>
      </c>
      <c r="H40" s="162">
        <v>2</v>
      </c>
      <c r="I40" s="178"/>
    </row>
    <row r="41" spans="1:9" s="150" customFormat="1" ht="29.25" customHeight="1" x14ac:dyDescent="0.15">
      <c r="A41" s="189"/>
      <c r="B41" s="189"/>
      <c r="C41" s="162">
        <v>100066</v>
      </c>
      <c r="D41" s="162" t="s">
        <v>53</v>
      </c>
      <c r="E41" s="169" t="s">
        <v>42</v>
      </c>
      <c r="F41" s="168" t="s">
        <v>16</v>
      </c>
      <c r="G41" s="168" t="s">
        <v>17</v>
      </c>
      <c r="H41" s="162">
        <v>8</v>
      </c>
      <c r="I41" s="178"/>
    </row>
    <row r="42" spans="1:9" s="150" customFormat="1" ht="29.25" customHeight="1" x14ac:dyDescent="0.15">
      <c r="A42" s="189"/>
      <c r="B42" s="189"/>
      <c r="C42" s="162">
        <v>258021</v>
      </c>
      <c r="D42" s="162" t="s">
        <v>54</v>
      </c>
      <c r="E42" s="169" t="s">
        <v>42</v>
      </c>
      <c r="F42" s="168" t="s">
        <v>16</v>
      </c>
      <c r="G42" s="168" t="s">
        <v>17</v>
      </c>
      <c r="H42" s="162">
        <v>2</v>
      </c>
      <c r="I42" s="178"/>
    </row>
    <row r="43" spans="1:9" s="150" customFormat="1" ht="29.25" customHeight="1" x14ac:dyDescent="0.15">
      <c r="A43" s="189"/>
      <c r="B43" s="189"/>
      <c r="C43" s="162">
        <v>350010</v>
      </c>
      <c r="D43" s="162" t="s">
        <v>55</v>
      </c>
      <c r="E43" s="169" t="s">
        <v>42</v>
      </c>
      <c r="F43" s="168" t="s">
        <v>16</v>
      </c>
      <c r="G43" s="168" t="s">
        <v>17</v>
      </c>
      <c r="H43" s="162">
        <v>6</v>
      </c>
      <c r="I43" s="178"/>
    </row>
    <row r="44" spans="1:9" s="150" customFormat="1" ht="29.25" customHeight="1" x14ac:dyDescent="0.15">
      <c r="A44" s="189"/>
      <c r="B44" s="189"/>
      <c r="C44" s="162">
        <v>364002</v>
      </c>
      <c r="D44" s="162" t="s">
        <v>56</v>
      </c>
      <c r="E44" s="169" t="s">
        <v>42</v>
      </c>
      <c r="F44" s="168" t="s">
        <v>16</v>
      </c>
      <c r="G44" s="168" t="s">
        <v>17</v>
      </c>
      <c r="H44" s="162">
        <v>2</v>
      </c>
      <c r="I44" s="178"/>
    </row>
    <row r="45" spans="1:9" s="150" customFormat="1" ht="27" customHeight="1" x14ac:dyDescent="0.15">
      <c r="A45" s="186" t="s">
        <v>57</v>
      </c>
      <c r="B45" s="187"/>
      <c r="C45" s="187"/>
      <c r="D45" s="188"/>
      <c r="E45" s="164"/>
      <c r="F45" s="168"/>
      <c r="G45" s="168"/>
      <c r="H45" s="166">
        <f>SUM(H46:H48,H51)</f>
        <v>14</v>
      </c>
      <c r="I45" s="178"/>
    </row>
    <row r="46" spans="1:9" s="150" customFormat="1" ht="29.1" customHeight="1" x14ac:dyDescent="0.15">
      <c r="A46" s="189" t="s">
        <v>58</v>
      </c>
      <c r="B46" s="189"/>
      <c r="C46" s="189"/>
      <c r="D46" s="162" t="s">
        <v>59</v>
      </c>
      <c r="E46" s="169" t="s">
        <v>42</v>
      </c>
      <c r="F46" s="171" t="s">
        <v>16</v>
      </c>
      <c r="G46" s="171" t="s">
        <v>17</v>
      </c>
      <c r="H46" s="162">
        <v>2</v>
      </c>
      <c r="I46" s="178"/>
    </row>
    <row r="47" spans="1:9" s="150" customFormat="1" ht="29.1" customHeight="1" x14ac:dyDescent="0.15">
      <c r="A47" s="189" t="s">
        <v>60</v>
      </c>
      <c r="B47" s="189"/>
      <c r="C47" s="189"/>
      <c r="D47" s="162" t="s">
        <v>61</v>
      </c>
      <c r="E47" s="169" t="s">
        <v>42</v>
      </c>
      <c r="F47" s="168" t="s">
        <v>16</v>
      </c>
      <c r="G47" s="168" t="s">
        <v>17</v>
      </c>
      <c r="H47" s="162">
        <v>2</v>
      </c>
      <c r="I47" s="178"/>
    </row>
    <row r="48" spans="1:9" s="150" customFormat="1" ht="29.1" customHeight="1" x14ac:dyDescent="0.15">
      <c r="A48" s="193" t="s">
        <v>62</v>
      </c>
      <c r="B48" s="199"/>
      <c r="C48" s="194"/>
      <c r="D48" s="166" t="s">
        <v>63</v>
      </c>
      <c r="E48" s="162"/>
      <c r="F48" s="168"/>
      <c r="G48" s="168"/>
      <c r="H48" s="166">
        <f>SUM(H49:H50)</f>
        <v>8</v>
      </c>
      <c r="I48" s="178"/>
    </row>
    <row r="49" spans="1:9" s="150" customFormat="1" ht="29.1" customHeight="1" x14ac:dyDescent="0.15">
      <c r="A49" s="195"/>
      <c r="B49" s="200"/>
      <c r="C49" s="196"/>
      <c r="D49" s="162" t="s">
        <v>64</v>
      </c>
      <c r="E49" s="169" t="s">
        <v>65</v>
      </c>
      <c r="F49" s="168" t="s">
        <v>16</v>
      </c>
      <c r="G49" s="168" t="s">
        <v>17</v>
      </c>
      <c r="H49" s="162">
        <v>6</v>
      </c>
      <c r="I49" s="178"/>
    </row>
    <row r="50" spans="1:9" s="150" customFormat="1" ht="29.1" customHeight="1" x14ac:dyDescent="0.15">
      <c r="A50" s="197"/>
      <c r="B50" s="201"/>
      <c r="C50" s="198"/>
      <c r="D50" s="162" t="s">
        <v>66</v>
      </c>
      <c r="E50" s="169" t="s">
        <v>65</v>
      </c>
      <c r="F50" s="168" t="s">
        <v>16</v>
      </c>
      <c r="G50" s="168" t="s">
        <v>17</v>
      </c>
      <c r="H50" s="162">
        <v>2</v>
      </c>
      <c r="I50" s="178"/>
    </row>
    <row r="51" spans="1:9" s="150" customFormat="1" ht="29.1" customHeight="1" x14ac:dyDescent="0.15">
      <c r="A51" s="189" t="s">
        <v>67</v>
      </c>
      <c r="B51" s="189"/>
      <c r="C51" s="189"/>
      <c r="D51" s="162" t="s">
        <v>68</v>
      </c>
      <c r="E51" s="162" t="s">
        <v>19</v>
      </c>
      <c r="F51" s="168" t="s">
        <v>16</v>
      </c>
      <c r="G51" s="168" t="s">
        <v>17</v>
      </c>
      <c r="H51" s="162">
        <v>2</v>
      </c>
      <c r="I51" s="178"/>
    </row>
    <row r="52" spans="1:9" s="150" customFormat="1" ht="27" customHeight="1" x14ac:dyDescent="0.15">
      <c r="A52" s="190" t="s">
        <v>69</v>
      </c>
      <c r="B52" s="190"/>
      <c r="C52" s="190"/>
      <c r="D52" s="190"/>
      <c r="E52" s="172"/>
      <c r="F52" s="173"/>
      <c r="G52" s="173"/>
      <c r="H52" s="166">
        <f>H53+H64+H75+H82+H96+H110+H122+H137+H142+H151+H163+H176+H184+H199</f>
        <v>2756</v>
      </c>
      <c r="I52" s="178"/>
    </row>
    <row r="53" spans="1:9" s="150" customFormat="1" ht="27" customHeight="1" x14ac:dyDescent="0.15">
      <c r="A53" s="193" t="s">
        <v>70</v>
      </c>
      <c r="B53" s="194"/>
      <c r="C53" s="186" t="s">
        <v>71</v>
      </c>
      <c r="D53" s="188"/>
      <c r="E53" s="166"/>
      <c r="F53" s="170"/>
      <c r="G53" s="168"/>
      <c r="H53" s="166">
        <f>SUM(H54:H63)</f>
        <v>428</v>
      </c>
      <c r="I53" s="178"/>
    </row>
    <row r="54" spans="1:9" s="150" customFormat="1" ht="30" customHeight="1" x14ac:dyDescent="0.15">
      <c r="A54" s="195"/>
      <c r="B54" s="196"/>
      <c r="C54" s="189" t="s">
        <v>72</v>
      </c>
      <c r="D54" s="189"/>
      <c r="E54" s="162" t="s">
        <v>47</v>
      </c>
      <c r="F54" s="174"/>
      <c r="G54" s="168" t="s">
        <v>73</v>
      </c>
      <c r="H54" s="162">
        <v>178</v>
      </c>
      <c r="I54" s="178"/>
    </row>
    <row r="55" spans="1:9" s="150" customFormat="1" ht="30" customHeight="1" x14ac:dyDescent="0.15">
      <c r="A55" s="195"/>
      <c r="B55" s="196"/>
      <c r="C55" s="189" t="s">
        <v>74</v>
      </c>
      <c r="D55" s="189"/>
      <c r="E55" s="162" t="s">
        <v>47</v>
      </c>
      <c r="F55" s="174"/>
      <c r="G55" s="168" t="s">
        <v>73</v>
      </c>
      <c r="H55" s="162">
        <v>26</v>
      </c>
      <c r="I55" s="178"/>
    </row>
    <row r="56" spans="1:9" s="150" customFormat="1" ht="53.1" customHeight="1" x14ac:dyDescent="0.15">
      <c r="A56" s="195"/>
      <c r="B56" s="196"/>
      <c r="C56" s="189" t="s">
        <v>75</v>
      </c>
      <c r="D56" s="189"/>
      <c r="E56" s="162" t="s">
        <v>47</v>
      </c>
      <c r="F56" s="174"/>
      <c r="G56" s="168" t="s">
        <v>73</v>
      </c>
      <c r="H56" s="162">
        <v>28</v>
      </c>
      <c r="I56" s="162" t="s">
        <v>76</v>
      </c>
    </row>
    <row r="57" spans="1:9" s="150" customFormat="1" ht="30" customHeight="1" x14ac:dyDescent="0.15">
      <c r="A57" s="195"/>
      <c r="B57" s="196"/>
      <c r="C57" s="189" t="s">
        <v>77</v>
      </c>
      <c r="D57" s="189"/>
      <c r="E57" s="162" t="s">
        <v>47</v>
      </c>
      <c r="F57" s="174"/>
      <c r="G57" s="168" t="s">
        <v>73</v>
      </c>
      <c r="H57" s="162">
        <v>28</v>
      </c>
      <c r="I57" s="178"/>
    </row>
    <row r="58" spans="1:9" s="150" customFormat="1" ht="30" customHeight="1" x14ac:dyDescent="0.15">
      <c r="A58" s="195"/>
      <c r="B58" s="196"/>
      <c r="C58" s="189" t="s">
        <v>78</v>
      </c>
      <c r="D58" s="189"/>
      <c r="E58" s="162" t="s">
        <v>47</v>
      </c>
      <c r="F58" s="174"/>
      <c r="G58" s="168" t="s">
        <v>73</v>
      </c>
      <c r="H58" s="162">
        <v>24</v>
      </c>
      <c r="I58" s="178"/>
    </row>
    <row r="59" spans="1:9" s="150" customFormat="1" ht="30" customHeight="1" x14ac:dyDescent="0.15">
      <c r="A59" s="195"/>
      <c r="B59" s="196"/>
      <c r="C59" s="189" t="s">
        <v>4757</v>
      </c>
      <c r="D59" s="189"/>
      <c r="E59" s="162" t="s">
        <v>47</v>
      </c>
      <c r="F59" s="174"/>
      <c r="G59" s="168" t="s">
        <v>73</v>
      </c>
      <c r="H59" s="162">
        <v>38</v>
      </c>
      <c r="I59" s="178" t="s">
        <v>4756</v>
      </c>
    </row>
    <row r="60" spans="1:9" s="150" customFormat="1" ht="30" customHeight="1" x14ac:dyDescent="0.15">
      <c r="A60" s="195"/>
      <c r="B60" s="196"/>
      <c r="C60" s="189" t="s">
        <v>80</v>
      </c>
      <c r="D60" s="189"/>
      <c r="E60" s="162" t="s">
        <v>47</v>
      </c>
      <c r="F60" s="174"/>
      <c r="G60" s="168" t="s">
        <v>73</v>
      </c>
      <c r="H60" s="162">
        <v>32</v>
      </c>
      <c r="I60" s="178"/>
    </row>
    <row r="61" spans="1:9" s="150" customFormat="1" ht="30" customHeight="1" x14ac:dyDescent="0.15">
      <c r="A61" s="195"/>
      <c r="B61" s="196"/>
      <c r="C61" s="189" t="s">
        <v>81</v>
      </c>
      <c r="D61" s="189"/>
      <c r="E61" s="162" t="s">
        <v>47</v>
      </c>
      <c r="F61" s="174"/>
      <c r="G61" s="168" t="s">
        <v>73</v>
      </c>
      <c r="H61" s="162">
        <v>26</v>
      </c>
      <c r="I61" s="178"/>
    </row>
    <row r="62" spans="1:9" s="150" customFormat="1" ht="30" customHeight="1" x14ac:dyDescent="0.15">
      <c r="A62" s="195"/>
      <c r="B62" s="196"/>
      <c r="C62" s="191" t="s">
        <v>82</v>
      </c>
      <c r="D62" s="192"/>
      <c r="E62" s="162" t="s">
        <v>47</v>
      </c>
      <c r="F62" s="174"/>
      <c r="G62" s="168" t="s">
        <v>73</v>
      </c>
      <c r="H62" s="162">
        <v>28</v>
      </c>
      <c r="I62" s="178"/>
    </row>
    <row r="63" spans="1:9" s="150" customFormat="1" ht="30" customHeight="1" x14ac:dyDescent="0.15">
      <c r="A63" s="197"/>
      <c r="B63" s="198"/>
      <c r="C63" s="189" t="s">
        <v>83</v>
      </c>
      <c r="D63" s="189"/>
      <c r="E63" s="162" t="s">
        <v>47</v>
      </c>
      <c r="F63" s="174"/>
      <c r="G63" s="168" t="s">
        <v>73</v>
      </c>
      <c r="H63" s="162">
        <v>20</v>
      </c>
      <c r="I63" s="178"/>
    </row>
    <row r="64" spans="1:9" s="150" customFormat="1" ht="30" customHeight="1" x14ac:dyDescent="0.15">
      <c r="A64" s="193" t="s">
        <v>84</v>
      </c>
      <c r="B64" s="194"/>
      <c r="C64" s="187" t="s">
        <v>85</v>
      </c>
      <c r="D64" s="188"/>
      <c r="E64" s="166"/>
      <c r="F64" s="174"/>
      <c r="G64" s="168"/>
      <c r="H64" s="166">
        <f>SUM(H65:H74)</f>
        <v>170</v>
      </c>
      <c r="I64" s="178"/>
    </row>
    <row r="65" spans="1:9" s="150" customFormat="1" ht="30" customHeight="1" x14ac:dyDescent="0.15">
      <c r="A65" s="195"/>
      <c r="B65" s="196"/>
      <c r="C65" s="189" t="s">
        <v>86</v>
      </c>
      <c r="D65" s="189"/>
      <c r="E65" s="162" t="s">
        <v>47</v>
      </c>
      <c r="F65" s="174"/>
      <c r="G65" s="168" t="s">
        <v>73</v>
      </c>
      <c r="H65" s="162">
        <v>50</v>
      </c>
      <c r="I65" s="178"/>
    </row>
    <row r="66" spans="1:9" s="150" customFormat="1" ht="30" customHeight="1" x14ac:dyDescent="0.15">
      <c r="A66" s="195"/>
      <c r="B66" s="196"/>
      <c r="C66" s="189" t="s">
        <v>87</v>
      </c>
      <c r="D66" s="189"/>
      <c r="E66" s="162" t="s">
        <v>47</v>
      </c>
      <c r="F66" s="174"/>
      <c r="G66" s="168" t="s">
        <v>73</v>
      </c>
      <c r="H66" s="162">
        <v>18</v>
      </c>
      <c r="I66" s="178"/>
    </row>
    <row r="67" spans="1:9" s="150" customFormat="1" ht="30" customHeight="1" x14ac:dyDescent="0.15">
      <c r="A67" s="195"/>
      <c r="B67" s="196"/>
      <c r="C67" s="189" t="s">
        <v>88</v>
      </c>
      <c r="D67" s="189"/>
      <c r="E67" s="162" t="s">
        <v>47</v>
      </c>
      <c r="F67" s="174"/>
      <c r="G67" s="168" t="s">
        <v>73</v>
      </c>
      <c r="H67" s="162">
        <v>20</v>
      </c>
      <c r="I67" s="178"/>
    </row>
    <row r="68" spans="1:9" s="150" customFormat="1" ht="30" customHeight="1" x14ac:dyDescent="0.15">
      <c r="A68" s="195"/>
      <c r="B68" s="196"/>
      <c r="C68" s="189" t="s">
        <v>89</v>
      </c>
      <c r="D68" s="189"/>
      <c r="E68" s="162" t="s">
        <v>47</v>
      </c>
      <c r="F68" s="174"/>
      <c r="G68" s="168" t="s">
        <v>73</v>
      </c>
      <c r="H68" s="162">
        <v>14</v>
      </c>
      <c r="I68" s="178"/>
    </row>
    <row r="69" spans="1:9" s="150" customFormat="1" ht="30" customHeight="1" x14ac:dyDescent="0.15">
      <c r="A69" s="195"/>
      <c r="B69" s="196"/>
      <c r="C69" s="189" t="s">
        <v>90</v>
      </c>
      <c r="D69" s="189"/>
      <c r="E69" s="162" t="s">
        <v>47</v>
      </c>
      <c r="F69" s="174"/>
      <c r="G69" s="168" t="s">
        <v>73</v>
      </c>
      <c r="H69" s="162">
        <v>12</v>
      </c>
      <c r="I69" s="178"/>
    </row>
    <row r="70" spans="1:9" s="150" customFormat="1" ht="30" customHeight="1" x14ac:dyDescent="0.15">
      <c r="A70" s="195"/>
      <c r="B70" s="196"/>
      <c r="C70" s="189" t="s">
        <v>91</v>
      </c>
      <c r="D70" s="189"/>
      <c r="E70" s="162" t="s">
        <v>47</v>
      </c>
      <c r="F70" s="174"/>
      <c r="G70" s="168" t="s">
        <v>73</v>
      </c>
      <c r="H70" s="162">
        <v>6</v>
      </c>
      <c r="I70" s="178"/>
    </row>
    <row r="71" spans="1:9" s="150" customFormat="1" ht="30" customHeight="1" x14ac:dyDescent="0.15">
      <c r="A71" s="195"/>
      <c r="B71" s="196"/>
      <c r="C71" s="189" t="s">
        <v>92</v>
      </c>
      <c r="D71" s="189"/>
      <c r="E71" s="162" t="s">
        <v>47</v>
      </c>
      <c r="F71" s="174"/>
      <c r="G71" s="168" t="s">
        <v>73</v>
      </c>
      <c r="H71" s="162">
        <v>20</v>
      </c>
      <c r="I71" s="178"/>
    </row>
    <row r="72" spans="1:9" s="150" customFormat="1" ht="30" customHeight="1" x14ac:dyDescent="0.15">
      <c r="A72" s="195"/>
      <c r="B72" s="196"/>
      <c r="C72" s="189" t="s">
        <v>93</v>
      </c>
      <c r="D72" s="189"/>
      <c r="E72" s="162" t="s">
        <v>47</v>
      </c>
      <c r="F72" s="174"/>
      <c r="G72" s="168" t="s">
        <v>73</v>
      </c>
      <c r="H72" s="162">
        <v>16</v>
      </c>
      <c r="I72" s="178"/>
    </row>
    <row r="73" spans="1:9" s="150" customFormat="1" ht="30" customHeight="1" x14ac:dyDescent="0.15">
      <c r="A73" s="195"/>
      <c r="B73" s="196"/>
      <c r="C73" s="189" t="s">
        <v>94</v>
      </c>
      <c r="D73" s="189"/>
      <c r="E73" s="162" t="s">
        <v>47</v>
      </c>
      <c r="F73" s="174"/>
      <c r="G73" s="168" t="s">
        <v>73</v>
      </c>
      <c r="H73" s="162">
        <v>6</v>
      </c>
      <c r="I73" s="178"/>
    </row>
    <row r="74" spans="1:9" s="150" customFormat="1" ht="30" customHeight="1" x14ac:dyDescent="0.15">
      <c r="A74" s="197"/>
      <c r="B74" s="198"/>
      <c r="C74" s="189" t="s">
        <v>95</v>
      </c>
      <c r="D74" s="189"/>
      <c r="E74" s="162" t="s">
        <v>47</v>
      </c>
      <c r="F74" s="174"/>
      <c r="G74" s="168" t="s">
        <v>73</v>
      </c>
      <c r="H74" s="162">
        <v>8</v>
      </c>
      <c r="I74" s="178"/>
    </row>
    <row r="75" spans="1:9" s="150" customFormat="1" ht="27" customHeight="1" x14ac:dyDescent="0.15">
      <c r="A75" s="193" t="s">
        <v>96</v>
      </c>
      <c r="B75" s="194"/>
      <c r="C75" s="187" t="s">
        <v>97</v>
      </c>
      <c r="D75" s="188"/>
      <c r="E75" s="166"/>
      <c r="F75" s="174"/>
      <c r="G75" s="168"/>
      <c r="H75" s="166">
        <f>SUM(H76:H81)</f>
        <v>118</v>
      </c>
      <c r="I75" s="178"/>
    </row>
    <row r="76" spans="1:9" s="150" customFormat="1" ht="27" customHeight="1" x14ac:dyDescent="0.15">
      <c r="A76" s="195"/>
      <c r="B76" s="196"/>
      <c r="C76" s="191" t="s">
        <v>98</v>
      </c>
      <c r="D76" s="192"/>
      <c r="E76" s="162" t="s">
        <v>47</v>
      </c>
      <c r="F76" s="174"/>
      <c r="G76" s="168" t="s">
        <v>73</v>
      </c>
      <c r="H76" s="162">
        <v>40</v>
      </c>
      <c r="I76" s="178"/>
    </row>
    <row r="77" spans="1:9" s="150" customFormat="1" ht="27" customHeight="1" x14ac:dyDescent="0.15">
      <c r="A77" s="195"/>
      <c r="B77" s="196"/>
      <c r="C77" s="191" t="s">
        <v>99</v>
      </c>
      <c r="D77" s="192"/>
      <c r="E77" s="162" t="s">
        <v>47</v>
      </c>
      <c r="F77" s="174"/>
      <c r="G77" s="168" t="s">
        <v>73</v>
      </c>
      <c r="H77" s="162">
        <v>26</v>
      </c>
      <c r="I77" s="178"/>
    </row>
    <row r="78" spans="1:9" s="150" customFormat="1" ht="27" customHeight="1" x14ac:dyDescent="0.15">
      <c r="A78" s="195"/>
      <c r="B78" s="196"/>
      <c r="C78" s="191" t="s">
        <v>100</v>
      </c>
      <c r="D78" s="192"/>
      <c r="E78" s="162" t="s">
        <v>47</v>
      </c>
      <c r="F78" s="174"/>
      <c r="G78" s="168" t="s">
        <v>73</v>
      </c>
      <c r="H78" s="162">
        <v>18</v>
      </c>
      <c r="I78" s="178"/>
    </row>
    <row r="79" spans="1:9" s="150" customFormat="1" ht="27" customHeight="1" x14ac:dyDescent="0.15">
      <c r="A79" s="195"/>
      <c r="B79" s="196"/>
      <c r="C79" s="191" t="s">
        <v>101</v>
      </c>
      <c r="D79" s="192"/>
      <c r="E79" s="162" t="s">
        <v>47</v>
      </c>
      <c r="F79" s="174"/>
      <c r="G79" s="168" t="s">
        <v>73</v>
      </c>
      <c r="H79" s="162">
        <v>22</v>
      </c>
      <c r="I79" s="178"/>
    </row>
    <row r="80" spans="1:9" s="150" customFormat="1" ht="27" customHeight="1" x14ac:dyDescent="0.15">
      <c r="A80" s="195"/>
      <c r="B80" s="196"/>
      <c r="C80" s="191" t="s">
        <v>102</v>
      </c>
      <c r="D80" s="192"/>
      <c r="E80" s="162" t="s">
        <v>47</v>
      </c>
      <c r="F80" s="174"/>
      <c r="G80" s="168" t="s">
        <v>73</v>
      </c>
      <c r="H80" s="162">
        <v>10</v>
      </c>
      <c r="I80" s="178"/>
    </row>
    <row r="81" spans="1:9" s="150" customFormat="1" ht="27" customHeight="1" x14ac:dyDescent="0.15">
      <c r="A81" s="197"/>
      <c r="B81" s="198"/>
      <c r="C81" s="191" t="s">
        <v>103</v>
      </c>
      <c r="D81" s="192"/>
      <c r="E81" s="162" t="s">
        <v>47</v>
      </c>
      <c r="F81" s="174"/>
      <c r="G81" s="168" t="s">
        <v>73</v>
      </c>
      <c r="H81" s="162">
        <v>2</v>
      </c>
      <c r="I81" s="178"/>
    </row>
    <row r="82" spans="1:9" s="150" customFormat="1" ht="27" customHeight="1" x14ac:dyDescent="0.15">
      <c r="A82" s="193" t="s">
        <v>104</v>
      </c>
      <c r="B82" s="194"/>
      <c r="C82" s="190" t="s">
        <v>105</v>
      </c>
      <c r="D82" s="190"/>
      <c r="E82" s="166"/>
      <c r="F82" s="174"/>
      <c r="G82" s="168"/>
      <c r="H82" s="166">
        <f>SUM(H83:H95)</f>
        <v>274</v>
      </c>
      <c r="I82" s="178"/>
    </row>
    <row r="83" spans="1:9" s="150" customFormat="1" ht="27" customHeight="1" x14ac:dyDescent="0.15">
      <c r="A83" s="195"/>
      <c r="B83" s="196"/>
      <c r="C83" s="189" t="s">
        <v>106</v>
      </c>
      <c r="D83" s="189"/>
      <c r="E83" s="162" t="s">
        <v>47</v>
      </c>
      <c r="F83" s="174"/>
      <c r="G83" s="168" t="s">
        <v>73</v>
      </c>
      <c r="H83" s="162">
        <v>68</v>
      </c>
      <c r="I83" s="178"/>
    </row>
    <row r="84" spans="1:9" s="150" customFormat="1" ht="27" customHeight="1" x14ac:dyDescent="0.15">
      <c r="A84" s="195"/>
      <c r="B84" s="196"/>
      <c r="C84" s="189" t="s">
        <v>107</v>
      </c>
      <c r="D84" s="189"/>
      <c r="E84" s="162" t="s">
        <v>47</v>
      </c>
      <c r="F84" s="174"/>
      <c r="G84" s="168" t="s">
        <v>73</v>
      </c>
      <c r="H84" s="162">
        <v>10</v>
      </c>
      <c r="I84" s="178"/>
    </row>
    <row r="85" spans="1:9" s="150" customFormat="1" ht="27" customHeight="1" x14ac:dyDescent="0.15">
      <c r="A85" s="195"/>
      <c r="B85" s="196"/>
      <c r="C85" s="189" t="s">
        <v>108</v>
      </c>
      <c r="D85" s="189"/>
      <c r="E85" s="162" t="s">
        <v>47</v>
      </c>
      <c r="F85" s="174"/>
      <c r="G85" s="168" t="s">
        <v>73</v>
      </c>
      <c r="H85" s="162">
        <v>16</v>
      </c>
      <c r="I85" s="178"/>
    </row>
    <row r="86" spans="1:9" s="150" customFormat="1" ht="27" customHeight="1" x14ac:dyDescent="0.15">
      <c r="A86" s="195"/>
      <c r="B86" s="196"/>
      <c r="C86" s="189" t="s">
        <v>109</v>
      </c>
      <c r="D86" s="189"/>
      <c r="E86" s="162" t="s">
        <v>47</v>
      </c>
      <c r="F86" s="174"/>
      <c r="G86" s="168" t="s">
        <v>73</v>
      </c>
      <c r="H86" s="162">
        <v>20</v>
      </c>
      <c r="I86" s="178"/>
    </row>
    <row r="87" spans="1:9" s="150" customFormat="1" ht="27" customHeight="1" x14ac:dyDescent="0.15">
      <c r="A87" s="195"/>
      <c r="B87" s="196"/>
      <c r="C87" s="189" t="s">
        <v>110</v>
      </c>
      <c r="D87" s="189"/>
      <c r="E87" s="162" t="s">
        <v>47</v>
      </c>
      <c r="F87" s="174"/>
      <c r="G87" s="168" t="s">
        <v>73</v>
      </c>
      <c r="H87" s="162">
        <v>8</v>
      </c>
      <c r="I87" s="178"/>
    </row>
    <row r="88" spans="1:9" s="150" customFormat="1" ht="27" customHeight="1" x14ac:dyDescent="0.15">
      <c r="A88" s="195"/>
      <c r="B88" s="196"/>
      <c r="C88" s="189" t="s">
        <v>111</v>
      </c>
      <c r="D88" s="189"/>
      <c r="E88" s="162" t="s">
        <v>47</v>
      </c>
      <c r="F88" s="174"/>
      <c r="G88" s="168" t="s">
        <v>73</v>
      </c>
      <c r="H88" s="162">
        <v>8</v>
      </c>
      <c r="I88" s="178"/>
    </row>
    <row r="89" spans="1:9" s="150" customFormat="1" ht="27" customHeight="1" x14ac:dyDescent="0.15">
      <c r="A89" s="195"/>
      <c r="B89" s="196"/>
      <c r="C89" s="189" t="s">
        <v>112</v>
      </c>
      <c r="D89" s="189"/>
      <c r="E89" s="162" t="s">
        <v>47</v>
      </c>
      <c r="F89" s="174"/>
      <c r="G89" s="168" t="s">
        <v>73</v>
      </c>
      <c r="H89" s="162">
        <v>14</v>
      </c>
      <c r="I89" s="178"/>
    </row>
    <row r="90" spans="1:9" s="150" customFormat="1" ht="27" customHeight="1" x14ac:dyDescent="0.15">
      <c r="A90" s="195"/>
      <c r="B90" s="196"/>
      <c r="C90" s="189" t="s">
        <v>113</v>
      </c>
      <c r="D90" s="189"/>
      <c r="E90" s="162" t="s">
        <v>47</v>
      </c>
      <c r="F90" s="174"/>
      <c r="G90" s="168" t="s">
        <v>73</v>
      </c>
      <c r="H90" s="162">
        <v>12</v>
      </c>
      <c r="I90" s="178"/>
    </row>
    <row r="91" spans="1:9" s="150" customFormat="1" ht="27" customHeight="1" x14ac:dyDescent="0.15">
      <c r="A91" s="195"/>
      <c r="B91" s="196"/>
      <c r="C91" s="189" t="s">
        <v>114</v>
      </c>
      <c r="D91" s="189"/>
      <c r="E91" s="162" t="s">
        <v>47</v>
      </c>
      <c r="F91" s="174"/>
      <c r="G91" s="168" t="s">
        <v>73</v>
      </c>
      <c r="H91" s="162">
        <v>12</v>
      </c>
      <c r="I91" s="178"/>
    </row>
    <row r="92" spans="1:9" s="150" customFormat="1" ht="27" customHeight="1" x14ac:dyDescent="0.15">
      <c r="A92" s="195"/>
      <c r="B92" s="196"/>
      <c r="C92" s="189" t="s">
        <v>115</v>
      </c>
      <c r="D92" s="189"/>
      <c r="E92" s="162" t="s">
        <v>47</v>
      </c>
      <c r="F92" s="174"/>
      <c r="G92" s="168" t="s">
        <v>73</v>
      </c>
      <c r="H92" s="162">
        <v>18</v>
      </c>
      <c r="I92" s="178"/>
    </row>
    <row r="93" spans="1:9" s="150" customFormat="1" ht="27" customHeight="1" x14ac:dyDescent="0.15">
      <c r="A93" s="195"/>
      <c r="B93" s="196"/>
      <c r="C93" s="189" t="s">
        <v>116</v>
      </c>
      <c r="D93" s="189"/>
      <c r="E93" s="162" t="s">
        <v>47</v>
      </c>
      <c r="F93" s="174"/>
      <c r="G93" s="168" t="s">
        <v>73</v>
      </c>
      <c r="H93" s="162">
        <v>20</v>
      </c>
      <c r="I93" s="178"/>
    </row>
    <row r="94" spans="1:9" s="150" customFormat="1" ht="27" customHeight="1" x14ac:dyDescent="0.15">
      <c r="A94" s="195"/>
      <c r="B94" s="196"/>
      <c r="C94" s="189" t="s">
        <v>117</v>
      </c>
      <c r="D94" s="189"/>
      <c r="E94" s="162" t="s">
        <v>47</v>
      </c>
      <c r="F94" s="174"/>
      <c r="G94" s="168" t="s">
        <v>73</v>
      </c>
      <c r="H94" s="162">
        <v>36</v>
      </c>
      <c r="I94" s="178"/>
    </row>
    <row r="95" spans="1:9" s="150" customFormat="1" ht="27" customHeight="1" x14ac:dyDescent="0.15">
      <c r="A95" s="197"/>
      <c r="B95" s="198"/>
      <c r="C95" s="189" t="s">
        <v>118</v>
      </c>
      <c r="D95" s="189"/>
      <c r="E95" s="162" t="s">
        <v>47</v>
      </c>
      <c r="F95" s="174"/>
      <c r="G95" s="168" t="s">
        <v>73</v>
      </c>
      <c r="H95" s="162">
        <v>32</v>
      </c>
      <c r="I95" s="178"/>
    </row>
    <row r="96" spans="1:9" s="150" customFormat="1" ht="27" customHeight="1" x14ac:dyDescent="0.15">
      <c r="A96" s="193" t="s">
        <v>119</v>
      </c>
      <c r="B96" s="194"/>
      <c r="C96" s="186" t="s">
        <v>120</v>
      </c>
      <c r="D96" s="188"/>
      <c r="E96" s="166"/>
      <c r="F96" s="174"/>
      <c r="G96" s="168"/>
      <c r="H96" s="166">
        <f>SUM(H97:H109)</f>
        <v>256</v>
      </c>
      <c r="I96" s="178"/>
    </row>
    <row r="97" spans="1:9" s="150" customFormat="1" ht="27" customHeight="1" x14ac:dyDescent="0.15">
      <c r="A97" s="195"/>
      <c r="B97" s="196"/>
      <c r="C97" s="191" t="s">
        <v>121</v>
      </c>
      <c r="D97" s="192"/>
      <c r="E97" s="162" t="s">
        <v>47</v>
      </c>
      <c r="F97" s="174"/>
      <c r="G97" s="168" t="s">
        <v>73</v>
      </c>
      <c r="H97" s="162">
        <v>52</v>
      </c>
      <c r="I97" s="178"/>
    </row>
    <row r="98" spans="1:9" s="150" customFormat="1" ht="27" customHeight="1" x14ac:dyDescent="0.15">
      <c r="A98" s="195"/>
      <c r="B98" s="196"/>
      <c r="C98" s="191" t="s">
        <v>122</v>
      </c>
      <c r="D98" s="192"/>
      <c r="E98" s="162" t="s">
        <v>47</v>
      </c>
      <c r="F98" s="174"/>
      <c r="G98" s="168" t="s">
        <v>73</v>
      </c>
      <c r="H98" s="162">
        <v>12</v>
      </c>
      <c r="I98" s="178"/>
    </row>
    <row r="99" spans="1:9" s="150" customFormat="1" ht="27" customHeight="1" x14ac:dyDescent="0.15">
      <c r="A99" s="195"/>
      <c r="B99" s="196"/>
      <c r="C99" s="191" t="s">
        <v>123</v>
      </c>
      <c r="D99" s="192"/>
      <c r="E99" s="162" t="s">
        <v>47</v>
      </c>
      <c r="F99" s="174"/>
      <c r="G99" s="168" t="s">
        <v>73</v>
      </c>
      <c r="H99" s="162">
        <v>26</v>
      </c>
      <c r="I99" s="178"/>
    </row>
    <row r="100" spans="1:9" s="150" customFormat="1" ht="27" customHeight="1" x14ac:dyDescent="0.15">
      <c r="A100" s="195"/>
      <c r="B100" s="196"/>
      <c r="C100" s="191" t="s">
        <v>124</v>
      </c>
      <c r="D100" s="192"/>
      <c r="E100" s="162" t="s">
        <v>47</v>
      </c>
      <c r="F100" s="174"/>
      <c r="G100" s="168" t="s">
        <v>73</v>
      </c>
      <c r="H100" s="162">
        <v>8</v>
      </c>
      <c r="I100" s="178"/>
    </row>
    <row r="101" spans="1:9" s="150" customFormat="1" ht="27" customHeight="1" x14ac:dyDescent="0.15">
      <c r="A101" s="195"/>
      <c r="B101" s="196"/>
      <c r="C101" s="191" t="s">
        <v>125</v>
      </c>
      <c r="D101" s="192"/>
      <c r="E101" s="162" t="s">
        <v>47</v>
      </c>
      <c r="F101" s="174"/>
      <c r="G101" s="168" t="s">
        <v>73</v>
      </c>
      <c r="H101" s="162">
        <v>16</v>
      </c>
      <c r="I101" s="178"/>
    </row>
    <row r="102" spans="1:9" s="150" customFormat="1" ht="27" customHeight="1" x14ac:dyDescent="0.15">
      <c r="A102" s="195"/>
      <c r="B102" s="196"/>
      <c r="C102" s="191" t="s">
        <v>126</v>
      </c>
      <c r="D102" s="192"/>
      <c r="E102" s="162" t="s">
        <v>47</v>
      </c>
      <c r="F102" s="174"/>
      <c r="G102" s="168" t="s">
        <v>73</v>
      </c>
      <c r="H102" s="162">
        <v>18</v>
      </c>
      <c r="I102" s="178"/>
    </row>
    <row r="103" spans="1:9" s="150" customFormat="1" ht="27" customHeight="1" x14ac:dyDescent="0.15">
      <c r="A103" s="195"/>
      <c r="B103" s="196"/>
      <c r="C103" s="191" t="s">
        <v>127</v>
      </c>
      <c r="D103" s="192"/>
      <c r="E103" s="162" t="s">
        <v>47</v>
      </c>
      <c r="F103" s="174"/>
      <c r="G103" s="168" t="s">
        <v>73</v>
      </c>
      <c r="H103" s="162">
        <v>22</v>
      </c>
      <c r="I103" s="178"/>
    </row>
    <row r="104" spans="1:9" s="150" customFormat="1" ht="27" customHeight="1" x14ac:dyDescent="0.15">
      <c r="A104" s="195"/>
      <c r="B104" s="196"/>
      <c r="C104" s="191" t="s">
        <v>128</v>
      </c>
      <c r="D104" s="192"/>
      <c r="E104" s="162" t="s">
        <v>47</v>
      </c>
      <c r="F104" s="174"/>
      <c r="G104" s="168" t="s">
        <v>73</v>
      </c>
      <c r="H104" s="162">
        <v>24</v>
      </c>
      <c r="I104" s="178"/>
    </row>
    <row r="105" spans="1:9" s="150" customFormat="1" ht="27" customHeight="1" x14ac:dyDescent="0.15">
      <c r="A105" s="195"/>
      <c r="B105" s="196"/>
      <c r="C105" s="191" t="s">
        <v>129</v>
      </c>
      <c r="D105" s="192"/>
      <c r="E105" s="162" t="s">
        <v>47</v>
      </c>
      <c r="F105" s="174"/>
      <c r="G105" s="168" t="s">
        <v>73</v>
      </c>
      <c r="H105" s="162">
        <v>12</v>
      </c>
      <c r="I105" s="178"/>
    </row>
    <row r="106" spans="1:9" s="150" customFormat="1" ht="27" customHeight="1" x14ac:dyDescent="0.15">
      <c r="A106" s="195"/>
      <c r="B106" s="196"/>
      <c r="C106" s="191" t="s">
        <v>130</v>
      </c>
      <c r="D106" s="192"/>
      <c r="E106" s="162" t="s">
        <v>47</v>
      </c>
      <c r="F106" s="174"/>
      <c r="G106" s="168" t="s">
        <v>73</v>
      </c>
      <c r="H106" s="162">
        <v>22</v>
      </c>
      <c r="I106" s="178"/>
    </row>
    <row r="107" spans="1:9" s="150" customFormat="1" ht="27" customHeight="1" x14ac:dyDescent="0.15">
      <c r="A107" s="195"/>
      <c r="B107" s="196"/>
      <c r="C107" s="191" t="s">
        <v>131</v>
      </c>
      <c r="D107" s="192"/>
      <c r="E107" s="162" t="s">
        <v>47</v>
      </c>
      <c r="F107" s="174"/>
      <c r="G107" s="168" t="s">
        <v>73</v>
      </c>
      <c r="H107" s="162">
        <v>20</v>
      </c>
      <c r="I107" s="178"/>
    </row>
    <row r="108" spans="1:9" s="150" customFormat="1" ht="27" customHeight="1" x14ac:dyDescent="0.15">
      <c r="A108" s="195"/>
      <c r="B108" s="196"/>
      <c r="C108" s="191" t="s">
        <v>132</v>
      </c>
      <c r="D108" s="192"/>
      <c r="E108" s="162" t="s">
        <v>47</v>
      </c>
      <c r="F108" s="174"/>
      <c r="G108" s="168" t="s">
        <v>73</v>
      </c>
      <c r="H108" s="162">
        <v>6</v>
      </c>
      <c r="I108" s="178"/>
    </row>
    <row r="109" spans="1:9" s="150" customFormat="1" ht="27" customHeight="1" x14ac:dyDescent="0.15">
      <c r="A109" s="197"/>
      <c r="B109" s="198"/>
      <c r="C109" s="191" t="s">
        <v>133</v>
      </c>
      <c r="D109" s="192"/>
      <c r="E109" s="162" t="s">
        <v>47</v>
      </c>
      <c r="F109" s="174"/>
      <c r="G109" s="168" t="s">
        <v>73</v>
      </c>
      <c r="H109" s="162">
        <v>18</v>
      </c>
      <c r="I109" s="178"/>
    </row>
    <row r="110" spans="1:9" s="150" customFormat="1" ht="27" customHeight="1" x14ac:dyDescent="0.15">
      <c r="A110" s="193" t="s">
        <v>134</v>
      </c>
      <c r="B110" s="194"/>
      <c r="C110" s="190" t="s">
        <v>135</v>
      </c>
      <c r="D110" s="190"/>
      <c r="E110" s="166"/>
      <c r="F110" s="174"/>
      <c r="G110" s="168"/>
      <c r="H110" s="166">
        <f>SUM(H111:H121)</f>
        <v>214</v>
      </c>
      <c r="I110" s="178"/>
    </row>
    <row r="111" spans="1:9" s="150" customFormat="1" ht="29.25" customHeight="1" x14ac:dyDescent="0.15">
      <c r="A111" s="195"/>
      <c r="B111" s="196"/>
      <c r="C111" s="189" t="s">
        <v>136</v>
      </c>
      <c r="D111" s="189"/>
      <c r="E111" s="162" t="s">
        <v>47</v>
      </c>
      <c r="F111" s="174"/>
      <c r="G111" s="168" t="s">
        <v>73</v>
      </c>
      <c r="H111" s="162">
        <v>56</v>
      </c>
      <c r="I111" s="178"/>
    </row>
    <row r="112" spans="1:9" s="150" customFormat="1" ht="29.25" customHeight="1" x14ac:dyDescent="0.15">
      <c r="A112" s="195"/>
      <c r="B112" s="196"/>
      <c r="C112" s="189" t="s">
        <v>137</v>
      </c>
      <c r="D112" s="189"/>
      <c r="E112" s="162" t="s">
        <v>47</v>
      </c>
      <c r="F112" s="174"/>
      <c r="G112" s="168" t="s">
        <v>73</v>
      </c>
      <c r="H112" s="162">
        <v>38</v>
      </c>
      <c r="I112" s="178"/>
    </row>
    <row r="113" spans="1:9" s="150" customFormat="1" ht="29.25" customHeight="1" x14ac:dyDescent="0.15">
      <c r="A113" s="195"/>
      <c r="B113" s="196"/>
      <c r="C113" s="191" t="s">
        <v>138</v>
      </c>
      <c r="D113" s="192"/>
      <c r="E113" s="162" t="s">
        <v>47</v>
      </c>
      <c r="F113" s="174"/>
      <c r="G113" s="168" t="s">
        <v>73</v>
      </c>
      <c r="H113" s="162">
        <v>2</v>
      </c>
      <c r="I113" s="178"/>
    </row>
    <row r="114" spans="1:9" s="150" customFormat="1" ht="29.25" customHeight="1" x14ac:dyDescent="0.15">
      <c r="A114" s="195"/>
      <c r="B114" s="196"/>
      <c r="C114" s="191" t="s">
        <v>139</v>
      </c>
      <c r="D114" s="192"/>
      <c r="E114" s="162" t="s">
        <v>47</v>
      </c>
      <c r="F114" s="174"/>
      <c r="G114" s="168" t="s">
        <v>73</v>
      </c>
      <c r="H114" s="162">
        <v>14</v>
      </c>
      <c r="I114" s="178"/>
    </row>
    <row r="115" spans="1:9" s="150" customFormat="1" ht="29.25" customHeight="1" x14ac:dyDescent="0.15">
      <c r="A115" s="195"/>
      <c r="B115" s="196"/>
      <c r="C115" s="191" t="s">
        <v>140</v>
      </c>
      <c r="D115" s="192"/>
      <c r="E115" s="162" t="s">
        <v>47</v>
      </c>
      <c r="F115" s="174"/>
      <c r="G115" s="168" t="s">
        <v>73</v>
      </c>
      <c r="H115" s="162">
        <v>10</v>
      </c>
      <c r="I115" s="178"/>
    </row>
    <row r="116" spans="1:9" s="150" customFormat="1" ht="29.25" customHeight="1" x14ac:dyDescent="0.15">
      <c r="A116" s="195"/>
      <c r="B116" s="196"/>
      <c r="C116" s="189" t="s">
        <v>141</v>
      </c>
      <c r="D116" s="189"/>
      <c r="E116" s="162" t="s">
        <v>47</v>
      </c>
      <c r="F116" s="174"/>
      <c r="G116" s="168" t="s">
        <v>73</v>
      </c>
      <c r="H116" s="162">
        <v>16</v>
      </c>
      <c r="I116" s="178"/>
    </row>
    <row r="117" spans="1:9" s="150" customFormat="1" ht="29.25" customHeight="1" x14ac:dyDescent="0.15">
      <c r="A117" s="195"/>
      <c r="B117" s="196"/>
      <c r="C117" s="189" t="s">
        <v>142</v>
      </c>
      <c r="D117" s="189"/>
      <c r="E117" s="162" t="s">
        <v>47</v>
      </c>
      <c r="F117" s="174"/>
      <c r="G117" s="168" t="s">
        <v>73</v>
      </c>
      <c r="H117" s="162">
        <v>28</v>
      </c>
      <c r="I117" s="178"/>
    </row>
    <row r="118" spans="1:9" s="150" customFormat="1" ht="29.25" customHeight="1" x14ac:dyDescent="0.15">
      <c r="A118" s="195"/>
      <c r="B118" s="196"/>
      <c r="C118" s="189" t="s">
        <v>143</v>
      </c>
      <c r="D118" s="189"/>
      <c r="E118" s="162" t="s">
        <v>47</v>
      </c>
      <c r="F118" s="174"/>
      <c r="G118" s="168" t="s">
        <v>73</v>
      </c>
      <c r="H118" s="162">
        <v>4</v>
      </c>
      <c r="I118" s="178"/>
    </row>
    <row r="119" spans="1:9" s="150" customFormat="1" ht="29.25" customHeight="1" x14ac:dyDescent="0.15">
      <c r="A119" s="195"/>
      <c r="B119" s="196"/>
      <c r="C119" s="189" t="s">
        <v>144</v>
      </c>
      <c r="D119" s="189"/>
      <c r="E119" s="162" t="s">
        <v>47</v>
      </c>
      <c r="F119" s="174"/>
      <c r="G119" s="168" t="s">
        <v>73</v>
      </c>
      <c r="H119" s="162">
        <v>2</v>
      </c>
      <c r="I119" s="178"/>
    </row>
    <row r="120" spans="1:9" s="150" customFormat="1" ht="29.25" customHeight="1" x14ac:dyDescent="0.15">
      <c r="A120" s="195"/>
      <c r="B120" s="196"/>
      <c r="C120" s="189" t="s">
        <v>145</v>
      </c>
      <c r="D120" s="189"/>
      <c r="E120" s="162" t="s">
        <v>47</v>
      </c>
      <c r="F120" s="174"/>
      <c r="G120" s="168" t="s">
        <v>73</v>
      </c>
      <c r="H120" s="162">
        <v>32</v>
      </c>
      <c r="I120" s="178"/>
    </row>
    <row r="121" spans="1:9" s="150" customFormat="1" ht="29.25" customHeight="1" x14ac:dyDescent="0.15">
      <c r="A121" s="197"/>
      <c r="B121" s="198"/>
      <c r="C121" s="189" t="s">
        <v>146</v>
      </c>
      <c r="D121" s="189"/>
      <c r="E121" s="162" t="s">
        <v>47</v>
      </c>
      <c r="F121" s="174"/>
      <c r="G121" s="168" t="s">
        <v>73</v>
      </c>
      <c r="H121" s="162">
        <v>12</v>
      </c>
      <c r="I121" s="178"/>
    </row>
    <row r="122" spans="1:9" s="150" customFormat="1" ht="27" customHeight="1" x14ac:dyDescent="0.15">
      <c r="A122" s="193" t="s">
        <v>147</v>
      </c>
      <c r="B122" s="194"/>
      <c r="C122" s="190" t="s">
        <v>148</v>
      </c>
      <c r="D122" s="190"/>
      <c r="E122" s="166"/>
      <c r="F122" s="174"/>
      <c r="G122" s="168"/>
      <c r="H122" s="166">
        <f>SUM(H123:H136)</f>
        <v>210</v>
      </c>
      <c r="I122" s="178"/>
    </row>
    <row r="123" spans="1:9" s="150" customFormat="1" ht="45.75" customHeight="1" x14ac:dyDescent="0.15">
      <c r="A123" s="195"/>
      <c r="B123" s="196"/>
      <c r="C123" s="189" t="s">
        <v>149</v>
      </c>
      <c r="D123" s="189"/>
      <c r="E123" s="162" t="s">
        <v>47</v>
      </c>
      <c r="F123" s="174"/>
      <c r="G123" s="168" t="s">
        <v>73</v>
      </c>
      <c r="H123" s="162">
        <v>76</v>
      </c>
      <c r="I123" s="286"/>
    </row>
    <row r="124" spans="1:9" s="150" customFormat="1" ht="30.75" customHeight="1" x14ac:dyDescent="0.15">
      <c r="A124" s="195"/>
      <c r="B124" s="196"/>
      <c r="C124" s="189" t="s">
        <v>150</v>
      </c>
      <c r="D124" s="189"/>
      <c r="E124" s="162" t="s">
        <v>47</v>
      </c>
      <c r="F124" s="174"/>
      <c r="G124" s="168" t="s">
        <v>73</v>
      </c>
      <c r="H124" s="162">
        <v>20</v>
      </c>
      <c r="I124" s="178"/>
    </row>
    <row r="125" spans="1:9" s="150" customFormat="1" ht="30.75" customHeight="1" x14ac:dyDescent="0.15">
      <c r="A125" s="195"/>
      <c r="B125" s="196"/>
      <c r="C125" s="189" t="s">
        <v>151</v>
      </c>
      <c r="D125" s="189"/>
      <c r="E125" s="162" t="s">
        <v>47</v>
      </c>
      <c r="F125" s="174"/>
      <c r="G125" s="168" t="s">
        <v>73</v>
      </c>
      <c r="H125" s="162">
        <v>26</v>
      </c>
      <c r="I125" s="178"/>
    </row>
    <row r="126" spans="1:9" s="150" customFormat="1" ht="30.75" customHeight="1" x14ac:dyDescent="0.15">
      <c r="A126" s="195"/>
      <c r="B126" s="196"/>
      <c r="C126" s="191" t="s">
        <v>152</v>
      </c>
      <c r="D126" s="192"/>
      <c r="E126" s="162" t="s">
        <v>47</v>
      </c>
      <c r="F126" s="174"/>
      <c r="G126" s="168" t="s">
        <v>73</v>
      </c>
      <c r="H126" s="162">
        <v>4</v>
      </c>
      <c r="I126" s="178"/>
    </row>
    <row r="127" spans="1:9" s="150" customFormat="1" ht="30.75" customHeight="1" x14ac:dyDescent="0.15">
      <c r="A127" s="195"/>
      <c r="B127" s="196"/>
      <c r="C127" s="191" t="s">
        <v>153</v>
      </c>
      <c r="D127" s="192"/>
      <c r="E127" s="162" t="s">
        <v>47</v>
      </c>
      <c r="F127" s="174"/>
      <c r="G127" s="168" t="s">
        <v>73</v>
      </c>
      <c r="H127" s="162">
        <v>2</v>
      </c>
      <c r="I127" s="178"/>
    </row>
    <row r="128" spans="1:9" s="150" customFormat="1" ht="30.75" customHeight="1" x14ac:dyDescent="0.15">
      <c r="A128" s="195"/>
      <c r="B128" s="196"/>
      <c r="C128" s="191" t="s">
        <v>154</v>
      </c>
      <c r="D128" s="192"/>
      <c r="E128" s="162" t="s">
        <v>47</v>
      </c>
      <c r="F128" s="174"/>
      <c r="G128" s="168" t="s">
        <v>73</v>
      </c>
      <c r="H128" s="162">
        <v>2</v>
      </c>
      <c r="I128" s="178"/>
    </row>
    <row r="129" spans="1:9" s="150" customFormat="1" ht="30.75" customHeight="1" x14ac:dyDescent="0.15">
      <c r="A129" s="195"/>
      <c r="B129" s="196"/>
      <c r="C129" s="191" t="s">
        <v>155</v>
      </c>
      <c r="D129" s="192"/>
      <c r="E129" s="162" t="s">
        <v>47</v>
      </c>
      <c r="F129" s="174"/>
      <c r="G129" s="168" t="s">
        <v>73</v>
      </c>
      <c r="H129" s="162">
        <v>2</v>
      </c>
      <c r="I129" s="178"/>
    </row>
    <row r="130" spans="1:9" s="150" customFormat="1" ht="30.75" customHeight="1" x14ac:dyDescent="0.15">
      <c r="A130" s="195"/>
      <c r="B130" s="196"/>
      <c r="C130" s="189" t="s">
        <v>156</v>
      </c>
      <c r="D130" s="189"/>
      <c r="E130" s="162" t="s">
        <v>47</v>
      </c>
      <c r="F130" s="174"/>
      <c r="G130" s="168" t="s">
        <v>73</v>
      </c>
      <c r="H130" s="162">
        <v>2</v>
      </c>
      <c r="I130" s="178"/>
    </row>
    <row r="131" spans="1:9" s="150" customFormat="1" ht="30.75" customHeight="1" x14ac:dyDescent="0.15">
      <c r="A131" s="195"/>
      <c r="B131" s="196"/>
      <c r="C131" s="191" t="s">
        <v>157</v>
      </c>
      <c r="D131" s="192"/>
      <c r="E131" s="162" t="s">
        <v>47</v>
      </c>
      <c r="F131" s="174"/>
      <c r="G131" s="168" t="s">
        <v>73</v>
      </c>
      <c r="H131" s="162">
        <v>6</v>
      </c>
      <c r="I131" s="178"/>
    </row>
    <row r="132" spans="1:9" s="150" customFormat="1" ht="30.75" customHeight="1" x14ac:dyDescent="0.15">
      <c r="A132" s="195"/>
      <c r="B132" s="196"/>
      <c r="C132" s="189" t="s">
        <v>158</v>
      </c>
      <c r="D132" s="189"/>
      <c r="E132" s="162" t="s">
        <v>47</v>
      </c>
      <c r="F132" s="174"/>
      <c r="G132" s="168" t="s">
        <v>73</v>
      </c>
      <c r="H132" s="162">
        <v>4</v>
      </c>
      <c r="I132" s="178"/>
    </row>
    <row r="133" spans="1:9" s="150" customFormat="1" ht="30.75" customHeight="1" x14ac:dyDescent="0.15">
      <c r="A133" s="195"/>
      <c r="B133" s="196"/>
      <c r="C133" s="191" t="s">
        <v>159</v>
      </c>
      <c r="D133" s="192"/>
      <c r="E133" s="162" t="s">
        <v>47</v>
      </c>
      <c r="F133" s="174"/>
      <c r="G133" s="168" t="s">
        <v>73</v>
      </c>
      <c r="H133" s="162">
        <v>24</v>
      </c>
      <c r="I133" s="178"/>
    </row>
    <row r="134" spans="1:9" s="150" customFormat="1" ht="30.75" customHeight="1" x14ac:dyDescent="0.15">
      <c r="A134" s="195"/>
      <c r="B134" s="196"/>
      <c r="C134" s="189" t="s">
        <v>160</v>
      </c>
      <c r="D134" s="189"/>
      <c r="E134" s="162" t="s">
        <v>47</v>
      </c>
      <c r="F134" s="174"/>
      <c r="G134" s="168" t="s">
        <v>73</v>
      </c>
      <c r="H134" s="162">
        <v>8</v>
      </c>
      <c r="I134" s="178"/>
    </row>
    <row r="135" spans="1:9" s="150" customFormat="1" ht="30.75" customHeight="1" x14ac:dyDescent="0.15">
      <c r="A135" s="195"/>
      <c r="B135" s="196"/>
      <c r="C135" s="189" t="s">
        <v>161</v>
      </c>
      <c r="D135" s="189"/>
      <c r="E135" s="162" t="s">
        <v>47</v>
      </c>
      <c r="F135" s="174"/>
      <c r="G135" s="168" t="s">
        <v>73</v>
      </c>
      <c r="H135" s="162">
        <v>18</v>
      </c>
      <c r="I135" s="178"/>
    </row>
    <row r="136" spans="1:9" s="150" customFormat="1" ht="30.75" customHeight="1" x14ac:dyDescent="0.15">
      <c r="A136" s="197"/>
      <c r="B136" s="198"/>
      <c r="C136" s="189" t="s">
        <v>162</v>
      </c>
      <c r="D136" s="189"/>
      <c r="E136" s="162" t="s">
        <v>47</v>
      </c>
      <c r="F136" s="174"/>
      <c r="G136" s="168" t="s">
        <v>73</v>
      </c>
      <c r="H136" s="162">
        <v>16</v>
      </c>
      <c r="I136" s="178"/>
    </row>
    <row r="137" spans="1:9" s="150" customFormat="1" ht="27" customHeight="1" x14ac:dyDescent="0.15">
      <c r="A137" s="193" t="s">
        <v>163</v>
      </c>
      <c r="B137" s="194"/>
      <c r="C137" s="190" t="s">
        <v>164</v>
      </c>
      <c r="D137" s="190"/>
      <c r="E137" s="166"/>
      <c r="F137" s="174"/>
      <c r="G137" s="168"/>
      <c r="H137" s="166">
        <f>SUM(H138:H141)</f>
        <v>38</v>
      </c>
      <c r="I137" s="178"/>
    </row>
    <row r="138" spans="1:9" s="150" customFormat="1" ht="27" customHeight="1" x14ac:dyDescent="0.15">
      <c r="A138" s="195"/>
      <c r="B138" s="196"/>
      <c r="C138" s="191" t="s">
        <v>165</v>
      </c>
      <c r="D138" s="192"/>
      <c r="E138" s="162" t="s">
        <v>47</v>
      </c>
      <c r="F138" s="174"/>
      <c r="G138" s="168" t="s">
        <v>73</v>
      </c>
      <c r="H138" s="162">
        <v>10</v>
      </c>
      <c r="I138" s="178"/>
    </row>
    <row r="139" spans="1:9" s="150" customFormat="1" ht="27" customHeight="1" x14ac:dyDescent="0.15">
      <c r="A139" s="195"/>
      <c r="B139" s="196"/>
      <c r="C139" s="191" t="s">
        <v>166</v>
      </c>
      <c r="D139" s="192"/>
      <c r="E139" s="162" t="s">
        <v>47</v>
      </c>
      <c r="F139" s="174"/>
      <c r="G139" s="168" t="s">
        <v>73</v>
      </c>
      <c r="H139" s="162">
        <v>16</v>
      </c>
      <c r="I139" s="178"/>
    </row>
    <row r="140" spans="1:9" s="150" customFormat="1" ht="27" customHeight="1" x14ac:dyDescent="0.15">
      <c r="A140" s="195"/>
      <c r="B140" s="196"/>
      <c r="C140" s="191" t="s">
        <v>167</v>
      </c>
      <c r="D140" s="192"/>
      <c r="E140" s="162" t="s">
        <v>47</v>
      </c>
      <c r="F140" s="174"/>
      <c r="G140" s="168" t="s">
        <v>73</v>
      </c>
      <c r="H140" s="162">
        <v>10</v>
      </c>
      <c r="I140" s="178"/>
    </row>
    <row r="141" spans="1:9" s="150" customFormat="1" ht="27" customHeight="1" x14ac:dyDescent="0.15">
      <c r="A141" s="197"/>
      <c r="B141" s="198"/>
      <c r="C141" s="191" t="s">
        <v>168</v>
      </c>
      <c r="D141" s="192"/>
      <c r="E141" s="162" t="s">
        <v>47</v>
      </c>
      <c r="F141" s="174"/>
      <c r="G141" s="168" t="s">
        <v>73</v>
      </c>
      <c r="H141" s="162">
        <v>2</v>
      </c>
      <c r="I141" s="178"/>
    </row>
    <row r="142" spans="1:9" s="150" customFormat="1" ht="27" customHeight="1" x14ac:dyDescent="0.15">
      <c r="A142" s="193" t="s">
        <v>169</v>
      </c>
      <c r="B142" s="194"/>
      <c r="C142" s="186" t="s">
        <v>170</v>
      </c>
      <c r="D142" s="188"/>
      <c r="E142" s="166"/>
      <c r="F142" s="174"/>
      <c r="G142" s="168"/>
      <c r="H142" s="166">
        <f>SUM(H143:H150)</f>
        <v>142</v>
      </c>
      <c r="I142" s="178"/>
    </row>
    <row r="143" spans="1:9" s="150" customFormat="1" ht="27" customHeight="1" x14ac:dyDescent="0.15">
      <c r="A143" s="195"/>
      <c r="B143" s="196"/>
      <c r="C143" s="189" t="s">
        <v>171</v>
      </c>
      <c r="D143" s="189"/>
      <c r="E143" s="162" t="s">
        <v>47</v>
      </c>
      <c r="F143" s="174"/>
      <c r="G143" s="168" t="s">
        <v>73</v>
      </c>
      <c r="H143" s="162">
        <v>12</v>
      </c>
      <c r="I143" s="178"/>
    </row>
    <row r="144" spans="1:9" s="150" customFormat="1" ht="27" customHeight="1" x14ac:dyDescent="0.15">
      <c r="A144" s="195"/>
      <c r="B144" s="196"/>
      <c r="C144" s="189" t="s">
        <v>172</v>
      </c>
      <c r="D144" s="189"/>
      <c r="E144" s="162" t="s">
        <v>47</v>
      </c>
      <c r="F144" s="174"/>
      <c r="G144" s="168" t="s">
        <v>73</v>
      </c>
      <c r="H144" s="162">
        <v>8</v>
      </c>
      <c r="I144" s="178"/>
    </row>
    <row r="145" spans="1:9" s="150" customFormat="1" ht="27" customHeight="1" x14ac:dyDescent="0.15">
      <c r="A145" s="195"/>
      <c r="B145" s="196"/>
      <c r="C145" s="189" t="s">
        <v>173</v>
      </c>
      <c r="D145" s="189"/>
      <c r="E145" s="162" t="s">
        <v>47</v>
      </c>
      <c r="F145" s="174"/>
      <c r="G145" s="168" t="s">
        <v>73</v>
      </c>
      <c r="H145" s="162">
        <v>18</v>
      </c>
      <c r="I145" s="178"/>
    </row>
    <row r="146" spans="1:9" s="150" customFormat="1" ht="27" customHeight="1" x14ac:dyDescent="0.15">
      <c r="A146" s="195"/>
      <c r="B146" s="196"/>
      <c r="C146" s="191" t="s">
        <v>174</v>
      </c>
      <c r="D146" s="192"/>
      <c r="E146" s="162" t="s">
        <v>47</v>
      </c>
      <c r="F146" s="174"/>
      <c r="G146" s="168" t="s">
        <v>73</v>
      </c>
      <c r="H146" s="162">
        <v>2</v>
      </c>
      <c r="I146" s="178"/>
    </row>
    <row r="147" spans="1:9" s="150" customFormat="1" ht="27" customHeight="1" x14ac:dyDescent="0.15">
      <c r="A147" s="195"/>
      <c r="B147" s="196"/>
      <c r="C147" s="189" t="s">
        <v>175</v>
      </c>
      <c r="D147" s="189"/>
      <c r="E147" s="162" t="s">
        <v>47</v>
      </c>
      <c r="F147" s="174"/>
      <c r="G147" s="168" t="s">
        <v>73</v>
      </c>
      <c r="H147" s="162">
        <v>22</v>
      </c>
      <c r="I147" s="178"/>
    </row>
    <row r="148" spans="1:9" s="150" customFormat="1" ht="27" customHeight="1" x14ac:dyDescent="0.15">
      <c r="A148" s="195"/>
      <c r="B148" s="196"/>
      <c r="C148" s="191" t="s">
        <v>176</v>
      </c>
      <c r="D148" s="192"/>
      <c r="E148" s="162" t="s">
        <v>47</v>
      </c>
      <c r="F148" s="174"/>
      <c r="G148" s="168" t="s">
        <v>73</v>
      </c>
      <c r="H148" s="162">
        <v>24</v>
      </c>
      <c r="I148" s="178"/>
    </row>
    <row r="149" spans="1:9" s="150" customFormat="1" ht="27" customHeight="1" x14ac:dyDescent="0.15">
      <c r="A149" s="195"/>
      <c r="B149" s="196"/>
      <c r="C149" s="189" t="s">
        <v>177</v>
      </c>
      <c r="D149" s="189"/>
      <c r="E149" s="162" t="s">
        <v>47</v>
      </c>
      <c r="F149" s="174"/>
      <c r="G149" s="168" t="s">
        <v>73</v>
      </c>
      <c r="H149" s="162">
        <v>30</v>
      </c>
      <c r="I149" s="178"/>
    </row>
    <row r="150" spans="1:9" s="150" customFormat="1" ht="27" customHeight="1" x14ac:dyDescent="0.15">
      <c r="A150" s="197"/>
      <c r="B150" s="198"/>
      <c r="C150" s="189" t="s">
        <v>178</v>
      </c>
      <c r="D150" s="189"/>
      <c r="E150" s="162" t="s">
        <v>47</v>
      </c>
      <c r="F150" s="174"/>
      <c r="G150" s="168" t="s">
        <v>73</v>
      </c>
      <c r="H150" s="162">
        <v>26</v>
      </c>
      <c r="I150" s="178"/>
    </row>
    <row r="151" spans="1:9" s="150" customFormat="1" ht="27" customHeight="1" x14ac:dyDescent="0.15">
      <c r="A151" s="193" t="s">
        <v>179</v>
      </c>
      <c r="B151" s="194"/>
      <c r="C151" s="190" t="s">
        <v>180</v>
      </c>
      <c r="D151" s="190"/>
      <c r="E151" s="166"/>
      <c r="F151" s="174"/>
      <c r="G151" s="168"/>
      <c r="H151" s="166">
        <f>SUM(H152:H162)</f>
        <v>208</v>
      </c>
      <c r="I151" s="178"/>
    </row>
    <row r="152" spans="1:9" s="150" customFormat="1" ht="26.25" customHeight="1" x14ac:dyDescent="0.15">
      <c r="A152" s="195"/>
      <c r="B152" s="196"/>
      <c r="C152" s="189" t="s">
        <v>181</v>
      </c>
      <c r="D152" s="189"/>
      <c r="E152" s="162" t="s">
        <v>47</v>
      </c>
      <c r="F152" s="174"/>
      <c r="G152" s="168" t="s">
        <v>73</v>
      </c>
      <c r="H152" s="162">
        <v>42</v>
      </c>
      <c r="I152" s="178"/>
    </row>
    <row r="153" spans="1:9" s="150" customFormat="1" ht="26.25" customHeight="1" x14ac:dyDescent="0.15">
      <c r="A153" s="195"/>
      <c r="B153" s="196"/>
      <c r="C153" s="189" t="s">
        <v>182</v>
      </c>
      <c r="D153" s="189"/>
      <c r="E153" s="162" t="s">
        <v>47</v>
      </c>
      <c r="F153" s="174"/>
      <c r="G153" s="168" t="s">
        <v>73</v>
      </c>
      <c r="H153" s="162">
        <v>20</v>
      </c>
      <c r="I153" s="178"/>
    </row>
    <row r="154" spans="1:9" s="150" customFormat="1" ht="26.25" customHeight="1" x14ac:dyDescent="0.15">
      <c r="A154" s="195"/>
      <c r="B154" s="196"/>
      <c r="C154" s="189" t="s">
        <v>183</v>
      </c>
      <c r="D154" s="189"/>
      <c r="E154" s="162" t="s">
        <v>47</v>
      </c>
      <c r="F154" s="174"/>
      <c r="G154" s="168" t="s">
        <v>73</v>
      </c>
      <c r="H154" s="162">
        <v>22</v>
      </c>
      <c r="I154" s="178"/>
    </row>
    <row r="155" spans="1:9" s="150" customFormat="1" ht="26.25" customHeight="1" x14ac:dyDescent="0.15">
      <c r="A155" s="195"/>
      <c r="B155" s="196"/>
      <c r="C155" s="189" t="s">
        <v>184</v>
      </c>
      <c r="D155" s="189"/>
      <c r="E155" s="162" t="s">
        <v>47</v>
      </c>
      <c r="F155" s="174"/>
      <c r="G155" s="168" t="s">
        <v>73</v>
      </c>
      <c r="H155" s="162">
        <v>6</v>
      </c>
      <c r="I155" s="178"/>
    </row>
    <row r="156" spans="1:9" s="150" customFormat="1" ht="26.25" customHeight="1" x14ac:dyDescent="0.15">
      <c r="A156" s="195"/>
      <c r="B156" s="196"/>
      <c r="C156" s="189" t="s">
        <v>185</v>
      </c>
      <c r="D156" s="189"/>
      <c r="E156" s="162" t="s">
        <v>47</v>
      </c>
      <c r="F156" s="174"/>
      <c r="G156" s="168" t="s">
        <v>73</v>
      </c>
      <c r="H156" s="162">
        <v>32</v>
      </c>
      <c r="I156" s="178"/>
    </row>
    <row r="157" spans="1:9" s="150" customFormat="1" ht="26.25" customHeight="1" x14ac:dyDescent="0.15">
      <c r="A157" s="195"/>
      <c r="B157" s="196"/>
      <c r="C157" s="189" t="s">
        <v>186</v>
      </c>
      <c r="D157" s="189"/>
      <c r="E157" s="162" t="s">
        <v>47</v>
      </c>
      <c r="F157" s="174"/>
      <c r="G157" s="168" t="s">
        <v>73</v>
      </c>
      <c r="H157" s="162">
        <v>2</v>
      </c>
      <c r="I157" s="178"/>
    </row>
    <row r="158" spans="1:9" s="150" customFormat="1" ht="26.25" customHeight="1" x14ac:dyDescent="0.15">
      <c r="A158" s="195"/>
      <c r="B158" s="196"/>
      <c r="C158" s="191" t="s">
        <v>187</v>
      </c>
      <c r="D158" s="192"/>
      <c r="E158" s="162" t="s">
        <v>47</v>
      </c>
      <c r="F158" s="174"/>
      <c r="G158" s="168" t="s">
        <v>73</v>
      </c>
      <c r="H158" s="162">
        <v>2</v>
      </c>
      <c r="I158" s="178"/>
    </row>
    <row r="159" spans="1:9" s="150" customFormat="1" ht="26.25" customHeight="1" x14ac:dyDescent="0.15">
      <c r="A159" s="195"/>
      <c r="B159" s="196"/>
      <c r="C159" s="189" t="s">
        <v>188</v>
      </c>
      <c r="D159" s="189"/>
      <c r="E159" s="162" t="s">
        <v>47</v>
      </c>
      <c r="F159" s="174"/>
      <c r="G159" s="168" t="s">
        <v>73</v>
      </c>
      <c r="H159" s="162">
        <v>16</v>
      </c>
      <c r="I159" s="178"/>
    </row>
    <row r="160" spans="1:9" s="150" customFormat="1" ht="26.25" customHeight="1" x14ac:dyDescent="0.15">
      <c r="A160" s="195"/>
      <c r="B160" s="196"/>
      <c r="C160" s="191" t="s">
        <v>189</v>
      </c>
      <c r="D160" s="192"/>
      <c r="E160" s="162" t="s">
        <v>47</v>
      </c>
      <c r="F160" s="174"/>
      <c r="G160" s="168" t="s">
        <v>73</v>
      </c>
      <c r="H160" s="162">
        <v>18</v>
      </c>
      <c r="I160" s="178"/>
    </row>
    <row r="161" spans="1:9" s="150" customFormat="1" ht="26.25" customHeight="1" x14ac:dyDescent="0.15">
      <c r="A161" s="195"/>
      <c r="B161" s="196"/>
      <c r="C161" s="189" t="s">
        <v>190</v>
      </c>
      <c r="D161" s="189"/>
      <c r="E161" s="162" t="s">
        <v>47</v>
      </c>
      <c r="F161" s="174"/>
      <c r="G161" s="168" t="s">
        <v>73</v>
      </c>
      <c r="H161" s="162">
        <v>14</v>
      </c>
      <c r="I161" s="178"/>
    </row>
    <row r="162" spans="1:9" s="150" customFormat="1" ht="26.25" customHeight="1" x14ac:dyDescent="0.15">
      <c r="A162" s="197"/>
      <c r="B162" s="198"/>
      <c r="C162" s="189" t="s">
        <v>191</v>
      </c>
      <c r="D162" s="189"/>
      <c r="E162" s="162" t="s">
        <v>47</v>
      </c>
      <c r="F162" s="174"/>
      <c r="G162" s="168" t="s">
        <v>73</v>
      </c>
      <c r="H162" s="162">
        <v>34</v>
      </c>
      <c r="I162" s="178"/>
    </row>
    <row r="163" spans="1:9" s="150" customFormat="1" ht="27" customHeight="1" x14ac:dyDescent="0.15">
      <c r="A163" s="193" t="s">
        <v>192</v>
      </c>
      <c r="B163" s="194"/>
      <c r="C163" s="190" t="s">
        <v>193</v>
      </c>
      <c r="D163" s="190"/>
      <c r="E163" s="166"/>
      <c r="F163" s="174"/>
      <c r="G163" s="168"/>
      <c r="H163" s="166">
        <f>SUM(H164:H175)</f>
        <v>192</v>
      </c>
      <c r="I163" s="178"/>
    </row>
    <row r="164" spans="1:9" s="150" customFormat="1" ht="26.25" customHeight="1" x14ac:dyDescent="0.15">
      <c r="A164" s="195"/>
      <c r="B164" s="196"/>
      <c r="C164" s="189" t="s">
        <v>194</v>
      </c>
      <c r="D164" s="189"/>
      <c r="E164" s="162" t="s">
        <v>47</v>
      </c>
      <c r="F164" s="174"/>
      <c r="G164" s="168" t="s">
        <v>73</v>
      </c>
      <c r="H164" s="162">
        <v>30</v>
      </c>
      <c r="I164" s="178"/>
    </row>
    <row r="165" spans="1:9" s="150" customFormat="1" ht="26.25" customHeight="1" x14ac:dyDescent="0.15">
      <c r="A165" s="195"/>
      <c r="B165" s="196"/>
      <c r="C165" s="189" t="s">
        <v>195</v>
      </c>
      <c r="D165" s="189"/>
      <c r="E165" s="162" t="s">
        <v>47</v>
      </c>
      <c r="F165" s="174"/>
      <c r="G165" s="168" t="s">
        <v>73</v>
      </c>
      <c r="H165" s="162">
        <v>26</v>
      </c>
      <c r="I165" s="178"/>
    </row>
    <row r="166" spans="1:9" s="150" customFormat="1" ht="26.25" customHeight="1" x14ac:dyDescent="0.15">
      <c r="A166" s="195"/>
      <c r="B166" s="196"/>
      <c r="C166" s="189" t="s">
        <v>196</v>
      </c>
      <c r="D166" s="189"/>
      <c r="E166" s="162" t="s">
        <v>47</v>
      </c>
      <c r="F166" s="174"/>
      <c r="G166" s="168" t="s">
        <v>73</v>
      </c>
      <c r="H166" s="162">
        <v>22</v>
      </c>
      <c r="I166" s="178"/>
    </row>
    <row r="167" spans="1:9" s="150" customFormat="1" ht="26.25" customHeight="1" x14ac:dyDescent="0.15">
      <c r="A167" s="195"/>
      <c r="B167" s="196"/>
      <c r="C167" s="189" t="s">
        <v>197</v>
      </c>
      <c r="D167" s="189"/>
      <c r="E167" s="162" t="s">
        <v>47</v>
      </c>
      <c r="F167" s="174"/>
      <c r="G167" s="168" t="s">
        <v>73</v>
      </c>
      <c r="H167" s="162">
        <v>4</v>
      </c>
      <c r="I167" s="178"/>
    </row>
    <row r="168" spans="1:9" s="150" customFormat="1" ht="26.25" customHeight="1" x14ac:dyDescent="0.15">
      <c r="A168" s="195"/>
      <c r="B168" s="196"/>
      <c r="C168" s="189" t="s">
        <v>198</v>
      </c>
      <c r="D168" s="189"/>
      <c r="E168" s="162" t="s">
        <v>47</v>
      </c>
      <c r="F168" s="174"/>
      <c r="G168" s="168" t="s">
        <v>73</v>
      </c>
      <c r="H168" s="162">
        <v>24</v>
      </c>
      <c r="I168" s="178"/>
    </row>
    <row r="169" spans="1:9" s="150" customFormat="1" ht="26.25" customHeight="1" x14ac:dyDescent="0.15">
      <c r="A169" s="195"/>
      <c r="B169" s="196"/>
      <c r="C169" s="191" t="s">
        <v>199</v>
      </c>
      <c r="D169" s="192"/>
      <c r="E169" s="162" t="s">
        <v>47</v>
      </c>
      <c r="F169" s="174"/>
      <c r="G169" s="168" t="s">
        <v>73</v>
      </c>
      <c r="H169" s="162">
        <v>10</v>
      </c>
      <c r="I169" s="178"/>
    </row>
    <row r="170" spans="1:9" s="150" customFormat="1" ht="26.25" customHeight="1" x14ac:dyDescent="0.15">
      <c r="A170" s="195"/>
      <c r="B170" s="196"/>
      <c r="C170" s="189" t="s">
        <v>200</v>
      </c>
      <c r="D170" s="189"/>
      <c r="E170" s="162" t="s">
        <v>47</v>
      </c>
      <c r="F170" s="174"/>
      <c r="G170" s="168" t="s">
        <v>73</v>
      </c>
      <c r="H170" s="162">
        <v>8</v>
      </c>
      <c r="I170" s="178"/>
    </row>
    <row r="171" spans="1:9" s="150" customFormat="1" ht="24" customHeight="1" x14ac:dyDescent="0.15">
      <c r="A171" s="195"/>
      <c r="B171" s="196"/>
      <c r="C171" s="189" t="s">
        <v>201</v>
      </c>
      <c r="D171" s="189"/>
      <c r="E171" s="162" t="s">
        <v>47</v>
      </c>
      <c r="F171" s="174"/>
      <c r="G171" s="168" t="s">
        <v>73</v>
      </c>
      <c r="H171" s="162">
        <v>20</v>
      </c>
      <c r="I171" s="178"/>
    </row>
    <row r="172" spans="1:9" s="150" customFormat="1" ht="24" customHeight="1" x14ac:dyDescent="0.15">
      <c r="A172" s="195"/>
      <c r="B172" s="196"/>
      <c r="C172" s="189" t="s">
        <v>202</v>
      </c>
      <c r="D172" s="189"/>
      <c r="E172" s="162" t="s">
        <v>47</v>
      </c>
      <c r="F172" s="174"/>
      <c r="G172" s="168" t="s">
        <v>73</v>
      </c>
      <c r="H172" s="162">
        <v>20</v>
      </c>
      <c r="I172" s="178"/>
    </row>
    <row r="173" spans="1:9" s="150" customFormat="1" ht="24" customHeight="1" x14ac:dyDescent="0.15">
      <c r="A173" s="195"/>
      <c r="B173" s="196"/>
      <c r="C173" s="189" t="s">
        <v>203</v>
      </c>
      <c r="D173" s="189"/>
      <c r="E173" s="162" t="s">
        <v>47</v>
      </c>
      <c r="F173" s="174"/>
      <c r="G173" s="168" t="s">
        <v>73</v>
      </c>
      <c r="H173" s="162">
        <v>20</v>
      </c>
      <c r="I173" s="178"/>
    </row>
    <row r="174" spans="1:9" s="150" customFormat="1" ht="24" customHeight="1" x14ac:dyDescent="0.15">
      <c r="A174" s="195"/>
      <c r="B174" s="196"/>
      <c r="C174" s="189" t="s">
        <v>204</v>
      </c>
      <c r="D174" s="189"/>
      <c r="E174" s="162" t="s">
        <v>47</v>
      </c>
      <c r="F174" s="174"/>
      <c r="G174" s="168" t="s">
        <v>73</v>
      </c>
      <c r="H174" s="162">
        <v>2</v>
      </c>
      <c r="I174" s="178"/>
    </row>
    <row r="175" spans="1:9" s="150" customFormat="1" ht="24" customHeight="1" x14ac:dyDescent="0.15">
      <c r="A175" s="197"/>
      <c r="B175" s="198"/>
      <c r="C175" s="191" t="s">
        <v>205</v>
      </c>
      <c r="D175" s="192"/>
      <c r="E175" s="162" t="s">
        <v>47</v>
      </c>
      <c r="F175" s="174"/>
      <c r="G175" s="168" t="s">
        <v>73</v>
      </c>
      <c r="H175" s="162">
        <v>6</v>
      </c>
      <c r="I175" s="178"/>
    </row>
    <row r="176" spans="1:9" s="150" customFormat="1" ht="24" customHeight="1" x14ac:dyDescent="0.15">
      <c r="A176" s="193" t="s">
        <v>206</v>
      </c>
      <c r="B176" s="194"/>
      <c r="C176" s="186" t="s">
        <v>207</v>
      </c>
      <c r="D176" s="188"/>
      <c r="E176" s="162"/>
      <c r="F176" s="174"/>
      <c r="G176" s="168"/>
      <c r="H176" s="166">
        <f>SUM(H177:H183)</f>
        <v>178</v>
      </c>
      <c r="I176" s="178"/>
    </row>
    <row r="177" spans="1:9" s="150" customFormat="1" ht="24" customHeight="1" x14ac:dyDescent="0.15">
      <c r="A177" s="195"/>
      <c r="B177" s="196"/>
      <c r="C177" s="189" t="s">
        <v>208</v>
      </c>
      <c r="D177" s="189"/>
      <c r="E177" s="162" t="s">
        <v>47</v>
      </c>
      <c r="F177" s="174"/>
      <c r="G177" s="168" t="s">
        <v>73</v>
      </c>
      <c r="H177" s="162">
        <v>56</v>
      </c>
      <c r="I177" s="178"/>
    </row>
    <row r="178" spans="1:9" s="150" customFormat="1" ht="24" customHeight="1" x14ac:dyDescent="0.15">
      <c r="A178" s="195"/>
      <c r="B178" s="196"/>
      <c r="C178" s="189" t="s">
        <v>209</v>
      </c>
      <c r="D178" s="189"/>
      <c r="E178" s="162" t="s">
        <v>47</v>
      </c>
      <c r="F178" s="174"/>
      <c r="G178" s="168" t="s">
        <v>73</v>
      </c>
      <c r="H178" s="162">
        <v>22</v>
      </c>
      <c r="I178" s="178"/>
    </row>
    <row r="179" spans="1:9" s="150" customFormat="1" ht="24" customHeight="1" x14ac:dyDescent="0.15">
      <c r="A179" s="195"/>
      <c r="B179" s="196"/>
      <c r="C179" s="191" t="s">
        <v>210</v>
      </c>
      <c r="D179" s="192"/>
      <c r="E179" s="162" t="s">
        <v>47</v>
      </c>
      <c r="F179" s="174"/>
      <c r="G179" s="168" t="s">
        <v>73</v>
      </c>
      <c r="H179" s="162">
        <v>4</v>
      </c>
      <c r="I179" s="178"/>
    </row>
    <row r="180" spans="1:9" s="150" customFormat="1" ht="24" customHeight="1" x14ac:dyDescent="0.15">
      <c r="A180" s="195"/>
      <c r="B180" s="196"/>
      <c r="C180" s="189" t="s">
        <v>211</v>
      </c>
      <c r="D180" s="189"/>
      <c r="E180" s="162" t="s">
        <v>47</v>
      </c>
      <c r="F180" s="174"/>
      <c r="G180" s="168" t="s">
        <v>73</v>
      </c>
      <c r="H180" s="162">
        <v>32</v>
      </c>
      <c r="I180" s="178"/>
    </row>
    <row r="181" spans="1:9" s="150" customFormat="1" ht="24" customHeight="1" x14ac:dyDescent="0.15">
      <c r="A181" s="195"/>
      <c r="B181" s="196"/>
      <c r="C181" s="189" t="s">
        <v>212</v>
      </c>
      <c r="D181" s="189"/>
      <c r="E181" s="162" t="s">
        <v>47</v>
      </c>
      <c r="F181" s="174"/>
      <c r="G181" s="168" t="s">
        <v>73</v>
      </c>
      <c r="H181" s="162">
        <v>26</v>
      </c>
      <c r="I181" s="178"/>
    </row>
    <row r="182" spans="1:9" s="150" customFormat="1" ht="24" customHeight="1" x14ac:dyDescent="0.15">
      <c r="A182" s="195"/>
      <c r="B182" s="196"/>
      <c r="C182" s="189" t="s">
        <v>213</v>
      </c>
      <c r="D182" s="189"/>
      <c r="E182" s="162" t="s">
        <v>47</v>
      </c>
      <c r="F182" s="174"/>
      <c r="G182" s="168" t="s">
        <v>73</v>
      </c>
      <c r="H182" s="162">
        <v>28</v>
      </c>
      <c r="I182" s="178"/>
    </row>
    <row r="183" spans="1:9" s="150" customFormat="1" ht="24" customHeight="1" x14ac:dyDescent="0.15">
      <c r="A183" s="197"/>
      <c r="B183" s="198"/>
      <c r="C183" s="189" t="s">
        <v>214</v>
      </c>
      <c r="D183" s="189"/>
      <c r="E183" s="162" t="s">
        <v>47</v>
      </c>
      <c r="F183" s="174"/>
      <c r="G183" s="168" t="s">
        <v>73</v>
      </c>
      <c r="H183" s="162">
        <v>10</v>
      </c>
      <c r="I183" s="178"/>
    </row>
    <row r="184" spans="1:9" s="150" customFormat="1" ht="24" customHeight="1" x14ac:dyDescent="0.15">
      <c r="A184" s="193" t="s">
        <v>215</v>
      </c>
      <c r="B184" s="194"/>
      <c r="C184" s="186" t="s">
        <v>216</v>
      </c>
      <c r="D184" s="188"/>
      <c r="E184" s="170"/>
      <c r="F184" s="174"/>
      <c r="G184" s="168"/>
      <c r="H184" s="166">
        <f>SUM(H185:H198)</f>
        <v>218</v>
      </c>
      <c r="I184" s="179"/>
    </row>
    <row r="185" spans="1:9" s="150" customFormat="1" ht="24" customHeight="1" x14ac:dyDescent="0.15">
      <c r="A185" s="195"/>
      <c r="B185" s="196"/>
      <c r="C185" s="189" t="s">
        <v>217</v>
      </c>
      <c r="D185" s="189"/>
      <c r="E185" s="162" t="s">
        <v>47</v>
      </c>
      <c r="F185" s="174"/>
      <c r="G185" s="168" t="s">
        <v>73</v>
      </c>
      <c r="H185" s="162">
        <v>82</v>
      </c>
      <c r="I185" s="178"/>
    </row>
    <row r="186" spans="1:9" s="150" customFormat="1" ht="24" customHeight="1" x14ac:dyDescent="0.15">
      <c r="A186" s="195"/>
      <c r="B186" s="196"/>
      <c r="C186" s="189" t="s">
        <v>218</v>
      </c>
      <c r="D186" s="189"/>
      <c r="E186" s="162" t="s">
        <v>47</v>
      </c>
      <c r="F186" s="174"/>
      <c r="G186" s="168" t="s">
        <v>73</v>
      </c>
      <c r="H186" s="162">
        <v>20</v>
      </c>
      <c r="I186" s="178"/>
    </row>
    <row r="187" spans="1:9" s="150" customFormat="1" ht="24" customHeight="1" x14ac:dyDescent="0.15">
      <c r="A187" s="195"/>
      <c r="B187" s="196"/>
      <c r="C187" s="189" t="s">
        <v>219</v>
      </c>
      <c r="D187" s="189"/>
      <c r="E187" s="162" t="s">
        <v>47</v>
      </c>
      <c r="F187" s="174"/>
      <c r="G187" s="168" t="s">
        <v>73</v>
      </c>
      <c r="H187" s="162">
        <v>8</v>
      </c>
      <c r="I187" s="178"/>
    </row>
    <row r="188" spans="1:9" s="150" customFormat="1" ht="24" customHeight="1" x14ac:dyDescent="0.15">
      <c r="A188" s="195"/>
      <c r="B188" s="196"/>
      <c r="C188" s="191" t="s">
        <v>220</v>
      </c>
      <c r="D188" s="192"/>
      <c r="E188" s="162" t="s">
        <v>47</v>
      </c>
      <c r="F188" s="174"/>
      <c r="G188" s="168" t="s">
        <v>73</v>
      </c>
      <c r="H188" s="162">
        <v>4</v>
      </c>
      <c r="I188" s="178"/>
    </row>
    <row r="189" spans="1:9" s="150" customFormat="1" ht="24" customHeight="1" x14ac:dyDescent="0.15">
      <c r="A189" s="195"/>
      <c r="B189" s="196"/>
      <c r="C189" s="189" t="s">
        <v>221</v>
      </c>
      <c r="D189" s="189"/>
      <c r="E189" s="162" t="s">
        <v>47</v>
      </c>
      <c r="F189" s="174"/>
      <c r="G189" s="168" t="s">
        <v>73</v>
      </c>
      <c r="H189" s="162">
        <v>16</v>
      </c>
      <c r="I189" s="178"/>
    </row>
    <row r="190" spans="1:9" s="150" customFormat="1" ht="24" customHeight="1" x14ac:dyDescent="0.15">
      <c r="A190" s="195"/>
      <c r="B190" s="196"/>
      <c r="C190" s="189" t="s">
        <v>222</v>
      </c>
      <c r="D190" s="189"/>
      <c r="E190" s="162" t="s">
        <v>47</v>
      </c>
      <c r="F190" s="174"/>
      <c r="G190" s="168" t="s">
        <v>73</v>
      </c>
      <c r="H190" s="162">
        <v>10</v>
      </c>
      <c r="I190" s="178"/>
    </row>
    <row r="191" spans="1:9" s="150" customFormat="1" ht="24" customHeight="1" x14ac:dyDescent="0.15">
      <c r="A191" s="195"/>
      <c r="B191" s="196"/>
      <c r="C191" s="189" t="s">
        <v>223</v>
      </c>
      <c r="D191" s="189"/>
      <c r="E191" s="162" t="s">
        <v>47</v>
      </c>
      <c r="F191" s="174"/>
      <c r="G191" s="168" t="s">
        <v>73</v>
      </c>
      <c r="H191" s="162">
        <v>6</v>
      </c>
      <c r="I191" s="178"/>
    </row>
    <row r="192" spans="1:9" s="150" customFormat="1" ht="24" customHeight="1" x14ac:dyDescent="0.15">
      <c r="A192" s="195"/>
      <c r="B192" s="196"/>
      <c r="C192" s="189" t="s">
        <v>224</v>
      </c>
      <c r="D192" s="189"/>
      <c r="E192" s="162" t="s">
        <v>47</v>
      </c>
      <c r="F192" s="174"/>
      <c r="G192" s="168" t="s">
        <v>73</v>
      </c>
      <c r="H192" s="162">
        <v>10</v>
      </c>
      <c r="I192" s="178"/>
    </row>
    <row r="193" spans="1:9" s="150" customFormat="1" ht="24" customHeight="1" x14ac:dyDescent="0.15">
      <c r="A193" s="195"/>
      <c r="B193" s="196"/>
      <c r="C193" s="189" t="s">
        <v>225</v>
      </c>
      <c r="D193" s="189"/>
      <c r="E193" s="162" t="s">
        <v>47</v>
      </c>
      <c r="F193" s="174"/>
      <c r="G193" s="168" t="s">
        <v>73</v>
      </c>
      <c r="H193" s="162">
        <v>12</v>
      </c>
      <c r="I193" s="178"/>
    </row>
    <row r="194" spans="1:9" s="150" customFormat="1" ht="24" customHeight="1" x14ac:dyDescent="0.15">
      <c r="A194" s="195"/>
      <c r="B194" s="196"/>
      <c r="C194" s="191" t="s">
        <v>226</v>
      </c>
      <c r="D194" s="192"/>
      <c r="E194" s="162" t="s">
        <v>47</v>
      </c>
      <c r="F194" s="174"/>
      <c r="G194" s="168" t="s">
        <v>73</v>
      </c>
      <c r="H194" s="162">
        <v>22</v>
      </c>
      <c r="I194" s="178"/>
    </row>
    <row r="195" spans="1:9" s="150" customFormat="1" ht="24" customHeight="1" x14ac:dyDescent="0.15">
      <c r="A195" s="195"/>
      <c r="B195" s="196"/>
      <c r="C195" s="191" t="s">
        <v>227</v>
      </c>
      <c r="D195" s="192"/>
      <c r="E195" s="162" t="s">
        <v>47</v>
      </c>
      <c r="F195" s="174"/>
      <c r="G195" s="168" t="s">
        <v>73</v>
      </c>
      <c r="H195" s="162">
        <v>4</v>
      </c>
      <c r="I195" s="178"/>
    </row>
    <row r="196" spans="1:9" s="150" customFormat="1" ht="24" customHeight="1" x14ac:dyDescent="0.15">
      <c r="A196" s="195"/>
      <c r="B196" s="196"/>
      <c r="C196" s="189" t="s">
        <v>228</v>
      </c>
      <c r="D196" s="189"/>
      <c r="E196" s="162" t="s">
        <v>47</v>
      </c>
      <c r="F196" s="174"/>
      <c r="G196" s="168" t="s">
        <v>73</v>
      </c>
      <c r="H196" s="162">
        <v>14</v>
      </c>
      <c r="I196" s="178"/>
    </row>
    <row r="197" spans="1:9" s="150" customFormat="1" ht="24" customHeight="1" x14ac:dyDescent="0.15">
      <c r="A197" s="195"/>
      <c r="B197" s="196"/>
      <c r="C197" s="189" t="s">
        <v>229</v>
      </c>
      <c r="D197" s="189"/>
      <c r="E197" s="162" t="s">
        <v>47</v>
      </c>
      <c r="F197" s="174"/>
      <c r="G197" s="168" t="s">
        <v>73</v>
      </c>
      <c r="H197" s="162">
        <v>6</v>
      </c>
      <c r="I197" s="178"/>
    </row>
    <row r="198" spans="1:9" s="150" customFormat="1" ht="24" customHeight="1" x14ac:dyDescent="0.15">
      <c r="A198" s="197"/>
      <c r="B198" s="198"/>
      <c r="C198" s="189" t="s">
        <v>230</v>
      </c>
      <c r="D198" s="189"/>
      <c r="E198" s="162" t="s">
        <v>47</v>
      </c>
      <c r="F198" s="174"/>
      <c r="G198" s="168" t="s">
        <v>73</v>
      </c>
      <c r="H198" s="162">
        <v>4</v>
      </c>
      <c r="I198" s="178"/>
    </row>
    <row r="199" spans="1:9" s="150" customFormat="1" ht="24" customHeight="1" x14ac:dyDescent="0.15">
      <c r="A199" s="189" t="s">
        <v>4755</v>
      </c>
      <c r="B199" s="189"/>
      <c r="C199" s="186" t="s">
        <v>231</v>
      </c>
      <c r="D199" s="188"/>
      <c r="E199" s="170"/>
      <c r="F199" s="180"/>
      <c r="G199" s="168"/>
      <c r="H199" s="166">
        <f>SUM(H200:H208)</f>
        <v>110</v>
      </c>
      <c r="I199" s="178"/>
    </row>
    <row r="200" spans="1:9" s="150" customFormat="1" ht="24" customHeight="1" x14ac:dyDescent="0.15">
      <c r="A200" s="189"/>
      <c r="B200" s="189"/>
      <c r="C200" s="189" t="s">
        <v>232</v>
      </c>
      <c r="D200" s="189"/>
      <c r="E200" s="162" t="s">
        <v>47</v>
      </c>
      <c r="F200" s="174"/>
      <c r="G200" s="168" t="s">
        <v>73</v>
      </c>
      <c r="H200" s="162">
        <v>30</v>
      </c>
      <c r="I200" s="178"/>
    </row>
    <row r="201" spans="1:9" s="150" customFormat="1" ht="24" customHeight="1" x14ac:dyDescent="0.15">
      <c r="A201" s="189"/>
      <c r="B201" s="189"/>
      <c r="C201" s="189" t="s">
        <v>233</v>
      </c>
      <c r="D201" s="189"/>
      <c r="E201" s="162" t="s">
        <v>47</v>
      </c>
      <c r="F201" s="174"/>
      <c r="G201" s="168" t="s">
        <v>73</v>
      </c>
      <c r="H201" s="162">
        <v>12</v>
      </c>
      <c r="I201" s="178"/>
    </row>
    <row r="202" spans="1:9" s="150" customFormat="1" ht="24" customHeight="1" x14ac:dyDescent="0.15">
      <c r="A202" s="189"/>
      <c r="B202" s="189"/>
      <c r="C202" s="189" t="s">
        <v>234</v>
      </c>
      <c r="D202" s="189"/>
      <c r="E202" s="162" t="s">
        <v>47</v>
      </c>
      <c r="F202" s="174"/>
      <c r="G202" s="168" t="s">
        <v>73</v>
      </c>
      <c r="H202" s="162">
        <v>16</v>
      </c>
      <c r="I202" s="178"/>
    </row>
    <row r="203" spans="1:9" s="150" customFormat="1" ht="24" customHeight="1" x14ac:dyDescent="0.15">
      <c r="A203" s="189"/>
      <c r="B203" s="189"/>
      <c r="C203" s="189" t="s">
        <v>235</v>
      </c>
      <c r="D203" s="189"/>
      <c r="E203" s="162" t="s">
        <v>47</v>
      </c>
      <c r="F203" s="174"/>
      <c r="G203" s="168" t="s">
        <v>73</v>
      </c>
      <c r="H203" s="162">
        <v>10</v>
      </c>
      <c r="I203" s="178"/>
    </row>
    <row r="204" spans="1:9" s="150" customFormat="1" ht="24" customHeight="1" x14ac:dyDescent="0.15">
      <c r="A204" s="189"/>
      <c r="B204" s="189"/>
      <c r="C204" s="189" t="s">
        <v>236</v>
      </c>
      <c r="D204" s="189"/>
      <c r="E204" s="162" t="s">
        <v>47</v>
      </c>
      <c r="F204" s="174"/>
      <c r="G204" s="168" t="s">
        <v>73</v>
      </c>
      <c r="H204" s="162">
        <v>12</v>
      </c>
      <c r="I204" s="178"/>
    </row>
    <row r="205" spans="1:9" s="150" customFormat="1" ht="24" customHeight="1" x14ac:dyDescent="0.15">
      <c r="A205" s="189"/>
      <c r="B205" s="189"/>
      <c r="C205" s="189" t="s">
        <v>237</v>
      </c>
      <c r="D205" s="189"/>
      <c r="E205" s="162" t="s">
        <v>47</v>
      </c>
      <c r="F205" s="174"/>
      <c r="G205" s="168" t="s">
        <v>73</v>
      </c>
      <c r="H205" s="162">
        <v>2</v>
      </c>
      <c r="I205" s="178"/>
    </row>
    <row r="206" spans="1:9" s="150" customFormat="1" ht="24" customHeight="1" x14ac:dyDescent="0.15">
      <c r="A206" s="189"/>
      <c r="B206" s="189"/>
      <c r="C206" s="189" t="s">
        <v>238</v>
      </c>
      <c r="D206" s="189"/>
      <c r="E206" s="162" t="s">
        <v>47</v>
      </c>
      <c r="F206" s="174"/>
      <c r="G206" s="168" t="s">
        <v>73</v>
      </c>
      <c r="H206" s="162">
        <v>10</v>
      </c>
      <c r="I206" s="178"/>
    </row>
    <row r="207" spans="1:9" s="150" customFormat="1" ht="24" customHeight="1" x14ac:dyDescent="0.15">
      <c r="A207" s="189"/>
      <c r="B207" s="189"/>
      <c r="C207" s="189" t="s">
        <v>239</v>
      </c>
      <c r="D207" s="189"/>
      <c r="E207" s="162" t="s">
        <v>47</v>
      </c>
      <c r="F207" s="174"/>
      <c r="G207" s="168" t="s">
        <v>73</v>
      </c>
      <c r="H207" s="162">
        <v>12</v>
      </c>
      <c r="I207" s="178"/>
    </row>
    <row r="208" spans="1:9" s="150" customFormat="1" ht="24" customHeight="1" x14ac:dyDescent="0.15">
      <c r="A208" s="189"/>
      <c r="B208" s="189"/>
      <c r="C208" s="191" t="s">
        <v>240</v>
      </c>
      <c r="D208" s="192"/>
      <c r="E208" s="162" t="s">
        <v>47</v>
      </c>
      <c r="F208" s="174"/>
      <c r="G208" s="168" t="s">
        <v>73</v>
      </c>
      <c r="H208" s="162">
        <v>6</v>
      </c>
      <c r="I208" s="178"/>
    </row>
  </sheetData>
  <autoFilter ref="A3:XEY3">
    <filterColumn colId="0" showButton="0"/>
  </autoFilter>
  <mergeCells count="184">
    <mergeCell ref="C3:D3"/>
    <mergeCell ref="C205:D205"/>
    <mergeCell ref="C206:D206"/>
    <mergeCell ref="C207:D207"/>
    <mergeCell ref="C208:D208"/>
    <mergeCell ref="C7:C8"/>
    <mergeCell ref="A7:B44"/>
    <mergeCell ref="A96:B109"/>
    <mergeCell ref="A53:B63"/>
    <mergeCell ref="A64:B74"/>
    <mergeCell ref="A75:B81"/>
    <mergeCell ref="A48:C50"/>
    <mergeCell ref="A82:B95"/>
    <mergeCell ref="A110:B121"/>
    <mergeCell ref="A137:B141"/>
    <mergeCell ref="A151:B162"/>
    <mergeCell ref="A142:B150"/>
    <mergeCell ref="A122:B136"/>
    <mergeCell ref="A163:B175"/>
    <mergeCell ref="A176:B183"/>
    <mergeCell ref="A199:B208"/>
    <mergeCell ref="A184:B198"/>
    <mergeCell ref="C196:D196"/>
    <mergeCell ref="C197:D197"/>
    <mergeCell ref="C198:D198"/>
    <mergeCell ref="C199:D199"/>
    <mergeCell ref="C200:D200"/>
    <mergeCell ref="C201:D201"/>
    <mergeCell ref="C202:D202"/>
    <mergeCell ref="C203:D203"/>
    <mergeCell ref="C204:D204"/>
    <mergeCell ref="C187:D187"/>
    <mergeCell ref="C188:D188"/>
    <mergeCell ref="C189:D189"/>
    <mergeCell ref="C190:D190"/>
    <mergeCell ref="C191:D191"/>
    <mergeCell ref="C192:D192"/>
    <mergeCell ref="C193:D193"/>
    <mergeCell ref="C194:D194"/>
    <mergeCell ref="C195:D195"/>
    <mergeCell ref="C178:D178"/>
    <mergeCell ref="C179:D179"/>
    <mergeCell ref="C180:D180"/>
    <mergeCell ref="C181:D181"/>
    <mergeCell ref="C182:D182"/>
    <mergeCell ref="C183:D183"/>
    <mergeCell ref="C184:D184"/>
    <mergeCell ref="C185:D185"/>
    <mergeCell ref="C186:D186"/>
    <mergeCell ref="C169:D169"/>
    <mergeCell ref="C170:D170"/>
    <mergeCell ref="C171:D171"/>
    <mergeCell ref="C172:D172"/>
    <mergeCell ref="C173:D173"/>
    <mergeCell ref="C174:D174"/>
    <mergeCell ref="C175:D175"/>
    <mergeCell ref="C176:D176"/>
    <mergeCell ref="C177:D177"/>
    <mergeCell ref="C160:D160"/>
    <mergeCell ref="C161:D161"/>
    <mergeCell ref="C162:D162"/>
    <mergeCell ref="C163:D163"/>
    <mergeCell ref="C164:D164"/>
    <mergeCell ref="C165:D165"/>
    <mergeCell ref="C166:D166"/>
    <mergeCell ref="C167:D167"/>
    <mergeCell ref="C168:D168"/>
    <mergeCell ref="C151:D151"/>
    <mergeCell ref="C152:D152"/>
    <mergeCell ref="C153:D153"/>
    <mergeCell ref="C154:D154"/>
    <mergeCell ref="C155:D155"/>
    <mergeCell ref="C156:D156"/>
    <mergeCell ref="C157:D157"/>
    <mergeCell ref="C158:D158"/>
    <mergeCell ref="C159:D159"/>
    <mergeCell ref="C142:D142"/>
    <mergeCell ref="C143:D143"/>
    <mergeCell ref="C144:D144"/>
    <mergeCell ref="C145:D145"/>
    <mergeCell ref="C146:D146"/>
    <mergeCell ref="C147:D147"/>
    <mergeCell ref="C148:D148"/>
    <mergeCell ref="C149:D149"/>
    <mergeCell ref="C150:D150"/>
    <mergeCell ref="C133:D133"/>
    <mergeCell ref="C134:D134"/>
    <mergeCell ref="C135:D135"/>
    <mergeCell ref="C136:D136"/>
    <mergeCell ref="C137:D137"/>
    <mergeCell ref="C138:D138"/>
    <mergeCell ref="C139:D139"/>
    <mergeCell ref="C140:D140"/>
    <mergeCell ref="C141:D141"/>
    <mergeCell ref="C124:D124"/>
    <mergeCell ref="C125:D125"/>
    <mergeCell ref="C126:D126"/>
    <mergeCell ref="C127:D127"/>
    <mergeCell ref="C128:D128"/>
    <mergeCell ref="C129:D129"/>
    <mergeCell ref="C130:D130"/>
    <mergeCell ref="C131:D131"/>
    <mergeCell ref="C132:D132"/>
    <mergeCell ref="C115:D115"/>
    <mergeCell ref="C116:D116"/>
    <mergeCell ref="C117:D117"/>
    <mergeCell ref="C118:D118"/>
    <mergeCell ref="C119:D119"/>
    <mergeCell ref="C120:D120"/>
    <mergeCell ref="C121:D121"/>
    <mergeCell ref="C122:D122"/>
    <mergeCell ref="C123:D123"/>
    <mergeCell ref="C106:D106"/>
    <mergeCell ref="C107:D10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 ref="C93:D93"/>
    <mergeCell ref="C94:D94"/>
    <mergeCell ref="C95:D95"/>
    <mergeCell ref="C96:D96"/>
    <mergeCell ref="C79:D79"/>
    <mergeCell ref="C80:D80"/>
    <mergeCell ref="C81:D81"/>
    <mergeCell ref="C82:D82"/>
    <mergeCell ref="C83:D83"/>
    <mergeCell ref="C84:D84"/>
    <mergeCell ref="C85:D85"/>
    <mergeCell ref="C86:D86"/>
    <mergeCell ref="C87:D87"/>
    <mergeCell ref="C70:D70"/>
    <mergeCell ref="C71:D71"/>
    <mergeCell ref="C72:D72"/>
    <mergeCell ref="C73:D73"/>
    <mergeCell ref="C74:D74"/>
    <mergeCell ref="C75:D75"/>
    <mergeCell ref="C76:D76"/>
    <mergeCell ref="C77:D77"/>
    <mergeCell ref="C78:D78"/>
    <mergeCell ref="C61:D61"/>
    <mergeCell ref="C62:D62"/>
    <mergeCell ref="C63:D63"/>
    <mergeCell ref="C64:D64"/>
    <mergeCell ref="C65:D65"/>
    <mergeCell ref="C66:D66"/>
    <mergeCell ref="C67:D67"/>
    <mergeCell ref="C68:D68"/>
    <mergeCell ref="C69:D69"/>
    <mergeCell ref="A52:D52"/>
    <mergeCell ref="C53:D53"/>
    <mergeCell ref="C54:D54"/>
    <mergeCell ref="C55:D55"/>
    <mergeCell ref="C56:D56"/>
    <mergeCell ref="C57:D57"/>
    <mergeCell ref="C58:D58"/>
    <mergeCell ref="C59:D59"/>
    <mergeCell ref="C60:D60"/>
    <mergeCell ref="A2:I2"/>
    <mergeCell ref="A3:B3"/>
    <mergeCell ref="A4:D4"/>
    <mergeCell ref="A5:D5"/>
    <mergeCell ref="A6:D6"/>
    <mergeCell ref="A45:D45"/>
    <mergeCell ref="A46:C46"/>
    <mergeCell ref="A47:C47"/>
    <mergeCell ref="A51:C51"/>
  </mergeCells>
  <phoneticPr fontId="60" type="noConversion"/>
  <pageMargins left="0.74803149606299202" right="0.74803149606299202" top="0.98425196850393704" bottom="0.98425196850393704" header="0.511811023622047" footer="0.511811023622047"/>
  <pageSetup paperSize="9" scale="72"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21"/>
  <sheetViews>
    <sheetView zoomScale="80" zoomScaleNormal="80" workbookViewId="0">
      <pane ySplit="4" topLeftCell="A880" activePane="bottomLeft" state="frozen"/>
      <selection pane="bottomLeft" activeCell="H895" sqref="H895"/>
    </sheetView>
  </sheetViews>
  <sheetFormatPr defaultColWidth="9" defaultRowHeight="14.25" x14ac:dyDescent="0.2"/>
  <cols>
    <col min="1" max="1" width="12.625" customWidth="1"/>
    <col min="2" max="2" width="16.125" customWidth="1"/>
    <col min="3" max="3" width="24.25" style="5" customWidth="1"/>
    <col min="4" max="4" width="16" customWidth="1"/>
    <col min="5" max="5" width="11.875" style="6" customWidth="1"/>
    <col min="6" max="6" width="9" style="7"/>
    <col min="7" max="7" width="38.625" style="8" customWidth="1"/>
    <col min="8" max="8" width="10" style="9" customWidth="1"/>
    <col min="9" max="9" width="19.25" customWidth="1"/>
  </cols>
  <sheetData>
    <row r="1" spans="1:9" ht="27.95" customHeight="1" x14ac:dyDescent="0.2">
      <c r="A1" s="10" t="s">
        <v>241</v>
      </c>
    </row>
    <row r="2" spans="1:9" ht="36.950000000000003" customHeight="1" x14ac:dyDescent="0.2">
      <c r="A2" s="202" t="s">
        <v>242</v>
      </c>
      <c r="B2" s="202"/>
      <c r="C2" s="203"/>
      <c r="D2" s="202"/>
      <c r="E2" s="202"/>
      <c r="F2" s="202"/>
      <c r="G2" s="202"/>
      <c r="H2" s="203"/>
      <c r="I2" s="202"/>
    </row>
    <row r="3" spans="1:9" ht="21" customHeight="1" x14ac:dyDescent="0.2">
      <c r="G3" s="11" t="s">
        <v>243</v>
      </c>
    </row>
    <row r="4" spans="1:9" ht="21.95" customHeight="1" x14ac:dyDescent="0.2">
      <c r="A4" s="12" t="s">
        <v>244</v>
      </c>
      <c r="B4" s="12" t="s">
        <v>2</v>
      </c>
      <c r="C4" s="13" t="s">
        <v>3</v>
      </c>
      <c r="D4" s="12" t="s">
        <v>245</v>
      </c>
      <c r="E4" s="14" t="s">
        <v>246</v>
      </c>
      <c r="F4" s="15" t="s">
        <v>247</v>
      </c>
      <c r="G4" s="12" t="s">
        <v>248</v>
      </c>
      <c r="H4" s="16" t="s">
        <v>249</v>
      </c>
      <c r="I4" s="14" t="s">
        <v>8</v>
      </c>
    </row>
    <row r="5" spans="1:9" ht="21.95" customHeight="1" x14ac:dyDescent="0.2">
      <c r="A5" s="204" t="s">
        <v>9</v>
      </c>
      <c r="B5" s="204"/>
      <c r="C5" s="205"/>
      <c r="D5" s="12"/>
      <c r="E5" s="14"/>
      <c r="F5" s="15"/>
      <c r="G5" s="17"/>
      <c r="H5" s="16">
        <f>H6+H187</f>
        <v>3198</v>
      </c>
      <c r="I5" s="50"/>
    </row>
    <row r="6" spans="1:9" ht="21.95" customHeight="1" x14ac:dyDescent="0.2">
      <c r="A6" s="204" t="s">
        <v>10</v>
      </c>
      <c r="B6" s="204"/>
      <c r="C6" s="205"/>
      <c r="D6" s="12"/>
      <c r="E6" s="14"/>
      <c r="F6" s="15"/>
      <c r="G6" s="17"/>
      <c r="H6" s="16">
        <f>H7+H180</f>
        <v>442</v>
      </c>
      <c r="I6" s="50"/>
    </row>
    <row r="7" spans="1:9" ht="21.95" customHeight="1" x14ac:dyDescent="0.2">
      <c r="A7" s="204" t="s">
        <v>11</v>
      </c>
      <c r="B7" s="204"/>
      <c r="C7" s="205"/>
      <c r="D7" s="12"/>
      <c r="E7" s="14"/>
      <c r="F7" s="15"/>
      <c r="G7" s="17"/>
      <c r="H7" s="16">
        <f>SUM(H8,H10,H14,H20,H24,H25,H29,H40,H43,H47,H48,H54,H58,H68,H71,H80,H88,H89,H96,H103,H104,H112,H115,H116,H117,H127,H128,H129,H130,H139,H142,H145,H148,H166,H169,H170,H171,H172,H173,H174,H177,H178,H179)</f>
        <v>428</v>
      </c>
      <c r="I7" s="50"/>
    </row>
    <row r="8" spans="1:9" ht="32.1" customHeight="1" x14ac:dyDescent="0.2">
      <c r="A8" s="218" t="s">
        <v>12</v>
      </c>
      <c r="B8" s="225">
        <v>100002</v>
      </c>
      <c r="C8" s="19" t="s">
        <v>250</v>
      </c>
      <c r="D8" s="20" t="s">
        <v>63</v>
      </c>
      <c r="E8" s="21"/>
      <c r="F8" s="22"/>
      <c r="G8" s="23"/>
      <c r="H8" s="24">
        <f>H9</f>
        <v>6</v>
      </c>
      <c r="I8" s="50"/>
    </row>
    <row r="9" spans="1:9" s="1" customFormat="1" ht="32.1" customHeight="1" x14ac:dyDescent="0.2">
      <c r="A9" s="219"/>
      <c r="B9" s="225"/>
      <c r="C9" s="25" t="s">
        <v>14</v>
      </c>
      <c r="D9" s="26" t="s">
        <v>251</v>
      </c>
      <c r="E9" s="27" t="s">
        <v>252</v>
      </c>
      <c r="F9" s="28" t="s">
        <v>253</v>
      </c>
      <c r="G9" s="29" t="s">
        <v>254</v>
      </c>
      <c r="H9" s="30">
        <v>6</v>
      </c>
      <c r="I9" s="51"/>
    </row>
    <row r="10" spans="1:9" s="1" customFormat="1" ht="32.1" customHeight="1" x14ac:dyDescent="0.2">
      <c r="A10" s="219"/>
      <c r="B10" s="226">
        <v>100003</v>
      </c>
      <c r="C10" s="253" t="s">
        <v>18</v>
      </c>
      <c r="D10" s="33" t="s">
        <v>63</v>
      </c>
      <c r="E10" s="33"/>
      <c r="F10" s="34"/>
      <c r="G10" s="35"/>
      <c r="H10" s="36">
        <f>SUM(H11:H13)</f>
        <v>6</v>
      </c>
      <c r="I10" s="51"/>
    </row>
    <row r="11" spans="1:9" s="1" customFormat="1" ht="32.1" customHeight="1" x14ac:dyDescent="0.2">
      <c r="A11" s="219"/>
      <c r="B11" s="226"/>
      <c r="C11" s="253"/>
      <c r="D11" s="27" t="s">
        <v>255</v>
      </c>
      <c r="E11" s="27" t="s">
        <v>256</v>
      </c>
      <c r="F11" s="28" t="s">
        <v>257</v>
      </c>
      <c r="G11" s="29" t="s">
        <v>258</v>
      </c>
      <c r="H11" s="30">
        <v>2</v>
      </c>
      <c r="I11" s="51"/>
    </row>
    <row r="12" spans="1:9" s="1" customFormat="1" ht="32.1" customHeight="1" x14ac:dyDescent="0.2">
      <c r="A12" s="219"/>
      <c r="B12" s="226"/>
      <c r="C12" s="253"/>
      <c r="D12" s="27" t="s">
        <v>259</v>
      </c>
      <c r="E12" s="27" t="s">
        <v>256</v>
      </c>
      <c r="F12" s="28" t="s">
        <v>260</v>
      </c>
      <c r="G12" s="29" t="s">
        <v>261</v>
      </c>
      <c r="H12" s="30">
        <v>2</v>
      </c>
      <c r="I12" s="51"/>
    </row>
    <row r="13" spans="1:9" s="1" customFormat="1" ht="32.1" customHeight="1" x14ac:dyDescent="0.2">
      <c r="A13" s="219"/>
      <c r="B13" s="226"/>
      <c r="C13" s="253"/>
      <c r="D13" s="27" t="s">
        <v>262</v>
      </c>
      <c r="E13" s="27" t="s">
        <v>256</v>
      </c>
      <c r="F13" s="28" t="s">
        <v>263</v>
      </c>
      <c r="G13" s="29" t="s">
        <v>264</v>
      </c>
      <c r="H13" s="30">
        <v>2</v>
      </c>
      <c r="I13" s="51"/>
    </row>
    <row r="14" spans="1:9" s="1" customFormat="1" ht="32.1" customHeight="1" x14ac:dyDescent="0.2">
      <c r="A14" s="219"/>
      <c r="B14" s="227">
        <v>100004</v>
      </c>
      <c r="C14" s="254" t="s">
        <v>20</v>
      </c>
      <c r="D14" s="33" t="s">
        <v>63</v>
      </c>
      <c r="E14" s="33"/>
      <c r="F14" s="34"/>
      <c r="G14" s="35"/>
      <c r="H14" s="36">
        <f>SUM(H15:H19)</f>
        <v>14</v>
      </c>
      <c r="I14" s="51"/>
    </row>
    <row r="15" spans="1:9" s="1" customFormat="1" ht="32.1" customHeight="1" x14ac:dyDescent="0.2">
      <c r="A15" s="219"/>
      <c r="B15" s="225"/>
      <c r="C15" s="255"/>
      <c r="D15" s="27" t="s">
        <v>265</v>
      </c>
      <c r="E15" s="27" t="s">
        <v>252</v>
      </c>
      <c r="F15" s="28" t="s">
        <v>266</v>
      </c>
      <c r="G15" s="29" t="s">
        <v>267</v>
      </c>
      <c r="H15" s="30">
        <v>6</v>
      </c>
      <c r="I15" s="51"/>
    </row>
    <row r="16" spans="1:9" s="1" customFormat="1" ht="32.1" customHeight="1" x14ac:dyDescent="0.2">
      <c r="A16" s="219"/>
      <c r="B16" s="225"/>
      <c r="C16" s="255"/>
      <c r="D16" s="27" t="s">
        <v>268</v>
      </c>
      <c r="E16" s="27" t="s">
        <v>256</v>
      </c>
      <c r="F16" s="28" t="s">
        <v>269</v>
      </c>
      <c r="G16" s="29" t="s">
        <v>270</v>
      </c>
      <c r="H16" s="30">
        <v>2</v>
      </c>
      <c r="I16" s="51"/>
    </row>
    <row r="17" spans="1:9" s="1" customFormat="1" ht="32.1" customHeight="1" x14ac:dyDescent="0.2">
      <c r="A17" s="219"/>
      <c r="B17" s="225"/>
      <c r="C17" s="255"/>
      <c r="D17" s="27" t="s">
        <v>271</v>
      </c>
      <c r="E17" s="27" t="s">
        <v>256</v>
      </c>
      <c r="F17" s="28" t="s">
        <v>272</v>
      </c>
      <c r="G17" s="29" t="s">
        <v>273</v>
      </c>
      <c r="H17" s="30">
        <v>2</v>
      </c>
      <c r="I17" s="51"/>
    </row>
    <row r="18" spans="1:9" s="1" customFormat="1" ht="32.1" customHeight="1" x14ac:dyDescent="0.2">
      <c r="A18" s="219"/>
      <c r="B18" s="225"/>
      <c r="C18" s="255"/>
      <c r="D18" s="27" t="s">
        <v>274</v>
      </c>
      <c r="E18" s="27" t="s">
        <v>256</v>
      </c>
      <c r="F18" s="28" t="s">
        <v>275</v>
      </c>
      <c r="G18" s="29" t="s">
        <v>276</v>
      </c>
      <c r="H18" s="30">
        <v>2</v>
      </c>
      <c r="I18" s="51"/>
    </row>
    <row r="19" spans="1:9" s="1" customFormat="1" ht="32.1" customHeight="1" x14ac:dyDescent="0.2">
      <c r="A19" s="219"/>
      <c r="B19" s="225"/>
      <c r="C19" s="255"/>
      <c r="D19" s="27" t="s">
        <v>277</v>
      </c>
      <c r="E19" s="27" t="s">
        <v>256</v>
      </c>
      <c r="F19" s="28" t="s">
        <v>278</v>
      </c>
      <c r="G19" s="29" t="s">
        <v>279</v>
      </c>
      <c r="H19" s="30">
        <v>2</v>
      </c>
      <c r="I19" s="51"/>
    </row>
    <row r="20" spans="1:9" s="1" customFormat="1" ht="32.1" customHeight="1" x14ac:dyDescent="0.2">
      <c r="A20" s="219"/>
      <c r="B20" s="227">
        <v>100005</v>
      </c>
      <c r="C20" s="256" t="s">
        <v>21</v>
      </c>
      <c r="D20" s="33" t="s">
        <v>63</v>
      </c>
      <c r="E20" s="33"/>
      <c r="F20" s="34"/>
      <c r="G20" s="35"/>
      <c r="H20" s="36">
        <f>SUM(H21:H23)</f>
        <v>10</v>
      </c>
      <c r="I20" s="51"/>
    </row>
    <row r="21" spans="1:9" s="1" customFormat="1" ht="32.1" customHeight="1" x14ac:dyDescent="0.2">
      <c r="A21" s="219"/>
      <c r="B21" s="225"/>
      <c r="C21" s="257"/>
      <c r="D21" s="27" t="s">
        <v>280</v>
      </c>
      <c r="E21" s="27" t="s">
        <v>252</v>
      </c>
      <c r="F21" s="28" t="s">
        <v>281</v>
      </c>
      <c r="G21" s="29" t="s">
        <v>282</v>
      </c>
      <c r="H21" s="38">
        <v>6</v>
      </c>
      <c r="I21" s="51"/>
    </row>
    <row r="22" spans="1:9" s="1" customFormat="1" ht="32.1" customHeight="1" x14ac:dyDescent="0.2">
      <c r="A22" s="219"/>
      <c r="B22" s="225"/>
      <c r="C22" s="257"/>
      <c r="D22" s="27" t="s">
        <v>283</v>
      </c>
      <c r="E22" s="27" t="s">
        <v>256</v>
      </c>
      <c r="F22" s="28" t="s">
        <v>284</v>
      </c>
      <c r="G22" s="29" t="s">
        <v>285</v>
      </c>
      <c r="H22" s="38">
        <v>2</v>
      </c>
      <c r="I22" s="51"/>
    </row>
    <row r="23" spans="1:9" s="1" customFormat="1" ht="32.1" customHeight="1" x14ac:dyDescent="0.2">
      <c r="A23" s="219"/>
      <c r="B23" s="225"/>
      <c r="C23" s="257"/>
      <c r="D23" s="27" t="s">
        <v>286</v>
      </c>
      <c r="E23" s="27" t="s">
        <v>256</v>
      </c>
      <c r="F23" s="28" t="s">
        <v>287</v>
      </c>
      <c r="G23" s="29" t="s">
        <v>288</v>
      </c>
      <c r="H23" s="38">
        <v>2</v>
      </c>
      <c r="I23" s="51"/>
    </row>
    <row r="24" spans="1:9" s="2" customFormat="1" ht="32.1" customHeight="1" x14ac:dyDescent="0.2">
      <c r="A24" s="219"/>
      <c r="B24" s="31">
        <v>100006</v>
      </c>
      <c r="C24" s="28" t="s">
        <v>22</v>
      </c>
      <c r="D24" s="27" t="s">
        <v>289</v>
      </c>
      <c r="E24" s="27" t="s">
        <v>256</v>
      </c>
      <c r="F24" s="28" t="s">
        <v>290</v>
      </c>
      <c r="G24" s="29" t="s">
        <v>291</v>
      </c>
      <c r="H24" s="39">
        <v>2</v>
      </c>
      <c r="I24" s="52"/>
    </row>
    <row r="25" spans="1:9" s="1" customFormat="1" ht="32.1" customHeight="1" x14ac:dyDescent="0.2">
      <c r="A25" s="219"/>
      <c r="B25" s="228">
        <v>100007</v>
      </c>
      <c r="C25" s="258" t="s">
        <v>23</v>
      </c>
      <c r="D25" s="33" t="s">
        <v>63</v>
      </c>
      <c r="E25" s="33"/>
      <c r="F25" s="41"/>
      <c r="G25" s="42"/>
      <c r="H25" s="36">
        <f>SUM(H26:H28)</f>
        <v>10</v>
      </c>
      <c r="I25" s="51"/>
    </row>
    <row r="26" spans="1:9" s="1" customFormat="1" ht="32.1" customHeight="1" x14ac:dyDescent="0.2">
      <c r="A26" s="219"/>
      <c r="B26" s="229"/>
      <c r="C26" s="259"/>
      <c r="D26" s="27" t="s">
        <v>292</v>
      </c>
      <c r="E26" s="27" t="s">
        <v>252</v>
      </c>
      <c r="F26" s="28" t="s">
        <v>293</v>
      </c>
      <c r="G26" s="29" t="s">
        <v>294</v>
      </c>
      <c r="H26" s="30">
        <v>6</v>
      </c>
      <c r="I26" s="51"/>
    </row>
    <row r="27" spans="1:9" s="1" customFormat="1" ht="32.1" customHeight="1" x14ac:dyDescent="0.2">
      <c r="A27" s="219"/>
      <c r="B27" s="229"/>
      <c r="C27" s="259"/>
      <c r="D27" s="27" t="s">
        <v>295</v>
      </c>
      <c r="E27" s="27" t="s">
        <v>256</v>
      </c>
      <c r="F27" s="28" t="s">
        <v>296</v>
      </c>
      <c r="G27" s="29" t="s">
        <v>297</v>
      </c>
      <c r="H27" s="30">
        <v>2</v>
      </c>
      <c r="I27" s="51"/>
    </row>
    <row r="28" spans="1:9" s="1" customFormat="1" ht="32.1" customHeight="1" x14ac:dyDescent="0.2">
      <c r="A28" s="219"/>
      <c r="B28" s="229"/>
      <c r="C28" s="260"/>
      <c r="D28" s="27" t="s">
        <v>298</v>
      </c>
      <c r="E28" s="27" t="s">
        <v>256</v>
      </c>
      <c r="F28" s="28" t="s">
        <v>299</v>
      </c>
      <c r="G28" s="29" t="s">
        <v>300</v>
      </c>
      <c r="H28" s="30">
        <v>2</v>
      </c>
      <c r="I28" s="51"/>
    </row>
    <row r="29" spans="1:9" s="1" customFormat="1" ht="32.1" customHeight="1" x14ac:dyDescent="0.2">
      <c r="A29" s="219"/>
      <c r="B29" s="230">
        <v>100010</v>
      </c>
      <c r="C29" s="254" t="s">
        <v>24</v>
      </c>
      <c r="D29" s="33" t="s">
        <v>63</v>
      </c>
      <c r="E29" s="33"/>
      <c r="F29" s="34"/>
      <c r="G29" s="35"/>
      <c r="H29" s="36">
        <f>SUM(H30:H39)</f>
        <v>36</v>
      </c>
      <c r="I29" s="51"/>
    </row>
    <row r="30" spans="1:9" s="1" customFormat="1" ht="32.1" customHeight="1" x14ac:dyDescent="0.2">
      <c r="A30" s="219"/>
      <c r="B30" s="231"/>
      <c r="C30" s="255"/>
      <c r="D30" s="27" t="s">
        <v>301</v>
      </c>
      <c r="E30" s="27" t="s">
        <v>252</v>
      </c>
      <c r="F30" s="28" t="s">
        <v>302</v>
      </c>
      <c r="G30" s="29" t="s">
        <v>303</v>
      </c>
      <c r="H30" s="30">
        <v>6</v>
      </c>
      <c r="I30" s="51"/>
    </row>
    <row r="31" spans="1:9" s="1" customFormat="1" ht="32.1" customHeight="1" x14ac:dyDescent="0.2">
      <c r="A31" s="219"/>
      <c r="B31" s="231"/>
      <c r="C31" s="255"/>
      <c r="D31" s="27" t="s">
        <v>304</v>
      </c>
      <c r="E31" s="27" t="s">
        <v>252</v>
      </c>
      <c r="F31" s="28" t="s">
        <v>305</v>
      </c>
      <c r="G31" s="29" t="s">
        <v>306</v>
      </c>
      <c r="H31" s="30">
        <v>6</v>
      </c>
      <c r="I31" s="51"/>
    </row>
    <row r="32" spans="1:9" s="1" customFormat="1" ht="32.1" customHeight="1" x14ac:dyDescent="0.2">
      <c r="A32" s="219"/>
      <c r="B32" s="231"/>
      <c r="C32" s="255"/>
      <c r="D32" s="27" t="s">
        <v>307</v>
      </c>
      <c r="E32" s="27" t="s">
        <v>252</v>
      </c>
      <c r="F32" s="28" t="s">
        <v>308</v>
      </c>
      <c r="G32" s="29" t="s">
        <v>309</v>
      </c>
      <c r="H32" s="30">
        <v>6</v>
      </c>
      <c r="I32" s="51"/>
    </row>
    <row r="33" spans="1:9" s="1" customFormat="1" ht="32.1" customHeight="1" x14ac:dyDescent="0.2">
      <c r="A33" s="219"/>
      <c r="B33" s="231"/>
      <c r="C33" s="255"/>
      <c r="D33" s="27" t="s">
        <v>310</v>
      </c>
      <c r="E33" s="27" t="s">
        <v>252</v>
      </c>
      <c r="F33" s="28" t="s">
        <v>311</v>
      </c>
      <c r="G33" s="29" t="s">
        <v>312</v>
      </c>
      <c r="H33" s="30">
        <v>6</v>
      </c>
      <c r="I33" s="51"/>
    </row>
    <row r="34" spans="1:9" s="1" customFormat="1" ht="32.1" customHeight="1" x14ac:dyDescent="0.2">
      <c r="A34" s="219"/>
      <c r="B34" s="231"/>
      <c r="C34" s="255"/>
      <c r="D34" s="27" t="s">
        <v>313</v>
      </c>
      <c r="E34" s="27" t="s">
        <v>256</v>
      </c>
      <c r="F34" s="28" t="s">
        <v>314</v>
      </c>
      <c r="G34" s="29" t="s">
        <v>315</v>
      </c>
      <c r="H34" s="30">
        <v>2</v>
      </c>
      <c r="I34" s="51"/>
    </row>
    <row r="35" spans="1:9" s="1" customFormat="1" ht="32.1" customHeight="1" x14ac:dyDescent="0.2">
      <c r="A35" s="219"/>
      <c r="B35" s="231"/>
      <c r="C35" s="255"/>
      <c r="D35" s="27" t="s">
        <v>316</v>
      </c>
      <c r="E35" s="27" t="s">
        <v>256</v>
      </c>
      <c r="F35" s="28" t="s">
        <v>317</v>
      </c>
      <c r="G35" s="29" t="s">
        <v>318</v>
      </c>
      <c r="H35" s="30">
        <v>2</v>
      </c>
      <c r="I35" s="51"/>
    </row>
    <row r="36" spans="1:9" s="1" customFormat="1" ht="32.1" customHeight="1" x14ac:dyDescent="0.2">
      <c r="A36" s="219"/>
      <c r="B36" s="231"/>
      <c r="C36" s="255"/>
      <c r="D36" s="27" t="s">
        <v>319</v>
      </c>
      <c r="E36" s="27" t="s">
        <v>256</v>
      </c>
      <c r="F36" s="28" t="s">
        <v>320</v>
      </c>
      <c r="G36" s="29" t="s">
        <v>321</v>
      </c>
      <c r="H36" s="30">
        <v>2</v>
      </c>
      <c r="I36" s="51"/>
    </row>
    <row r="37" spans="1:9" s="1" customFormat="1" ht="32.1" customHeight="1" x14ac:dyDescent="0.2">
      <c r="A37" s="219"/>
      <c r="B37" s="231"/>
      <c r="C37" s="255"/>
      <c r="D37" s="27" t="s">
        <v>322</v>
      </c>
      <c r="E37" s="27" t="s">
        <v>256</v>
      </c>
      <c r="F37" s="28" t="s">
        <v>323</v>
      </c>
      <c r="G37" s="29" t="s">
        <v>324</v>
      </c>
      <c r="H37" s="30">
        <v>2</v>
      </c>
      <c r="I37" s="51"/>
    </row>
    <row r="38" spans="1:9" s="1" customFormat="1" ht="32.1" customHeight="1" x14ac:dyDescent="0.2">
      <c r="A38" s="219"/>
      <c r="B38" s="231"/>
      <c r="C38" s="255"/>
      <c r="D38" s="27" t="s">
        <v>325</v>
      </c>
      <c r="E38" s="27" t="s">
        <v>256</v>
      </c>
      <c r="F38" s="28" t="s">
        <v>326</v>
      </c>
      <c r="G38" s="29" t="s">
        <v>327</v>
      </c>
      <c r="H38" s="30">
        <v>2</v>
      </c>
      <c r="I38" s="51"/>
    </row>
    <row r="39" spans="1:9" s="1" customFormat="1" ht="32.1" customHeight="1" x14ac:dyDescent="0.2">
      <c r="A39" s="219"/>
      <c r="B39" s="231"/>
      <c r="C39" s="255"/>
      <c r="D39" s="27" t="s">
        <v>328</v>
      </c>
      <c r="E39" s="27" t="s">
        <v>256</v>
      </c>
      <c r="F39" s="28" t="s">
        <v>329</v>
      </c>
      <c r="G39" s="29" t="s">
        <v>330</v>
      </c>
      <c r="H39" s="30">
        <v>2</v>
      </c>
      <c r="I39" s="51"/>
    </row>
    <row r="40" spans="1:9" s="1" customFormat="1" ht="32.1" customHeight="1" x14ac:dyDescent="0.2">
      <c r="A40" s="219"/>
      <c r="B40" s="231"/>
      <c r="C40" s="253" t="s">
        <v>331</v>
      </c>
      <c r="D40" s="33" t="s">
        <v>63</v>
      </c>
      <c r="E40" s="33"/>
      <c r="F40" s="34"/>
      <c r="G40" s="35"/>
      <c r="H40" s="45">
        <f>SUM(H41:H42)</f>
        <v>8</v>
      </c>
      <c r="I40" s="51"/>
    </row>
    <row r="41" spans="1:9" s="1" customFormat="1" ht="32.1" customHeight="1" x14ac:dyDescent="0.2">
      <c r="A41" s="219"/>
      <c r="B41" s="231"/>
      <c r="C41" s="253"/>
      <c r="D41" s="27" t="s">
        <v>332</v>
      </c>
      <c r="E41" s="27" t="s">
        <v>252</v>
      </c>
      <c r="F41" s="28" t="s">
        <v>333</v>
      </c>
      <c r="G41" s="29" t="s">
        <v>334</v>
      </c>
      <c r="H41" s="30">
        <v>6</v>
      </c>
      <c r="I41" s="51"/>
    </row>
    <row r="42" spans="1:9" s="1" customFormat="1" ht="32.1" customHeight="1" x14ac:dyDescent="0.2">
      <c r="A42" s="219"/>
      <c r="B42" s="232"/>
      <c r="C42" s="253"/>
      <c r="D42" s="27" t="s">
        <v>335</v>
      </c>
      <c r="E42" s="27" t="s">
        <v>256</v>
      </c>
      <c r="F42" s="28" t="s">
        <v>336</v>
      </c>
      <c r="G42" s="29" t="s">
        <v>337</v>
      </c>
      <c r="H42" s="30">
        <v>2</v>
      </c>
      <c r="I42" s="51"/>
    </row>
    <row r="43" spans="1:9" s="1" customFormat="1" ht="32.1" customHeight="1" x14ac:dyDescent="0.2">
      <c r="A43" s="219"/>
      <c r="B43" s="227">
        <v>100012</v>
      </c>
      <c r="C43" s="254" t="s">
        <v>25</v>
      </c>
      <c r="D43" s="33" t="s">
        <v>63</v>
      </c>
      <c r="E43" s="46"/>
      <c r="F43" s="47"/>
      <c r="G43" s="35"/>
      <c r="H43" s="36">
        <f>SUM(H44:H46)</f>
        <v>10</v>
      </c>
      <c r="I43" s="51"/>
    </row>
    <row r="44" spans="1:9" s="1" customFormat="1" ht="32.1" customHeight="1" x14ac:dyDescent="0.2">
      <c r="A44" s="219"/>
      <c r="B44" s="225"/>
      <c r="C44" s="255"/>
      <c r="D44" s="27" t="s">
        <v>338</v>
      </c>
      <c r="E44" s="27" t="s">
        <v>252</v>
      </c>
      <c r="F44" s="28" t="s">
        <v>339</v>
      </c>
      <c r="G44" s="29" t="s">
        <v>340</v>
      </c>
      <c r="H44" s="38">
        <v>6</v>
      </c>
      <c r="I44" s="51"/>
    </row>
    <row r="45" spans="1:9" s="1" customFormat="1" ht="32.1" customHeight="1" x14ac:dyDescent="0.2">
      <c r="A45" s="219"/>
      <c r="B45" s="225"/>
      <c r="C45" s="255"/>
      <c r="D45" s="27" t="s">
        <v>341</v>
      </c>
      <c r="E45" s="27" t="s">
        <v>256</v>
      </c>
      <c r="F45" s="28" t="s">
        <v>342</v>
      </c>
      <c r="G45" s="29" t="s">
        <v>343</v>
      </c>
      <c r="H45" s="38">
        <v>2</v>
      </c>
      <c r="I45" s="51"/>
    </row>
    <row r="46" spans="1:9" s="1" customFormat="1" ht="32.1" customHeight="1" x14ac:dyDescent="0.2">
      <c r="A46" s="219"/>
      <c r="B46" s="225"/>
      <c r="C46" s="255"/>
      <c r="D46" s="27" t="s">
        <v>344</v>
      </c>
      <c r="E46" s="27" t="s">
        <v>256</v>
      </c>
      <c r="F46" s="28" t="s">
        <v>345</v>
      </c>
      <c r="G46" s="29" t="s">
        <v>346</v>
      </c>
      <c r="H46" s="38">
        <v>2</v>
      </c>
      <c r="I46" s="51"/>
    </row>
    <row r="47" spans="1:9" s="1" customFormat="1" ht="32.1" customHeight="1" x14ac:dyDescent="0.2">
      <c r="A47" s="219"/>
      <c r="B47" s="48">
        <v>100014</v>
      </c>
      <c r="C47" s="28" t="s">
        <v>26</v>
      </c>
      <c r="D47" s="27" t="s">
        <v>347</v>
      </c>
      <c r="E47" s="27" t="s">
        <v>256</v>
      </c>
      <c r="F47" s="28" t="s">
        <v>348</v>
      </c>
      <c r="G47" s="29" t="s">
        <v>349</v>
      </c>
      <c r="H47" s="39">
        <v>2</v>
      </c>
      <c r="I47" s="51"/>
    </row>
    <row r="48" spans="1:9" s="1" customFormat="1" ht="32.1" customHeight="1" x14ac:dyDescent="0.2">
      <c r="A48" s="219"/>
      <c r="B48" s="233">
        <v>100015</v>
      </c>
      <c r="C48" s="253" t="s">
        <v>27</v>
      </c>
      <c r="D48" s="33" t="s">
        <v>63</v>
      </c>
      <c r="E48" s="33"/>
      <c r="F48" s="34"/>
      <c r="G48" s="35"/>
      <c r="H48" s="36">
        <f>SUM(H49:H53)</f>
        <v>10</v>
      </c>
      <c r="I48" s="51"/>
    </row>
    <row r="49" spans="1:9" s="1" customFormat="1" ht="32.1" customHeight="1" x14ac:dyDescent="0.2">
      <c r="A49" s="219"/>
      <c r="B49" s="233"/>
      <c r="C49" s="253"/>
      <c r="D49" s="27" t="s">
        <v>350</v>
      </c>
      <c r="E49" s="27" t="s">
        <v>256</v>
      </c>
      <c r="F49" s="28" t="s">
        <v>351</v>
      </c>
      <c r="G49" s="29" t="s">
        <v>352</v>
      </c>
      <c r="H49" s="30">
        <v>2</v>
      </c>
      <c r="I49" s="51"/>
    </row>
    <row r="50" spans="1:9" s="1" customFormat="1" ht="32.1" customHeight="1" x14ac:dyDescent="0.2">
      <c r="A50" s="219"/>
      <c r="B50" s="233"/>
      <c r="C50" s="253"/>
      <c r="D50" s="27" t="s">
        <v>353</v>
      </c>
      <c r="E50" s="27" t="s">
        <v>256</v>
      </c>
      <c r="F50" s="28" t="s">
        <v>354</v>
      </c>
      <c r="G50" s="29" t="s">
        <v>355</v>
      </c>
      <c r="H50" s="30">
        <v>2</v>
      </c>
      <c r="I50" s="51"/>
    </row>
    <row r="51" spans="1:9" s="1" customFormat="1" ht="32.1" customHeight="1" x14ac:dyDescent="0.2">
      <c r="A51" s="219"/>
      <c r="B51" s="233"/>
      <c r="C51" s="253"/>
      <c r="D51" s="27" t="s">
        <v>356</v>
      </c>
      <c r="E51" s="27" t="s">
        <v>256</v>
      </c>
      <c r="F51" s="28" t="s">
        <v>357</v>
      </c>
      <c r="G51" s="29" t="s">
        <v>358</v>
      </c>
      <c r="H51" s="30">
        <v>2</v>
      </c>
      <c r="I51" s="51"/>
    </row>
    <row r="52" spans="1:9" s="1" customFormat="1" ht="32.1" customHeight="1" x14ac:dyDescent="0.2">
      <c r="A52" s="219"/>
      <c r="B52" s="233"/>
      <c r="C52" s="253"/>
      <c r="D52" s="27" t="s">
        <v>359</v>
      </c>
      <c r="E52" s="27" t="s">
        <v>256</v>
      </c>
      <c r="F52" s="28" t="s">
        <v>360</v>
      </c>
      <c r="G52" s="29" t="s">
        <v>361</v>
      </c>
      <c r="H52" s="30">
        <v>2</v>
      </c>
      <c r="I52" s="51"/>
    </row>
    <row r="53" spans="1:9" s="1" customFormat="1" ht="32.1" customHeight="1" x14ac:dyDescent="0.2">
      <c r="A53" s="219"/>
      <c r="B53" s="233"/>
      <c r="C53" s="253"/>
      <c r="D53" s="27" t="s">
        <v>362</v>
      </c>
      <c r="E53" s="27" t="s">
        <v>256</v>
      </c>
      <c r="F53" s="28" t="s">
        <v>363</v>
      </c>
      <c r="G53" s="29" t="s">
        <v>364</v>
      </c>
      <c r="H53" s="30">
        <v>2</v>
      </c>
      <c r="I53" s="51"/>
    </row>
    <row r="54" spans="1:9" s="1" customFormat="1" ht="32.1" customHeight="1" x14ac:dyDescent="0.2">
      <c r="A54" s="219"/>
      <c r="B54" s="226">
        <v>100016</v>
      </c>
      <c r="C54" s="253" t="s">
        <v>28</v>
      </c>
      <c r="D54" s="33" t="s">
        <v>63</v>
      </c>
      <c r="E54" s="33"/>
      <c r="F54" s="34"/>
      <c r="G54" s="35"/>
      <c r="H54" s="36">
        <f>SUM(H55:H57)</f>
        <v>6</v>
      </c>
      <c r="I54" s="51"/>
    </row>
    <row r="55" spans="1:9" s="1" customFormat="1" ht="32.1" customHeight="1" x14ac:dyDescent="0.2">
      <c r="A55" s="219"/>
      <c r="B55" s="226"/>
      <c r="C55" s="253"/>
      <c r="D55" s="27" t="s">
        <v>365</v>
      </c>
      <c r="E55" s="27" t="s">
        <v>256</v>
      </c>
      <c r="F55" s="28" t="s">
        <v>366</v>
      </c>
      <c r="G55" s="29" t="s">
        <v>367</v>
      </c>
      <c r="H55" s="30">
        <v>2</v>
      </c>
      <c r="I55" s="51"/>
    </row>
    <row r="56" spans="1:9" s="1" customFormat="1" ht="32.1" customHeight="1" x14ac:dyDescent="0.2">
      <c r="A56" s="219"/>
      <c r="B56" s="226"/>
      <c r="C56" s="253"/>
      <c r="D56" s="27" t="s">
        <v>368</v>
      </c>
      <c r="E56" s="27" t="s">
        <v>256</v>
      </c>
      <c r="F56" s="28" t="s">
        <v>369</v>
      </c>
      <c r="G56" s="29" t="s">
        <v>370</v>
      </c>
      <c r="H56" s="30">
        <v>2</v>
      </c>
      <c r="I56" s="51"/>
    </row>
    <row r="57" spans="1:9" s="1" customFormat="1" ht="32.1" customHeight="1" x14ac:dyDescent="0.2">
      <c r="A57" s="219"/>
      <c r="B57" s="226"/>
      <c r="C57" s="253"/>
      <c r="D57" s="27" t="s">
        <v>371</v>
      </c>
      <c r="E57" s="27" t="s">
        <v>256</v>
      </c>
      <c r="F57" s="28" t="s">
        <v>372</v>
      </c>
      <c r="G57" s="29" t="s">
        <v>373</v>
      </c>
      <c r="H57" s="30">
        <v>2</v>
      </c>
      <c r="I57" s="51"/>
    </row>
    <row r="58" spans="1:9" s="1" customFormat="1" ht="32.1" customHeight="1" x14ac:dyDescent="0.2">
      <c r="A58" s="219"/>
      <c r="B58" s="230">
        <v>100017</v>
      </c>
      <c r="C58" s="258" t="s">
        <v>29</v>
      </c>
      <c r="D58" s="33" t="s">
        <v>63</v>
      </c>
      <c r="E58" s="33"/>
      <c r="F58" s="41"/>
      <c r="G58" s="42"/>
      <c r="H58" s="36">
        <f>SUM(H59:H67)</f>
        <v>26</v>
      </c>
      <c r="I58" s="51"/>
    </row>
    <row r="59" spans="1:9" s="1" customFormat="1" ht="32.1" customHeight="1" x14ac:dyDescent="0.2">
      <c r="A59" s="219"/>
      <c r="B59" s="231"/>
      <c r="C59" s="259"/>
      <c r="D59" s="27" t="s">
        <v>374</v>
      </c>
      <c r="E59" s="27" t="s">
        <v>252</v>
      </c>
      <c r="F59" s="28" t="s">
        <v>375</v>
      </c>
      <c r="G59" s="29" t="s">
        <v>376</v>
      </c>
      <c r="H59" s="30">
        <v>6</v>
      </c>
      <c r="I59" s="51"/>
    </row>
    <row r="60" spans="1:9" s="1" customFormat="1" ht="32.1" customHeight="1" x14ac:dyDescent="0.2">
      <c r="A60" s="219"/>
      <c r="B60" s="231"/>
      <c r="C60" s="259"/>
      <c r="D60" s="27" t="s">
        <v>377</v>
      </c>
      <c r="E60" s="27" t="s">
        <v>252</v>
      </c>
      <c r="F60" s="28" t="s">
        <v>378</v>
      </c>
      <c r="G60" s="29" t="s">
        <v>379</v>
      </c>
      <c r="H60" s="30">
        <v>6</v>
      </c>
      <c r="I60" s="51"/>
    </row>
    <row r="61" spans="1:9" s="1" customFormat="1" ht="32.1" customHeight="1" x14ac:dyDescent="0.2">
      <c r="A61" s="219"/>
      <c r="B61" s="231"/>
      <c r="C61" s="259"/>
      <c r="D61" s="27" t="s">
        <v>380</v>
      </c>
      <c r="E61" s="27" t="s">
        <v>256</v>
      </c>
      <c r="F61" s="28" t="s">
        <v>381</v>
      </c>
      <c r="G61" s="29" t="s">
        <v>382</v>
      </c>
      <c r="H61" s="30">
        <v>2</v>
      </c>
      <c r="I61" s="51"/>
    </row>
    <row r="62" spans="1:9" s="1" customFormat="1" ht="32.1" customHeight="1" x14ac:dyDescent="0.2">
      <c r="A62" s="219"/>
      <c r="B62" s="231"/>
      <c r="C62" s="259"/>
      <c r="D62" s="27" t="s">
        <v>383</v>
      </c>
      <c r="E62" s="27" t="s">
        <v>256</v>
      </c>
      <c r="F62" s="28" t="s">
        <v>384</v>
      </c>
      <c r="G62" s="29" t="s">
        <v>385</v>
      </c>
      <c r="H62" s="30">
        <v>2</v>
      </c>
      <c r="I62" s="51"/>
    </row>
    <row r="63" spans="1:9" s="1" customFormat="1" ht="32.1" customHeight="1" x14ac:dyDescent="0.2">
      <c r="A63" s="219"/>
      <c r="B63" s="231"/>
      <c r="C63" s="259"/>
      <c r="D63" s="27" t="s">
        <v>386</v>
      </c>
      <c r="E63" s="27" t="s">
        <v>256</v>
      </c>
      <c r="F63" s="28" t="s">
        <v>387</v>
      </c>
      <c r="G63" s="29" t="s">
        <v>388</v>
      </c>
      <c r="H63" s="30">
        <v>2</v>
      </c>
      <c r="I63" s="51"/>
    </row>
    <row r="64" spans="1:9" s="1" customFormat="1" ht="32.1" customHeight="1" x14ac:dyDescent="0.2">
      <c r="A64" s="219"/>
      <c r="B64" s="231"/>
      <c r="C64" s="259"/>
      <c r="D64" s="27" t="s">
        <v>389</v>
      </c>
      <c r="E64" s="27" t="s">
        <v>256</v>
      </c>
      <c r="F64" s="28" t="s">
        <v>390</v>
      </c>
      <c r="G64" s="29" t="s">
        <v>391</v>
      </c>
      <c r="H64" s="30">
        <v>2</v>
      </c>
      <c r="I64" s="51"/>
    </row>
    <row r="65" spans="1:9" s="1" customFormat="1" ht="32.1" customHeight="1" x14ac:dyDescent="0.2">
      <c r="A65" s="219"/>
      <c r="B65" s="231"/>
      <c r="C65" s="259"/>
      <c r="D65" s="27" t="s">
        <v>392</v>
      </c>
      <c r="E65" s="27" t="s">
        <v>256</v>
      </c>
      <c r="F65" s="28" t="s">
        <v>393</v>
      </c>
      <c r="G65" s="29" t="s">
        <v>394</v>
      </c>
      <c r="H65" s="30">
        <v>2</v>
      </c>
      <c r="I65" s="51"/>
    </row>
    <row r="66" spans="1:9" s="1" customFormat="1" ht="32.1" customHeight="1" x14ac:dyDescent="0.2">
      <c r="A66" s="219"/>
      <c r="B66" s="231"/>
      <c r="C66" s="259"/>
      <c r="D66" s="27" t="s">
        <v>395</v>
      </c>
      <c r="E66" s="27" t="s">
        <v>256</v>
      </c>
      <c r="F66" s="28" t="s">
        <v>396</v>
      </c>
      <c r="G66" s="29" t="s">
        <v>397</v>
      </c>
      <c r="H66" s="30">
        <v>2</v>
      </c>
      <c r="I66" s="51"/>
    </row>
    <row r="67" spans="1:9" s="1" customFormat="1" ht="32.1" customHeight="1" x14ac:dyDescent="0.2">
      <c r="A67" s="219"/>
      <c r="B67" s="231"/>
      <c r="C67" s="259"/>
      <c r="D67" s="27" t="s">
        <v>398</v>
      </c>
      <c r="E67" s="27" t="s">
        <v>256</v>
      </c>
      <c r="F67" s="28" t="s">
        <v>399</v>
      </c>
      <c r="G67" s="29" t="s">
        <v>400</v>
      </c>
      <c r="H67" s="30">
        <v>2</v>
      </c>
      <c r="I67" s="51"/>
    </row>
    <row r="68" spans="1:9" s="1" customFormat="1" ht="32.1" customHeight="1" x14ac:dyDescent="0.2">
      <c r="A68" s="219"/>
      <c r="B68" s="226">
        <v>100018</v>
      </c>
      <c r="C68" s="253" t="s">
        <v>30</v>
      </c>
      <c r="D68" s="33" t="s">
        <v>63</v>
      </c>
      <c r="E68" s="33"/>
      <c r="F68" s="34"/>
      <c r="G68" s="35"/>
      <c r="H68" s="36">
        <f>SUM(H69:H70)</f>
        <v>4</v>
      </c>
      <c r="I68" s="51"/>
    </row>
    <row r="69" spans="1:9" s="1" customFormat="1" ht="32.1" customHeight="1" x14ac:dyDescent="0.2">
      <c r="A69" s="219"/>
      <c r="B69" s="226"/>
      <c r="C69" s="253"/>
      <c r="D69" s="27" t="s">
        <v>401</v>
      </c>
      <c r="E69" s="27" t="s">
        <v>256</v>
      </c>
      <c r="F69" s="28" t="s">
        <v>402</v>
      </c>
      <c r="G69" s="29" t="s">
        <v>403</v>
      </c>
      <c r="H69" s="30">
        <v>2</v>
      </c>
      <c r="I69" s="51"/>
    </row>
    <row r="70" spans="1:9" s="1" customFormat="1" ht="32.1" customHeight="1" x14ac:dyDescent="0.2">
      <c r="A70" s="219"/>
      <c r="B70" s="226"/>
      <c r="C70" s="253"/>
      <c r="D70" s="27" t="s">
        <v>404</v>
      </c>
      <c r="E70" s="27" t="s">
        <v>256</v>
      </c>
      <c r="F70" s="28" t="s">
        <v>405</v>
      </c>
      <c r="G70" s="29" t="s">
        <v>406</v>
      </c>
      <c r="H70" s="30">
        <v>2</v>
      </c>
      <c r="I70" s="51"/>
    </row>
    <row r="71" spans="1:9" s="1" customFormat="1" ht="32.1" customHeight="1" x14ac:dyDescent="0.2">
      <c r="A71" s="219"/>
      <c r="B71" s="234">
        <v>100019</v>
      </c>
      <c r="C71" s="246" t="s">
        <v>31</v>
      </c>
      <c r="D71" s="33" t="s">
        <v>63</v>
      </c>
      <c r="E71" s="33"/>
      <c r="F71" s="34"/>
      <c r="G71" s="35"/>
      <c r="H71" s="36">
        <f>SUM(H72:H79)</f>
        <v>16</v>
      </c>
      <c r="I71" s="51"/>
    </row>
    <row r="72" spans="1:9" s="1" customFormat="1" ht="32.1" customHeight="1" x14ac:dyDescent="0.2">
      <c r="A72" s="219"/>
      <c r="B72" s="234"/>
      <c r="C72" s="246"/>
      <c r="D72" s="27" t="s">
        <v>407</v>
      </c>
      <c r="E72" s="27" t="s">
        <v>256</v>
      </c>
      <c r="F72" s="28" t="s">
        <v>408</v>
      </c>
      <c r="G72" s="29" t="s">
        <v>409</v>
      </c>
      <c r="H72" s="30">
        <v>2</v>
      </c>
      <c r="I72" s="51"/>
    </row>
    <row r="73" spans="1:9" s="1" customFormat="1" ht="32.1" customHeight="1" x14ac:dyDescent="0.2">
      <c r="A73" s="219"/>
      <c r="B73" s="234"/>
      <c r="C73" s="246"/>
      <c r="D73" s="27" t="s">
        <v>410</v>
      </c>
      <c r="E73" s="27" t="s">
        <v>256</v>
      </c>
      <c r="F73" s="28" t="s">
        <v>411</v>
      </c>
      <c r="G73" s="29" t="s">
        <v>412</v>
      </c>
      <c r="H73" s="30">
        <v>2</v>
      </c>
      <c r="I73" s="51"/>
    </row>
    <row r="74" spans="1:9" s="1" customFormat="1" ht="32.1" customHeight="1" x14ac:dyDescent="0.2">
      <c r="A74" s="219"/>
      <c r="B74" s="234"/>
      <c r="C74" s="246"/>
      <c r="D74" s="27" t="s">
        <v>413</v>
      </c>
      <c r="E74" s="27" t="s">
        <v>256</v>
      </c>
      <c r="F74" s="28" t="s">
        <v>414</v>
      </c>
      <c r="G74" s="29" t="s">
        <v>415</v>
      </c>
      <c r="H74" s="30">
        <v>2</v>
      </c>
      <c r="I74" s="51"/>
    </row>
    <row r="75" spans="1:9" s="1" customFormat="1" ht="32.1" customHeight="1" x14ac:dyDescent="0.2">
      <c r="A75" s="219"/>
      <c r="B75" s="234"/>
      <c r="C75" s="246"/>
      <c r="D75" s="27" t="s">
        <v>416</v>
      </c>
      <c r="E75" s="27" t="s">
        <v>256</v>
      </c>
      <c r="F75" s="28" t="s">
        <v>417</v>
      </c>
      <c r="G75" s="29" t="s">
        <v>418</v>
      </c>
      <c r="H75" s="30">
        <v>2</v>
      </c>
      <c r="I75" s="51"/>
    </row>
    <row r="76" spans="1:9" s="1" customFormat="1" ht="32.1" customHeight="1" x14ac:dyDescent="0.2">
      <c r="A76" s="219"/>
      <c r="B76" s="234"/>
      <c r="C76" s="246"/>
      <c r="D76" s="27" t="s">
        <v>419</v>
      </c>
      <c r="E76" s="27" t="s">
        <v>256</v>
      </c>
      <c r="F76" s="28" t="s">
        <v>420</v>
      </c>
      <c r="G76" s="29" t="s">
        <v>421</v>
      </c>
      <c r="H76" s="30">
        <v>2</v>
      </c>
      <c r="I76" s="51"/>
    </row>
    <row r="77" spans="1:9" s="1" customFormat="1" ht="54" customHeight="1" x14ac:dyDescent="0.2">
      <c r="A77" s="219"/>
      <c r="B77" s="234"/>
      <c r="C77" s="246"/>
      <c r="D77" s="27" t="s">
        <v>422</v>
      </c>
      <c r="E77" s="27" t="s">
        <v>256</v>
      </c>
      <c r="F77" s="28" t="s">
        <v>423</v>
      </c>
      <c r="G77" s="29" t="s">
        <v>424</v>
      </c>
      <c r="H77" s="30">
        <v>2</v>
      </c>
      <c r="I77" s="51"/>
    </row>
    <row r="78" spans="1:9" s="1" customFormat="1" ht="32.1" customHeight="1" x14ac:dyDescent="0.2">
      <c r="A78" s="219"/>
      <c r="B78" s="234"/>
      <c r="C78" s="246"/>
      <c r="D78" s="27" t="s">
        <v>425</v>
      </c>
      <c r="E78" s="27" t="s">
        <v>256</v>
      </c>
      <c r="F78" s="28" t="s">
        <v>426</v>
      </c>
      <c r="G78" s="29" t="s">
        <v>427</v>
      </c>
      <c r="H78" s="30">
        <v>2</v>
      </c>
      <c r="I78" s="51"/>
    </row>
    <row r="79" spans="1:9" s="1" customFormat="1" ht="32.1" customHeight="1" x14ac:dyDescent="0.2">
      <c r="A79" s="219"/>
      <c r="B79" s="234"/>
      <c r="C79" s="246"/>
      <c r="D79" s="27" t="s">
        <v>428</v>
      </c>
      <c r="E79" s="27" t="s">
        <v>256</v>
      </c>
      <c r="F79" s="28" t="s">
        <v>429</v>
      </c>
      <c r="G79" s="29" t="s">
        <v>430</v>
      </c>
      <c r="H79" s="30">
        <v>2</v>
      </c>
      <c r="I79" s="51"/>
    </row>
    <row r="80" spans="1:9" s="1" customFormat="1" ht="32.1" customHeight="1" x14ac:dyDescent="0.2">
      <c r="A80" s="219"/>
      <c r="B80" s="227">
        <v>100020</v>
      </c>
      <c r="C80" s="254" t="s">
        <v>32</v>
      </c>
      <c r="D80" s="33" t="s">
        <v>63</v>
      </c>
      <c r="E80" s="33"/>
      <c r="F80" s="34"/>
      <c r="G80" s="35"/>
      <c r="H80" s="36">
        <f>SUM(H81:H87)</f>
        <v>18</v>
      </c>
      <c r="I80" s="51"/>
    </row>
    <row r="81" spans="1:9" s="1" customFormat="1" ht="32.1" customHeight="1" x14ac:dyDescent="0.2">
      <c r="A81" s="219"/>
      <c r="B81" s="225"/>
      <c r="C81" s="255"/>
      <c r="D81" s="27" t="s">
        <v>431</v>
      </c>
      <c r="E81" s="27" t="s">
        <v>252</v>
      </c>
      <c r="F81" s="28" t="s">
        <v>432</v>
      </c>
      <c r="G81" s="29" t="s">
        <v>433</v>
      </c>
      <c r="H81" s="30">
        <v>6</v>
      </c>
      <c r="I81" s="51"/>
    </row>
    <row r="82" spans="1:9" s="1" customFormat="1" ht="32.1" customHeight="1" x14ac:dyDescent="0.2">
      <c r="A82" s="219"/>
      <c r="B82" s="225"/>
      <c r="C82" s="255"/>
      <c r="D82" s="27" t="s">
        <v>434</v>
      </c>
      <c r="E82" s="27" t="s">
        <v>256</v>
      </c>
      <c r="F82" s="28" t="s">
        <v>435</v>
      </c>
      <c r="G82" s="29" t="s">
        <v>436</v>
      </c>
      <c r="H82" s="30">
        <v>2</v>
      </c>
      <c r="I82" s="51"/>
    </row>
    <row r="83" spans="1:9" s="1" customFormat="1" ht="32.1" customHeight="1" x14ac:dyDescent="0.2">
      <c r="A83" s="219"/>
      <c r="B83" s="225"/>
      <c r="C83" s="255"/>
      <c r="D83" s="27" t="s">
        <v>437</v>
      </c>
      <c r="E83" s="27" t="s">
        <v>256</v>
      </c>
      <c r="F83" s="28" t="s">
        <v>438</v>
      </c>
      <c r="G83" s="29" t="s">
        <v>439</v>
      </c>
      <c r="H83" s="30">
        <v>2</v>
      </c>
      <c r="I83" s="51"/>
    </row>
    <row r="84" spans="1:9" s="1" customFormat="1" ht="32.1" customHeight="1" x14ac:dyDescent="0.2">
      <c r="A84" s="219"/>
      <c r="B84" s="225"/>
      <c r="C84" s="255"/>
      <c r="D84" s="27" t="s">
        <v>440</v>
      </c>
      <c r="E84" s="27" t="s">
        <v>256</v>
      </c>
      <c r="F84" s="28" t="s">
        <v>441</v>
      </c>
      <c r="G84" s="29" t="s">
        <v>442</v>
      </c>
      <c r="H84" s="30">
        <v>2</v>
      </c>
      <c r="I84" s="51"/>
    </row>
    <row r="85" spans="1:9" s="1" customFormat="1" ht="32.1" customHeight="1" x14ac:dyDescent="0.2">
      <c r="A85" s="219"/>
      <c r="B85" s="225"/>
      <c r="C85" s="255"/>
      <c r="D85" s="27" t="s">
        <v>443</v>
      </c>
      <c r="E85" s="27" t="s">
        <v>256</v>
      </c>
      <c r="F85" s="28" t="s">
        <v>444</v>
      </c>
      <c r="G85" s="29" t="s">
        <v>445</v>
      </c>
      <c r="H85" s="30">
        <v>2</v>
      </c>
      <c r="I85" s="51"/>
    </row>
    <row r="86" spans="1:9" s="1" customFormat="1" ht="32.1" customHeight="1" x14ac:dyDescent="0.2">
      <c r="A86" s="219"/>
      <c r="B86" s="225"/>
      <c r="C86" s="255"/>
      <c r="D86" s="27" t="s">
        <v>446</v>
      </c>
      <c r="E86" s="27" t="s">
        <v>256</v>
      </c>
      <c r="F86" s="28" t="s">
        <v>447</v>
      </c>
      <c r="G86" s="29" t="s">
        <v>448</v>
      </c>
      <c r="H86" s="30">
        <v>2</v>
      </c>
      <c r="I86" s="51"/>
    </row>
    <row r="87" spans="1:9" s="1" customFormat="1" ht="32.1" customHeight="1" x14ac:dyDescent="0.2">
      <c r="A87" s="219"/>
      <c r="B87" s="225"/>
      <c r="C87" s="255"/>
      <c r="D87" s="27" t="s">
        <v>449</v>
      </c>
      <c r="E87" s="27" t="s">
        <v>256</v>
      </c>
      <c r="F87" s="28" t="s">
        <v>450</v>
      </c>
      <c r="G87" s="29" t="s">
        <v>451</v>
      </c>
      <c r="H87" s="30">
        <v>2</v>
      </c>
      <c r="I87" s="51"/>
    </row>
    <row r="88" spans="1:9" s="1" customFormat="1" ht="32.1" customHeight="1" x14ac:dyDescent="0.2">
      <c r="A88" s="219"/>
      <c r="B88" s="31">
        <v>100021</v>
      </c>
      <c r="C88" s="55" t="s">
        <v>33</v>
      </c>
      <c r="D88" s="27" t="s">
        <v>452</v>
      </c>
      <c r="E88" s="27" t="s">
        <v>252</v>
      </c>
      <c r="F88" s="28" t="s">
        <v>453</v>
      </c>
      <c r="G88" s="29" t="s">
        <v>454</v>
      </c>
      <c r="H88" s="39">
        <v>6</v>
      </c>
      <c r="I88" s="51"/>
    </row>
    <row r="89" spans="1:9" s="1" customFormat="1" ht="32.1" customHeight="1" x14ac:dyDescent="0.2">
      <c r="A89" s="219"/>
      <c r="B89" s="227">
        <v>100022</v>
      </c>
      <c r="C89" s="254" t="s">
        <v>34</v>
      </c>
      <c r="D89" s="33" t="s">
        <v>63</v>
      </c>
      <c r="E89" s="33"/>
      <c r="F89" s="34"/>
      <c r="G89" s="35"/>
      <c r="H89" s="36">
        <f>SUM(H90:H95)</f>
        <v>20</v>
      </c>
      <c r="I89" s="51"/>
    </row>
    <row r="90" spans="1:9" s="1" customFormat="1" ht="32.1" customHeight="1" x14ac:dyDescent="0.2">
      <c r="A90" s="219"/>
      <c r="B90" s="225"/>
      <c r="C90" s="255"/>
      <c r="D90" s="27" t="s">
        <v>455</v>
      </c>
      <c r="E90" s="27" t="s">
        <v>252</v>
      </c>
      <c r="F90" s="28" t="s">
        <v>456</v>
      </c>
      <c r="G90" s="29" t="s">
        <v>457</v>
      </c>
      <c r="H90" s="30">
        <v>6</v>
      </c>
      <c r="I90" s="51"/>
    </row>
    <row r="91" spans="1:9" s="1" customFormat="1" ht="32.1" customHeight="1" x14ac:dyDescent="0.2">
      <c r="A91" s="219"/>
      <c r="B91" s="225"/>
      <c r="C91" s="255"/>
      <c r="D91" s="27" t="s">
        <v>458</v>
      </c>
      <c r="E91" s="27" t="s">
        <v>252</v>
      </c>
      <c r="F91" s="28" t="s">
        <v>459</v>
      </c>
      <c r="G91" s="29" t="s">
        <v>460</v>
      </c>
      <c r="H91" s="30">
        <v>6</v>
      </c>
      <c r="I91" s="51"/>
    </row>
    <row r="92" spans="1:9" s="1" customFormat="1" ht="32.1" customHeight="1" x14ac:dyDescent="0.2">
      <c r="A92" s="219"/>
      <c r="B92" s="225"/>
      <c r="C92" s="255"/>
      <c r="D92" s="27" t="s">
        <v>461</v>
      </c>
      <c r="E92" s="27" t="s">
        <v>256</v>
      </c>
      <c r="F92" s="28" t="s">
        <v>462</v>
      </c>
      <c r="G92" s="29" t="s">
        <v>463</v>
      </c>
      <c r="H92" s="30">
        <v>2</v>
      </c>
      <c r="I92" s="51"/>
    </row>
    <row r="93" spans="1:9" s="1" customFormat="1" ht="32.1" customHeight="1" x14ac:dyDescent="0.2">
      <c r="A93" s="219"/>
      <c r="B93" s="225"/>
      <c r="C93" s="255"/>
      <c r="D93" s="27" t="s">
        <v>464</v>
      </c>
      <c r="E93" s="27" t="s">
        <v>256</v>
      </c>
      <c r="F93" s="28" t="s">
        <v>465</v>
      </c>
      <c r="G93" s="29" t="s">
        <v>466</v>
      </c>
      <c r="H93" s="30">
        <v>2</v>
      </c>
      <c r="I93" s="51"/>
    </row>
    <row r="94" spans="1:9" s="1" customFormat="1" ht="32.1" customHeight="1" x14ac:dyDescent="0.2">
      <c r="A94" s="219"/>
      <c r="B94" s="225"/>
      <c r="C94" s="255"/>
      <c r="D94" s="27" t="s">
        <v>467</v>
      </c>
      <c r="E94" s="27" t="s">
        <v>256</v>
      </c>
      <c r="F94" s="28" t="s">
        <v>468</v>
      </c>
      <c r="G94" s="29" t="s">
        <v>469</v>
      </c>
      <c r="H94" s="30">
        <v>2</v>
      </c>
      <c r="I94" s="51"/>
    </row>
    <row r="95" spans="1:9" s="1" customFormat="1" ht="32.1" customHeight="1" x14ac:dyDescent="0.2">
      <c r="A95" s="219"/>
      <c r="B95" s="225"/>
      <c r="C95" s="261"/>
      <c r="D95" s="27" t="s">
        <v>470</v>
      </c>
      <c r="E95" s="27" t="s">
        <v>256</v>
      </c>
      <c r="F95" s="28" t="s">
        <v>471</v>
      </c>
      <c r="G95" s="29" t="s">
        <v>472</v>
      </c>
      <c r="H95" s="30">
        <v>2</v>
      </c>
      <c r="I95" s="51"/>
    </row>
    <row r="96" spans="1:9" s="1" customFormat="1" ht="32.1" customHeight="1" x14ac:dyDescent="0.2">
      <c r="A96" s="219"/>
      <c r="B96" s="228">
        <v>100023</v>
      </c>
      <c r="C96" s="258" t="s">
        <v>35</v>
      </c>
      <c r="D96" s="56" t="s">
        <v>63</v>
      </c>
      <c r="E96" s="33"/>
      <c r="F96" s="57"/>
      <c r="G96" s="58"/>
      <c r="H96" s="36">
        <f>SUM(H97:H102)</f>
        <v>12</v>
      </c>
      <c r="I96" s="51"/>
    </row>
    <row r="97" spans="1:9" s="1" customFormat="1" ht="32.1" customHeight="1" x14ac:dyDescent="0.2">
      <c r="A97" s="219"/>
      <c r="B97" s="229"/>
      <c r="C97" s="259"/>
      <c r="D97" s="27" t="s">
        <v>473</v>
      </c>
      <c r="E97" s="27" t="s">
        <v>256</v>
      </c>
      <c r="F97" s="28" t="s">
        <v>474</v>
      </c>
      <c r="G97" s="29" t="s">
        <v>475</v>
      </c>
      <c r="H97" s="30">
        <v>2</v>
      </c>
      <c r="I97" s="51"/>
    </row>
    <row r="98" spans="1:9" s="1" customFormat="1" ht="32.1" customHeight="1" x14ac:dyDescent="0.2">
      <c r="A98" s="219"/>
      <c r="B98" s="229"/>
      <c r="C98" s="259"/>
      <c r="D98" s="27" t="s">
        <v>476</v>
      </c>
      <c r="E98" s="27" t="s">
        <v>256</v>
      </c>
      <c r="F98" s="28" t="s">
        <v>477</v>
      </c>
      <c r="G98" s="29" t="s">
        <v>478</v>
      </c>
      <c r="H98" s="30">
        <v>2</v>
      </c>
      <c r="I98" s="51"/>
    </row>
    <row r="99" spans="1:9" s="1" customFormat="1" ht="32.1" customHeight="1" x14ac:dyDescent="0.2">
      <c r="A99" s="219"/>
      <c r="B99" s="229"/>
      <c r="C99" s="259"/>
      <c r="D99" s="27" t="s">
        <v>479</v>
      </c>
      <c r="E99" s="27" t="s">
        <v>256</v>
      </c>
      <c r="F99" s="28" t="s">
        <v>480</v>
      </c>
      <c r="G99" s="29" t="s">
        <v>481</v>
      </c>
      <c r="H99" s="30">
        <v>2</v>
      </c>
      <c r="I99" s="51"/>
    </row>
    <row r="100" spans="1:9" s="1" customFormat="1" ht="32.1" customHeight="1" x14ac:dyDescent="0.2">
      <c r="A100" s="219"/>
      <c r="B100" s="229"/>
      <c r="C100" s="259"/>
      <c r="D100" s="27" t="s">
        <v>482</v>
      </c>
      <c r="E100" s="27" t="s">
        <v>256</v>
      </c>
      <c r="F100" s="28" t="s">
        <v>483</v>
      </c>
      <c r="G100" s="29" t="s">
        <v>484</v>
      </c>
      <c r="H100" s="30">
        <v>2</v>
      </c>
      <c r="I100" s="51"/>
    </row>
    <row r="101" spans="1:9" s="1" customFormat="1" ht="32.1" customHeight="1" x14ac:dyDescent="0.2">
      <c r="A101" s="219"/>
      <c r="B101" s="229"/>
      <c r="C101" s="259"/>
      <c r="D101" s="27" t="s">
        <v>485</v>
      </c>
      <c r="E101" s="27" t="s">
        <v>256</v>
      </c>
      <c r="F101" s="28" t="s">
        <v>486</v>
      </c>
      <c r="G101" s="29" t="s">
        <v>487</v>
      </c>
      <c r="H101" s="30">
        <v>2</v>
      </c>
      <c r="I101" s="51"/>
    </row>
    <row r="102" spans="1:9" s="1" customFormat="1" ht="32.1" customHeight="1" x14ac:dyDescent="0.2">
      <c r="A102" s="219"/>
      <c r="B102" s="229"/>
      <c r="C102" s="259"/>
      <c r="D102" s="27" t="s">
        <v>488</v>
      </c>
      <c r="E102" s="27" t="s">
        <v>256</v>
      </c>
      <c r="F102" s="28" t="s">
        <v>489</v>
      </c>
      <c r="G102" s="29" t="s">
        <v>490</v>
      </c>
      <c r="H102" s="30">
        <v>2</v>
      </c>
      <c r="I102" s="51"/>
    </row>
    <row r="103" spans="1:9" s="1" customFormat="1" ht="32.1" customHeight="1" x14ac:dyDescent="0.2">
      <c r="A103" s="219"/>
      <c r="B103" s="18"/>
      <c r="C103" s="28" t="s">
        <v>491</v>
      </c>
      <c r="D103" s="27" t="s">
        <v>492</v>
      </c>
      <c r="E103" s="27" t="s">
        <v>252</v>
      </c>
      <c r="F103" s="28" t="s">
        <v>493</v>
      </c>
      <c r="G103" s="29" t="s">
        <v>494</v>
      </c>
      <c r="H103" s="30">
        <v>6</v>
      </c>
      <c r="I103" s="62"/>
    </row>
    <row r="104" spans="1:9" s="1" customFormat="1" ht="32.1" customHeight="1" x14ac:dyDescent="0.2">
      <c r="A104" s="219"/>
      <c r="B104" s="227">
        <v>100024</v>
      </c>
      <c r="C104" s="254" t="s">
        <v>36</v>
      </c>
      <c r="D104" s="33" t="s">
        <v>63</v>
      </c>
      <c r="E104" s="33"/>
      <c r="F104" s="47"/>
      <c r="G104" s="35"/>
      <c r="H104" s="36">
        <f>SUM(H105:H111)</f>
        <v>18</v>
      </c>
      <c r="I104" s="51"/>
    </row>
    <row r="105" spans="1:9" s="1" customFormat="1" ht="32.1" customHeight="1" x14ac:dyDescent="0.2">
      <c r="A105" s="219"/>
      <c r="B105" s="225"/>
      <c r="C105" s="255"/>
      <c r="D105" s="27" t="s">
        <v>495</v>
      </c>
      <c r="E105" s="27" t="s">
        <v>252</v>
      </c>
      <c r="F105" s="28" t="s">
        <v>496</v>
      </c>
      <c r="G105" s="29" t="s">
        <v>497</v>
      </c>
      <c r="H105" s="30">
        <v>6</v>
      </c>
      <c r="I105" s="51"/>
    </row>
    <row r="106" spans="1:9" s="1" customFormat="1" ht="32.1" customHeight="1" x14ac:dyDescent="0.2">
      <c r="A106" s="219"/>
      <c r="B106" s="225"/>
      <c r="C106" s="255"/>
      <c r="D106" s="27" t="s">
        <v>498</v>
      </c>
      <c r="E106" s="27" t="s">
        <v>256</v>
      </c>
      <c r="F106" s="28" t="s">
        <v>499</v>
      </c>
      <c r="G106" s="29" t="s">
        <v>500</v>
      </c>
      <c r="H106" s="30">
        <v>2</v>
      </c>
      <c r="I106" s="51"/>
    </row>
    <row r="107" spans="1:9" s="1" customFormat="1" ht="32.1" customHeight="1" x14ac:dyDescent="0.2">
      <c r="A107" s="219"/>
      <c r="B107" s="225"/>
      <c r="C107" s="255"/>
      <c r="D107" s="27" t="s">
        <v>501</v>
      </c>
      <c r="E107" s="27" t="s">
        <v>256</v>
      </c>
      <c r="F107" s="28" t="s">
        <v>502</v>
      </c>
      <c r="G107" s="29" t="s">
        <v>503</v>
      </c>
      <c r="H107" s="30">
        <v>2</v>
      </c>
      <c r="I107" s="51"/>
    </row>
    <row r="108" spans="1:9" s="1" customFormat="1" ht="32.1" customHeight="1" x14ac:dyDescent="0.2">
      <c r="A108" s="219"/>
      <c r="B108" s="225"/>
      <c r="C108" s="255"/>
      <c r="D108" s="27" t="s">
        <v>504</v>
      </c>
      <c r="E108" s="27" t="s">
        <v>256</v>
      </c>
      <c r="F108" s="28" t="s">
        <v>505</v>
      </c>
      <c r="G108" s="29" t="s">
        <v>506</v>
      </c>
      <c r="H108" s="30">
        <v>2</v>
      </c>
      <c r="I108" s="51"/>
    </row>
    <row r="109" spans="1:9" s="1" customFormat="1" ht="32.1" customHeight="1" x14ac:dyDescent="0.2">
      <c r="A109" s="219"/>
      <c r="B109" s="225"/>
      <c r="C109" s="255"/>
      <c r="D109" s="27" t="s">
        <v>507</v>
      </c>
      <c r="E109" s="27" t="s">
        <v>256</v>
      </c>
      <c r="F109" s="28" t="s">
        <v>508</v>
      </c>
      <c r="G109" s="29" t="s">
        <v>509</v>
      </c>
      <c r="H109" s="30">
        <v>2</v>
      </c>
      <c r="I109" s="51"/>
    </row>
    <row r="110" spans="1:9" s="1" customFormat="1" ht="32.1" customHeight="1" x14ac:dyDescent="0.2">
      <c r="A110" s="219"/>
      <c r="B110" s="225"/>
      <c r="C110" s="255"/>
      <c r="D110" s="27" t="s">
        <v>510</v>
      </c>
      <c r="E110" s="27" t="s">
        <v>256</v>
      </c>
      <c r="F110" s="28" t="s">
        <v>511</v>
      </c>
      <c r="G110" s="29" t="s">
        <v>512</v>
      </c>
      <c r="H110" s="30">
        <v>2</v>
      </c>
      <c r="I110" s="51"/>
    </row>
    <row r="111" spans="1:9" s="1" customFormat="1" ht="32.1" customHeight="1" x14ac:dyDescent="0.2">
      <c r="A111" s="219"/>
      <c r="B111" s="225"/>
      <c r="C111" s="255"/>
      <c r="D111" s="27" t="s">
        <v>513</v>
      </c>
      <c r="E111" s="27" t="s">
        <v>256</v>
      </c>
      <c r="F111" s="28" t="s">
        <v>514</v>
      </c>
      <c r="G111" s="29" t="s">
        <v>515</v>
      </c>
      <c r="H111" s="30">
        <v>2</v>
      </c>
      <c r="I111" s="51"/>
    </row>
    <row r="112" spans="1:9" s="1" customFormat="1" ht="32.1" customHeight="1" x14ac:dyDescent="0.2">
      <c r="A112" s="219"/>
      <c r="B112" s="235">
        <v>100025</v>
      </c>
      <c r="C112" s="253" t="s">
        <v>37</v>
      </c>
      <c r="D112" s="33" t="s">
        <v>63</v>
      </c>
      <c r="E112" s="33"/>
      <c r="F112" s="34"/>
      <c r="G112" s="35"/>
      <c r="H112" s="36">
        <f>SUM(H113:H114)</f>
        <v>4</v>
      </c>
      <c r="I112" s="51"/>
    </row>
    <row r="113" spans="1:9" s="1" customFormat="1" ht="32.1" customHeight="1" x14ac:dyDescent="0.2">
      <c r="A113" s="219"/>
      <c r="B113" s="236"/>
      <c r="C113" s="253"/>
      <c r="D113" s="27" t="s">
        <v>516</v>
      </c>
      <c r="E113" s="27" t="s">
        <v>256</v>
      </c>
      <c r="F113" s="28" t="s">
        <v>517</v>
      </c>
      <c r="G113" s="29" t="s">
        <v>518</v>
      </c>
      <c r="H113" s="30">
        <v>2</v>
      </c>
      <c r="I113" s="51"/>
    </row>
    <row r="114" spans="1:9" s="1" customFormat="1" ht="32.1" customHeight="1" x14ac:dyDescent="0.2">
      <c r="A114" s="219"/>
      <c r="B114" s="237"/>
      <c r="C114" s="253"/>
      <c r="D114" s="27" t="s">
        <v>519</v>
      </c>
      <c r="E114" s="27" t="s">
        <v>256</v>
      </c>
      <c r="F114" s="28" t="s">
        <v>520</v>
      </c>
      <c r="G114" s="29" t="s">
        <v>521</v>
      </c>
      <c r="H114" s="30">
        <v>2</v>
      </c>
      <c r="I114" s="51"/>
    </row>
    <row r="115" spans="1:9" s="3" customFormat="1" ht="32.1" customHeight="1" x14ac:dyDescent="0.2">
      <c r="A115" s="219"/>
      <c r="B115" s="31">
        <v>100026</v>
      </c>
      <c r="C115" s="32" t="s">
        <v>38</v>
      </c>
      <c r="D115" s="27" t="s">
        <v>522</v>
      </c>
      <c r="E115" s="27" t="s">
        <v>256</v>
      </c>
      <c r="F115" s="28" t="s">
        <v>523</v>
      </c>
      <c r="G115" s="29" t="s">
        <v>524</v>
      </c>
      <c r="H115" s="30">
        <v>2</v>
      </c>
      <c r="I115" s="63"/>
    </row>
    <row r="116" spans="1:9" s="1" customFormat="1" ht="32.1" customHeight="1" x14ac:dyDescent="0.2">
      <c r="A116" s="219"/>
      <c r="B116" s="31">
        <v>100027</v>
      </c>
      <c r="C116" s="60" t="s">
        <v>39</v>
      </c>
      <c r="D116" s="27" t="s">
        <v>525</v>
      </c>
      <c r="E116" s="27" t="s">
        <v>256</v>
      </c>
      <c r="F116" s="28" t="s">
        <v>526</v>
      </c>
      <c r="G116" s="29" t="s">
        <v>527</v>
      </c>
      <c r="H116" s="39">
        <v>2</v>
      </c>
      <c r="I116" s="51"/>
    </row>
    <row r="117" spans="1:9" s="1" customFormat="1" ht="32.1" customHeight="1" x14ac:dyDescent="0.2">
      <c r="A117" s="219"/>
      <c r="B117" s="235">
        <v>100028</v>
      </c>
      <c r="C117" s="262" t="s">
        <v>40</v>
      </c>
      <c r="D117" s="33" t="s">
        <v>63</v>
      </c>
      <c r="E117" s="33"/>
      <c r="F117" s="34"/>
      <c r="G117" s="35"/>
      <c r="H117" s="36">
        <f>SUM(H118:H126)</f>
        <v>22</v>
      </c>
      <c r="I117" s="51"/>
    </row>
    <row r="118" spans="1:9" s="1" customFormat="1" ht="32.1" customHeight="1" x14ac:dyDescent="0.2">
      <c r="A118" s="219"/>
      <c r="B118" s="236"/>
      <c r="C118" s="263"/>
      <c r="D118" s="27" t="s">
        <v>528</v>
      </c>
      <c r="E118" s="27" t="s">
        <v>252</v>
      </c>
      <c r="F118" s="28" t="s">
        <v>529</v>
      </c>
      <c r="G118" s="29" t="s">
        <v>530</v>
      </c>
      <c r="H118" s="30">
        <v>6</v>
      </c>
      <c r="I118" s="51"/>
    </row>
    <row r="119" spans="1:9" s="1" customFormat="1" ht="32.1" customHeight="1" x14ac:dyDescent="0.2">
      <c r="A119" s="219"/>
      <c r="B119" s="236"/>
      <c r="C119" s="263"/>
      <c r="D119" s="27" t="s">
        <v>531</v>
      </c>
      <c r="E119" s="27" t="s">
        <v>256</v>
      </c>
      <c r="F119" s="28" t="s">
        <v>532</v>
      </c>
      <c r="G119" s="29" t="s">
        <v>533</v>
      </c>
      <c r="H119" s="30">
        <v>2</v>
      </c>
      <c r="I119" s="51"/>
    </row>
    <row r="120" spans="1:9" s="1" customFormat="1" ht="32.1" customHeight="1" x14ac:dyDescent="0.2">
      <c r="A120" s="219"/>
      <c r="B120" s="236"/>
      <c r="C120" s="263"/>
      <c r="D120" s="27" t="s">
        <v>534</v>
      </c>
      <c r="E120" s="27" t="s">
        <v>256</v>
      </c>
      <c r="F120" s="28" t="s">
        <v>535</v>
      </c>
      <c r="G120" s="29" t="s">
        <v>536</v>
      </c>
      <c r="H120" s="30">
        <v>2</v>
      </c>
      <c r="I120" s="51"/>
    </row>
    <row r="121" spans="1:9" s="1" customFormat="1" ht="32.1" customHeight="1" x14ac:dyDescent="0.2">
      <c r="A121" s="219"/>
      <c r="B121" s="236"/>
      <c r="C121" s="263"/>
      <c r="D121" s="27" t="s">
        <v>537</v>
      </c>
      <c r="E121" s="27" t="s">
        <v>256</v>
      </c>
      <c r="F121" s="28" t="s">
        <v>538</v>
      </c>
      <c r="G121" s="29" t="s">
        <v>539</v>
      </c>
      <c r="H121" s="30">
        <v>2</v>
      </c>
      <c r="I121" s="51"/>
    </row>
    <row r="122" spans="1:9" s="1" customFormat="1" ht="32.1" customHeight="1" x14ac:dyDescent="0.2">
      <c r="A122" s="219"/>
      <c r="B122" s="236"/>
      <c r="C122" s="263"/>
      <c r="D122" s="27" t="s">
        <v>540</v>
      </c>
      <c r="E122" s="27" t="s">
        <v>256</v>
      </c>
      <c r="F122" s="28" t="s">
        <v>541</v>
      </c>
      <c r="G122" s="29" t="s">
        <v>542</v>
      </c>
      <c r="H122" s="30">
        <v>2</v>
      </c>
      <c r="I122" s="51"/>
    </row>
    <row r="123" spans="1:9" s="1" customFormat="1" ht="32.1" customHeight="1" x14ac:dyDescent="0.2">
      <c r="A123" s="219"/>
      <c r="B123" s="236"/>
      <c r="C123" s="263"/>
      <c r="D123" s="27" t="s">
        <v>543</v>
      </c>
      <c r="E123" s="27" t="s">
        <v>256</v>
      </c>
      <c r="F123" s="28" t="s">
        <v>544</v>
      </c>
      <c r="G123" s="29" t="s">
        <v>545</v>
      </c>
      <c r="H123" s="30">
        <v>2</v>
      </c>
      <c r="I123" s="51"/>
    </row>
    <row r="124" spans="1:9" s="1" customFormat="1" ht="32.1" customHeight="1" x14ac:dyDescent="0.2">
      <c r="A124" s="219"/>
      <c r="B124" s="236"/>
      <c r="C124" s="263"/>
      <c r="D124" s="27" t="s">
        <v>546</v>
      </c>
      <c r="E124" s="27" t="s">
        <v>256</v>
      </c>
      <c r="F124" s="28" t="s">
        <v>547</v>
      </c>
      <c r="G124" s="29" t="s">
        <v>548</v>
      </c>
      <c r="H124" s="30">
        <v>2</v>
      </c>
      <c r="I124" s="51"/>
    </row>
    <row r="125" spans="1:9" s="1" customFormat="1" ht="32.1" customHeight="1" x14ac:dyDescent="0.2">
      <c r="A125" s="219"/>
      <c r="B125" s="236"/>
      <c r="C125" s="263"/>
      <c r="D125" s="27" t="s">
        <v>549</v>
      </c>
      <c r="E125" s="27" t="s">
        <v>256</v>
      </c>
      <c r="F125" s="28" t="s">
        <v>550</v>
      </c>
      <c r="G125" s="29" t="s">
        <v>551</v>
      </c>
      <c r="H125" s="30">
        <v>2</v>
      </c>
      <c r="I125" s="51"/>
    </row>
    <row r="126" spans="1:9" s="1" customFormat="1" ht="32.1" customHeight="1" x14ac:dyDescent="0.2">
      <c r="A126" s="219"/>
      <c r="B126" s="236"/>
      <c r="C126" s="263"/>
      <c r="D126" s="27" t="s">
        <v>552</v>
      </c>
      <c r="E126" s="27" t="s">
        <v>256</v>
      </c>
      <c r="F126" s="28" t="s">
        <v>553</v>
      </c>
      <c r="G126" s="29" t="s">
        <v>554</v>
      </c>
      <c r="H126" s="30">
        <v>2</v>
      </c>
      <c r="I126" s="51"/>
    </row>
    <row r="127" spans="1:9" s="2" customFormat="1" ht="32.1" customHeight="1" x14ac:dyDescent="0.2">
      <c r="A127" s="219"/>
      <c r="B127" s="59"/>
      <c r="C127" s="61" t="s">
        <v>555</v>
      </c>
      <c r="D127" s="27" t="s">
        <v>556</v>
      </c>
      <c r="E127" s="27" t="s">
        <v>256</v>
      </c>
      <c r="F127" s="28" t="s">
        <v>557</v>
      </c>
      <c r="G127" s="29" t="s">
        <v>558</v>
      </c>
      <c r="H127" s="30">
        <v>2</v>
      </c>
      <c r="I127" s="62"/>
    </row>
    <row r="128" spans="1:9" s="2" customFormat="1" ht="32.1" customHeight="1" x14ac:dyDescent="0.2">
      <c r="A128" s="219"/>
      <c r="B128" s="31">
        <v>100029</v>
      </c>
      <c r="C128" s="28" t="s">
        <v>41</v>
      </c>
      <c r="D128" s="27" t="s">
        <v>559</v>
      </c>
      <c r="E128" s="27" t="s">
        <v>256</v>
      </c>
      <c r="F128" s="28" t="s">
        <v>560</v>
      </c>
      <c r="G128" s="29" t="s">
        <v>561</v>
      </c>
      <c r="H128" s="39">
        <v>2</v>
      </c>
      <c r="I128" s="52"/>
    </row>
    <row r="129" spans="1:9" s="1" customFormat="1" ht="32.1" customHeight="1" x14ac:dyDescent="0.2">
      <c r="A129" s="219"/>
      <c r="B129" s="31">
        <v>100033</v>
      </c>
      <c r="C129" s="32" t="s">
        <v>43</v>
      </c>
      <c r="D129" s="27" t="s">
        <v>562</v>
      </c>
      <c r="E129" s="27" t="s">
        <v>256</v>
      </c>
      <c r="F129" s="28" t="s">
        <v>563</v>
      </c>
      <c r="G129" s="29" t="s">
        <v>564</v>
      </c>
      <c r="H129" s="30">
        <v>2</v>
      </c>
      <c r="I129" s="51"/>
    </row>
    <row r="130" spans="1:9" s="1" customFormat="1" ht="32.1" customHeight="1" x14ac:dyDescent="0.2">
      <c r="A130" s="219"/>
      <c r="B130" s="238">
        <v>100037</v>
      </c>
      <c r="C130" s="258" t="s">
        <v>44</v>
      </c>
      <c r="D130" s="33" t="s">
        <v>63</v>
      </c>
      <c r="E130" s="33"/>
      <c r="F130" s="57"/>
      <c r="G130" s="58"/>
      <c r="H130" s="36">
        <f>SUM(H131:H138)</f>
        <v>28</v>
      </c>
      <c r="I130" s="51"/>
    </row>
    <row r="131" spans="1:9" s="1" customFormat="1" ht="32.1" customHeight="1" x14ac:dyDescent="0.2">
      <c r="A131" s="219"/>
      <c r="B131" s="229"/>
      <c r="C131" s="259"/>
      <c r="D131" s="27" t="s">
        <v>565</v>
      </c>
      <c r="E131" s="27" t="s">
        <v>252</v>
      </c>
      <c r="F131" s="28" t="s">
        <v>566</v>
      </c>
      <c r="G131" s="29" t="s">
        <v>567</v>
      </c>
      <c r="H131" s="30">
        <v>6</v>
      </c>
      <c r="I131" s="51"/>
    </row>
    <row r="132" spans="1:9" s="1" customFormat="1" ht="32.1" customHeight="1" x14ac:dyDescent="0.2">
      <c r="A132" s="219"/>
      <c r="B132" s="229"/>
      <c r="C132" s="259"/>
      <c r="D132" s="27" t="s">
        <v>568</v>
      </c>
      <c r="E132" s="27" t="s">
        <v>252</v>
      </c>
      <c r="F132" s="28" t="s">
        <v>569</v>
      </c>
      <c r="G132" s="29" t="s">
        <v>570</v>
      </c>
      <c r="H132" s="30">
        <v>6</v>
      </c>
      <c r="I132" s="51"/>
    </row>
    <row r="133" spans="1:9" s="1" customFormat="1" ht="32.1" customHeight="1" x14ac:dyDescent="0.2">
      <c r="A133" s="219"/>
      <c r="B133" s="229"/>
      <c r="C133" s="259"/>
      <c r="D133" s="27" t="s">
        <v>571</v>
      </c>
      <c r="E133" s="27" t="s">
        <v>252</v>
      </c>
      <c r="F133" s="28" t="s">
        <v>572</v>
      </c>
      <c r="G133" s="29" t="s">
        <v>573</v>
      </c>
      <c r="H133" s="30">
        <v>6</v>
      </c>
      <c r="I133" s="51"/>
    </row>
    <row r="134" spans="1:9" s="1" customFormat="1" ht="32.1" customHeight="1" x14ac:dyDescent="0.2">
      <c r="A134" s="219"/>
      <c r="B134" s="229"/>
      <c r="C134" s="259"/>
      <c r="D134" s="27" t="s">
        <v>574</v>
      </c>
      <c r="E134" s="27" t="s">
        <v>256</v>
      </c>
      <c r="F134" s="28" t="s">
        <v>575</v>
      </c>
      <c r="G134" s="29" t="s">
        <v>576</v>
      </c>
      <c r="H134" s="30">
        <v>2</v>
      </c>
      <c r="I134" s="51"/>
    </row>
    <row r="135" spans="1:9" s="1" customFormat="1" ht="32.1" customHeight="1" x14ac:dyDescent="0.2">
      <c r="A135" s="219"/>
      <c r="B135" s="229"/>
      <c r="C135" s="259"/>
      <c r="D135" s="27" t="s">
        <v>577</v>
      </c>
      <c r="E135" s="27" t="s">
        <v>256</v>
      </c>
      <c r="F135" s="28" t="s">
        <v>578</v>
      </c>
      <c r="G135" s="29" t="s">
        <v>579</v>
      </c>
      <c r="H135" s="30">
        <v>2</v>
      </c>
      <c r="I135" s="51"/>
    </row>
    <row r="136" spans="1:9" s="1" customFormat="1" ht="32.1" customHeight="1" x14ac:dyDescent="0.2">
      <c r="A136" s="219"/>
      <c r="B136" s="229"/>
      <c r="C136" s="259"/>
      <c r="D136" s="27" t="s">
        <v>580</v>
      </c>
      <c r="E136" s="27" t="s">
        <v>256</v>
      </c>
      <c r="F136" s="28" t="s">
        <v>581</v>
      </c>
      <c r="G136" s="29" t="s">
        <v>582</v>
      </c>
      <c r="H136" s="30">
        <v>2</v>
      </c>
      <c r="I136" s="51"/>
    </row>
    <row r="137" spans="1:9" s="1" customFormat="1" ht="32.1" customHeight="1" x14ac:dyDescent="0.2">
      <c r="A137" s="219"/>
      <c r="B137" s="229"/>
      <c r="C137" s="259"/>
      <c r="D137" s="27" t="s">
        <v>583</v>
      </c>
      <c r="E137" s="27" t="s">
        <v>256</v>
      </c>
      <c r="F137" s="28" t="s">
        <v>584</v>
      </c>
      <c r="G137" s="29" t="s">
        <v>585</v>
      </c>
      <c r="H137" s="30">
        <v>2</v>
      </c>
      <c r="I137" s="51"/>
    </row>
    <row r="138" spans="1:9" s="1" customFormat="1" ht="32.1" customHeight="1" x14ac:dyDescent="0.2">
      <c r="A138" s="219"/>
      <c r="B138" s="229"/>
      <c r="C138" s="259"/>
      <c r="D138" s="27" t="s">
        <v>586</v>
      </c>
      <c r="E138" s="27" t="s">
        <v>256</v>
      </c>
      <c r="F138" s="28" t="s">
        <v>587</v>
      </c>
      <c r="G138" s="29" t="s">
        <v>588</v>
      </c>
      <c r="H138" s="30">
        <v>2</v>
      </c>
      <c r="I138" s="51"/>
    </row>
    <row r="139" spans="1:9" s="1" customFormat="1" ht="32.1" customHeight="1" x14ac:dyDescent="0.2">
      <c r="A139" s="219"/>
      <c r="B139" s="233">
        <v>100038</v>
      </c>
      <c r="C139" s="264" t="s">
        <v>45</v>
      </c>
      <c r="D139" s="33" t="s">
        <v>63</v>
      </c>
      <c r="E139" s="33"/>
      <c r="F139" s="34"/>
      <c r="G139" s="35"/>
      <c r="H139" s="45">
        <f>SUM(H140:H141)</f>
        <v>8</v>
      </c>
      <c r="I139" s="51"/>
    </row>
    <row r="140" spans="1:9" s="1" customFormat="1" ht="32.1" customHeight="1" x14ac:dyDescent="0.2">
      <c r="A140" s="219"/>
      <c r="B140" s="231"/>
      <c r="C140" s="264"/>
      <c r="D140" s="27" t="s">
        <v>589</v>
      </c>
      <c r="E140" s="27" t="s">
        <v>252</v>
      </c>
      <c r="F140" s="28" t="s">
        <v>590</v>
      </c>
      <c r="G140" s="29" t="s">
        <v>591</v>
      </c>
      <c r="H140" s="30">
        <v>6</v>
      </c>
      <c r="I140" s="51"/>
    </row>
    <row r="141" spans="1:9" s="1" customFormat="1" ht="32.1" customHeight="1" x14ac:dyDescent="0.2">
      <c r="A141" s="219"/>
      <c r="B141" s="231"/>
      <c r="C141" s="264"/>
      <c r="D141" s="27" t="s">
        <v>592</v>
      </c>
      <c r="E141" s="27" t="s">
        <v>256</v>
      </c>
      <c r="F141" s="28" t="s">
        <v>593</v>
      </c>
      <c r="G141" s="29" t="s">
        <v>594</v>
      </c>
      <c r="H141" s="30">
        <v>2</v>
      </c>
      <c r="I141" s="51"/>
    </row>
    <row r="142" spans="1:9" s="1" customFormat="1" ht="32.1" customHeight="1" x14ac:dyDescent="0.2">
      <c r="A142" s="219"/>
      <c r="B142" s="227">
        <v>100039</v>
      </c>
      <c r="C142" s="254" t="s">
        <v>46</v>
      </c>
      <c r="D142" s="33" t="s">
        <v>63</v>
      </c>
      <c r="E142" s="33"/>
      <c r="F142" s="34"/>
      <c r="G142" s="35"/>
      <c r="H142" s="36">
        <f>SUM(H143:H144)</f>
        <v>8</v>
      </c>
      <c r="I142" s="51"/>
    </row>
    <row r="143" spans="1:9" s="1" customFormat="1" ht="32.1" customHeight="1" x14ac:dyDescent="0.2">
      <c r="A143" s="219"/>
      <c r="B143" s="225"/>
      <c r="C143" s="255"/>
      <c r="D143" s="27" t="s">
        <v>595</v>
      </c>
      <c r="E143" s="27" t="s">
        <v>252</v>
      </c>
      <c r="F143" s="28" t="s">
        <v>596</v>
      </c>
      <c r="G143" s="29" t="s">
        <v>597</v>
      </c>
      <c r="H143" s="30">
        <v>6</v>
      </c>
      <c r="I143" s="51"/>
    </row>
    <row r="144" spans="1:9" s="1" customFormat="1" ht="32.1" customHeight="1" x14ac:dyDescent="0.2">
      <c r="A144" s="219"/>
      <c r="B144" s="239"/>
      <c r="C144" s="261"/>
      <c r="D144" s="27" t="s">
        <v>598</v>
      </c>
      <c r="E144" s="27" t="s">
        <v>256</v>
      </c>
      <c r="F144" s="28" t="s">
        <v>599</v>
      </c>
      <c r="G144" s="29" t="s">
        <v>600</v>
      </c>
      <c r="H144" s="30">
        <v>2</v>
      </c>
      <c r="I144" s="51"/>
    </row>
    <row r="145" spans="1:9" ht="32.1" customHeight="1" x14ac:dyDescent="0.2">
      <c r="A145" s="219"/>
      <c r="B145" s="226">
        <v>100041</v>
      </c>
      <c r="C145" s="254" t="s">
        <v>48</v>
      </c>
      <c r="D145" s="33" t="s">
        <v>63</v>
      </c>
      <c r="E145" s="21"/>
      <c r="F145" s="22"/>
      <c r="G145" s="23"/>
      <c r="H145" s="36">
        <f>SUM(H146:H147)</f>
        <v>12</v>
      </c>
      <c r="I145" s="50"/>
    </row>
    <row r="146" spans="1:9" s="1" customFormat="1" ht="32.1" customHeight="1" x14ac:dyDescent="0.2">
      <c r="A146" s="219"/>
      <c r="B146" s="226"/>
      <c r="C146" s="255"/>
      <c r="D146" s="64" t="s">
        <v>601</v>
      </c>
      <c r="E146" s="27" t="s">
        <v>252</v>
      </c>
      <c r="F146" s="32" t="s">
        <v>602</v>
      </c>
      <c r="G146" s="29" t="s">
        <v>603</v>
      </c>
      <c r="H146" s="30">
        <v>6</v>
      </c>
      <c r="I146" s="51"/>
    </row>
    <row r="147" spans="1:9" s="1" customFormat="1" ht="32.1" customHeight="1" x14ac:dyDescent="0.2">
      <c r="A147" s="219"/>
      <c r="B147" s="226"/>
      <c r="C147" s="255"/>
      <c r="D147" s="64" t="s">
        <v>604</v>
      </c>
      <c r="E147" s="27" t="s">
        <v>252</v>
      </c>
      <c r="F147" s="32" t="s">
        <v>605</v>
      </c>
      <c r="G147" s="29" t="s">
        <v>606</v>
      </c>
      <c r="H147" s="30">
        <v>6</v>
      </c>
      <c r="I147" s="51"/>
    </row>
    <row r="148" spans="1:9" s="1" customFormat="1" ht="32.1" customHeight="1" x14ac:dyDescent="0.2">
      <c r="A148" s="219"/>
      <c r="B148" s="235">
        <v>100043</v>
      </c>
      <c r="C148" s="262" t="s">
        <v>49</v>
      </c>
      <c r="D148" s="33" t="s">
        <v>63</v>
      </c>
      <c r="E148" s="33"/>
      <c r="F148" s="34"/>
      <c r="G148" s="35"/>
      <c r="H148" s="36">
        <f>SUM(H149:H165)</f>
        <v>50</v>
      </c>
      <c r="I148" s="51"/>
    </row>
    <row r="149" spans="1:9" s="1" customFormat="1" ht="32.1" customHeight="1" x14ac:dyDescent="0.2">
      <c r="A149" s="219"/>
      <c r="B149" s="236"/>
      <c r="C149" s="263"/>
      <c r="D149" s="27" t="s">
        <v>607</v>
      </c>
      <c r="E149" s="27" t="s">
        <v>252</v>
      </c>
      <c r="F149" s="28" t="s">
        <v>608</v>
      </c>
      <c r="G149" s="29" t="s">
        <v>609</v>
      </c>
      <c r="H149" s="30">
        <v>6</v>
      </c>
      <c r="I149" s="51"/>
    </row>
    <row r="150" spans="1:9" s="1" customFormat="1" ht="32.1" customHeight="1" x14ac:dyDescent="0.2">
      <c r="A150" s="219"/>
      <c r="B150" s="236"/>
      <c r="C150" s="263"/>
      <c r="D150" s="27" t="s">
        <v>610</v>
      </c>
      <c r="E150" s="27" t="s">
        <v>252</v>
      </c>
      <c r="F150" s="28" t="s">
        <v>611</v>
      </c>
      <c r="G150" s="29" t="s">
        <v>612</v>
      </c>
      <c r="H150" s="30">
        <v>6</v>
      </c>
      <c r="I150" s="51"/>
    </row>
    <row r="151" spans="1:9" s="1" customFormat="1" ht="32.1" customHeight="1" x14ac:dyDescent="0.2">
      <c r="A151" s="219"/>
      <c r="B151" s="236"/>
      <c r="C151" s="263"/>
      <c r="D151" s="27" t="s">
        <v>613</v>
      </c>
      <c r="E151" s="27" t="s">
        <v>252</v>
      </c>
      <c r="F151" s="28" t="s">
        <v>614</v>
      </c>
      <c r="G151" s="29" t="s">
        <v>615</v>
      </c>
      <c r="H151" s="30">
        <v>6</v>
      </c>
      <c r="I151" s="51"/>
    </row>
    <row r="152" spans="1:9" s="1" customFormat="1" ht="32.1" customHeight="1" x14ac:dyDescent="0.2">
      <c r="A152" s="219"/>
      <c r="B152" s="236"/>
      <c r="C152" s="263"/>
      <c r="D152" s="27" t="s">
        <v>616</v>
      </c>
      <c r="E152" s="27" t="s">
        <v>252</v>
      </c>
      <c r="F152" s="28" t="s">
        <v>617</v>
      </c>
      <c r="G152" s="29" t="s">
        <v>618</v>
      </c>
      <c r="H152" s="30">
        <v>6</v>
      </c>
      <c r="I152" s="51"/>
    </row>
    <row r="153" spans="1:9" s="1" customFormat="1" ht="32.1" customHeight="1" x14ac:dyDescent="0.2">
      <c r="A153" s="219"/>
      <c r="B153" s="236"/>
      <c r="C153" s="263"/>
      <c r="D153" s="27" t="s">
        <v>619</v>
      </c>
      <c r="E153" s="27" t="s">
        <v>256</v>
      </c>
      <c r="F153" s="28" t="s">
        <v>620</v>
      </c>
      <c r="G153" s="29" t="s">
        <v>621</v>
      </c>
      <c r="H153" s="30">
        <v>2</v>
      </c>
      <c r="I153" s="51"/>
    </row>
    <row r="154" spans="1:9" s="1" customFormat="1" ht="32.1" customHeight="1" x14ac:dyDescent="0.2">
      <c r="A154" s="219"/>
      <c r="B154" s="236"/>
      <c r="C154" s="263"/>
      <c r="D154" s="27" t="s">
        <v>622</v>
      </c>
      <c r="E154" s="27" t="s">
        <v>256</v>
      </c>
      <c r="F154" s="28" t="s">
        <v>623</v>
      </c>
      <c r="G154" s="29" t="s">
        <v>624</v>
      </c>
      <c r="H154" s="30">
        <v>2</v>
      </c>
      <c r="I154" s="51"/>
    </row>
    <row r="155" spans="1:9" s="1" customFormat="1" ht="32.1" customHeight="1" x14ac:dyDescent="0.2">
      <c r="A155" s="219"/>
      <c r="B155" s="236"/>
      <c r="C155" s="263"/>
      <c r="D155" s="27" t="s">
        <v>625</v>
      </c>
      <c r="E155" s="27" t="s">
        <v>256</v>
      </c>
      <c r="F155" s="28" t="s">
        <v>626</v>
      </c>
      <c r="G155" s="29" t="s">
        <v>627</v>
      </c>
      <c r="H155" s="30">
        <v>2</v>
      </c>
      <c r="I155" s="51"/>
    </row>
    <row r="156" spans="1:9" s="1" customFormat="1" ht="32.1" customHeight="1" x14ac:dyDescent="0.2">
      <c r="A156" s="219"/>
      <c r="B156" s="236"/>
      <c r="C156" s="263"/>
      <c r="D156" s="27" t="s">
        <v>628</v>
      </c>
      <c r="E156" s="27" t="s">
        <v>256</v>
      </c>
      <c r="F156" s="28" t="s">
        <v>629</v>
      </c>
      <c r="G156" s="29" t="s">
        <v>630</v>
      </c>
      <c r="H156" s="30">
        <v>2</v>
      </c>
      <c r="I156" s="51"/>
    </row>
    <row r="157" spans="1:9" s="1" customFormat="1" ht="32.1" customHeight="1" x14ac:dyDescent="0.2">
      <c r="A157" s="219"/>
      <c r="B157" s="236"/>
      <c r="C157" s="263"/>
      <c r="D157" s="27" t="s">
        <v>631</v>
      </c>
      <c r="E157" s="27" t="s">
        <v>256</v>
      </c>
      <c r="F157" s="28" t="s">
        <v>632</v>
      </c>
      <c r="G157" s="29" t="s">
        <v>633</v>
      </c>
      <c r="H157" s="30">
        <v>2</v>
      </c>
      <c r="I157" s="51"/>
    </row>
    <row r="158" spans="1:9" s="1" customFormat="1" ht="32.1" customHeight="1" x14ac:dyDescent="0.2">
      <c r="A158" s="219"/>
      <c r="B158" s="236"/>
      <c r="C158" s="263"/>
      <c r="D158" s="27" t="s">
        <v>634</v>
      </c>
      <c r="E158" s="27" t="s">
        <v>256</v>
      </c>
      <c r="F158" s="28" t="s">
        <v>635</v>
      </c>
      <c r="G158" s="29" t="s">
        <v>636</v>
      </c>
      <c r="H158" s="30">
        <v>2</v>
      </c>
      <c r="I158" s="51"/>
    </row>
    <row r="159" spans="1:9" s="1" customFormat="1" ht="32.1" customHeight="1" x14ac:dyDescent="0.2">
      <c r="A159" s="219"/>
      <c r="B159" s="236"/>
      <c r="C159" s="263"/>
      <c r="D159" s="27" t="s">
        <v>637</v>
      </c>
      <c r="E159" s="27" t="s">
        <v>256</v>
      </c>
      <c r="F159" s="28" t="s">
        <v>638</v>
      </c>
      <c r="G159" s="29" t="s">
        <v>639</v>
      </c>
      <c r="H159" s="30">
        <v>2</v>
      </c>
      <c r="I159" s="51"/>
    </row>
    <row r="160" spans="1:9" s="1" customFormat="1" ht="32.1" customHeight="1" x14ac:dyDescent="0.2">
      <c r="A160" s="219"/>
      <c r="B160" s="236"/>
      <c r="C160" s="263"/>
      <c r="D160" s="27" t="s">
        <v>640</v>
      </c>
      <c r="E160" s="27" t="s">
        <v>256</v>
      </c>
      <c r="F160" s="28" t="s">
        <v>641</v>
      </c>
      <c r="G160" s="29" t="s">
        <v>642</v>
      </c>
      <c r="H160" s="30">
        <v>2</v>
      </c>
      <c r="I160" s="51"/>
    </row>
    <row r="161" spans="1:9" s="1" customFormat="1" ht="32.1" customHeight="1" x14ac:dyDescent="0.2">
      <c r="A161" s="219"/>
      <c r="B161" s="236"/>
      <c r="C161" s="263"/>
      <c r="D161" s="27" t="s">
        <v>643</v>
      </c>
      <c r="E161" s="27" t="s">
        <v>256</v>
      </c>
      <c r="F161" s="28" t="s">
        <v>644</v>
      </c>
      <c r="G161" s="29" t="s">
        <v>645</v>
      </c>
      <c r="H161" s="30">
        <v>2</v>
      </c>
      <c r="I161" s="51"/>
    </row>
    <row r="162" spans="1:9" s="1" customFormat="1" ht="32.1" customHeight="1" x14ac:dyDescent="0.2">
      <c r="A162" s="219"/>
      <c r="B162" s="236"/>
      <c r="C162" s="263"/>
      <c r="D162" s="27" t="s">
        <v>646</v>
      </c>
      <c r="E162" s="27" t="s">
        <v>256</v>
      </c>
      <c r="F162" s="28" t="s">
        <v>647</v>
      </c>
      <c r="G162" s="29" t="s">
        <v>648</v>
      </c>
      <c r="H162" s="30">
        <v>2</v>
      </c>
      <c r="I162" s="51"/>
    </row>
    <row r="163" spans="1:9" s="1" customFormat="1" ht="32.1" customHeight="1" x14ac:dyDescent="0.2">
      <c r="A163" s="219"/>
      <c r="B163" s="236"/>
      <c r="C163" s="263"/>
      <c r="D163" s="27" t="s">
        <v>649</v>
      </c>
      <c r="E163" s="27" t="s">
        <v>256</v>
      </c>
      <c r="F163" s="28" t="s">
        <v>650</v>
      </c>
      <c r="G163" s="29" t="s">
        <v>651</v>
      </c>
      <c r="H163" s="30">
        <v>2</v>
      </c>
      <c r="I163" s="51"/>
    </row>
    <row r="164" spans="1:9" s="1" customFormat="1" ht="32.1" customHeight="1" x14ac:dyDescent="0.2">
      <c r="A164" s="219"/>
      <c r="B164" s="236"/>
      <c r="C164" s="263"/>
      <c r="D164" s="27" t="s">
        <v>652</v>
      </c>
      <c r="E164" s="27" t="s">
        <v>256</v>
      </c>
      <c r="F164" s="28" t="s">
        <v>653</v>
      </c>
      <c r="G164" s="29" t="s">
        <v>654</v>
      </c>
      <c r="H164" s="30">
        <v>2</v>
      </c>
      <c r="I164" s="51"/>
    </row>
    <row r="165" spans="1:9" s="1" customFormat="1" ht="32.1" customHeight="1" x14ac:dyDescent="0.2">
      <c r="A165" s="219"/>
      <c r="B165" s="236"/>
      <c r="C165" s="263"/>
      <c r="D165" s="27" t="s">
        <v>655</v>
      </c>
      <c r="E165" s="27" t="s">
        <v>256</v>
      </c>
      <c r="F165" s="28" t="s">
        <v>656</v>
      </c>
      <c r="G165" s="29" t="s">
        <v>657</v>
      </c>
      <c r="H165" s="30">
        <v>2</v>
      </c>
      <c r="I165" s="51"/>
    </row>
    <row r="166" spans="1:9" s="1" customFormat="1" ht="32.1" customHeight="1" x14ac:dyDescent="0.2">
      <c r="A166" s="219"/>
      <c r="B166" s="65"/>
      <c r="C166" s="265" t="s">
        <v>50</v>
      </c>
      <c r="D166" s="33" t="s">
        <v>63</v>
      </c>
      <c r="E166" s="33"/>
      <c r="F166" s="34"/>
      <c r="G166" s="35"/>
      <c r="H166" s="36">
        <f>SUM(H167:H168)</f>
        <v>8</v>
      </c>
      <c r="I166" s="51"/>
    </row>
    <row r="167" spans="1:9" s="1" customFormat="1" ht="32.1" customHeight="1" x14ac:dyDescent="0.2">
      <c r="A167" s="219"/>
      <c r="B167" s="236">
        <v>100050</v>
      </c>
      <c r="C167" s="266"/>
      <c r="D167" s="27" t="s">
        <v>658</v>
      </c>
      <c r="E167" s="27" t="s">
        <v>252</v>
      </c>
      <c r="F167" s="28" t="s">
        <v>659</v>
      </c>
      <c r="G167" s="29" t="s">
        <v>660</v>
      </c>
      <c r="H167" s="30">
        <v>6</v>
      </c>
      <c r="I167" s="51"/>
    </row>
    <row r="168" spans="1:9" s="1" customFormat="1" ht="32.1" customHeight="1" x14ac:dyDescent="0.2">
      <c r="A168" s="219"/>
      <c r="B168" s="236"/>
      <c r="C168" s="267"/>
      <c r="D168" s="27" t="s">
        <v>661</v>
      </c>
      <c r="E168" s="27" t="s">
        <v>256</v>
      </c>
      <c r="F168" s="28" t="s">
        <v>662</v>
      </c>
      <c r="G168" s="29" t="s">
        <v>663</v>
      </c>
      <c r="H168" s="30">
        <v>2</v>
      </c>
      <c r="I168" s="51"/>
    </row>
    <row r="169" spans="1:9" s="1" customFormat="1" ht="32.1" customHeight="1" x14ac:dyDescent="0.2">
      <c r="A169" s="219"/>
      <c r="B169" s="236"/>
      <c r="C169" s="64" t="s">
        <v>664</v>
      </c>
      <c r="D169" s="27" t="s">
        <v>665</v>
      </c>
      <c r="E169" s="27" t="s">
        <v>256</v>
      </c>
      <c r="F169" s="28" t="s">
        <v>666</v>
      </c>
      <c r="G169" s="29" t="s">
        <v>667</v>
      </c>
      <c r="H169" s="30">
        <v>2</v>
      </c>
      <c r="I169" s="51"/>
    </row>
    <row r="170" spans="1:9" s="1" customFormat="1" ht="32.1" customHeight="1" x14ac:dyDescent="0.2">
      <c r="A170" s="219"/>
      <c r="B170" s="236"/>
      <c r="C170" s="64" t="s">
        <v>668</v>
      </c>
      <c r="D170" s="27" t="s">
        <v>669</v>
      </c>
      <c r="E170" s="27" t="s">
        <v>256</v>
      </c>
      <c r="F170" s="28" t="s">
        <v>670</v>
      </c>
      <c r="G170" s="29" t="s">
        <v>671</v>
      </c>
      <c r="H170" s="30">
        <v>2</v>
      </c>
      <c r="I170" s="51"/>
    </row>
    <row r="171" spans="1:9" s="1" customFormat="1" ht="32.1" customHeight="1" x14ac:dyDescent="0.2">
      <c r="A171" s="219"/>
      <c r="B171" s="237"/>
      <c r="C171" s="64" t="s">
        <v>672</v>
      </c>
      <c r="D171" s="27" t="s">
        <v>673</v>
      </c>
      <c r="E171" s="27" t="s">
        <v>252</v>
      </c>
      <c r="F171" s="28" t="s">
        <v>674</v>
      </c>
      <c r="G171" s="29" t="s">
        <v>675</v>
      </c>
      <c r="H171" s="30">
        <v>6</v>
      </c>
      <c r="I171" s="51"/>
    </row>
    <row r="172" spans="1:9" s="2" customFormat="1" ht="32.1" customHeight="1" x14ac:dyDescent="0.2">
      <c r="A172" s="219"/>
      <c r="B172" s="48">
        <v>100051</v>
      </c>
      <c r="C172" s="28" t="s">
        <v>51</v>
      </c>
      <c r="D172" s="27" t="s">
        <v>676</v>
      </c>
      <c r="E172" s="27" t="s">
        <v>256</v>
      </c>
      <c r="F172" s="28" t="s">
        <v>677</v>
      </c>
      <c r="G172" s="29" t="s">
        <v>678</v>
      </c>
      <c r="H172" s="39">
        <v>2</v>
      </c>
      <c r="I172" s="52"/>
    </row>
    <row r="173" spans="1:9" s="1" customFormat="1" ht="32.1" customHeight="1" x14ac:dyDescent="0.2">
      <c r="A173" s="219"/>
      <c r="B173" s="59">
        <v>100065</v>
      </c>
      <c r="C173" s="32" t="s">
        <v>52</v>
      </c>
      <c r="D173" s="27" t="s">
        <v>679</v>
      </c>
      <c r="E173" s="27" t="s">
        <v>256</v>
      </c>
      <c r="F173" s="28" t="s">
        <v>680</v>
      </c>
      <c r="G173" s="29" t="s">
        <v>681</v>
      </c>
      <c r="H173" s="39">
        <v>2</v>
      </c>
      <c r="I173" s="51"/>
    </row>
    <row r="174" spans="1:9" s="1" customFormat="1" ht="32.1" customHeight="1" x14ac:dyDescent="0.2">
      <c r="A174" s="219"/>
      <c r="B174" s="240">
        <v>100066</v>
      </c>
      <c r="C174" s="268" t="s">
        <v>53</v>
      </c>
      <c r="D174" s="33" t="s">
        <v>63</v>
      </c>
      <c r="E174" s="33"/>
      <c r="F174" s="34"/>
      <c r="G174" s="66"/>
      <c r="H174" s="36">
        <f>SUM(H175:H176)</f>
        <v>8</v>
      </c>
      <c r="I174" s="51"/>
    </row>
    <row r="175" spans="1:9" s="1" customFormat="1" ht="32.1" customHeight="1" x14ac:dyDescent="0.2">
      <c r="A175" s="219"/>
      <c r="B175" s="241"/>
      <c r="C175" s="269"/>
      <c r="D175" s="27" t="s">
        <v>682</v>
      </c>
      <c r="E175" s="27" t="s">
        <v>252</v>
      </c>
      <c r="F175" s="28" t="s">
        <v>683</v>
      </c>
      <c r="G175" s="29" t="s">
        <v>684</v>
      </c>
      <c r="H175" s="38">
        <v>6</v>
      </c>
      <c r="I175" s="51"/>
    </row>
    <row r="176" spans="1:9" s="1" customFormat="1" ht="32.1" customHeight="1" x14ac:dyDescent="0.2">
      <c r="A176" s="219"/>
      <c r="B176" s="241"/>
      <c r="C176" s="269"/>
      <c r="D176" s="27" t="s">
        <v>685</v>
      </c>
      <c r="E176" s="27" t="s">
        <v>256</v>
      </c>
      <c r="F176" s="28" t="s">
        <v>686</v>
      </c>
      <c r="G176" s="29" t="s">
        <v>687</v>
      </c>
      <c r="H176" s="38">
        <v>2</v>
      </c>
      <c r="I176" s="51"/>
    </row>
    <row r="177" spans="1:9" s="1" customFormat="1" ht="32.1" customHeight="1" x14ac:dyDescent="0.2">
      <c r="A177" s="219"/>
      <c r="B177" s="53">
        <v>258021</v>
      </c>
      <c r="C177" s="54" t="s">
        <v>54</v>
      </c>
      <c r="D177" s="27" t="s">
        <v>688</v>
      </c>
      <c r="E177" s="27" t="s">
        <v>256</v>
      </c>
      <c r="F177" s="28" t="s">
        <v>689</v>
      </c>
      <c r="G177" s="29" t="s">
        <v>690</v>
      </c>
      <c r="H177" s="39">
        <v>2</v>
      </c>
      <c r="I177" s="51"/>
    </row>
    <row r="178" spans="1:9" s="1" customFormat="1" ht="32.1" customHeight="1" x14ac:dyDescent="0.2">
      <c r="A178" s="219"/>
      <c r="B178" s="53">
        <v>350010</v>
      </c>
      <c r="C178" s="37" t="s">
        <v>55</v>
      </c>
      <c r="D178" s="27" t="s">
        <v>691</v>
      </c>
      <c r="E178" s="27" t="s">
        <v>252</v>
      </c>
      <c r="F178" s="28" t="s">
        <v>692</v>
      </c>
      <c r="G178" s="29" t="s">
        <v>693</v>
      </c>
      <c r="H178" s="30">
        <v>6</v>
      </c>
      <c r="I178" s="62"/>
    </row>
    <row r="179" spans="1:9" s="1" customFormat="1" ht="32.1" customHeight="1" x14ac:dyDescent="0.2">
      <c r="A179" s="219"/>
      <c r="B179" s="31">
        <v>364002</v>
      </c>
      <c r="C179" s="28" t="s">
        <v>56</v>
      </c>
      <c r="D179" s="27" t="s">
        <v>694</v>
      </c>
      <c r="E179" s="27" t="s">
        <v>256</v>
      </c>
      <c r="F179" s="28" t="s">
        <v>695</v>
      </c>
      <c r="G179" s="29" t="s">
        <v>696</v>
      </c>
      <c r="H179" s="39">
        <v>2</v>
      </c>
      <c r="I179" s="51"/>
    </row>
    <row r="180" spans="1:9" s="1" customFormat="1" ht="30.95" customHeight="1" x14ac:dyDescent="0.2">
      <c r="A180" s="206" t="s">
        <v>57</v>
      </c>
      <c r="B180" s="207"/>
      <c r="C180" s="208"/>
      <c r="D180" s="67"/>
      <c r="E180" s="33"/>
      <c r="F180" s="57"/>
      <c r="G180" s="58"/>
      <c r="H180" s="36">
        <f>H181+H182+H183+H184</f>
        <v>14</v>
      </c>
      <c r="I180" s="51"/>
    </row>
    <row r="181" spans="1:9" s="1" customFormat="1" ht="30.95" customHeight="1" x14ac:dyDescent="0.2">
      <c r="A181" s="209" t="s">
        <v>58</v>
      </c>
      <c r="B181" s="210"/>
      <c r="C181" s="28" t="s">
        <v>59</v>
      </c>
      <c r="D181" s="27" t="s">
        <v>697</v>
      </c>
      <c r="E181" s="27" t="s">
        <v>256</v>
      </c>
      <c r="F181" s="28" t="s">
        <v>698</v>
      </c>
      <c r="G181" s="29" t="s">
        <v>699</v>
      </c>
      <c r="H181" s="39">
        <v>2</v>
      </c>
      <c r="I181" s="51"/>
    </row>
    <row r="182" spans="1:9" s="1" customFormat="1" ht="30.95" customHeight="1" x14ac:dyDescent="0.2">
      <c r="A182" s="209" t="s">
        <v>60</v>
      </c>
      <c r="B182" s="210"/>
      <c r="C182" s="32" t="s">
        <v>61</v>
      </c>
      <c r="D182" s="27" t="s">
        <v>700</v>
      </c>
      <c r="E182" s="27" t="s">
        <v>256</v>
      </c>
      <c r="F182" s="28" t="s">
        <v>701</v>
      </c>
      <c r="G182" s="29" t="s">
        <v>702</v>
      </c>
      <c r="H182" s="30">
        <v>2</v>
      </c>
      <c r="I182" s="62"/>
    </row>
    <row r="183" spans="1:9" s="1" customFormat="1" ht="30.95" customHeight="1" x14ac:dyDescent="0.2">
      <c r="A183" s="209" t="s">
        <v>67</v>
      </c>
      <c r="B183" s="210"/>
      <c r="C183" s="28" t="s">
        <v>68</v>
      </c>
      <c r="D183" s="27" t="s">
        <v>703</v>
      </c>
      <c r="E183" s="27" t="s">
        <v>256</v>
      </c>
      <c r="F183" s="28" t="s">
        <v>704</v>
      </c>
      <c r="G183" s="29" t="s">
        <v>705</v>
      </c>
      <c r="H183" s="39">
        <v>2</v>
      </c>
      <c r="I183" s="51"/>
    </row>
    <row r="184" spans="1:9" s="1" customFormat="1" ht="30.95" customHeight="1" x14ac:dyDescent="0.2">
      <c r="A184" s="209" t="s">
        <v>62</v>
      </c>
      <c r="B184" s="210"/>
      <c r="C184" s="34" t="s">
        <v>63</v>
      </c>
      <c r="D184" s="68"/>
      <c r="E184" s="33"/>
      <c r="F184" s="34"/>
      <c r="G184" s="35"/>
      <c r="H184" s="36">
        <f>SUM(H185:H186)</f>
        <v>8</v>
      </c>
      <c r="I184" s="51"/>
    </row>
    <row r="185" spans="1:9" s="1" customFormat="1" ht="30.95" customHeight="1" x14ac:dyDescent="0.2">
      <c r="A185" s="284"/>
      <c r="B185" s="285"/>
      <c r="C185" s="28" t="s">
        <v>64</v>
      </c>
      <c r="D185" s="27" t="s">
        <v>706</v>
      </c>
      <c r="E185" s="27" t="s">
        <v>252</v>
      </c>
      <c r="F185" s="28" t="s">
        <v>707</v>
      </c>
      <c r="G185" s="29" t="s">
        <v>708</v>
      </c>
      <c r="H185" s="30">
        <v>6</v>
      </c>
      <c r="I185" s="51"/>
    </row>
    <row r="186" spans="1:9" ht="30.95" customHeight="1" x14ac:dyDescent="0.2">
      <c r="A186" s="284"/>
      <c r="B186" s="285"/>
      <c r="C186" s="28" t="s">
        <v>66</v>
      </c>
      <c r="D186" s="27" t="s">
        <v>709</v>
      </c>
      <c r="E186" s="27" t="s">
        <v>256</v>
      </c>
      <c r="F186" s="28" t="s">
        <v>710</v>
      </c>
      <c r="G186" s="29" t="s">
        <v>711</v>
      </c>
      <c r="H186" s="69">
        <v>2</v>
      </c>
      <c r="I186" s="50"/>
    </row>
    <row r="187" spans="1:9" s="4" customFormat="1" ht="30.95" customHeight="1" x14ac:dyDescent="0.15">
      <c r="A187" s="211" t="s">
        <v>69</v>
      </c>
      <c r="B187" s="212"/>
      <c r="C187" s="213"/>
      <c r="D187" s="214"/>
      <c r="E187" s="71"/>
      <c r="F187" s="54"/>
      <c r="G187" s="72"/>
      <c r="H187" s="24">
        <f>H188+H375+H453+H510+H646+H763+H874+H967+H985+H1056+H1152+H1250+H1353+H1462</f>
        <v>2756</v>
      </c>
      <c r="I187" s="74"/>
    </row>
    <row r="188" spans="1:9" s="4" customFormat="1" ht="30.95" customHeight="1" x14ac:dyDescent="0.15">
      <c r="A188" s="220" t="s">
        <v>70</v>
      </c>
      <c r="B188" s="211" t="s">
        <v>71</v>
      </c>
      <c r="C188" s="215"/>
      <c r="D188" s="70"/>
      <c r="E188" s="71"/>
      <c r="F188" s="54"/>
      <c r="G188" s="72"/>
      <c r="H188" s="73">
        <f>H189+H254+H266+H282+H298+H310+H327+H341+H353+H365</f>
        <v>428</v>
      </c>
      <c r="I188" s="74"/>
    </row>
    <row r="189" spans="1:9" s="4" customFormat="1" ht="30.95" customHeight="1" x14ac:dyDescent="0.15">
      <c r="A189" s="221"/>
      <c r="B189" s="220" t="s">
        <v>72</v>
      </c>
      <c r="C189" s="19" t="s">
        <v>712</v>
      </c>
      <c r="D189" s="71"/>
      <c r="E189" s="71"/>
      <c r="F189" s="54"/>
      <c r="G189" s="72"/>
      <c r="H189" s="24">
        <f>SUM(H190:H191,H192,H195,H198,H212,H215,H218,H221:H222,H223,H226,H227,H230,H233:H235,H236,H239:H245,H246,H249:H253)</f>
        <v>178</v>
      </c>
      <c r="I189" s="74"/>
    </row>
    <row r="190" spans="1:9" s="4" customFormat="1" ht="30.95" customHeight="1" x14ac:dyDescent="0.15">
      <c r="A190" s="221"/>
      <c r="B190" s="221"/>
      <c r="C190" s="28" t="s">
        <v>713</v>
      </c>
      <c r="D190" s="27" t="s">
        <v>714</v>
      </c>
      <c r="E190" s="27" t="s">
        <v>256</v>
      </c>
      <c r="F190" s="28" t="s">
        <v>715</v>
      </c>
      <c r="G190" s="29" t="s">
        <v>716</v>
      </c>
      <c r="H190" s="39">
        <v>2</v>
      </c>
      <c r="I190" s="62"/>
    </row>
    <row r="191" spans="1:9" s="4" customFormat="1" ht="30.95" customHeight="1" x14ac:dyDescent="0.15">
      <c r="A191" s="221"/>
      <c r="B191" s="221"/>
      <c r="C191" s="28" t="s">
        <v>717</v>
      </c>
      <c r="D191" s="27" t="s">
        <v>718</v>
      </c>
      <c r="E191" s="27" t="s">
        <v>256</v>
      </c>
      <c r="F191" s="28" t="s">
        <v>719</v>
      </c>
      <c r="G191" s="29" t="s">
        <v>720</v>
      </c>
      <c r="H191" s="39">
        <v>2</v>
      </c>
      <c r="I191" s="62"/>
    </row>
    <row r="192" spans="1:9" s="4" customFormat="1" ht="30.95" customHeight="1" x14ac:dyDescent="0.15">
      <c r="A192" s="221"/>
      <c r="B192" s="221"/>
      <c r="C192" s="262" t="s">
        <v>721</v>
      </c>
      <c r="D192" s="33" t="s">
        <v>63</v>
      </c>
      <c r="E192" s="33"/>
      <c r="F192" s="34"/>
      <c r="G192" s="35"/>
      <c r="H192" s="36">
        <f>SUM(H193:H194)</f>
        <v>8</v>
      </c>
      <c r="I192" s="74"/>
    </row>
    <row r="193" spans="1:9" s="4" customFormat="1" ht="30.95" customHeight="1" x14ac:dyDescent="0.15">
      <c r="A193" s="221"/>
      <c r="B193" s="221"/>
      <c r="C193" s="263"/>
      <c r="D193" s="27" t="s">
        <v>722</v>
      </c>
      <c r="E193" s="27" t="s">
        <v>252</v>
      </c>
      <c r="F193" s="28" t="s">
        <v>723</v>
      </c>
      <c r="G193" s="29" t="s">
        <v>724</v>
      </c>
      <c r="H193" s="30">
        <v>6</v>
      </c>
      <c r="I193" s="74"/>
    </row>
    <row r="194" spans="1:9" s="4" customFormat="1" ht="30.95" customHeight="1" x14ac:dyDescent="0.15">
      <c r="A194" s="221"/>
      <c r="B194" s="221"/>
      <c r="C194" s="270"/>
      <c r="D194" s="27" t="s">
        <v>725</v>
      </c>
      <c r="E194" s="27" t="s">
        <v>256</v>
      </c>
      <c r="F194" s="28" t="s">
        <v>726</v>
      </c>
      <c r="G194" s="29" t="s">
        <v>727</v>
      </c>
      <c r="H194" s="30">
        <v>2</v>
      </c>
      <c r="I194" s="74"/>
    </row>
    <row r="195" spans="1:9" s="4" customFormat="1" ht="30.95" customHeight="1" x14ac:dyDescent="0.15">
      <c r="A195" s="221"/>
      <c r="B195" s="221"/>
      <c r="C195" s="262" t="s">
        <v>728</v>
      </c>
      <c r="D195" s="33" t="s">
        <v>63</v>
      </c>
      <c r="E195" s="33"/>
      <c r="F195" s="34"/>
      <c r="G195" s="35"/>
      <c r="H195" s="36">
        <f>SUM(H196:H197)</f>
        <v>8</v>
      </c>
      <c r="I195" s="74"/>
    </row>
    <row r="196" spans="1:9" s="4" customFormat="1" ht="30.95" customHeight="1" x14ac:dyDescent="0.15">
      <c r="A196" s="221"/>
      <c r="B196" s="221"/>
      <c r="C196" s="263"/>
      <c r="D196" s="27" t="s">
        <v>729</v>
      </c>
      <c r="E196" s="27" t="s">
        <v>252</v>
      </c>
      <c r="F196" s="28" t="s">
        <v>730</v>
      </c>
      <c r="G196" s="29" t="s">
        <v>731</v>
      </c>
      <c r="H196" s="30">
        <v>6</v>
      </c>
      <c r="I196" s="74"/>
    </row>
    <row r="197" spans="1:9" s="4" customFormat="1" ht="30.95" customHeight="1" x14ac:dyDescent="0.15">
      <c r="A197" s="221"/>
      <c r="B197" s="221"/>
      <c r="C197" s="270"/>
      <c r="D197" s="27" t="s">
        <v>732</v>
      </c>
      <c r="E197" s="27" t="s">
        <v>256</v>
      </c>
      <c r="F197" s="28" t="s">
        <v>733</v>
      </c>
      <c r="G197" s="29" t="s">
        <v>734</v>
      </c>
      <c r="H197" s="30">
        <v>2</v>
      </c>
      <c r="I197" s="74"/>
    </row>
    <row r="198" spans="1:9" s="4" customFormat="1" ht="30.95" customHeight="1" x14ac:dyDescent="0.15">
      <c r="A198" s="221"/>
      <c r="B198" s="221"/>
      <c r="C198" s="254" t="s">
        <v>735</v>
      </c>
      <c r="D198" s="33" t="s">
        <v>63</v>
      </c>
      <c r="E198" s="33"/>
      <c r="F198" s="57"/>
      <c r="G198" s="58"/>
      <c r="H198" s="36">
        <f>SUM(H199:H211)</f>
        <v>50</v>
      </c>
      <c r="I198" s="74"/>
    </row>
    <row r="199" spans="1:9" s="4" customFormat="1" ht="30.95" customHeight="1" x14ac:dyDescent="0.15">
      <c r="A199" s="221"/>
      <c r="B199" s="221"/>
      <c r="C199" s="255"/>
      <c r="D199" s="27" t="s">
        <v>736</v>
      </c>
      <c r="E199" s="27" t="s">
        <v>252</v>
      </c>
      <c r="F199" s="28" t="s">
        <v>737</v>
      </c>
      <c r="G199" s="29" t="s">
        <v>738</v>
      </c>
      <c r="H199" s="30">
        <v>6</v>
      </c>
      <c r="I199" s="74"/>
    </row>
    <row r="200" spans="1:9" s="4" customFormat="1" ht="30.95" customHeight="1" x14ac:dyDescent="0.15">
      <c r="A200" s="221"/>
      <c r="B200" s="221"/>
      <c r="C200" s="255"/>
      <c r="D200" s="27" t="s">
        <v>739</v>
      </c>
      <c r="E200" s="27" t="s">
        <v>252</v>
      </c>
      <c r="F200" s="28" t="s">
        <v>740</v>
      </c>
      <c r="G200" s="29" t="s">
        <v>741</v>
      </c>
      <c r="H200" s="30">
        <v>6</v>
      </c>
      <c r="I200" s="74"/>
    </row>
    <row r="201" spans="1:9" s="4" customFormat="1" ht="30.95" customHeight="1" x14ac:dyDescent="0.15">
      <c r="A201" s="221"/>
      <c r="B201" s="221"/>
      <c r="C201" s="255"/>
      <c r="D201" s="27" t="s">
        <v>742</v>
      </c>
      <c r="E201" s="27" t="s">
        <v>252</v>
      </c>
      <c r="F201" s="28" t="s">
        <v>743</v>
      </c>
      <c r="G201" s="29" t="s">
        <v>744</v>
      </c>
      <c r="H201" s="30">
        <v>6</v>
      </c>
      <c r="I201" s="74"/>
    </row>
    <row r="202" spans="1:9" s="4" customFormat="1" ht="30.95" customHeight="1" x14ac:dyDescent="0.15">
      <c r="A202" s="221"/>
      <c r="B202" s="221"/>
      <c r="C202" s="255"/>
      <c r="D202" s="27" t="s">
        <v>745</v>
      </c>
      <c r="E202" s="27" t="s">
        <v>252</v>
      </c>
      <c r="F202" s="28" t="s">
        <v>746</v>
      </c>
      <c r="G202" s="29" t="s">
        <v>747</v>
      </c>
      <c r="H202" s="30">
        <v>6</v>
      </c>
      <c r="I202" s="74"/>
    </row>
    <row r="203" spans="1:9" s="4" customFormat="1" ht="30.95" customHeight="1" x14ac:dyDescent="0.15">
      <c r="A203" s="221"/>
      <c r="B203" s="221"/>
      <c r="C203" s="255"/>
      <c r="D203" s="27" t="s">
        <v>748</v>
      </c>
      <c r="E203" s="27" t="s">
        <v>252</v>
      </c>
      <c r="F203" s="28" t="s">
        <v>749</v>
      </c>
      <c r="G203" s="29" t="s">
        <v>750</v>
      </c>
      <c r="H203" s="30">
        <v>6</v>
      </c>
      <c r="I203" s="74"/>
    </row>
    <row r="204" spans="1:9" s="4" customFormat="1" ht="30.95" customHeight="1" x14ac:dyDescent="0.15">
      <c r="A204" s="221"/>
      <c r="B204" s="221"/>
      <c r="C204" s="255"/>
      <c r="D204" s="27" t="s">
        <v>751</v>
      </c>
      <c r="E204" s="27" t="s">
        <v>252</v>
      </c>
      <c r="F204" s="28" t="s">
        <v>752</v>
      </c>
      <c r="G204" s="29" t="s">
        <v>753</v>
      </c>
      <c r="H204" s="30">
        <v>6</v>
      </c>
      <c r="I204" s="74"/>
    </row>
    <row r="205" spans="1:9" s="4" customFormat="1" ht="30.95" customHeight="1" x14ac:dyDescent="0.15">
      <c r="A205" s="221"/>
      <c r="B205" s="221"/>
      <c r="C205" s="255"/>
      <c r="D205" s="27" t="s">
        <v>754</v>
      </c>
      <c r="E205" s="27" t="s">
        <v>256</v>
      </c>
      <c r="F205" s="28" t="s">
        <v>755</v>
      </c>
      <c r="G205" s="29" t="s">
        <v>756</v>
      </c>
      <c r="H205" s="69">
        <v>2</v>
      </c>
      <c r="I205" s="74"/>
    </row>
    <row r="206" spans="1:9" s="4" customFormat="1" ht="30.95" customHeight="1" x14ac:dyDescent="0.15">
      <c r="A206" s="221"/>
      <c r="B206" s="221"/>
      <c r="C206" s="255"/>
      <c r="D206" s="27" t="s">
        <v>757</v>
      </c>
      <c r="E206" s="27" t="s">
        <v>256</v>
      </c>
      <c r="F206" s="28" t="s">
        <v>758</v>
      </c>
      <c r="G206" s="29" t="s">
        <v>759</v>
      </c>
      <c r="H206" s="69">
        <v>2</v>
      </c>
      <c r="I206" s="74"/>
    </row>
    <row r="207" spans="1:9" s="4" customFormat="1" ht="30.95" customHeight="1" x14ac:dyDescent="0.15">
      <c r="A207" s="221"/>
      <c r="B207" s="221"/>
      <c r="C207" s="255"/>
      <c r="D207" s="27" t="s">
        <v>760</v>
      </c>
      <c r="E207" s="27" t="s">
        <v>256</v>
      </c>
      <c r="F207" s="28" t="s">
        <v>761</v>
      </c>
      <c r="G207" s="29" t="s">
        <v>762</v>
      </c>
      <c r="H207" s="69">
        <v>2</v>
      </c>
      <c r="I207" s="74"/>
    </row>
    <row r="208" spans="1:9" s="4" customFormat="1" ht="30.95" customHeight="1" x14ac:dyDescent="0.15">
      <c r="A208" s="221"/>
      <c r="B208" s="221"/>
      <c r="C208" s="255"/>
      <c r="D208" s="27" t="s">
        <v>763</v>
      </c>
      <c r="E208" s="27" t="s">
        <v>256</v>
      </c>
      <c r="F208" s="28" t="s">
        <v>764</v>
      </c>
      <c r="G208" s="29" t="s">
        <v>765</v>
      </c>
      <c r="H208" s="69">
        <v>2</v>
      </c>
      <c r="I208" s="74"/>
    </row>
    <row r="209" spans="1:9" s="4" customFormat="1" ht="30.95" customHeight="1" x14ac:dyDescent="0.15">
      <c r="A209" s="221"/>
      <c r="B209" s="221"/>
      <c r="C209" s="255"/>
      <c r="D209" s="27" t="s">
        <v>766</v>
      </c>
      <c r="E209" s="27" t="s">
        <v>256</v>
      </c>
      <c r="F209" s="28" t="s">
        <v>767</v>
      </c>
      <c r="G209" s="29" t="s">
        <v>768</v>
      </c>
      <c r="H209" s="69">
        <v>2</v>
      </c>
      <c r="I209" s="74"/>
    </row>
    <row r="210" spans="1:9" s="4" customFormat="1" ht="30.95" customHeight="1" x14ac:dyDescent="0.15">
      <c r="A210" s="221"/>
      <c r="B210" s="221"/>
      <c r="C210" s="255"/>
      <c r="D210" s="27" t="s">
        <v>769</v>
      </c>
      <c r="E210" s="27" t="s">
        <v>256</v>
      </c>
      <c r="F210" s="28" t="s">
        <v>770</v>
      </c>
      <c r="G210" s="29" t="s">
        <v>771</v>
      </c>
      <c r="H210" s="69">
        <v>2</v>
      </c>
      <c r="I210" s="74"/>
    </row>
    <row r="211" spans="1:9" s="4" customFormat="1" ht="30.95" customHeight="1" x14ac:dyDescent="0.15">
      <c r="A211" s="221"/>
      <c r="B211" s="221"/>
      <c r="C211" s="255"/>
      <c r="D211" s="27" t="s">
        <v>772</v>
      </c>
      <c r="E211" s="27" t="s">
        <v>256</v>
      </c>
      <c r="F211" s="28" t="s">
        <v>773</v>
      </c>
      <c r="G211" s="29" t="s">
        <v>774</v>
      </c>
      <c r="H211" s="69">
        <v>2</v>
      </c>
      <c r="I211" s="74"/>
    </row>
    <row r="212" spans="1:9" s="4" customFormat="1" ht="30.95" customHeight="1" x14ac:dyDescent="0.15">
      <c r="A212" s="221"/>
      <c r="B212" s="221"/>
      <c r="C212" s="254" t="s">
        <v>775</v>
      </c>
      <c r="D212" s="33" t="s">
        <v>63</v>
      </c>
      <c r="E212" s="33"/>
      <c r="F212" s="75"/>
      <c r="G212" s="76"/>
      <c r="H212" s="36">
        <f>SUM(H213:H214)</f>
        <v>8</v>
      </c>
      <c r="I212" s="74"/>
    </row>
    <row r="213" spans="1:9" s="4" customFormat="1" ht="30.95" customHeight="1" x14ac:dyDescent="0.15">
      <c r="A213" s="221"/>
      <c r="B213" s="221"/>
      <c r="C213" s="255"/>
      <c r="D213" s="27" t="s">
        <v>776</v>
      </c>
      <c r="E213" s="27" t="s">
        <v>252</v>
      </c>
      <c r="F213" s="28" t="s">
        <v>777</v>
      </c>
      <c r="G213" s="29" t="s">
        <v>778</v>
      </c>
      <c r="H213" s="69">
        <v>6</v>
      </c>
      <c r="I213" s="74"/>
    </row>
    <row r="214" spans="1:9" s="4" customFormat="1" ht="30.95" customHeight="1" x14ac:dyDescent="0.15">
      <c r="A214" s="221"/>
      <c r="B214" s="221"/>
      <c r="C214" s="261"/>
      <c r="D214" s="27" t="s">
        <v>779</v>
      </c>
      <c r="E214" s="27" t="s">
        <v>256</v>
      </c>
      <c r="F214" s="28" t="s">
        <v>780</v>
      </c>
      <c r="G214" s="29" t="s">
        <v>781</v>
      </c>
      <c r="H214" s="39">
        <v>2</v>
      </c>
      <c r="I214" s="74"/>
    </row>
    <row r="215" spans="1:9" s="4" customFormat="1" ht="30.95" customHeight="1" x14ac:dyDescent="0.15">
      <c r="A215" s="221"/>
      <c r="B215" s="221"/>
      <c r="C215" s="254" t="s">
        <v>782</v>
      </c>
      <c r="D215" s="33" t="s">
        <v>63</v>
      </c>
      <c r="E215" s="33"/>
      <c r="F215" s="77"/>
      <c r="G215" s="78"/>
      <c r="H215" s="36">
        <f>SUM(H216:H217)</f>
        <v>8</v>
      </c>
      <c r="I215" s="74"/>
    </row>
    <row r="216" spans="1:9" s="4" customFormat="1" ht="30.95" customHeight="1" x14ac:dyDescent="0.15">
      <c r="A216" s="221"/>
      <c r="B216" s="221"/>
      <c r="C216" s="255"/>
      <c r="D216" s="27" t="s">
        <v>783</v>
      </c>
      <c r="E216" s="27" t="s">
        <v>252</v>
      </c>
      <c r="F216" s="28" t="s">
        <v>784</v>
      </c>
      <c r="G216" s="29" t="s">
        <v>785</v>
      </c>
      <c r="H216" s="30">
        <v>6</v>
      </c>
      <c r="I216" s="74"/>
    </row>
    <row r="217" spans="1:9" s="4" customFormat="1" ht="30.95" customHeight="1" x14ac:dyDescent="0.15">
      <c r="A217" s="221"/>
      <c r="B217" s="221"/>
      <c r="C217" s="261"/>
      <c r="D217" s="27" t="s">
        <v>786</v>
      </c>
      <c r="E217" s="27" t="s">
        <v>256</v>
      </c>
      <c r="F217" s="28" t="s">
        <v>787</v>
      </c>
      <c r="G217" s="29" t="s">
        <v>788</v>
      </c>
      <c r="H217" s="30">
        <v>2</v>
      </c>
      <c r="I217" s="74"/>
    </row>
    <row r="218" spans="1:9" s="4" customFormat="1" ht="30.95" customHeight="1" x14ac:dyDescent="0.15">
      <c r="A218" s="221"/>
      <c r="B218" s="221"/>
      <c r="C218" s="256" t="s">
        <v>789</v>
      </c>
      <c r="D218" s="33" t="s">
        <v>63</v>
      </c>
      <c r="E218" s="33"/>
      <c r="F218" s="34"/>
      <c r="G218" s="35"/>
      <c r="H218" s="36">
        <f>SUM(H219:H220)</f>
        <v>8</v>
      </c>
      <c r="I218" s="74"/>
    </row>
    <row r="219" spans="1:9" s="4" customFormat="1" ht="30.95" customHeight="1" x14ac:dyDescent="0.15">
      <c r="A219" s="221"/>
      <c r="B219" s="221"/>
      <c r="C219" s="257"/>
      <c r="D219" s="27" t="s">
        <v>790</v>
      </c>
      <c r="E219" s="27" t="s">
        <v>252</v>
      </c>
      <c r="F219" s="28" t="s">
        <v>791</v>
      </c>
      <c r="G219" s="29" t="s">
        <v>792</v>
      </c>
      <c r="H219" s="30">
        <v>6</v>
      </c>
      <c r="I219" s="74"/>
    </row>
    <row r="220" spans="1:9" s="4" customFormat="1" ht="30.95" customHeight="1" x14ac:dyDescent="0.15">
      <c r="A220" s="221"/>
      <c r="B220" s="221"/>
      <c r="C220" s="271"/>
      <c r="D220" s="27" t="s">
        <v>793</v>
      </c>
      <c r="E220" s="27" t="s">
        <v>256</v>
      </c>
      <c r="F220" s="28" t="s">
        <v>794</v>
      </c>
      <c r="G220" s="29" t="s">
        <v>795</v>
      </c>
      <c r="H220" s="30">
        <v>2</v>
      </c>
      <c r="I220" s="74"/>
    </row>
    <row r="221" spans="1:9" s="4" customFormat="1" ht="30.95" customHeight="1" x14ac:dyDescent="0.15">
      <c r="A221" s="221"/>
      <c r="B221" s="221"/>
      <c r="C221" s="28" t="s">
        <v>796</v>
      </c>
      <c r="D221" s="27" t="s">
        <v>797</v>
      </c>
      <c r="E221" s="27" t="s">
        <v>252</v>
      </c>
      <c r="F221" s="28" t="s">
        <v>798</v>
      </c>
      <c r="G221" s="29" t="s">
        <v>799</v>
      </c>
      <c r="H221" s="30">
        <v>6</v>
      </c>
      <c r="I221" s="74"/>
    </row>
    <row r="222" spans="1:9" s="4" customFormat="1" ht="30.95" customHeight="1" x14ac:dyDescent="0.15">
      <c r="A222" s="221"/>
      <c r="B222" s="221"/>
      <c r="C222" s="28" t="s">
        <v>800</v>
      </c>
      <c r="D222" s="27" t="s">
        <v>801</v>
      </c>
      <c r="E222" s="27" t="s">
        <v>252</v>
      </c>
      <c r="F222" s="28" t="s">
        <v>802</v>
      </c>
      <c r="G222" s="29" t="s">
        <v>803</v>
      </c>
      <c r="H222" s="30">
        <v>6</v>
      </c>
      <c r="I222" s="74"/>
    </row>
    <row r="223" spans="1:9" s="4" customFormat="1" ht="30.95" customHeight="1" x14ac:dyDescent="0.15">
      <c r="A223" s="221"/>
      <c r="B223" s="221"/>
      <c r="C223" s="254" t="s">
        <v>804</v>
      </c>
      <c r="D223" s="33" t="s">
        <v>63</v>
      </c>
      <c r="E223" s="33"/>
      <c r="F223" s="34"/>
      <c r="G223" s="35"/>
      <c r="H223" s="36">
        <f>SUM(H224:H225)</f>
        <v>8</v>
      </c>
      <c r="I223" s="74"/>
    </row>
    <row r="224" spans="1:9" s="4" customFormat="1" ht="30.95" customHeight="1" x14ac:dyDescent="0.15">
      <c r="A224" s="221"/>
      <c r="B224" s="221"/>
      <c r="C224" s="255"/>
      <c r="D224" s="27" t="s">
        <v>805</v>
      </c>
      <c r="E224" s="27" t="s">
        <v>252</v>
      </c>
      <c r="F224" s="28" t="s">
        <v>806</v>
      </c>
      <c r="G224" s="29" t="s">
        <v>807</v>
      </c>
      <c r="H224" s="30">
        <v>6</v>
      </c>
      <c r="I224" s="74"/>
    </row>
    <row r="225" spans="1:9" s="4" customFormat="1" ht="30.95" customHeight="1" x14ac:dyDescent="0.15">
      <c r="A225" s="221"/>
      <c r="B225" s="221"/>
      <c r="C225" s="261"/>
      <c r="D225" s="27" t="s">
        <v>808</v>
      </c>
      <c r="E225" s="27" t="s">
        <v>256</v>
      </c>
      <c r="F225" s="28" t="s">
        <v>809</v>
      </c>
      <c r="G225" s="29" t="s">
        <v>810</v>
      </c>
      <c r="H225" s="30">
        <v>2</v>
      </c>
      <c r="I225" s="74"/>
    </row>
    <row r="226" spans="1:9" s="4" customFormat="1" ht="30.95" customHeight="1" x14ac:dyDescent="0.15">
      <c r="A226" s="221"/>
      <c r="B226" s="221"/>
      <c r="C226" s="28" t="s">
        <v>811</v>
      </c>
      <c r="D226" s="27" t="s">
        <v>812</v>
      </c>
      <c r="E226" s="27" t="s">
        <v>252</v>
      </c>
      <c r="F226" s="28" t="s">
        <v>813</v>
      </c>
      <c r="G226" s="29" t="s">
        <v>814</v>
      </c>
      <c r="H226" s="30">
        <v>6</v>
      </c>
      <c r="I226" s="74"/>
    </row>
    <row r="227" spans="1:9" s="4" customFormat="1" ht="30.95" customHeight="1" x14ac:dyDescent="0.15">
      <c r="A227" s="221"/>
      <c r="B227" s="221"/>
      <c r="C227" s="254" t="s">
        <v>815</v>
      </c>
      <c r="D227" s="33" t="s">
        <v>63</v>
      </c>
      <c r="E227" s="33"/>
      <c r="F227" s="34"/>
      <c r="G227" s="35"/>
      <c r="H227" s="36">
        <f>SUM(H228:H229)</f>
        <v>8</v>
      </c>
      <c r="I227" s="74"/>
    </row>
    <row r="228" spans="1:9" s="4" customFormat="1" ht="30.95" customHeight="1" x14ac:dyDescent="0.15">
      <c r="A228" s="221"/>
      <c r="B228" s="221"/>
      <c r="C228" s="255"/>
      <c r="D228" s="27" t="s">
        <v>816</v>
      </c>
      <c r="E228" s="27" t="s">
        <v>252</v>
      </c>
      <c r="F228" s="28" t="s">
        <v>817</v>
      </c>
      <c r="G228" s="29" t="s">
        <v>818</v>
      </c>
      <c r="H228" s="30">
        <v>6</v>
      </c>
      <c r="I228" s="74"/>
    </row>
    <row r="229" spans="1:9" s="4" customFormat="1" ht="30.95" customHeight="1" x14ac:dyDescent="0.15">
      <c r="A229" s="221"/>
      <c r="B229" s="221"/>
      <c r="C229" s="261"/>
      <c r="D229" s="27" t="s">
        <v>819</v>
      </c>
      <c r="E229" s="27" t="s">
        <v>256</v>
      </c>
      <c r="F229" s="28" t="s">
        <v>820</v>
      </c>
      <c r="G229" s="29" t="s">
        <v>821</v>
      </c>
      <c r="H229" s="30">
        <v>2</v>
      </c>
      <c r="I229" s="74"/>
    </row>
    <row r="230" spans="1:9" s="4" customFormat="1" ht="30.95" customHeight="1" x14ac:dyDescent="0.15">
      <c r="A230" s="221"/>
      <c r="B230" s="221"/>
      <c r="C230" s="254" t="s">
        <v>822</v>
      </c>
      <c r="D230" s="33" t="s">
        <v>63</v>
      </c>
      <c r="E230" s="33"/>
      <c r="F230" s="34"/>
      <c r="G230" s="35"/>
      <c r="H230" s="36">
        <f>SUM(H231:H232)</f>
        <v>8</v>
      </c>
      <c r="I230" s="74"/>
    </row>
    <row r="231" spans="1:9" s="4" customFormat="1" ht="30.95" customHeight="1" x14ac:dyDescent="0.15">
      <c r="A231" s="221"/>
      <c r="B231" s="221"/>
      <c r="C231" s="255"/>
      <c r="D231" s="27" t="s">
        <v>823</v>
      </c>
      <c r="E231" s="27" t="s">
        <v>252</v>
      </c>
      <c r="F231" s="28" t="s">
        <v>824</v>
      </c>
      <c r="G231" s="29" t="s">
        <v>825</v>
      </c>
      <c r="H231" s="30">
        <v>6</v>
      </c>
      <c r="I231" s="74"/>
    </row>
    <row r="232" spans="1:9" s="4" customFormat="1" ht="30.95" customHeight="1" x14ac:dyDescent="0.15">
      <c r="A232" s="221"/>
      <c r="B232" s="221"/>
      <c r="C232" s="261"/>
      <c r="D232" s="27" t="s">
        <v>826</v>
      </c>
      <c r="E232" s="27" t="s">
        <v>256</v>
      </c>
      <c r="F232" s="28" t="s">
        <v>827</v>
      </c>
      <c r="G232" s="29" t="s">
        <v>828</v>
      </c>
      <c r="H232" s="30">
        <v>2</v>
      </c>
      <c r="I232" s="74"/>
    </row>
    <row r="233" spans="1:9" s="4" customFormat="1" ht="30.95" customHeight="1" x14ac:dyDescent="0.15">
      <c r="A233" s="221"/>
      <c r="B233" s="221"/>
      <c r="C233" s="28" t="s">
        <v>829</v>
      </c>
      <c r="D233" s="27" t="s">
        <v>830</v>
      </c>
      <c r="E233" s="27" t="s">
        <v>256</v>
      </c>
      <c r="F233" s="28" t="s">
        <v>831</v>
      </c>
      <c r="G233" s="29" t="s">
        <v>832</v>
      </c>
      <c r="H233" s="30">
        <v>2</v>
      </c>
      <c r="I233" s="74"/>
    </row>
    <row r="234" spans="1:9" s="4" customFormat="1" ht="30.95" customHeight="1" x14ac:dyDescent="0.15">
      <c r="A234" s="221"/>
      <c r="B234" s="221"/>
      <c r="C234" s="28" t="s">
        <v>833</v>
      </c>
      <c r="D234" s="27" t="s">
        <v>834</v>
      </c>
      <c r="E234" s="27" t="s">
        <v>252</v>
      </c>
      <c r="F234" s="28" t="s">
        <v>835</v>
      </c>
      <c r="G234" s="29" t="s">
        <v>836</v>
      </c>
      <c r="H234" s="30">
        <v>6</v>
      </c>
      <c r="I234" s="74"/>
    </row>
    <row r="235" spans="1:9" s="4" customFormat="1" ht="30.95" customHeight="1" x14ac:dyDescent="0.15">
      <c r="A235" s="221"/>
      <c r="B235" s="221"/>
      <c r="C235" s="28" t="s">
        <v>837</v>
      </c>
      <c r="D235" s="27" t="s">
        <v>838</v>
      </c>
      <c r="E235" s="27" t="s">
        <v>256</v>
      </c>
      <c r="F235" s="28" t="s">
        <v>839</v>
      </c>
      <c r="G235" s="29" t="s">
        <v>840</v>
      </c>
      <c r="H235" s="30">
        <v>2</v>
      </c>
      <c r="I235" s="74"/>
    </row>
    <row r="236" spans="1:9" s="4" customFormat="1" ht="30.95" customHeight="1" x14ac:dyDescent="0.15">
      <c r="A236" s="221"/>
      <c r="B236" s="221"/>
      <c r="C236" s="254" t="s">
        <v>841</v>
      </c>
      <c r="D236" s="33" t="s">
        <v>63</v>
      </c>
      <c r="E236" s="33"/>
      <c r="F236" s="77"/>
      <c r="G236" s="76"/>
      <c r="H236" s="36">
        <f>SUM(H237:H238)</f>
        <v>4</v>
      </c>
      <c r="I236" s="74"/>
    </row>
    <row r="237" spans="1:9" s="4" customFormat="1" ht="30.95" customHeight="1" x14ac:dyDescent="0.15">
      <c r="A237" s="221"/>
      <c r="B237" s="221"/>
      <c r="C237" s="255"/>
      <c r="D237" s="27" t="s">
        <v>842</v>
      </c>
      <c r="E237" s="27" t="s">
        <v>256</v>
      </c>
      <c r="F237" s="28" t="s">
        <v>843</v>
      </c>
      <c r="G237" s="29" t="s">
        <v>844</v>
      </c>
      <c r="H237" s="30">
        <v>2</v>
      </c>
      <c r="I237" s="74"/>
    </row>
    <row r="238" spans="1:9" s="4" customFormat="1" ht="30.95" customHeight="1" x14ac:dyDescent="0.15">
      <c r="A238" s="221"/>
      <c r="B238" s="221"/>
      <c r="C238" s="261"/>
      <c r="D238" s="27" t="s">
        <v>845</v>
      </c>
      <c r="E238" s="27" t="s">
        <v>256</v>
      </c>
      <c r="F238" s="28" t="s">
        <v>846</v>
      </c>
      <c r="G238" s="29" t="s">
        <v>847</v>
      </c>
      <c r="H238" s="30">
        <v>2</v>
      </c>
      <c r="I238" s="74"/>
    </row>
    <row r="239" spans="1:9" s="4" customFormat="1" ht="30.95" customHeight="1" x14ac:dyDescent="0.15">
      <c r="A239" s="221"/>
      <c r="B239" s="221"/>
      <c r="C239" s="28" t="s">
        <v>848</v>
      </c>
      <c r="D239" s="27" t="s">
        <v>849</v>
      </c>
      <c r="E239" s="27" t="s">
        <v>256</v>
      </c>
      <c r="F239" s="28" t="s">
        <v>850</v>
      </c>
      <c r="G239" s="29" t="s">
        <v>851</v>
      </c>
      <c r="H239" s="30">
        <v>2</v>
      </c>
      <c r="I239" s="74"/>
    </row>
    <row r="240" spans="1:9" s="4" customFormat="1" ht="30.95" customHeight="1" x14ac:dyDescent="0.15">
      <c r="A240" s="221"/>
      <c r="B240" s="221"/>
      <c r="C240" s="28" t="s">
        <v>852</v>
      </c>
      <c r="D240" s="27" t="s">
        <v>853</v>
      </c>
      <c r="E240" s="27" t="s">
        <v>256</v>
      </c>
      <c r="F240" s="28" t="s">
        <v>854</v>
      </c>
      <c r="G240" s="29" t="s">
        <v>855</v>
      </c>
      <c r="H240" s="30">
        <v>2</v>
      </c>
      <c r="I240" s="74"/>
    </row>
    <row r="241" spans="1:9" s="4" customFormat="1" ht="30.95" customHeight="1" x14ac:dyDescent="0.15">
      <c r="A241" s="221"/>
      <c r="B241" s="221"/>
      <c r="C241" s="28" t="s">
        <v>856</v>
      </c>
      <c r="D241" s="27" t="s">
        <v>857</v>
      </c>
      <c r="E241" s="27" t="s">
        <v>256</v>
      </c>
      <c r="F241" s="28" t="s">
        <v>856</v>
      </c>
      <c r="G241" s="29" t="s">
        <v>858</v>
      </c>
      <c r="H241" s="30">
        <v>2</v>
      </c>
      <c r="I241" s="74"/>
    </row>
    <row r="242" spans="1:9" s="4" customFormat="1" ht="30.95" customHeight="1" x14ac:dyDescent="0.15">
      <c r="A242" s="221"/>
      <c r="B242" s="221"/>
      <c r="C242" s="28" t="s">
        <v>859</v>
      </c>
      <c r="D242" s="27" t="s">
        <v>860</v>
      </c>
      <c r="E242" s="27" t="s">
        <v>256</v>
      </c>
      <c r="F242" s="28" t="s">
        <v>861</v>
      </c>
      <c r="G242" s="29" t="s">
        <v>862</v>
      </c>
      <c r="H242" s="30">
        <v>2</v>
      </c>
      <c r="I242" s="74"/>
    </row>
    <row r="243" spans="1:9" s="4" customFormat="1" ht="30.95" customHeight="1" x14ac:dyDescent="0.15">
      <c r="A243" s="221"/>
      <c r="B243" s="221"/>
      <c r="C243" s="28" t="s">
        <v>863</v>
      </c>
      <c r="D243" s="27" t="s">
        <v>864</v>
      </c>
      <c r="E243" s="27" t="s">
        <v>256</v>
      </c>
      <c r="F243" s="28" t="s">
        <v>865</v>
      </c>
      <c r="G243" s="29" t="s">
        <v>866</v>
      </c>
      <c r="H243" s="30">
        <v>2</v>
      </c>
      <c r="I243" s="74"/>
    </row>
    <row r="244" spans="1:9" s="4" customFormat="1" ht="30.95" customHeight="1" x14ac:dyDescent="0.15">
      <c r="A244" s="221"/>
      <c r="B244" s="221"/>
      <c r="C244" s="28" t="s">
        <v>867</v>
      </c>
      <c r="D244" s="27" t="s">
        <v>868</v>
      </c>
      <c r="E244" s="27" t="s">
        <v>256</v>
      </c>
      <c r="F244" s="28" t="s">
        <v>869</v>
      </c>
      <c r="G244" s="29" t="s">
        <v>870</v>
      </c>
      <c r="H244" s="30">
        <v>2</v>
      </c>
      <c r="I244" s="74"/>
    </row>
    <row r="245" spans="1:9" s="4" customFormat="1" ht="45" customHeight="1" x14ac:dyDescent="0.15">
      <c r="A245" s="221"/>
      <c r="B245" s="221"/>
      <c r="C245" s="28" t="s">
        <v>871</v>
      </c>
      <c r="D245" s="27" t="s">
        <v>872</v>
      </c>
      <c r="E245" s="27" t="s">
        <v>256</v>
      </c>
      <c r="F245" s="28" t="s">
        <v>871</v>
      </c>
      <c r="G245" s="29" t="s">
        <v>873</v>
      </c>
      <c r="H245" s="30">
        <v>2</v>
      </c>
      <c r="I245" s="74"/>
    </row>
    <row r="246" spans="1:9" s="4" customFormat="1" ht="30.95" customHeight="1" x14ac:dyDescent="0.15">
      <c r="A246" s="221"/>
      <c r="B246" s="221"/>
      <c r="C246" s="254" t="s">
        <v>874</v>
      </c>
      <c r="D246" s="33" t="s">
        <v>63</v>
      </c>
      <c r="E246" s="33"/>
      <c r="F246" s="34"/>
      <c r="G246" s="35"/>
      <c r="H246" s="36">
        <f>SUM(H247:H248)</f>
        <v>4</v>
      </c>
      <c r="I246" s="74"/>
    </row>
    <row r="247" spans="1:9" s="4" customFormat="1" ht="30.95" customHeight="1" x14ac:dyDescent="0.15">
      <c r="A247" s="221"/>
      <c r="B247" s="221"/>
      <c r="C247" s="255"/>
      <c r="D247" s="27" t="s">
        <v>875</v>
      </c>
      <c r="E247" s="27" t="s">
        <v>256</v>
      </c>
      <c r="F247" s="28" t="s">
        <v>876</v>
      </c>
      <c r="G247" s="29" t="s">
        <v>877</v>
      </c>
      <c r="H247" s="30">
        <v>2</v>
      </c>
      <c r="I247" s="74"/>
    </row>
    <row r="248" spans="1:9" s="4" customFormat="1" ht="30.95" customHeight="1" x14ac:dyDescent="0.15">
      <c r="A248" s="221"/>
      <c r="B248" s="221"/>
      <c r="C248" s="261"/>
      <c r="D248" s="27" t="s">
        <v>878</v>
      </c>
      <c r="E248" s="27" t="s">
        <v>256</v>
      </c>
      <c r="F248" s="28" t="s">
        <v>879</v>
      </c>
      <c r="G248" s="29" t="s">
        <v>880</v>
      </c>
      <c r="H248" s="30">
        <v>2</v>
      </c>
      <c r="I248" s="74"/>
    </row>
    <row r="249" spans="1:9" s="4" customFormat="1" ht="42.95" customHeight="1" x14ac:dyDescent="0.15">
      <c r="A249" s="221"/>
      <c r="B249" s="221"/>
      <c r="C249" s="28" t="s">
        <v>881</v>
      </c>
      <c r="D249" s="27" t="s">
        <v>882</v>
      </c>
      <c r="E249" s="27" t="s">
        <v>256</v>
      </c>
      <c r="F249" s="28" t="s">
        <v>881</v>
      </c>
      <c r="G249" s="29" t="s">
        <v>883</v>
      </c>
      <c r="H249" s="30">
        <v>2</v>
      </c>
      <c r="I249" s="74"/>
    </row>
    <row r="250" spans="1:9" s="4" customFormat="1" ht="30.95" customHeight="1" x14ac:dyDescent="0.15">
      <c r="A250" s="221"/>
      <c r="B250" s="221"/>
      <c r="C250" s="28" t="s">
        <v>884</v>
      </c>
      <c r="D250" s="27" t="s">
        <v>885</v>
      </c>
      <c r="E250" s="27" t="s">
        <v>256</v>
      </c>
      <c r="F250" s="28" t="s">
        <v>886</v>
      </c>
      <c r="G250" s="29" t="s">
        <v>887</v>
      </c>
      <c r="H250" s="30">
        <v>2</v>
      </c>
      <c r="I250" s="74"/>
    </row>
    <row r="251" spans="1:9" s="4" customFormat="1" ht="30.95" customHeight="1" x14ac:dyDescent="0.15">
      <c r="A251" s="221"/>
      <c r="B251" s="221"/>
      <c r="C251" s="28" t="s">
        <v>888</v>
      </c>
      <c r="D251" s="27" t="s">
        <v>889</v>
      </c>
      <c r="E251" s="27" t="s">
        <v>256</v>
      </c>
      <c r="F251" s="28" t="s">
        <v>890</v>
      </c>
      <c r="G251" s="29" t="s">
        <v>891</v>
      </c>
      <c r="H251" s="30">
        <v>2</v>
      </c>
      <c r="I251" s="74"/>
    </row>
    <row r="252" spans="1:9" s="4" customFormat="1" ht="30.95" customHeight="1" x14ac:dyDescent="0.15">
      <c r="A252" s="221"/>
      <c r="B252" s="221"/>
      <c r="C252" s="28" t="s">
        <v>892</v>
      </c>
      <c r="D252" s="27" t="s">
        <v>893</v>
      </c>
      <c r="E252" s="27" t="s">
        <v>256</v>
      </c>
      <c r="F252" s="28" t="s">
        <v>894</v>
      </c>
      <c r="G252" s="29" t="s">
        <v>895</v>
      </c>
      <c r="H252" s="30">
        <v>2</v>
      </c>
      <c r="I252" s="74"/>
    </row>
    <row r="253" spans="1:9" s="4" customFormat="1" ht="30.95" customHeight="1" x14ac:dyDescent="0.15">
      <c r="A253" s="221"/>
      <c r="B253" s="221"/>
      <c r="C253" s="28" t="s">
        <v>896</v>
      </c>
      <c r="D253" s="27" t="s">
        <v>897</v>
      </c>
      <c r="E253" s="27" t="s">
        <v>256</v>
      </c>
      <c r="F253" s="28" t="s">
        <v>898</v>
      </c>
      <c r="G253" s="29" t="s">
        <v>899</v>
      </c>
      <c r="H253" s="30">
        <v>2</v>
      </c>
      <c r="I253" s="74"/>
    </row>
    <row r="254" spans="1:9" s="4" customFormat="1" ht="30.95" customHeight="1" x14ac:dyDescent="0.15">
      <c r="A254" s="221"/>
      <c r="B254" s="230" t="s">
        <v>74</v>
      </c>
      <c r="C254" s="34" t="s">
        <v>900</v>
      </c>
      <c r="D254" s="27"/>
      <c r="E254" s="27"/>
      <c r="F254" s="25"/>
      <c r="G254" s="79"/>
      <c r="H254" s="36">
        <f>SUM(H255:H265)</f>
        <v>26</v>
      </c>
      <c r="I254" s="74"/>
    </row>
    <row r="255" spans="1:9" s="4" customFormat="1" ht="30.95" customHeight="1" x14ac:dyDescent="0.15">
      <c r="A255" s="221"/>
      <c r="B255" s="231"/>
      <c r="C255" s="28" t="s">
        <v>901</v>
      </c>
      <c r="D255" s="27" t="s">
        <v>902</v>
      </c>
      <c r="E255" s="27" t="s">
        <v>252</v>
      </c>
      <c r="F255" s="28" t="s">
        <v>903</v>
      </c>
      <c r="G255" s="29" t="s">
        <v>904</v>
      </c>
      <c r="H255" s="30">
        <v>6</v>
      </c>
      <c r="I255" s="74"/>
    </row>
    <row r="256" spans="1:9" s="4" customFormat="1" ht="30.95" customHeight="1" x14ac:dyDescent="0.15">
      <c r="A256" s="221"/>
      <c r="B256" s="231"/>
      <c r="C256" s="28" t="s">
        <v>905</v>
      </c>
      <c r="D256" s="27" t="s">
        <v>906</v>
      </c>
      <c r="E256" s="27" t="s">
        <v>256</v>
      </c>
      <c r="F256" s="28" t="s">
        <v>907</v>
      </c>
      <c r="G256" s="29" t="s">
        <v>908</v>
      </c>
      <c r="H256" s="30">
        <v>2</v>
      </c>
      <c r="I256" s="74"/>
    </row>
    <row r="257" spans="1:9" s="4" customFormat="1" ht="30.95" customHeight="1" x14ac:dyDescent="0.15">
      <c r="A257" s="221"/>
      <c r="B257" s="231"/>
      <c r="C257" s="28" t="s">
        <v>909</v>
      </c>
      <c r="D257" s="27" t="s">
        <v>910</v>
      </c>
      <c r="E257" s="27" t="s">
        <v>256</v>
      </c>
      <c r="F257" s="28" t="s">
        <v>911</v>
      </c>
      <c r="G257" s="29" t="s">
        <v>912</v>
      </c>
      <c r="H257" s="30">
        <v>2</v>
      </c>
      <c r="I257" s="74"/>
    </row>
    <row r="258" spans="1:9" s="4" customFormat="1" ht="30.95" customHeight="1" x14ac:dyDescent="0.15">
      <c r="A258" s="221"/>
      <c r="B258" s="231"/>
      <c r="C258" s="28" t="s">
        <v>913</v>
      </c>
      <c r="D258" s="27" t="s">
        <v>914</v>
      </c>
      <c r="E258" s="27" t="s">
        <v>256</v>
      </c>
      <c r="F258" s="28" t="s">
        <v>915</v>
      </c>
      <c r="G258" s="29" t="s">
        <v>916</v>
      </c>
      <c r="H258" s="30">
        <v>2</v>
      </c>
      <c r="I258" s="74"/>
    </row>
    <row r="259" spans="1:9" s="4" customFormat="1" ht="30.95" customHeight="1" x14ac:dyDescent="0.15">
      <c r="A259" s="221"/>
      <c r="B259" s="231"/>
      <c r="C259" s="28" t="s">
        <v>917</v>
      </c>
      <c r="D259" s="27" t="s">
        <v>918</v>
      </c>
      <c r="E259" s="27" t="s">
        <v>256</v>
      </c>
      <c r="F259" s="28" t="s">
        <v>919</v>
      </c>
      <c r="G259" s="29" t="s">
        <v>920</v>
      </c>
      <c r="H259" s="30">
        <v>2</v>
      </c>
      <c r="I259" s="74"/>
    </row>
    <row r="260" spans="1:9" s="4" customFormat="1" ht="30.95" customHeight="1" x14ac:dyDescent="0.15">
      <c r="A260" s="221"/>
      <c r="B260" s="231"/>
      <c r="C260" s="28" t="s">
        <v>921</v>
      </c>
      <c r="D260" s="27" t="s">
        <v>922</v>
      </c>
      <c r="E260" s="27" t="s">
        <v>256</v>
      </c>
      <c r="F260" s="28" t="s">
        <v>923</v>
      </c>
      <c r="G260" s="29" t="s">
        <v>924</v>
      </c>
      <c r="H260" s="30">
        <v>2</v>
      </c>
      <c r="I260" s="74"/>
    </row>
    <row r="261" spans="1:9" s="4" customFormat="1" ht="30.95" customHeight="1" x14ac:dyDescent="0.15">
      <c r="A261" s="221"/>
      <c r="B261" s="231"/>
      <c r="C261" s="28" t="s">
        <v>925</v>
      </c>
      <c r="D261" s="27" t="s">
        <v>926</v>
      </c>
      <c r="E261" s="27" t="s">
        <v>256</v>
      </c>
      <c r="F261" s="28" t="s">
        <v>927</v>
      </c>
      <c r="G261" s="29" t="s">
        <v>928</v>
      </c>
      <c r="H261" s="30">
        <v>2</v>
      </c>
      <c r="I261" s="74"/>
    </row>
    <row r="262" spans="1:9" s="4" customFormat="1" ht="30.95" customHeight="1" x14ac:dyDescent="0.15">
      <c r="A262" s="221"/>
      <c r="B262" s="231"/>
      <c r="C262" s="28" t="s">
        <v>929</v>
      </c>
      <c r="D262" s="27" t="s">
        <v>930</v>
      </c>
      <c r="E262" s="27" t="s">
        <v>256</v>
      </c>
      <c r="F262" s="28" t="s">
        <v>931</v>
      </c>
      <c r="G262" s="29" t="s">
        <v>932</v>
      </c>
      <c r="H262" s="30">
        <v>2</v>
      </c>
      <c r="I262" s="74"/>
    </row>
    <row r="263" spans="1:9" s="4" customFormat="1" ht="59.1" customHeight="1" x14ac:dyDescent="0.15">
      <c r="A263" s="221"/>
      <c r="B263" s="231"/>
      <c r="C263" s="28" t="s">
        <v>933</v>
      </c>
      <c r="D263" s="27" t="s">
        <v>934</v>
      </c>
      <c r="E263" s="27" t="s">
        <v>256</v>
      </c>
      <c r="F263" s="28" t="s">
        <v>933</v>
      </c>
      <c r="G263" s="29" t="s">
        <v>935</v>
      </c>
      <c r="H263" s="30">
        <v>2</v>
      </c>
      <c r="I263" s="74"/>
    </row>
    <row r="264" spans="1:9" s="4" customFormat="1" ht="30.95" customHeight="1" x14ac:dyDescent="0.15">
      <c r="A264" s="221"/>
      <c r="B264" s="231"/>
      <c r="C264" s="28" t="s">
        <v>936</v>
      </c>
      <c r="D264" s="27" t="s">
        <v>937</v>
      </c>
      <c r="E264" s="27" t="s">
        <v>256</v>
      </c>
      <c r="F264" s="28" t="s">
        <v>938</v>
      </c>
      <c r="G264" s="29" t="s">
        <v>939</v>
      </c>
      <c r="H264" s="30">
        <v>2</v>
      </c>
      <c r="I264" s="74"/>
    </row>
    <row r="265" spans="1:9" s="4" customFormat="1" ht="30.95" customHeight="1" x14ac:dyDescent="0.15">
      <c r="A265" s="221"/>
      <c r="B265" s="231"/>
      <c r="C265" s="28" t="s">
        <v>940</v>
      </c>
      <c r="D265" s="27" t="s">
        <v>941</v>
      </c>
      <c r="E265" s="27" t="s">
        <v>256</v>
      </c>
      <c r="F265" s="28" t="s">
        <v>942</v>
      </c>
      <c r="G265" s="29" t="s">
        <v>943</v>
      </c>
      <c r="H265" s="30">
        <v>2</v>
      </c>
      <c r="I265" s="74"/>
    </row>
    <row r="266" spans="1:9" s="4" customFormat="1" ht="30.95" customHeight="1" x14ac:dyDescent="0.15">
      <c r="A266" s="221"/>
      <c r="B266" s="242" t="s">
        <v>75</v>
      </c>
      <c r="C266" s="34" t="s">
        <v>944</v>
      </c>
      <c r="D266" s="27"/>
      <c r="E266" s="27"/>
      <c r="F266" s="28"/>
      <c r="G266" s="29"/>
      <c r="H266" s="36">
        <f>SUM(H267:H268,H269,H272:H281)</f>
        <v>28</v>
      </c>
      <c r="I266" s="74"/>
    </row>
    <row r="267" spans="1:9" s="4" customFormat="1" ht="30.95" customHeight="1" x14ac:dyDescent="0.15">
      <c r="A267" s="221"/>
      <c r="B267" s="243"/>
      <c r="C267" s="28" t="s">
        <v>945</v>
      </c>
      <c r="D267" s="27" t="s">
        <v>946</v>
      </c>
      <c r="E267" s="27" t="s">
        <v>252</v>
      </c>
      <c r="F267" s="28" t="s">
        <v>947</v>
      </c>
      <c r="G267" s="29" t="s">
        <v>948</v>
      </c>
      <c r="H267" s="30">
        <v>6</v>
      </c>
      <c r="I267" s="74"/>
    </row>
    <row r="268" spans="1:9" s="4" customFormat="1" ht="30.95" customHeight="1" x14ac:dyDescent="0.15">
      <c r="A268" s="221"/>
      <c r="B268" s="243"/>
      <c r="C268" s="28" t="s">
        <v>949</v>
      </c>
      <c r="D268" s="27" t="s">
        <v>950</v>
      </c>
      <c r="E268" s="27" t="s">
        <v>256</v>
      </c>
      <c r="F268" s="28" t="s">
        <v>951</v>
      </c>
      <c r="G268" s="29" t="s">
        <v>952</v>
      </c>
      <c r="H268" s="30">
        <v>2</v>
      </c>
      <c r="I268" s="74"/>
    </row>
    <row r="269" spans="1:9" s="4" customFormat="1" ht="30.95" customHeight="1" x14ac:dyDescent="0.15">
      <c r="A269" s="221"/>
      <c r="B269" s="243"/>
      <c r="C269" s="254" t="s">
        <v>953</v>
      </c>
      <c r="D269" s="68" t="s">
        <v>63</v>
      </c>
      <c r="E269" s="68"/>
      <c r="F269" s="81"/>
      <c r="G269" s="82"/>
      <c r="H269" s="36">
        <f>SUM(H270:H271)</f>
        <v>4</v>
      </c>
      <c r="I269" s="74"/>
    </row>
    <row r="270" spans="1:9" s="4" customFormat="1" ht="30.95" customHeight="1" x14ac:dyDescent="0.15">
      <c r="A270" s="221"/>
      <c r="B270" s="243"/>
      <c r="C270" s="255"/>
      <c r="D270" s="27" t="s">
        <v>954</v>
      </c>
      <c r="E270" s="27" t="s">
        <v>256</v>
      </c>
      <c r="F270" s="28" t="s">
        <v>955</v>
      </c>
      <c r="G270" s="29" t="s">
        <v>956</v>
      </c>
      <c r="H270" s="30">
        <v>2</v>
      </c>
      <c r="I270" s="74"/>
    </row>
    <row r="271" spans="1:9" s="4" customFormat="1" ht="30.95" customHeight="1" x14ac:dyDescent="0.15">
      <c r="A271" s="221"/>
      <c r="B271" s="243"/>
      <c r="C271" s="261"/>
      <c r="D271" s="27" t="s">
        <v>957</v>
      </c>
      <c r="E271" s="27" t="s">
        <v>256</v>
      </c>
      <c r="F271" s="28" t="s">
        <v>329</v>
      </c>
      <c r="G271" s="29" t="s">
        <v>958</v>
      </c>
      <c r="H271" s="30">
        <v>2</v>
      </c>
      <c r="I271" s="74"/>
    </row>
    <row r="272" spans="1:9" s="4" customFormat="1" ht="30.95" customHeight="1" x14ac:dyDescent="0.15">
      <c r="A272" s="221"/>
      <c r="B272" s="243"/>
      <c r="C272" s="28" t="s">
        <v>959</v>
      </c>
      <c r="D272" s="27" t="s">
        <v>960</v>
      </c>
      <c r="E272" s="27" t="s">
        <v>256</v>
      </c>
      <c r="F272" s="28" t="s">
        <v>961</v>
      </c>
      <c r="G272" s="29" t="s">
        <v>962</v>
      </c>
      <c r="H272" s="30">
        <v>2</v>
      </c>
      <c r="I272" s="74"/>
    </row>
    <row r="273" spans="1:9" s="4" customFormat="1" ht="30.95" customHeight="1" x14ac:dyDescent="0.15">
      <c r="A273" s="221"/>
      <c r="B273" s="243"/>
      <c r="C273" s="28" t="s">
        <v>963</v>
      </c>
      <c r="D273" s="27" t="s">
        <v>964</v>
      </c>
      <c r="E273" s="27" t="s">
        <v>256</v>
      </c>
      <c r="F273" s="28" t="s">
        <v>965</v>
      </c>
      <c r="G273" s="29" t="s">
        <v>966</v>
      </c>
      <c r="H273" s="30">
        <v>2</v>
      </c>
      <c r="I273" s="74"/>
    </row>
    <row r="274" spans="1:9" s="4" customFormat="1" ht="30.95" customHeight="1" x14ac:dyDescent="0.15">
      <c r="A274" s="221"/>
      <c r="B274" s="243"/>
      <c r="C274" s="28" t="s">
        <v>967</v>
      </c>
      <c r="D274" s="27" t="s">
        <v>968</v>
      </c>
      <c r="E274" s="27" t="s">
        <v>256</v>
      </c>
      <c r="F274" s="28" t="s">
        <v>969</v>
      </c>
      <c r="G274" s="29" t="s">
        <v>970</v>
      </c>
      <c r="H274" s="30">
        <v>2</v>
      </c>
      <c r="I274" s="74"/>
    </row>
    <row r="275" spans="1:9" s="4" customFormat="1" ht="30.95" customHeight="1" x14ac:dyDescent="0.15">
      <c r="A275" s="221"/>
      <c r="B275" s="243"/>
      <c r="C275" s="28" t="s">
        <v>971</v>
      </c>
      <c r="D275" s="27" t="s">
        <v>972</v>
      </c>
      <c r="E275" s="27" t="s">
        <v>256</v>
      </c>
      <c r="F275" s="28" t="s">
        <v>973</v>
      </c>
      <c r="G275" s="29" t="s">
        <v>974</v>
      </c>
      <c r="H275" s="30">
        <v>2</v>
      </c>
      <c r="I275" s="74"/>
    </row>
    <row r="276" spans="1:9" s="4" customFormat="1" ht="30.95" customHeight="1" x14ac:dyDescent="0.15">
      <c r="A276" s="221"/>
      <c r="B276" s="243"/>
      <c r="C276" s="28" t="s">
        <v>975</v>
      </c>
      <c r="D276" s="27" t="s">
        <v>976</v>
      </c>
      <c r="E276" s="27" t="s">
        <v>256</v>
      </c>
      <c r="F276" s="28" t="s">
        <v>977</v>
      </c>
      <c r="G276" s="29" t="s">
        <v>978</v>
      </c>
      <c r="H276" s="30">
        <v>2</v>
      </c>
      <c r="I276" s="74"/>
    </row>
    <row r="277" spans="1:9" s="4" customFormat="1" ht="30.95" customHeight="1" x14ac:dyDescent="0.15">
      <c r="A277" s="221"/>
      <c r="B277" s="243"/>
      <c r="C277" s="28" t="s">
        <v>979</v>
      </c>
      <c r="D277" s="27" t="s">
        <v>980</v>
      </c>
      <c r="E277" s="27" t="s">
        <v>256</v>
      </c>
      <c r="F277" s="28" t="s">
        <v>981</v>
      </c>
      <c r="G277" s="29" t="s">
        <v>982</v>
      </c>
      <c r="H277" s="30">
        <v>2</v>
      </c>
      <c r="I277" s="74"/>
    </row>
    <row r="278" spans="1:9" s="4" customFormat="1" ht="54.95" customHeight="1" x14ac:dyDescent="0.15">
      <c r="A278" s="221"/>
      <c r="B278" s="243"/>
      <c r="C278" s="28" t="s">
        <v>983</v>
      </c>
      <c r="D278" s="27" t="s">
        <v>984</v>
      </c>
      <c r="E278" s="27" t="s">
        <v>256</v>
      </c>
      <c r="F278" s="28" t="s">
        <v>983</v>
      </c>
      <c r="G278" s="29" t="s">
        <v>985</v>
      </c>
      <c r="H278" s="30">
        <v>2</v>
      </c>
      <c r="I278" s="74"/>
    </row>
    <row r="279" spans="1:9" s="4" customFormat="1" ht="30.95" customHeight="1" x14ac:dyDescent="0.15">
      <c r="A279" s="221"/>
      <c r="B279" s="243"/>
      <c r="C279" s="28" t="s">
        <v>986</v>
      </c>
      <c r="D279" s="27" t="s">
        <v>987</v>
      </c>
      <c r="E279" s="27" t="s">
        <v>256</v>
      </c>
      <c r="F279" s="28" t="s">
        <v>988</v>
      </c>
      <c r="G279" s="29" t="s">
        <v>989</v>
      </c>
      <c r="H279" s="30">
        <v>2</v>
      </c>
      <c r="I279" s="74"/>
    </row>
    <row r="280" spans="1:9" s="4" customFormat="1" ht="30.95" customHeight="1" x14ac:dyDescent="0.15">
      <c r="A280" s="221"/>
      <c r="B280" s="243"/>
      <c r="C280" s="28" t="s">
        <v>990</v>
      </c>
      <c r="D280" s="27" t="s">
        <v>991</v>
      </c>
      <c r="E280" s="27" t="s">
        <v>256</v>
      </c>
      <c r="F280" s="28" t="s">
        <v>992</v>
      </c>
      <c r="G280" s="29" t="s">
        <v>993</v>
      </c>
      <c r="H280" s="30">
        <v>2</v>
      </c>
      <c r="I280" s="74"/>
    </row>
    <row r="281" spans="1:9" s="4" customFormat="1" ht="42.95" customHeight="1" x14ac:dyDescent="0.15">
      <c r="A281" s="221"/>
      <c r="B281" s="80"/>
      <c r="C281" s="32" t="s">
        <v>994</v>
      </c>
      <c r="D281" s="83" t="s">
        <v>995</v>
      </c>
      <c r="E281" s="83" t="s">
        <v>996</v>
      </c>
      <c r="F281" s="84" t="s">
        <v>997</v>
      </c>
      <c r="G281" s="85" t="s">
        <v>998</v>
      </c>
      <c r="H281" s="86">
        <v>-2</v>
      </c>
      <c r="I281" s="94" t="s">
        <v>999</v>
      </c>
    </row>
    <row r="282" spans="1:9" s="4" customFormat="1" ht="30.95" customHeight="1" x14ac:dyDescent="0.15">
      <c r="A282" s="221"/>
      <c r="B282" s="230" t="s">
        <v>77</v>
      </c>
      <c r="C282" s="34" t="s">
        <v>1000</v>
      </c>
      <c r="D282" s="27"/>
      <c r="E282" s="87"/>
      <c r="F282" s="88"/>
      <c r="G282" s="89"/>
      <c r="H282" s="36">
        <f>SUM(H283,H286:H297)</f>
        <v>28</v>
      </c>
      <c r="I282" s="74"/>
    </row>
    <row r="283" spans="1:9" s="4" customFormat="1" ht="30.95" customHeight="1" x14ac:dyDescent="0.15">
      <c r="A283" s="221"/>
      <c r="B283" s="231"/>
      <c r="C283" s="272" t="s">
        <v>1001</v>
      </c>
      <c r="D283" s="33" t="s">
        <v>63</v>
      </c>
      <c r="E283" s="33"/>
      <c r="F283" s="34"/>
      <c r="G283" s="35"/>
      <c r="H283" s="36">
        <f>SUM(H284:H285)</f>
        <v>4</v>
      </c>
      <c r="I283" s="74"/>
    </row>
    <row r="284" spans="1:9" s="4" customFormat="1" ht="30.95" customHeight="1" x14ac:dyDescent="0.15">
      <c r="A284" s="221"/>
      <c r="B284" s="231"/>
      <c r="C284" s="272"/>
      <c r="D284" s="27" t="s">
        <v>1002</v>
      </c>
      <c r="E284" s="27" t="s">
        <v>256</v>
      </c>
      <c r="F284" s="28" t="s">
        <v>1003</v>
      </c>
      <c r="G284" s="29" t="s">
        <v>1004</v>
      </c>
      <c r="H284" s="30">
        <v>2</v>
      </c>
      <c r="I284" s="74"/>
    </row>
    <row r="285" spans="1:9" s="4" customFormat="1" ht="30.95" customHeight="1" x14ac:dyDescent="0.15">
      <c r="A285" s="221"/>
      <c r="B285" s="231"/>
      <c r="C285" s="272"/>
      <c r="D285" s="27" t="s">
        <v>1005</v>
      </c>
      <c r="E285" s="27" t="s">
        <v>256</v>
      </c>
      <c r="F285" s="28" t="s">
        <v>1006</v>
      </c>
      <c r="G285" s="29" t="s">
        <v>1007</v>
      </c>
      <c r="H285" s="30">
        <v>2</v>
      </c>
      <c r="I285" s="74"/>
    </row>
    <row r="286" spans="1:9" s="4" customFormat="1" ht="30.95" customHeight="1" x14ac:dyDescent="0.15">
      <c r="A286" s="221"/>
      <c r="B286" s="231"/>
      <c r="C286" s="28" t="s">
        <v>1008</v>
      </c>
      <c r="D286" s="27" t="s">
        <v>1009</v>
      </c>
      <c r="E286" s="27" t="s">
        <v>256</v>
      </c>
      <c r="F286" s="28" t="s">
        <v>1010</v>
      </c>
      <c r="G286" s="29" t="s">
        <v>1011</v>
      </c>
      <c r="H286" s="30">
        <v>2</v>
      </c>
      <c r="I286" s="74"/>
    </row>
    <row r="287" spans="1:9" s="4" customFormat="1" ht="30.95" customHeight="1" x14ac:dyDescent="0.15">
      <c r="A287" s="221"/>
      <c r="B287" s="231"/>
      <c r="C287" s="28" t="s">
        <v>1012</v>
      </c>
      <c r="D287" s="27" t="s">
        <v>1013</v>
      </c>
      <c r="E287" s="27" t="s">
        <v>256</v>
      </c>
      <c r="F287" s="28" t="s">
        <v>1014</v>
      </c>
      <c r="G287" s="29" t="s">
        <v>1015</v>
      </c>
      <c r="H287" s="30">
        <v>2</v>
      </c>
      <c r="I287" s="74"/>
    </row>
    <row r="288" spans="1:9" s="4" customFormat="1" ht="30.95" customHeight="1" x14ac:dyDescent="0.15">
      <c r="A288" s="221"/>
      <c r="B288" s="231"/>
      <c r="C288" s="28" t="s">
        <v>1016</v>
      </c>
      <c r="D288" s="27" t="s">
        <v>1017</v>
      </c>
      <c r="E288" s="27" t="s">
        <v>256</v>
      </c>
      <c r="F288" s="28" t="s">
        <v>1018</v>
      </c>
      <c r="G288" s="29" t="s">
        <v>1019</v>
      </c>
      <c r="H288" s="30">
        <v>2</v>
      </c>
      <c r="I288" s="74"/>
    </row>
    <row r="289" spans="1:9" s="4" customFormat="1" ht="30.95" customHeight="1" x14ac:dyDescent="0.15">
      <c r="A289" s="221"/>
      <c r="B289" s="231"/>
      <c r="C289" s="28" t="s">
        <v>1020</v>
      </c>
      <c r="D289" s="27" t="s">
        <v>1021</v>
      </c>
      <c r="E289" s="27" t="s">
        <v>256</v>
      </c>
      <c r="F289" s="28" t="s">
        <v>1022</v>
      </c>
      <c r="G289" s="29" t="s">
        <v>1023</v>
      </c>
      <c r="H289" s="30">
        <v>2</v>
      </c>
      <c r="I289" s="74"/>
    </row>
    <row r="290" spans="1:9" s="4" customFormat="1" ht="30.95" customHeight="1" x14ac:dyDescent="0.15">
      <c r="A290" s="221"/>
      <c r="B290" s="231"/>
      <c r="C290" s="28" t="s">
        <v>1024</v>
      </c>
      <c r="D290" s="27" t="s">
        <v>1025</v>
      </c>
      <c r="E290" s="27" t="s">
        <v>256</v>
      </c>
      <c r="F290" s="28" t="s">
        <v>1024</v>
      </c>
      <c r="G290" s="29" t="s">
        <v>1026</v>
      </c>
      <c r="H290" s="30">
        <v>2</v>
      </c>
      <c r="I290" s="74"/>
    </row>
    <row r="291" spans="1:9" s="4" customFormat="1" ht="30.95" customHeight="1" x14ac:dyDescent="0.15">
      <c r="A291" s="221"/>
      <c r="B291" s="231"/>
      <c r="C291" s="28" t="s">
        <v>1027</v>
      </c>
      <c r="D291" s="27" t="s">
        <v>1028</v>
      </c>
      <c r="E291" s="27" t="s">
        <v>256</v>
      </c>
      <c r="F291" s="28" t="s">
        <v>1029</v>
      </c>
      <c r="G291" s="29" t="s">
        <v>1030</v>
      </c>
      <c r="H291" s="30">
        <v>2</v>
      </c>
      <c r="I291" s="74"/>
    </row>
    <row r="292" spans="1:9" s="4" customFormat="1" ht="30.95" customHeight="1" x14ac:dyDescent="0.15">
      <c r="A292" s="221"/>
      <c r="B292" s="231"/>
      <c r="C292" s="28" t="s">
        <v>1031</v>
      </c>
      <c r="D292" s="27" t="s">
        <v>1032</v>
      </c>
      <c r="E292" s="27" t="s">
        <v>256</v>
      </c>
      <c r="F292" s="28" t="s">
        <v>1033</v>
      </c>
      <c r="G292" s="29" t="s">
        <v>1034</v>
      </c>
      <c r="H292" s="30">
        <v>2</v>
      </c>
      <c r="I292" s="74"/>
    </row>
    <row r="293" spans="1:9" s="4" customFormat="1" ht="30.95" customHeight="1" x14ac:dyDescent="0.15">
      <c r="A293" s="221"/>
      <c r="B293" s="231"/>
      <c r="C293" s="28" t="s">
        <v>1035</v>
      </c>
      <c r="D293" s="27" t="s">
        <v>1036</v>
      </c>
      <c r="E293" s="27" t="s">
        <v>256</v>
      </c>
      <c r="F293" s="28" t="s">
        <v>1037</v>
      </c>
      <c r="G293" s="29" t="s">
        <v>1038</v>
      </c>
      <c r="H293" s="30">
        <v>2</v>
      </c>
      <c r="I293" s="74"/>
    </row>
    <row r="294" spans="1:9" s="4" customFormat="1" ht="30.95" customHeight="1" x14ac:dyDescent="0.15">
      <c r="A294" s="221"/>
      <c r="B294" s="231"/>
      <c r="C294" s="28" t="s">
        <v>1039</v>
      </c>
      <c r="D294" s="27" t="s">
        <v>1040</v>
      </c>
      <c r="E294" s="27" t="s">
        <v>256</v>
      </c>
      <c r="F294" s="28" t="s">
        <v>1041</v>
      </c>
      <c r="G294" s="29" t="s">
        <v>1042</v>
      </c>
      <c r="H294" s="30">
        <v>2</v>
      </c>
      <c r="I294" s="74"/>
    </row>
    <row r="295" spans="1:9" s="4" customFormat="1" ht="30.95" customHeight="1" x14ac:dyDescent="0.15">
      <c r="A295" s="221"/>
      <c r="B295" s="231"/>
      <c r="C295" s="28" t="s">
        <v>1043</v>
      </c>
      <c r="D295" s="27" t="s">
        <v>1044</v>
      </c>
      <c r="E295" s="27" t="s">
        <v>256</v>
      </c>
      <c r="F295" s="28" t="s">
        <v>1045</v>
      </c>
      <c r="G295" s="29" t="s">
        <v>1046</v>
      </c>
      <c r="H295" s="30">
        <v>2</v>
      </c>
      <c r="I295" s="74"/>
    </row>
    <row r="296" spans="1:9" s="4" customFormat="1" ht="45" customHeight="1" x14ac:dyDescent="0.15">
      <c r="A296" s="221"/>
      <c r="B296" s="231"/>
      <c r="C296" s="28" t="s">
        <v>1047</v>
      </c>
      <c r="D296" s="27" t="s">
        <v>1048</v>
      </c>
      <c r="E296" s="27" t="s">
        <v>256</v>
      </c>
      <c r="F296" s="28" t="s">
        <v>1047</v>
      </c>
      <c r="G296" s="29" t="s">
        <v>1049</v>
      </c>
      <c r="H296" s="30">
        <v>2</v>
      </c>
      <c r="I296" s="74"/>
    </row>
    <row r="297" spans="1:9" s="4" customFormat="1" ht="30.95" customHeight="1" x14ac:dyDescent="0.15">
      <c r="A297" s="221"/>
      <c r="B297" s="231"/>
      <c r="C297" s="28" t="s">
        <v>1050</v>
      </c>
      <c r="D297" s="27" t="s">
        <v>1051</v>
      </c>
      <c r="E297" s="27" t="s">
        <v>256</v>
      </c>
      <c r="F297" s="28" t="s">
        <v>1052</v>
      </c>
      <c r="G297" s="29" t="s">
        <v>1053</v>
      </c>
      <c r="H297" s="30">
        <v>2</v>
      </c>
      <c r="I297" s="74"/>
    </row>
    <row r="298" spans="1:9" s="4" customFormat="1" ht="30.95" customHeight="1" x14ac:dyDescent="0.15">
      <c r="A298" s="221"/>
      <c r="B298" s="242" t="s">
        <v>78</v>
      </c>
      <c r="C298" s="34" t="s">
        <v>1054</v>
      </c>
      <c r="D298" s="27"/>
      <c r="E298" s="27"/>
      <c r="F298" s="28"/>
      <c r="G298" s="29"/>
      <c r="H298" s="36">
        <f>SUM(H299,H300,H303:H309)</f>
        <v>24</v>
      </c>
      <c r="I298" s="74"/>
    </row>
    <row r="299" spans="1:9" s="4" customFormat="1" ht="30.95" customHeight="1" x14ac:dyDescent="0.15">
      <c r="A299" s="221"/>
      <c r="B299" s="243"/>
      <c r="C299" s="28" t="s">
        <v>1055</v>
      </c>
      <c r="D299" s="27" t="s">
        <v>1056</v>
      </c>
      <c r="E299" s="27" t="s">
        <v>256</v>
      </c>
      <c r="F299" s="28" t="s">
        <v>1057</v>
      </c>
      <c r="G299" s="29" t="s">
        <v>1058</v>
      </c>
      <c r="H299" s="30">
        <v>2</v>
      </c>
      <c r="I299" s="74"/>
    </row>
    <row r="300" spans="1:9" s="4" customFormat="1" ht="30.95" customHeight="1" x14ac:dyDescent="0.15">
      <c r="A300" s="221"/>
      <c r="B300" s="243"/>
      <c r="C300" s="273" t="s">
        <v>1059</v>
      </c>
      <c r="D300" s="68" t="s">
        <v>63</v>
      </c>
      <c r="E300" s="27"/>
      <c r="F300" s="28"/>
      <c r="G300" s="29"/>
      <c r="H300" s="36">
        <f>SUM(H301:H302)</f>
        <v>8</v>
      </c>
      <c r="I300" s="74"/>
    </row>
    <row r="301" spans="1:9" s="4" customFormat="1" ht="30.95" customHeight="1" x14ac:dyDescent="0.15">
      <c r="A301" s="221"/>
      <c r="B301" s="243"/>
      <c r="C301" s="274"/>
      <c r="D301" s="27" t="s">
        <v>1060</v>
      </c>
      <c r="E301" s="27" t="s">
        <v>252</v>
      </c>
      <c r="F301" s="28" t="s">
        <v>1061</v>
      </c>
      <c r="G301" s="29" t="s">
        <v>1062</v>
      </c>
      <c r="H301" s="30">
        <v>6</v>
      </c>
      <c r="I301" s="74"/>
    </row>
    <row r="302" spans="1:9" s="4" customFormat="1" ht="30.95" customHeight="1" x14ac:dyDescent="0.15">
      <c r="A302" s="221"/>
      <c r="B302" s="243"/>
      <c r="C302" s="275"/>
      <c r="D302" s="27" t="s">
        <v>1063</v>
      </c>
      <c r="E302" s="27" t="s">
        <v>256</v>
      </c>
      <c r="F302" s="28" t="s">
        <v>1064</v>
      </c>
      <c r="G302" s="29" t="s">
        <v>1065</v>
      </c>
      <c r="H302" s="30">
        <v>2</v>
      </c>
      <c r="I302" s="74"/>
    </row>
    <row r="303" spans="1:9" s="4" customFormat="1" ht="30.95" customHeight="1" x14ac:dyDescent="0.15">
      <c r="A303" s="221"/>
      <c r="B303" s="243"/>
      <c r="C303" s="28" t="s">
        <v>1066</v>
      </c>
      <c r="D303" s="27" t="s">
        <v>1067</v>
      </c>
      <c r="E303" s="27" t="s">
        <v>256</v>
      </c>
      <c r="F303" s="28" t="s">
        <v>1068</v>
      </c>
      <c r="G303" s="29" t="s">
        <v>1069</v>
      </c>
      <c r="H303" s="30">
        <v>2</v>
      </c>
      <c r="I303" s="74"/>
    </row>
    <row r="304" spans="1:9" s="4" customFormat="1" ht="30.95" customHeight="1" x14ac:dyDescent="0.15">
      <c r="A304" s="221"/>
      <c r="B304" s="243"/>
      <c r="C304" s="28" t="s">
        <v>1070</v>
      </c>
      <c r="D304" s="27" t="s">
        <v>1071</v>
      </c>
      <c r="E304" s="27" t="s">
        <v>256</v>
      </c>
      <c r="F304" s="28" t="s">
        <v>1072</v>
      </c>
      <c r="G304" s="29" t="s">
        <v>1073</v>
      </c>
      <c r="H304" s="30">
        <v>2</v>
      </c>
      <c r="I304" s="74"/>
    </row>
    <row r="305" spans="1:9" s="4" customFormat="1" ht="30.95" customHeight="1" x14ac:dyDescent="0.15">
      <c r="A305" s="221"/>
      <c r="B305" s="243"/>
      <c r="C305" s="28" t="s">
        <v>1074</v>
      </c>
      <c r="D305" s="27" t="s">
        <v>1075</v>
      </c>
      <c r="E305" s="27" t="s">
        <v>256</v>
      </c>
      <c r="F305" s="28" t="s">
        <v>1076</v>
      </c>
      <c r="G305" s="29" t="s">
        <v>1077</v>
      </c>
      <c r="H305" s="30">
        <v>2</v>
      </c>
      <c r="I305" s="74"/>
    </row>
    <row r="306" spans="1:9" s="4" customFormat="1" ht="30.95" customHeight="1" x14ac:dyDescent="0.15">
      <c r="A306" s="221"/>
      <c r="B306" s="243"/>
      <c r="C306" s="28" t="s">
        <v>1078</v>
      </c>
      <c r="D306" s="27" t="s">
        <v>1079</v>
      </c>
      <c r="E306" s="27" t="s">
        <v>256</v>
      </c>
      <c r="F306" s="28" t="s">
        <v>1080</v>
      </c>
      <c r="G306" s="29" t="s">
        <v>1081</v>
      </c>
      <c r="H306" s="30">
        <v>2</v>
      </c>
      <c r="I306" s="74"/>
    </row>
    <row r="307" spans="1:9" s="4" customFormat="1" ht="30.95" customHeight="1" x14ac:dyDescent="0.15">
      <c r="A307" s="221"/>
      <c r="B307" s="243"/>
      <c r="C307" s="28" t="s">
        <v>1082</v>
      </c>
      <c r="D307" s="27" t="s">
        <v>1083</v>
      </c>
      <c r="E307" s="27" t="s">
        <v>256</v>
      </c>
      <c r="F307" s="28" t="s">
        <v>1084</v>
      </c>
      <c r="G307" s="29" t="s">
        <v>1085</v>
      </c>
      <c r="H307" s="30">
        <v>2</v>
      </c>
      <c r="I307" s="74"/>
    </row>
    <row r="308" spans="1:9" s="4" customFormat="1" ht="30.95" customHeight="1" x14ac:dyDescent="0.15">
      <c r="A308" s="221"/>
      <c r="B308" s="243"/>
      <c r="C308" s="28" t="s">
        <v>1086</v>
      </c>
      <c r="D308" s="27" t="s">
        <v>1087</v>
      </c>
      <c r="E308" s="27" t="s">
        <v>256</v>
      </c>
      <c r="F308" s="28" t="s">
        <v>1088</v>
      </c>
      <c r="G308" s="29" t="s">
        <v>1089</v>
      </c>
      <c r="H308" s="30">
        <v>2</v>
      </c>
      <c r="I308" s="74"/>
    </row>
    <row r="309" spans="1:9" s="4" customFormat="1" ht="30.95" customHeight="1" x14ac:dyDescent="0.15">
      <c r="A309" s="221"/>
      <c r="B309" s="243"/>
      <c r="C309" s="28" t="s">
        <v>1090</v>
      </c>
      <c r="D309" s="27" t="s">
        <v>1091</v>
      </c>
      <c r="E309" s="27" t="s">
        <v>256</v>
      </c>
      <c r="F309" s="28" t="s">
        <v>1092</v>
      </c>
      <c r="G309" s="29" t="s">
        <v>1093</v>
      </c>
      <c r="H309" s="30">
        <v>2</v>
      </c>
      <c r="I309" s="74"/>
    </row>
    <row r="310" spans="1:9" s="4" customFormat="1" ht="30.95" customHeight="1" x14ac:dyDescent="0.15">
      <c r="A310" s="221"/>
      <c r="B310" s="230" t="s">
        <v>79</v>
      </c>
      <c r="C310" s="34" t="s">
        <v>1094</v>
      </c>
      <c r="D310" s="90"/>
      <c r="E310" s="91"/>
      <c r="F310" s="92"/>
      <c r="G310" s="93"/>
      <c r="H310" s="36">
        <f>SUM(H311:H312,H313,H317:H326)</f>
        <v>38</v>
      </c>
      <c r="I310" s="74"/>
    </row>
    <row r="311" spans="1:9" s="4" customFormat="1" ht="30.95" customHeight="1" x14ac:dyDescent="0.15">
      <c r="A311" s="221"/>
      <c r="B311" s="231"/>
      <c r="C311" s="28" t="s">
        <v>1095</v>
      </c>
      <c r="D311" s="27" t="s">
        <v>1096</v>
      </c>
      <c r="E311" s="27" t="s">
        <v>252</v>
      </c>
      <c r="F311" s="28" t="s">
        <v>1097</v>
      </c>
      <c r="G311" s="29" t="s">
        <v>1098</v>
      </c>
      <c r="H311" s="30">
        <v>6</v>
      </c>
      <c r="I311" s="74"/>
    </row>
    <row r="312" spans="1:9" s="4" customFormat="1" ht="30.95" customHeight="1" x14ac:dyDescent="0.15">
      <c r="A312" s="221"/>
      <c r="B312" s="231"/>
      <c r="C312" s="28" t="s">
        <v>1099</v>
      </c>
      <c r="D312" s="27" t="s">
        <v>1100</v>
      </c>
      <c r="E312" s="27" t="s">
        <v>252</v>
      </c>
      <c r="F312" s="28" t="s">
        <v>1101</v>
      </c>
      <c r="G312" s="29" t="s">
        <v>1102</v>
      </c>
      <c r="H312" s="30">
        <v>6</v>
      </c>
      <c r="I312" s="74"/>
    </row>
    <row r="313" spans="1:9" s="4" customFormat="1" ht="30.95" customHeight="1" x14ac:dyDescent="0.15">
      <c r="A313" s="221"/>
      <c r="B313" s="231"/>
      <c r="C313" s="254" t="s">
        <v>1103</v>
      </c>
      <c r="D313" s="68" t="s">
        <v>63</v>
      </c>
      <c r="E313" s="33"/>
      <c r="F313" s="34"/>
      <c r="G313" s="35"/>
      <c r="H313" s="36">
        <f>SUM(H314:H316)</f>
        <v>6</v>
      </c>
      <c r="I313" s="74"/>
    </row>
    <row r="314" spans="1:9" s="4" customFormat="1" ht="30.95" customHeight="1" x14ac:dyDescent="0.15">
      <c r="A314" s="221"/>
      <c r="B314" s="231"/>
      <c r="C314" s="255"/>
      <c r="D314" s="27" t="s">
        <v>1104</v>
      </c>
      <c r="E314" s="27" t="s">
        <v>256</v>
      </c>
      <c r="F314" s="28" t="s">
        <v>1105</v>
      </c>
      <c r="G314" s="29" t="s">
        <v>1106</v>
      </c>
      <c r="H314" s="30">
        <v>2</v>
      </c>
      <c r="I314" s="74"/>
    </row>
    <row r="315" spans="1:9" s="4" customFormat="1" ht="30.95" customHeight="1" x14ac:dyDescent="0.15">
      <c r="A315" s="221"/>
      <c r="B315" s="231"/>
      <c r="C315" s="255"/>
      <c r="D315" s="27" t="s">
        <v>1107</v>
      </c>
      <c r="E315" s="27" t="s">
        <v>256</v>
      </c>
      <c r="F315" s="28" t="s">
        <v>1108</v>
      </c>
      <c r="G315" s="29" t="s">
        <v>1109</v>
      </c>
      <c r="H315" s="30">
        <v>2</v>
      </c>
      <c r="I315" s="74"/>
    </row>
    <row r="316" spans="1:9" s="4" customFormat="1" ht="30.95" customHeight="1" x14ac:dyDescent="0.15">
      <c r="A316" s="221"/>
      <c r="B316" s="231"/>
      <c r="C316" s="261"/>
      <c r="D316" s="27" t="s">
        <v>1110</v>
      </c>
      <c r="E316" s="27" t="s">
        <v>256</v>
      </c>
      <c r="F316" s="28" t="s">
        <v>1111</v>
      </c>
      <c r="G316" s="29" t="s">
        <v>1112</v>
      </c>
      <c r="H316" s="30">
        <v>2</v>
      </c>
      <c r="I316" s="74"/>
    </row>
    <row r="317" spans="1:9" s="4" customFormat="1" ht="30.95" customHeight="1" x14ac:dyDescent="0.15">
      <c r="A317" s="221"/>
      <c r="B317" s="231"/>
      <c r="C317" s="28" t="s">
        <v>1113</v>
      </c>
      <c r="D317" s="27" t="s">
        <v>1114</v>
      </c>
      <c r="E317" s="27" t="s">
        <v>256</v>
      </c>
      <c r="F317" s="28" t="s">
        <v>1115</v>
      </c>
      <c r="G317" s="29" t="s">
        <v>1116</v>
      </c>
      <c r="H317" s="30">
        <v>2</v>
      </c>
      <c r="I317" s="74"/>
    </row>
    <row r="318" spans="1:9" s="4" customFormat="1" ht="54" customHeight="1" x14ac:dyDescent="0.15">
      <c r="A318" s="221"/>
      <c r="B318" s="231"/>
      <c r="C318" s="28" t="s">
        <v>1117</v>
      </c>
      <c r="D318" s="27" t="s">
        <v>1118</v>
      </c>
      <c r="E318" s="27" t="s">
        <v>256</v>
      </c>
      <c r="F318" s="28" t="s">
        <v>1117</v>
      </c>
      <c r="G318" s="29" t="s">
        <v>1119</v>
      </c>
      <c r="H318" s="30">
        <v>2</v>
      </c>
      <c r="I318" s="74"/>
    </row>
    <row r="319" spans="1:9" s="4" customFormat="1" ht="30.95" customHeight="1" x14ac:dyDescent="0.15">
      <c r="A319" s="221"/>
      <c r="B319" s="231"/>
      <c r="C319" s="28" t="s">
        <v>1120</v>
      </c>
      <c r="D319" s="27" t="s">
        <v>1121</v>
      </c>
      <c r="E319" s="27" t="s">
        <v>256</v>
      </c>
      <c r="F319" s="28" t="s">
        <v>1122</v>
      </c>
      <c r="G319" s="29" t="s">
        <v>1123</v>
      </c>
      <c r="H319" s="30">
        <v>2</v>
      </c>
      <c r="I319" s="74"/>
    </row>
    <row r="320" spans="1:9" s="4" customFormat="1" ht="30.95" customHeight="1" x14ac:dyDescent="0.15">
      <c r="A320" s="221"/>
      <c r="B320" s="231"/>
      <c r="C320" s="28" t="s">
        <v>1124</v>
      </c>
      <c r="D320" s="27" t="s">
        <v>1125</v>
      </c>
      <c r="E320" s="27" t="s">
        <v>256</v>
      </c>
      <c r="F320" s="28" t="s">
        <v>1126</v>
      </c>
      <c r="G320" s="29" t="s">
        <v>1127</v>
      </c>
      <c r="H320" s="30">
        <v>2</v>
      </c>
      <c r="I320" s="74"/>
    </row>
    <row r="321" spans="1:9" s="4" customFormat="1" ht="45.95" customHeight="1" x14ac:dyDescent="0.15">
      <c r="A321" s="221"/>
      <c r="B321" s="231"/>
      <c r="C321" s="28" t="s">
        <v>1128</v>
      </c>
      <c r="D321" s="27" t="s">
        <v>1129</v>
      </c>
      <c r="E321" s="27" t="s">
        <v>256</v>
      </c>
      <c r="F321" s="28" t="s">
        <v>1128</v>
      </c>
      <c r="G321" s="29" t="s">
        <v>1130</v>
      </c>
      <c r="H321" s="30">
        <v>2</v>
      </c>
      <c r="I321" s="74"/>
    </row>
    <row r="322" spans="1:9" s="4" customFormat="1" ht="30.95" customHeight="1" x14ac:dyDescent="0.15">
      <c r="A322" s="221"/>
      <c r="B322" s="231"/>
      <c r="C322" s="28" t="s">
        <v>1131</v>
      </c>
      <c r="D322" s="27" t="s">
        <v>1132</v>
      </c>
      <c r="E322" s="27" t="s">
        <v>256</v>
      </c>
      <c r="F322" s="28" t="s">
        <v>1133</v>
      </c>
      <c r="G322" s="29" t="s">
        <v>1134</v>
      </c>
      <c r="H322" s="30">
        <v>2</v>
      </c>
      <c r="I322" s="74"/>
    </row>
    <row r="323" spans="1:9" s="4" customFormat="1" ht="30.95" customHeight="1" x14ac:dyDescent="0.15">
      <c r="A323" s="221"/>
      <c r="B323" s="231"/>
      <c r="C323" s="28" t="s">
        <v>1135</v>
      </c>
      <c r="D323" s="27" t="s">
        <v>1136</v>
      </c>
      <c r="E323" s="27" t="s">
        <v>256</v>
      </c>
      <c r="F323" s="28" t="s">
        <v>1137</v>
      </c>
      <c r="G323" s="29" t="s">
        <v>1138</v>
      </c>
      <c r="H323" s="30">
        <v>2</v>
      </c>
      <c r="I323" s="74"/>
    </row>
    <row r="324" spans="1:9" s="4" customFormat="1" ht="60" customHeight="1" x14ac:dyDescent="0.15">
      <c r="A324" s="221"/>
      <c r="B324" s="231"/>
      <c r="C324" s="28" t="s">
        <v>1139</v>
      </c>
      <c r="D324" s="27" t="s">
        <v>1140</v>
      </c>
      <c r="E324" s="27" t="s">
        <v>256</v>
      </c>
      <c r="F324" s="28" t="s">
        <v>1139</v>
      </c>
      <c r="G324" s="29" t="s">
        <v>1141</v>
      </c>
      <c r="H324" s="30">
        <v>2</v>
      </c>
      <c r="I324" s="74"/>
    </row>
    <row r="325" spans="1:9" s="4" customFormat="1" ht="30.95" customHeight="1" x14ac:dyDescent="0.15">
      <c r="A325" s="221"/>
      <c r="B325" s="231"/>
      <c r="C325" s="28" t="s">
        <v>1142</v>
      </c>
      <c r="D325" s="27" t="s">
        <v>1143</v>
      </c>
      <c r="E325" s="27" t="s">
        <v>256</v>
      </c>
      <c r="F325" s="28" t="s">
        <v>1144</v>
      </c>
      <c r="G325" s="29" t="s">
        <v>1145</v>
      </c>
      <c r="H325" s="30">
        <v>2</v>
      </c>
      <c r="I325" s="74"/>
    </row>
    <row r="326" spans="1:9" s="4" customFormat="1" ht="30.95" customHeight="1" x14ac:dyDescent="0.15">
      <c r="A326" s="221"/>
      <c r="B326" s="231"/>
      <c r="C326" s="28" t="s">
        <v>1146</v>
      </c>
      <c r="D326" s="27" t="s">
        <v>1147</v>
      </c>
      <c r="E326" s="27" t="s">
        <v>256</v>
      </c>
      <c r="F326" s="28" t="s">
        <v>1148</v>
      </c>
      <c r="G326" s="29" t="s">
        <v>1149</v>
      </c>
      <c r="H326" s="30">
        <v>2</v>
      </c>
      <c r="I326" s="74"/>
    </row>
    <row r="327" spans="1:9" s="4" customFormat="1" ht="30.95" customHeight="1" x14ac:dyDescent="0.15">
      <c r="A327" s="221"/>
      <c r="B327" s="230" t="s">
        <v>80</v>
      </c>
      <c r="C327" s="34" t="s">
        <v>1150</v>
      </c>
      <c r="D327" s="27"/>
      <c r="E327" s="27"/>
      <c r="F327" s="28"/>
      <c r="G327" s="29"/>
      <c r="H327" s="36">
        <f>SUM(H328,H331:H340)</f>
        <v>32</v>
      </c>
      <c r="I327" s="74"/>
    </row>
    <row r="328" spans="1:9" s="4" customFormat="1" ht="30.95" customHeight="1" x14ac:dyDescent="0.15">
      <c r="A328" s="221"/>
      <c r="B328" s="231"/>
      <c r="C328" s="254" t="s">
        <v>1151</v>
      </c>
      <c r="D328" s="95" t="s">
        <v>63</v>
      </c>
      <c r="E328" s="33"/>
      <c r="F328" s="34"/>
      <c r="G328" s="35"/>
      <c r="H328" s="45">
        <f>SUM(H329:H330)</f>
        <v>8</v>
      </c>
      <c r="I328" s="74"/>
    </row>
    <row r="329" spans="1:9" s="4" customFormat="1" ht="30.95" customHeight="1" x14ac:dyDescent="0.15">
      <c r="A329" s="221"/>
      <c r="B329" s="231"/>
      <c r="C329" s="255"/>
      <c r="D329" s="27" t="s">
        <v>1152</v>
      </c>
      <c r="E329" s="27" t="s">
        <v>252</v>
      </c>
      <c r="F329" s="28" t="s">
        <v>1153</v>
      </c>
      <c r="G329" s="29" t="s">
        <v>1154</v>
      </c>
      <c r="H329" s="30">
        <v>6</v>
      </c>
      <c r="I329" s="74"/>
    </row>
    <row r="330" spans="1:9" s="4" customFormat="1" ht="30.95" customHeight="1" x14ac:dyDescent="0.15">
      <c r="A330" s="221"/>
      <c r="B330" s="231"/>
      <c r="C330" s="261"/>
      <c r="D330" s="27" t="s">
        <v>1155</v>
      </c>
      <c r="E330" s="27" t="s">
        <v>256</v>
      </c>
      <c r="F330" s="28" t="s">
        <v>1156</v>
      </c>
      <c r="G330" s="29" t="s">
        <v>1157</v>
      </c>
      <c r="H330" s="30">
        <v>2</v>
      </c>
      <c r="I330" s="74"/>
    </row>
    <row r="331" spans="1:9" s="4" customFormat="1" ht="30.95" customHeight="1" x14ac:dyDescent="0.15">
      <c r="A331" s="221"/>
      <c r="B331" s="231"/>
      <c r="C331" s="28" t="s">
        <v>1158</v>
      </c>
      <c r="D331" s="27" t="s">
        <v>1159</v>
      </c>
      <c r="E331" s="27" t="s">
        <v>256</v>
      </c>
      <c r="F331" s="28" t="s">
        <v>1160</v>
      </c>
      <c r="G331" s="29" t="s">
        <v>1161</v>
      </c>
      <c r="H331" s="30">
        <v>2</v>
      </c>
      <c r="I331" s="74"/>
    </row>
    <row r="332" spans="1:9" s="4" customFormat="1" ht="30.95" customHeight="1" x14ac:dyDescent="0.15">
      <c r="A332" s="221"/>
      <c r="B332" s="231"/>
      <c r="C332" s="28" t="s">
        <v>1162</v>
      </c>
      <c r="D332" s="27" t="s">
        <v>1163</v>
      </c>
      <c r="E332" s="27" t="s">
        <v>256</v>
      </c>
      <c r="F332" s="28" t="s">
        <v>1164</v>
      </c>
      <c r="G332" s="29" t="s">
        <v>1165</v>
      </c>
      <c r="H332" s="30">
        <v>2</v>
      </c>
      <c r="I332" s="74"/>
    </row>
    <row r="333" spans="1:9" s="4" customFormat="1" ht="30.95" customHeight="1" x14ac:dyDescent="0.15">
      <c r="A333" s="221"/>
      <c r="B333" s="231"/>
      <c r="C333" s="28" t="s">
        <v>1166</v>
      </c>
      <c r="D333" s="27" t="s">
        <v>1167</v>
      </c>
      <c r="E333" s="27" t="s">
        <v>256</v>
      </c>
      <c r="F333" s="28" t="s">
        <v>1168</v>
      </c>
      <c r="G333" s="29" t="s">
        <v>1169</v>
      </c>
      <c r="H333" s="30">
        <v>2</v>
      </c>
      <c r="I333" s="74"/>
    </row>
    <row r="334" spans="1:9" s="4" customFormat="1" ht="30.95" customHeight="1" x14ac:dyDescent="0.15">
      <c r="A334" s="221"/>
      <c r="B334" s="231"/>
      <c r="C334" s="28" t="s">
        <v>1170</v>
      </c>
      <c r="D334" s="27" t="s">
        <v>1171</v>
      </c>
      <c r="E334" s="27" t="s">
        <v>256</v>
      </c>
      <c r="F334" s="28" t="s">
        <v>1172</v>
      </c>
      <c r="G334" s="29" t="s">
        <v>1173</v>
      </c>
      <c r="H334" s="30">
        <v>2</v>
      </c>
      <c r="I334" s="74"/>
    </row>
    <row r="335" spans="1:9" s="4" customFormat="1" ht="30.95" customHeight="1" x14ac:dyDescent="0.15">
      <c r="A335" s="221"/>
      <c r="B335" s="231"/>
      <c r="C335" s="28" t="s">
        <v>1174</v>
      </c>
      <c r="D335" s="27" t="s">
        <v>1175</v>
      </c>
      <c r="E335" s="27" t="s">
        <v>256</v>
      </c>
      <c r="F335" s="28" t="s">
        <v>1176</v>
      </c>
      <c r="G335" s="29" t="s">
        <v>1177</v>
      </c>
      <c r="H335" s="30">
        <v>2</v>
      </c>
      <c r="I335" s="74"/>
    </row>
    <row r="336" spans="1:9" s="4" customFormat="1" ht="30.95" customHeight="1" x14ac:dyDescent="0.15">
      <c r="A336" s="221"/>
      <c r="B336" s="231"/>
      <c r="C336" s="28" t="s">
        <v>1178</v>
      </c>
      <c r="D336" s="27" t="s">
        <v>1179</v>
      </c>
      <c r="E336" s="27" t="s">
        <v>256</v>
      </c>
      <c r="F336" s="28" t="s">
        <v>1180</v>
      </c>
      <c r="G336" s="29" t="s">
        <v>1181</v>
      </c>
      <c r="H336" s="30">
        <v>2</v>
      </c>
      <c r="I336" s="74"/>
    </row>
    <row r="337" spans="1:9" s="4" customFormat="1" ht="30.95" customHeight="1" x14ac:dyDescent="0.15">
      <c r="A337" s="221"/>
      <c r="B337" s="231"/>
      <c r="C337" s="28" t="s">
        <v>1182</v>
      </c>
      <c r="D337" s="27" t="s">
        <v>1183</v>
      </c>
      <c r="E337" s="27" t="s">
        <v>256</v>
      </c>
      <c r="F337" s="28" t="s">
        <v>1184</v>
      </c>
      <c r="G337" s="29" t="s">
        <v>1185</v>
      </c>
      <c r="H337" s="30">
        <v>2</v>
      </c>
      <c r="I337" s="74"/>
    </row>
    <row r="338" spans="1:9" s="4" customFormat="1" ht="30.95" customHeight="1" x14ac:dyDescent="0.15">
      <c r="A338" s="221"/>
      <c r="B338" s="231"/>
      <c r="C338" s="28" t="s">
        <v>1186</v>
      </c>
      <c r="D338" s="27" t="s">
        <v>1187</v>
      </c>
      <c r="E338" s="27" t="s">
        <v>256</v>
      </c>
      <c r="F338" s="28" t="s">
        <v>1188</v>
      </c>
      <c r="G338" s="29" t="s">
        <v>1189</v>
      </c>
      <c r="H338" s="30">
        <v>2</v>
      </c>
      <c r="I338" s="74"/>
    </row>
    <row r="339" spans="1:9" s="4" customFormat="1" ht="45.95" customHeight="1" x14ac:dyDescent="0.15">
      <c r="A339" s="221"/>
      <c r="B339" s="231"/>
      <c r="C339" s="28" t="s">
        <v>1190</v>
      </c>
      <c r="D339" s="27" t="s">
        <v>1191</v>
      </c>
      <c r="E339" s="27" t="s">
        <v>256</v>
      </c>
      <c r="F339" s="28" t="s">
        <v>1190</v>
      </c>
      <c r="G339" s="29" t="s">
        <v>1192</v>
      </c>
      <c r="H339" s="30">
        <v>2</v>
      </c>
      <c r="I339" s="74"/>
    </row>
    <row r="340" spans="1:9" s="4" customFormat="1" ht="45.95" customHeight="1" x14ac:dyDescent="0.15">
      <c r="A340" s="221"/>
      <c r="B340" s="80"/>
      <c r="C340" s="28" t="s">
        <v>1193</v>
      </c>
      <c r="D340" s="27" t="s">
        <v>1194</v>
      </c>
      <c r="E340" s="27" t="s">
        <v>252</v>
      </c>
      <c r="F340" s="28" t="s">
        <v>1193</v>
      </c>
      <c r="G340" s="29" t="s">
        <v>1195</v>
      </c>
      <c r="H340" s="30">
        <v>6</v>
      </c>
      <c r="I340" s="74"/>
    </row>
    <row r="341" spans="1:9" s="4" customFormat="1" ht="30.95" customHeight="1" x14ac:dyDescent="0.15">
      <c r="A341" s="221"/>
      <c r="B341" s="230" t="s">
        <v>81</v>
      </c>
      <c r="C341" s="34" t="s">
        <v>1196</v>
      </c>
      <c r="D341" s="27"/>
      <c r="E341" s="27"/>
      <c r="F341" s="32"/>
      <c r="G341" s="29"/>
      <c r="H341" s="36">
        <f>SUM(H342:H352)</f>
        <v>26</v>
      </c>
      <c r="I341" s="74"/>
    </row>
    <row r="342" spans="1:9" s="4" customFormat="1" ht="30.95" customHeight="1" x14ac:dyDescent="0.15">
      <c r="A342" s="221"/>
      <c r="B342" s="231"/>
      <c r="C342" s="28" t="s">
        <v>1197</v>
      </c>
      <c r="D342" s="27" t="s">
        <v>1198</v>
      </c>
      <c r="E342" s="27" t="s">
        <v>252</v>
      </c>
      <c r="F342" s="28" t="s">
        <v>1199</v>
      </c>
      <c r="G342" s="29" t="s">
        <v>1200</v>
      </c>
      <c r="H342" s="30">
        <v>6</v>
      </c>
      <c r="I342" s="74"/>
    </row>
    <row r="343" spans="1:9" s="4" customFormat="1" ht="30.95" customHeight="1" x14ac:dyDescent="0.15">
      <c r="A343" s="221"/>
      <c r="B343" s="231"/>
      <c r="C343" s="28" t="s">
        <v>1201</v>
      </c>
      <c r="D343" s="27" t="s">
        <v>1202</v>
      </c>
      <c r="E343" s="27" t="s">
        <v>256</v>
      </c>
      <c r="F343" s="28" t="s">
        <v>1203</v>
      </c>
      <c r="G343" s="29" t="s">
        <v>1204</v>
      </c>
      <c r="H343" s="30">
        <v>2</v>
      </c>
      <c r="I343" s="74"/>
    </row>
    <row r="344" spans="1:9" s="4" customFormat="1" ht="30.95" customHeight="1" x14ac:dyDescent="0.15">
      <c r="A344" s="221"/>
      <c r="B344" s="231"/>
      <c r="C344" s="28" t="s">
        <v>1205</v>
      </c>
      <c r="D344" s="27" t="s">
        <v>1206</v>
      </c>
      <c r="E344" s="27" t="s">
        <v>256</v>
      </c>
      <c r="F344" s="28" t="s">
        <v>1207</v>
      </c>
      <c r="G344" s="29" t="s">
        <v>1208</v>
      </c>
      <c r="H344" s="30">
        <v>2</v>
      </c>
      <c r="I344" s="74"/>
    </row>
    <row r="345" spans="1:9" s="4" customFormat="1" ht="30.95" customHeight="1" x14ac:dyDescent="0.15">
      <c r="A345" s="221"/>
      <c r="B345" s="231"/>
      <c r="C345" s="28" t="s">
        <v>1209</v>
      </c>
      <c r="D345" s="27" t="s">
        <v>1210</v>
      </c>
      <c r="E345" s="27" t="s">
        <v>256</v>
      </c>
      <c r="F345" s="28" t="s">
        <v>1211</v>
      </c>
      <c r="G345" s="29" t="s">
        <v>1212</v>
      </c>
      <c r="H345" s="30">
        <v>2</v>
      </c>
      <c r="I345" s="74"/>
    </row>
    <row r="346" spans="1:9" s="4" customFormat="1" ht="30.95" customHeight="1" x14ac:dyDescent="0.15">
      <c r="A346" s="221"/>
      <c r="B346" s="231"/>
      <c r="C346" s="28" t="s">
        <v>1213</v>
      </c>
      <c r="D346" s="27" t="s">
        <v>1214</v>
      </c>
      <c r="E346" s="27" t="s">
        <v>256</v>
      </c>
      <c r="F346" s="28" t="s">
        <v>1215</v>
      </c>
      <c r="G346" s="29" t="s">
        <v>1216</v>
      </c>
      <c r="H346" s="30">
        <v>2</v>
      </c>
      <c r="I346" s="74"/>
    </row>
    <row r="347" spans="1:9" s="4" customFormat="1" ht="30.95" customHeight="1" x14ac:dyDescent="0.15">
      <c r="A347" s="221"/>
      <c r="B347" s="231"/>
      <c r="C347" s="28" t="s">
        <v>1217</v>
      </c>
      <c r="D347" s="27" t="s">
        <v>1218</v>
      </c>
      <c r="E347" s="27" t="s">
        <v>256</v>
      </c>
      <c r="F347" s="28" t="s">
        <v>1219</v>
      </c>
      <c r="G347" s="29" t="s">
        <v>1220</v>
      </c>
      <c r="H347" s="30">
        <v>2</v>
      </c>
      <c r="I347" s="74"/>
    </row>
    <row r="348" spans="1:9" s="4" customFormat="1" ht="30.95" customHeight="1" x14ac:dyDescent="0.15">
      <c r="A348" s="221"/>
      <c r="B348" s="231"/>
      <c r="C348" s="28" t="s">
        <v>1221</v>
      </c>
      <c r="D348" s="27" t="s">
        <v>1222</v>
      </c>
      <c r="E348" s="27" t="s">
        <v>256</v>
      </c>
      <c r="F348" s="28" t="s">
        <v>1223</v>
      </c>
      <c r="G348" s="29" t="s">
        <v>1224</v>
      </c>
      <c r="H348" s="30">
        <v>2</v>
      </c>
      <c r="I348" s="74"/>
    </row>
    <row r="349" spans="1:9" s="4" customFormat="1" ht="30.95" customHeight="1" x14ac:dyDescent="0.15">
      <c r="A349" s="221"/>
      <c r="B349" s="231"/>
      <c r="C349" s="28" t="s">
        <v>1225</v>
      </c>
      <c r="D349" s="27" t="s">
        <v>1226</v>
      </c>
      <c r="E349" s="27" t="s">
        <v>256</v>
      </c>
      <c r="F349" s="28" t="s">
        <v>1227</v>
      </c>
      <c r="G349" s="29" t="s">
        <v>1228</v>
      </c>
      <c r="H349" s="30">
        <v>2</v>
      </c>
      <c r="I349" s="74"/>
    </row>
    <row r="350" spans="1:9" s="4" customFormat="1" ht="30.95" customHeight="1" x14ac:dyDescent="0.15">
      <c r="A350" s="221"/>
      <c r="B350" s="231"/>
      <c r="C350" s="28" t="s">
        <v>1229</v>
      </c>
      <c r="D350" s="27" t="s">
        <v>1230</v>
      </c>
      <c r="E350" s="27" t="s">
        <v>256</v>
      </c>
      <c r="F350" s="28" t="s">
        <v>1231</v>
      </c>
      <c r="G350" s="29" t="s">
        <v>1232</v>
      </c>
      <c r="H350" s="30">
        <v>2</v>
      </c>
      <c r="I350" s="74"/>
    </row>
    <row r="351" spans="1:9" s="4" customFormat="1" ht="30.95" customHeight="1" x14ac:dyDescent="0.15">
      <c r="A351" s="221"/>
      <c r="B351" s="231"/>
      <c r="C351" s="28" t="s">
        <v>1233</v>
      </c>
      <c r="D351" s="27" t="s">
        <v>1234</v>
      </c>
      <c r="E351" s="27" t="s">
        <v>256</v>
      </c>
      <c r="F351" s="28" t="s">
        <v>1235</v>
      </c>
      <c r="G351" s="29" t="s">
        <v>1236</v>
      </c>
      <c r="H351" s="30">
        <v>2</v>
      </c>
      <c r="I351" s="74"/>
    </row>
    <row r="352" spans="1:9" s="4" customFormat="1" ht="30.95" customHeight="1" x14ac:dyDescent="0.15">
      <c r="A352" s="221"/>
      <c r="B352" s="232"/>
      <c r="C352" s="28" t="s">
        <v>1237</v>
      </c>
      <c r="D352" s="27" t="s">
        <v>1238</v>
      </c>
      <c r="E352" s="27" t="s">
        <v>256</v>
      </c>
      <c r="F352" s="28" t="s">
        <v>1239</v>
      </c>
      <c r="G352" s="29" t="s">
        <v>1240</v>
      </c>
      <c r="H352" s="30">
        <v>2</v>
      </c>
      <c r="I352" s="74"/>
    </row>
    <row r="353" spans="1:9" s="4" customFormat="1" ht="30.95" customHeight="1" x14ac:dyDescent="0.15">
      <c r="A353" s="221"/>
      <c r="B353" s="242" t="s">
        <v>82</v>
      </c>
      <c r="C353" s="34" t="s">
        <v>1241</v>
      </c>
      <c r="D353" s="27"/>
      <c r="E353" s="27"/>
      <c r="F353" s="28"/>
      <c r="G353" s="29"/>
      <c r="H353" s="36">
        <f>SUM(H354:H356,H357,H360:H364)</f>
        <v>28</v>
      </c>
      <c r="I353" s="74"/>
    </row>
    <row r="354" spans="1:9" s="4" customFormat="1" ht="30.95" customHeight="1" x14ac:dyDescent="0.15">
      <c r="A354" s="221"/>
      <c r="B354" s="243"/>
      <c r="C354" s="28" t="s">
        <v>1242</v>
      </c>
      <c r="D354" s="27" t="s">
        <v>1243</v>
      </c>
      <c r="E354" s="27" t="s">
        <v>252</v>
      </c>
      <c r="F354" s="28" t="s">
        <v>1244</v>
      </c>
      <c r="G354" s="29" t="s">
        <v>1245</v>
      </c>
      <c r="H354" s="30">
        <v>6</v>
      </c>
      <c r="I354" s="74"/>
    </row>
    <row r="355" spans="1:9" s="4" customFormat="1" ht="30.95" customHeight="1" x14ac:dyDescent="0.15">
      <c r="A355" s="221"/>
      <c r="B355" s="243"/>
      <c r="C355" s="28" t="s">
        <v>1246</v>
      </c>
      <c r="D355" s="27" t="s">
        <v>1247</v>
      </c>
      <c r="E355" s="27" t="s">
        <v>252</v>
      </c>
      <c r="F355" s="28" t="s">
        <v>1248</v>
      </c>
      <c r="G355" s="29" t="s">
        <v>1249</v>
      </c>
      <c r="H355" s="30">
        <v>6</v>
      </c>
      <c r="I355" s="74"/>
    </row>
    <row r="356" spans="1:9" s="4" customFormat="1" ht="30.95" customHeight="1" x14ac:dyDescent="0.15">
      <c r="A356" s="221"/>
      <c r="B356" s="243"/>
      <c r="C356" s="28" t="s">
        <v>1250</v>
      </c>
      <c r="D356" s="27" t="s">
        <v>1251</v>
      </c>
      <c r="E356" s="27" t="s">
        <v>256</v>
      </c>
      <c r="F356" s="28" t="s">
        <v>1252</v>
      </c>
      <c r="G356" s="29" t="s">
        <v>1253</v>
      </c>
      <c r="H356" s="30">
        <v>2</v>
      </c>
      <c r="I356" s="74"/>
    </row>
    <row r="357" spans="1:9" s="4" customFormat="1" ht="30.95" customHeight="1" x14ac:dyDescent="0.15">
      <c r="A357" s="221"/>
      <c r="B357" s="243"/>
      <c r="C357" s="254" t="s">
        <v>1254</v>
      </c>
      <c r="D357" s="33" t="s">
        <v>63</v>
      </c>
      <c r="E357" s="27"/>
      <c r="F357" s="28"/>
      <c r="G357" s="29"/>
      <c r="H357" s="45">
        <f>SUM(H358:H359)</f>
        <v>4</v>
      </c>
      <c r="I357" s="74"/>
    </row>
    <row r="358" spans="1:9" s="4" customFormat="1" ht="30.95" customHeight="1" x14ac:dyDescent="0.15">
      <c r="A358" s="221"/>
      <c r="B358" s="243"/>
      <c r="C358" s="255"/>
      <c r="D358" s="27" t="s">
        <v>1255</v>
      </c>
      <c r="E358" s="27" t="s">
        <v>256</v>
      </c>
      <c r="F358" s="28" t="s">
        <v>1256</v>
      </c>
      <c r="G358" s="29" t="s">
        <v>1257</v>
      </c>
      <c r="H358" s="30">
        <v>2</v>
      </c>
      <c r="I358" s="74"/>
    </row>
    <row r="359" spans="1:9" s="4" customFormat="1" ht="30.95" customHeight="1" x14ac:dyDescent="0.15">
      <c r="A359" s="221"/>
      <c r="B359" s="243"/>
      <c r="C359" s="261"/>
      <c r="D359" s="27" t="s">
        <v>1258</v>
      </c>
      <c r="E359" s="27" t="s">
        <v>256</v>
      </c>
      <c r="F359" s="28" t="s">
        <v>1259</v>
      </c>
      <c r="G359" s="29" t="s">
        <v>1260</v>
      </c>
      <c r="H359" s="30">
        <v>2</v>
      </c>
      <c r="I359" s="74"/>
    </row>
    <row r="360" spans="1:9" s="4" customFormat="1" ht="30.95" customHeight="1" x14ac:dyDescent="0.15">
      <c r="A360" s="221"/>
      <c r="B360" s="243"/>
      <c r="C360" s="28" t="s">
        <v>1261</v>
      </c>
      <c r="D360" s="27" t="s">
        <v>1262</v>
      </c>
      <c r="E360" s="27" t="s">
        <v>256</v>
      </c>
      <c r="F360" s="28" t="s">
        <v>1263</v>
      </c>
      <c r="G360" s="29" t="s">
        <v>1264</v>
      </c>
      <c r="H360" s="30">
        <v>2</v>
      </c>
      <c r="I360" s="74"/>
    </row>
    <row r="361" spans="1:9" s="4" customFormat="1" ht="30.95" customHeight="1" x14ac:dyDescent="0.15">
      <c r="A361" s="221"/>
      <c r="B361" s="243"/>
      <c r="C361" s="28" t="s">
        <v>1265</v>
      </c>
      <c r="D361" s="27" t="s">
        <v>1266</v>
      </c>
      <c r="E361" s="27" t="s">
        <v>256</v>
      </c>
      <c r="F361" s="28" t="s">
        <v>1267</v>
      </c>
      <c r="G361" s="29" t="s">
        <v>1268</v>
      </c>
      <c r="H361" s="30">
        <v>2</v>
      </c>
      <c r="I361" s="74"/>
    </row>
    <row r="362" spans="1:9" s="4" customFormat="1" ht="30.95" customHeight="1" x14ac:dyDescent="0.15">
      <c r="A362" s="221"/>
      <c r="B362" s="243"/>
      <c r="C362" s="28" t="s">
        <v>1269</v>
      </c>
      <c r="D362" s="27" t="s">
        <v>1270</v>
      </c>
      <c r="E362" s="27" t="s">
        <v>256</v>
      </c>
      <c r="F362" s="28" t="s">
        <v>1271</v>
      </c>
      <c r="G362" s="29" t="s">
        <v>1272</v>
      </c>
      <c r="H362" s="30">
        <v>2</v>
      </c>
      <c r="I362" s="74"/>
    </row>
    <row r="363" spans="1:9" s="4" customFormat="1" ht="30.95" customHeight="1" x14ac:dyDescent="0.15">
      <c r="A363" s="221"/>
      <c r="B363" s="243"/>
      <c r="C363" s="28" t="s">
        <v>1273</v>
      </c>
      <c r="D363" s="27" t="s">
        <v>1274</v>
      </c>
      <c r="E363" s="27" t="s">
        <v>256</v>
      </c>
      <c r="F363" s="28" t="s">
        <v>1275</v>
      </c>
      <c r="G363" s="29" t="s">
        <v>1276</v>
      </c>
      <c r="H363" s="30">
        <v>2</v>
      </c>
      <c r="I363" s="74"/>
    </row>
    <row r="364" spans="1:9" s="4" customFormat="1" ht="51.95" customHeight="1" x14ac:dyDescent="0.15">
      <c r="A364" s="221"/>
      <c r="B364" s="243"/>
      <c r="C364" s="28" t="s">
        <v>1277</v>
      </c>
      <c r="D364" s="27" t="s">
        <v>1278</v>
      </c>
      <c r="E364" s="27" t="s">
        <v>256</v>
      </c>
      <c r="F364" s="28" t="s">
        <v>1277</v>
      </c>
      <c r="G364" s="29" t="s">
        <v>1279</v>
      </c>
      <c r="H364" s="30">
        <v>2</v>
      </c>
      <c r="I364" s="74"/>
    </row>
    <row r="365" spans="1:9" s="4" customFormat="1" ht="30.95" customHeight="1" x14ac:dyDescent="0.15">
      <c r="A365" s="221"/>
      <c r="B365" s="242" t="s">
        <v>83</v>
      </c>
      <c r="C365" s="34" t="s">
        <v>1280</v>
      </c>
      <c r="D365" s="27"/>
      <c r="E365" s="27"/>
      <c r="F365" s="28"/>
      <c r="G365" s="29"/>
      <c r="H365" s="36">
        <f>SUM(H366,H367,H370:H374)</f>
        <v>20</v>
      </c>
      <c r="I365" s="74"/>
    </row>
    <row r="366" spans="1:9" s="4" customFormat="1" ht="53.1" customHeight="1" x14ac:dyDescent="0.15">
      <c r="A366" s="221"/>
      <c r="B366" s="243"/>
      <c r="C366" s="28" t="s">
        <v>1281</v>
      </c>
      <c r="D366" s="27" t="s">
        <v>1282</v>
      </c>
      <c r="E366" s="27" t="s">
        <v>252</v>
      </c>
      <c r="F366" s="28" t="s">
        <v>1281</v>
      </c>
      <c r="G366" s="29" t="s">
        <v>1283</v>
      </c>
      <c r="H366" s="30">
        <v>6</v>
      </c>
      <c r="I366" s="74"/>
    </row>
    <row r="367" spans="1:9" s="4" customFormat="1" ht="30.95" customHeight="1" x14ac:dyDescent="0.15">
      <c r="A367" s="221"/>
      <c r="B367" s="243"/>
      <c r="C367" s="254" t="s">
        <v>1284</v>
      </c>
      <c r="D367" s="96" t="s">
        <v>63</v>
      </c>
      <c r="E367" s="27"/>
      <c r="F367" s="32"/>
      <c r="G367" s="97"/>
      <c r="H367" s="36">
        <f>SUM(H368:H369)</f>
        <v>4</v>
      </c>
      <c r="I367" s="74"/>
    </row>
    <row r="368" spans="1:9" s="4" customFormat="1" ht="30.95" customHeight="1" x14ac:dyDescent="0.15">
      <c r="A368" s="221"/>
      <c r="B368" s="243"/>
      <c r="C368" s="255"/>
      <c r="D368" s="27" t="s">
        <v>1285</v>
      </c>
      <c r="E368" s="27" t="s">
        <v>256</v>
      </c>
      <c r="F368" s="32" t="s">
        <v>1286</v>
      </c>
      <c r="G368" s="29" t="s">
        <v>1287</v>
      </c>
      <c r="H368" s="30">
        <v>2</v>
      </c>
      <c r="I368" s="74"/>
    </row>
    <row r="369" spans="1:9" s="4" customFormat="1" ht="30.95" customHeight="1" x14ac:dyDescent="0.15">
      <c r="A369" s="221"/>
      <c r="B369" s="243"/>
      <c r="C369" s="261"/>
      <c r="D369" s="98" t="s">
        <v>1288</v>
      </c>
      <c r="E369" s="27" t="s">
        <v>256</v>
      </c>
      <c r="F369" s="32" t="s">
        <v>1289</v>
      </c>
      <c r="G369" s="29" t="s">
        <v>1290</v>
      </c>
      <c r="H369" s="30">
        <v>2</v>
      </c>
      <c r="I369" s="74"/>
    </row>
    <row r="370" spans="1:9" s="4" customFormat="1" ht="30.95" customHeight="1" x14ac:dyDescent="0.15">
      <c r="A370" s="221"/>
      <c r="B370" s="243"/>
      <c r="C370" s="28" t="s">
        <v>1291</v>
      </c>
      <c r="D370" s="27" t="s">
        <v>1292</v>
      </c>
      <c r="E370" s="27" t="s">
        <v>256</v>
      </c>
      <c r="F370" s="32" t="s">
        <v>1293</v>
      </c>
      <c r="G370" s="29" t="s">
        <v>1294</v>
      </c>
      <c r="H370" s="30">
        <v>2</v>
      </c>
      <c r="I370" s="74"/>
    </row>
    <row r="371" spans="1:9" s="4" customFormat="1" ht="30.95" customHeight="1" x14ac:dyDescent="0.15">
      <c r="A371" s="221"/>
      <c r="B371" s="243"/>
      <c r="C371" s="28" t="s">
        <v>1295</v>
      </c>
      <c r="D371" s="27" t="s">
        <v>1296</v>
      </c>
      <c r="E371" s="27" t="s">
        <v>256</v>
      </c>
      <c r="F371" s="32" t="s">
        <v>1297</v>
      </c>
      <c r="G371" s="29" t="s">
        <v>1298</v>
      </c>
      <c r="H371" s="30">
        <v>2</v>
      </c>
      <c r="I371" s="74"/>
    </row>
    <row r="372" spans="1:9" s="4" customFormat="1" ht="30.95" customHeight="1" x14ac:dyDescent="0.15">
      <c r="A372" s="221"/>
      <c r="B372" s="243"/>
      <c r="C372" s="28" t="s">
        <v>1299</v>
      </c>
      <c r="D372" s="27" t="s">
        <v>1300</v>
      </c>
      <c r="E372" s="27" t="s">
        <v>256</v>
      </c>
      <c r="F372" s="32" t="s">
        <v>1299</v>
      </c>
      <c r="G372" s="29" t="s">
        <v>1301</v>
      </c>
      <c r="H372" s="30">
        <v>2</v>
      </c>
      <c r="I372" s="74"/>
    </row>
    <row r="373" spans="1:9" s="4" customFormat="1" ht="30.95" customHeight="1" x14ac:dyDescent="0.15">
      <c r="A373" s="221"/>
      <c r="B373" s="243"/>
      <c r="C373" s="28" t="s">
        <v>1302</v>
      </c>
      <c r="D373" s="27" t="s">
        <v>1303</v>
      </c>
      <c r="E373" s="27" t="s">
        <v>256</v>
      </c>
      <c r="F373" s="32" t="s">
        <v>1304</v>
      </c>
      <c r="G373" s="29" t="s">
        <v>1305</v>
      </c>
      <c r="H373" s="30">
        <v>2</v>
      </c>
      <c r="I373" s="74"/>
    </row>
    <row r="374" spans="1:9" s="4" customFormat="1" ht="30.95" customHeight="1" x14ac:dyDescent="0.15">
      <c r="A374" s="221"/>
      <c r="B374" s="243"/>
      <c r="C374" s="28" t="s">
        <v>1306</v>
      </c>
      <c r="D374" s="27" t="s">
        <v>1307</v>
      </c>
      <c r="E374" s="27" t="s">
        <v>256</v>
      </c>
      <c r="F374" s="64" t="s">
        <v>1308</v>
      </c>
      <c r="G374" s="29" t="s">
        <v>1309</v>
      </c>
      <c r="H374" s="30">
        <v>2</v>
      </c>
      <c r="I374" s="74"/>
    </row>
    <row r="375" spans="1:9" s="4" customFormat="1" ht="30.95" customHeight="1" x14ac:dyDescent="0.15">
      <c r="A375" s="222" t="s">
        <v>84</v>
      </c>
      <c r="B375" s="211" t="s">
        <v>85</v>
      </c>
      <c r="C375" s="215"/>
      <c r="D375" s="70"/>
      <c r="E375" s="71"/>
      <c r="F375" s="54"/>
      <c r="G375" s="72"/>
      <c r="H375" s="73">
        <f>H376+H397+H403+H410+H418+H422+H427+H437+H446+H450</f>
        <v>170</v>
      </c>
      <c r="I375" s="74"/>
    </row>
    <row r="376" spans="1:9" s="4" customFormat="1" ht="30.95" customHeight="1" x14ac:dyDescent="0.15">
      <c r="A376" s="223"/>
      <c r="B376" s="220" t="s">
        <v>86</v>
      </c>
      <c r="C376" s="19" t="s">
        <v>712</v>
      </c>
      <c r="D376" s="71"/>
      <c r="E376" s="71"/>
      <c r="F376" s="54"/>
      <c r="G376" s="72"/>
      <c r="H376" s="36">
        <f>SUM(H377,H381:H385,H386,H392,H395:H396)</f>
        <v>50</v>
      </c>
      <c r="I376" s="74"/>
    </row>
    <row r="377" spans="1:9" s="4" customFormat="1" ht="30.95" customHeight="1" x14ac:dyDescent="0.15">
      <c r="A377" s="223"/>
      <c r="B377" s="244"/>
      <c r="C377" s="276" t="s">
        <v>1310</v>
      </c>
      <c r="D377" s="68" t="s">
        <v>63</v>
      </c>
      <c r="E377" s="99"/>
      <c r="F377" s="100"/>
      <c r="G377" s="101"/>
      <c r="H377" s="36">
        <f>SUM(H378:H380)</f>
        <v>10</v>
      </c>
      <c r="I377" s="74"/>
    </row>
    <row r="378" spans="1:9" s="4" customFormat="1" ht="30.95" customHeight="1" x14ac:dyDescent="0.15">
      <c r="A378" s="223"/>
      <c r="B378" s="244"/>
      <c r="C378" s="277"/>
      <c r="D378" s="27" t="s">
        <v>1311</v>
      </c>
      <c r="E378" s="27" t="s">
        <v>252</v>
      </c>
      <c r="F378" s="28" t="s">
        <v>1312</v>
      </c>
      <c r="G378" s="29" t="s">
        <v>1313</v>
      </c>
      <c r="H378" s="30">
        <v>6</v>
      </c>
      <c r="I378" s="74"/>
    </row>
    <row r="379" spans="1:9" s="4" customFormat="1" ht="30.95" customHeight="1" x14ac:dyDescent="0.15">
      <c r="A379" s="223"/>
      <c r="B379" s="244"/>
      <c r="C379" s="277"/>
      <c r="D379" s="27" t="s">
        <v>1314</v>
      </c>
      <c r="E379" s="27" t="s">
        <v>256</v>
      </c>
      <c r="F379" s="28" t="s">
        <v>1315</v>
      </c>
      <c r="G379" s="29" t="s">
        <v>1316</v>
      </c>
      <c r="H379" s="30">
        <v>2</v>
      </c>
      <c r="I379" s="74"/>
    </row>
    <row r="380" spans="1:9" s="4" customFormat="1" ht="30.95" customHeight="1" x14ac:dyDescent="0.15">
      <c r="A380" s="223"/>
      <c r="B380" s="244"/>
      <c r="C380" s="278"/>
      <c r="D380" s="27" t="s">
        <v>1317</v>
      </c>
      <c r="E380" s="27" t="s">
        <v>256</v>
      </c>
      <c r="F380" s="28" t="s">
        <v>1318</v>
      </c>
      <c r="G380" s="29" t="s">
        <v>1319</v>
      </c>
      <c r="H380" s="30">
        <v>2</v>
      </c>
      <c r="I380" s="74"/>
    </row>
    <row r="381" spans="1:9" s="4" customFormat="1" ht="30.95" customHeight="1" x14ac:dyDescent="0.15">
      <c r="A381" s="223"/>
      <c r="B381" s="221"/>
      <c r="C381" s="28" t="s">
        <v>1320</v>
      </c>
      <c r="D381" s="27" t="s">
        <v>1321</v>
      </c>
      <c r="E381" s="27" t="s">
        <v>252</v>
      </c>
      <c r="F381" s="28" t="s">
        <v>1322</v>
      </c>
      <c r="G381" s="29" t="s">
        <v>1323</v>
      </c>
      <c r="H381" s="30">
        <v>6</v>
      </c>
      <c r="I381" s="74"/>
    </row>
    <row r="382" spans="1:9" s="4" customFormat="1" ht="30.95" customHeight="1" x14ac:dyDescent="0.15">
      <c r="A382" s="223"/>
      <c r="B382" s="221"/>
      <c r="C382" s="28" t="s">
        <v>1324</v>
      </c>
      <c r="D382" s="27" t="s">
        <v>1325</v>
      </c>
      <c r="E382" s="27" t="s">
        <v>252</v>
      </c>
      <c r="F382" s="28" t="s">
        <v>1326</v>
      </c>
      <c r="G382" s="29" t="s">
        <v>1327</v>
      </c>
      <c r="H382" s="30">
        <v>6</v>
      </c>
      <c r="I382" s="102"/>
    </row>
    <row r="383" spans="1:9" s="4" customFormat="1" ht="30.95" customHeight="1" x14ac:dyDescent="0.15">
      <c r="A383" s="223"/>
      <c r="B383" s="221"/>
      <c r="C383" s="28" t="s">
        <v>1328</v>
      </c>
      <c r="D383" s="27" t="s">
        <v>1329</v>
      </c>
      <c r="E383" s="27" t="s">
        <v>252</v>
      </c>
      <c r="F383" s="28" t="s">
        <v>1330</v>
      </c>
      <c r="G383" s="29" t="s">
        <v>1331</v>
      </c>
      <c r="H383" s="30">
        <v>6</v>
      </c>
      <c r="I383" s="74"/>
    </row>
    <row r="384" spans="1:9" s="4" customFormat="1" ht="30.95" customHeight="1" x14ac:dyDescent="0.15">
      <c r="A384" s="223"/>
      <c r="B384" s="221"/>
      <c r="C384" s="28" t="s">
        <v>1332</v>
      </c>
      <c r="D384" s="27" t="s">
        <v>1333</v>
      </c>
      <c r="E384" s="27" t="s">
        <v>256</v>
      </c>
      <c r="F384" s="28" t="s">
        <v>1334</v>
      </c>
      <c r="G384" s="29" t="s">
        <v>1335</v>
      </c>
      <c r="H384" s="39">
        <v>2</v>
      </c>
      <c r="I384" s="74"/>
    </row>
    <row r="385" spans="1:9" s="4" customFormat="1" ht="30.95" customHeight="1" x14ac:dyDescent="0.15">
      <c r="A385" s="223"/>
      <c r="B385" s="221"/>
      <c r="C385" s="28" t="s">
        <v>1336</v>
      </c>
      <c r="D385" s="27" t="s">
        <v>1337</v>
      </c>
      <c r="E385" s="27" t="s">
        <v>256</v>
      </c>
      <c r="F385" s="28" t="s">
        <v>1338</v>
      </c>
      <c r="G385" s="29" t="s">
        <v>1339</v>
      </c>
      <c r="H385" s="30">
        <v>2</v>
      </c>
      <c r="I385" s="74"/>
    </row>
    <row r="386" spans="1:9" s="4" customFormat="1" ht="30.95" customHeight="1" x14ac:dyDescent="0.15">
      <c r="A386" s="223"/>
      <c r="B386" s="221"/>
      <c r="C386" s="254" t="s">
        <v>1340</v>
      </c>
      <c r="D386" s="68" t="s">
        <v>63</v>
      </c>
      <c r="E386" s="33"/>
      <c r="F386" s="19"/>
      <c r="G386" s="103"/>
      <c r="H386" s="36">
        <f>SUM(H387:H391)</f>
        <v>10</v>
      </c>
      <c r="I386" s="74"/>
    </row>
    <row r="387" spans="1:9" s="4" customFormat="1" ht="30.95" customHeight="1" x14ac:dyDescent="0.15">
      <c r="A387" s="223"/>
      <c r="B387" s="221"/>
      <c r="C387" s="255"/>
      <c r="D387" s="27" t="s">
        <v>1341</v>
      </c>
      <c r="E387" s="27" t="s">
        <v>256</v>
      </c>
      <c r="F387" s="28" t="s">
        <v>1342</v>
      </c>
      <c r="G387" s="29" t="s">
        <v>1343</v>
      </c>
      <c r="H387" s="30">
        <v>2</v>
      </c>
      <c r="I387" s="74"/>
    </row>
    <row r="388" spans="1:9" s="4" customFormat="1" ht="30.95" customHeight="1" x14ac:dyDescent="0.15">
      <c r="A388" s="223"/>
      <c r="B388" s="221"/>
      <c r="C388" s="255"/>
      <c r="D388" s="27" t="s">
        <v>1344</v>
      </c>
      <c r="E388" s="27" t="s">
        <v>256</v>
      </c>
      <c r="F388" s="28" t="s">
        <v>1345</v>
      </c>
      <c r="G388" s="29" t="s">
        <v>1346</v>
      </c>
      <c r="H388" s="30">
        <v>2</v>
      </c>
      <c r="I388" s="74"/>
    </row>
    <row r="389" spans="1:9" s="4" customFormat="1" ht="30.95" customHeight="1" x14ac:dyDescent="0.15">
      <c r="A389" s="223"/>
      <c r="B389" s="221"/>
      <c r="C389" s="255"/>
      <c r="D389" s="27" t="s">
        <v>1347</v>
      </c>
      <c r="E389" s="27" t="s">
        <v>256</v>
      </c>
      <c r="F389" s="28" t="s">
        <v>1348</v>
      </c>
      <c r="G389" s="29" t="s">
        <v>1349</v>
      </c>
      <c r="H389" s="30">
        <v>2</v>
      </c>
      <c r="I389" s="74"/>
    </row>
    <row r="390" spans="1:9" s="4" customFormat="1" ht="30.95" customHeight="1" x14ac:dyDescent="0.15">
      <c r="A390" s="223"/>
      <c r="B390" s="221"/>
      <c r="C390" s="255"/>
      <c r="D390" s="27" t="s">
        <v>1350</v>
      </c>
      <c r="E390" s="27" t="s">
        <v>256</v>
      </c>
      <c r="F390" s="28" t="s">
        <v>1351</v>
      </c>
      <c r="G390" s="29" t="s">
        <v>1352</v>
      </c>
      <c r="H390" s="30">
        <v>2</v>
      </c>
      <c r="I390" s="74"/>
    </row>
    <row r="391" spans="1:9" s="4" customFormat="1" ht="30.95" customHeight="1" x14ac:dyDescent="0.15">
      <c r="A391" s="223"/>
      <c r="B391" s="221"/>
      <c r="C391" s="261"/>
      <c r="D391" s="27" t="s">
        <v>1353</v>
      </c>
      <c r="E391" s="27" t="s">
        <v>256</v>
      </c>
      <c r="F391" s="28" t="s">
        <v>1354</v>
      </c>
      <c r="G391" s="29" t="s">
        <v>1355</v>
      </c>
      <c r="H391" s="30">
        <v>2</v>
      </c>
      <c r="I391" s="74"/>
    </row>
    <row r="392" spans="1:9" s="4" customFormat="1" ht="30.95" customHeight="1" x14ac:dyDescent="0.15">
      <c r="A392" s="223"/>
      <c r="B392" s="221"/>
      <c r="C392" s="254" t="s">
        <v>1356</v>
      </c>
      <c r="D392" s="33" t="s">
        <v>63</v>
      </c>
      <c r="E392" s="33"/>
      <c r="F392" s="34"/>
      <c r="G392" s="35"/>
      <c r="H392" s="36">
        <f>SUM(H393:H394)</f>
        <v>4</v>
      </c>
      <c r="I392" s="74"/>
    </row>
    <row r="393" spans="1:9" s="4" customFormat="1" ht="30.95" customHeight="1" x14ac:dyDescent="0.15">
      <c r="A393" s="223"/>
      <c r="B393" s="221"/>
      <c r="C393" s="255"/>
      <c r="D393" s="27" t="s">
        <v>1357</v>
      </c>
      <c r="E393" s="27" t="s">
        <v>256</v>
      </c>
      <c r="F393" s="28" t="s">
        <v>1358</v>
      </c>
      <c r="G393" s="29" t="s">
        <v>1359</v>
      </c>
      <c r="H393" s="30">
        <v>2</v>
      </c>
      <c r="I393" s="74"/>
    </row>
    <row r="394" spans="1:9" s="4" customFormat="1" ht="30.95" customHeight="1" x14ac:dyDescent="0.15">
      <c r="A394" s="223"/>
      <c r="B394" s="221"/>
      <c r="C394" s="261"/>
      <c r="D394" s="27" t="s">
        <v>1360</v>
      </c>
      <c r="E394" s="27" t="s">
        <v>256</v>
      </c>
      <c r="F394" s="28" t="s">
        <v>1361</v>
      </c>
      <c r="G394" s="29" t="s">
        <v>1362</v>
      </c>
      <c r="H394" s="30">
        <v>2</v>
      </c>
      <c r="I394" s="74"/>
    </row>
    <row r="395" spans="1:9" s="4" customFormat="1" ht="30.95" customHeight="1" x14ac:dyDescent="0.15">
      <c r="A395" s="223"/>
      <c r="B395" s="221"/>
      <c r="C395" s="28" t="s">
        <v>1363</v>
      </c>
      <c r="D395" s="27" t="s">
        <v>1364</v>
      </c>
      <c r="E395" s="27" t="s">
        <v>256</v>
      </c>
      <c r="F395" s="28" t="s">
        <v>1365</v>
      </c>
      <c r="G395" s="29" t="s">
        <v>1366</v>
      </c>
      <c r="H395" s="30">
        <v>2</v>
      </c>
      <c r="I395" s="74"/>
    </row>
    <row r="396" spans="1:9" s="4" customFormat="1" ht="30.95" customHeight="1" x14ac:dyDescent="0.15">
      <c r="A396" s="223"/>
      <c r="B396" s="221"/>
      <c r="C396" s="28" t="s">
        <v>1367</v>
      </c>
      <c r="D396" s="27" t="s">
        <v>1368</v>
      </c>
      <c r="E396" s="27" t="s">
        <v>256</v>
      </c>
      <c r="F396" s="28" t="s">
        <v>1369</v>
      </c>
      <c r="G396" s="29" t="s">
        <v>1370</v>
      </c>
      <c r="H396" s="30">
        <v>2</v>
      </c>
      <c r="I396" s="74"/>
    </row>
    <row r="397" spans="1:9" s="4" customFormat="1" ht="30.95" customHeight="1" x14ac:dyDescent="0.15">
      <c r="A397" s="223"/>
      <c r="B397" s="230" t="s">
        <v>89</v>
      </c>
      <c r="C397" s="104" t="s">
        <v>1371</v>
      </c>
      <c r="D397" s="105"/>
      <c r="E397" s="27"/>
      <c r="F397" s="106"/>
      <c r="G397" s="107"/>
      <c r="H397" s="36">
        <f>SUM(H398:H402)</f>
        <v>14</v>
      </c>
      <c r="I397" s="74"/>
    </row>
    <row r="398" spans="1:9" s="4" customFormat="1" ht="30.95" customHeight="1" x14ac:dyDescent="0.15">
      <c r="A398" s="223"/>
      <c r="B398" s="231"/>
      <c r="C398" s="28" t="s">
        <v>1372</v>
      </c>
      <c r="D398" s="27" t="s">
        <v>1373</v>
      </c>
      <c r="E398" s="27" t="s">
        <v>252</v>
      </c>
      <c r="F398" s="28" t="s">
        <v>1374</v>
      </c>
      <c r="G398" s="29" t="s">
        <v>1375</v>
      </c>
      <c r="H398" s="30">
        <v>6</v>
      </c>
      <c r="I398" s="74"/>
    </row>
    <row r="399" spans="1:9" s="4" customFormat="1" ht="30.95" customHeight="1" x14ac:dyDescent="0.15">
      <c r="A399" s="223"/>
      <c r="B399" s="231"/>
      <c r="C399" s="28" t="s">
        <v>1376</v>
      </c>
      <c r="D399" s="27" t="s">
        <v>1377</v>
      </c>
      <c r="E399" s="27" t="s">
        <v>256</v>
      </c>
      <c r="F399" s="28" t="s">
        <v>1378</v>
      </c>
      <c r="G399" s="29" t="s">
        <v>1379</v>
      </c>
      <c r="H399" s="30">
        <v>2</v>
      </c>
      <c r="I399" s="74"/>
    </row>
    <row r="400" spans="1:9" s="4" customFormat="1" ht="30.95" customHeight="1" x14ac:dyDescent="0.15">
      <c r="A400" s="223"/>
      <c r="B400" s="231"/>
      <c r="C400" s="28" t="s">
        <v>1380</v>
      </c>
      <c r="D400" s="27" t="s">
        <v>1381</v>
      </c>
      <c r="E400" s="27" t="s">
        <v>256</v>
      </c>
      <c r="F400" s="28" t="s">
        <v>1382</v>
      </c>
      <c r="G400" s="29" t="s">
        <v>1383</v>
      </c>
      <c r="H400" s="30">
        <v>2</v>
      </c>
      <c r="I400" s="74"/>
    </row>
    <row r="401" spans="1:9" s="4" customFormat="1" ht="30.95" customHeight="1" x14ac:dyDescent="0.15">
      <c r="A401" s="223"/>
      <c r="B401" s="231"/>
      <c r="C401" s="28" t="s">
        <v>1384</v>
      </c>
      <c r="D401" s="27" t="s">
        <v>1385</v>
      </c>
      <c r="E401" s="27" t="s">
        <v>256</v>
      </c>
      <c r="F401" s="28" t="s">
        <v>1386</v>
      </c>
      <c r="G401" s="29" t="s">
        <v>1387</v>
      </c>
      <c r="H401" s="30">
        <v>2</v>
      </c>
      <c r="I401" s="74"/>
    </row>
    <row r="402" spans="1:9" s="4" customFormat="1" ht="30.95" customHeight="1" x14ac:dyDescent="0.15">
      <c r="A402" s="223"/>
      <c r="B402" s="232"/>
      <c r="C402" s="28" t="s">
        <v>1388</v>
      </c>
      <c r="D402" s="27" t="s">
        <v>1389</v>
      </c>
      <c r="E402" s="27" t="s">
        <v>256</v>
      </c>
      <c r="F402" s="28" t="s">
        <v>1390</v>
      </c>
      <c r="G402" s="29" t="s">
        <v>1391</v>
      </c>
      <c r="H402" s="30">
        <v>2</v>
      </c>
      <c r="I402" s="74"/>
    </row>
    <row r="403" spans="1:9" s="4" customFormat="1" ht="30.95" customHeight="1" x14ac:dyDescent="0.15">
      <c r="A403" s="223"/>
      <c r="B403" s="230" t="s">
        <v>88</v>
      </c>
      <c r="C403" s="104" t="s">
        <v>1392</v>
      </c>
      <c r="D403" s="105"/>
      <c r="E403" s="27"/>
      <c r="F403" s="106"/>
      <c r="G403" s="107"/>
      <c r="H403" s="36">
        <f>SUM(H404:H409)</f>
        <v>20</v>
      </c>
      <c r="I403" s="74"/>
    </row>
    <row r="404" spans="1:9" s="4" customFormat="1" ht="30.95" customHeight="1" x14ac:dyDescent="0.15">
      <c r="A404" s="223"/>
      <c r="B404" s="231"/>
      <c r="C404" s="28" t="s">
        <v>1393</v>
      </c>
      <c r="D404" s="27" t="s">
        <v>1394</v>
      </c>
      <c r="E404" s="27" t="s">
        <v>252</v>
      </c>
      <c r="F404" s="28" t="s">
        <v>1395</v>
      </c>
      <c r="G404" s="29" t="s">
        <v>1396</v>
      </c>
      <c r="H404" s="30">
        <v>6</v>
      </c>
      <c r="I404" s="74"/>
    </row>
    <row r="405" spans="1:9" s="4" customFormat="1" ht="30.95" customHeight="1" x14ac:dyDescent="0.15">
      <c r="A405" s="223"/>
      <c r="B405" s="231"/>
      <c r="C405" s="28" t="s">
        <v>1397</v>
      </c>
      <c r="D405" s="27" t="s">
        <v>1398</v>
      </c>
      <c r="E405" s="27" t="s">
        <v>252</v>
      </c>
      <c r="F405" s="28" t="s">
        <v>1399</v>
      </c>
      <c r="G405" s="29" t="s">
        <v>1400</v>
      </c>
      <c r="H405" s="30">
        <v>6</v>
      </c>
      <c r="I405" s="74"/>
    </row>
    <row r="406" spans="1:9" s="4" customFormat="1" ht="30.95" customHeight="1" x14ac:dyDescent="0.15">
      <c r="A406" s="223"/>
      <c r="B406" s="231"/>
      <c r="C406" s="28" t="s">
        <v>1401</v>
      </c>
      <c r="D406" s="27" t="s">
        <v>1402</v>
      </c>
      <c r="E406" s="27" t="s">
        <v>256</v>
      </c>
      <c r="F406" s="28" t="s">
        <v>1403</v>
      </c>
      <c r="G406" s="29" t="s">
        <v>1404</v>
      </c>
      <c r="H406" s="30">
        <v>2</v>
      </c>
      <c r="I406" s="74"/>
    </row>
    <row r="407" spans="1:9" s="4" customFormat="1" ht="30.95" customHeight="1" x14ac:dyDescent="0.15">
      <c r="A407" s="223"/>
      <c r="B407" s="231"/>
      <c r="C407" s="28" t="s">
        <v>1405</v>
      </c>
      <c r="D407" s="27" t="s">
        <v>1406</v>
      </c>
      <c r="E407" s="27" t="s">
        <v>256</v>
      </c>
      <c r="F407" s="28" t="s">
        <v>1407</v>
      </c>
      <c r="G407" s="29" t="s">
        <v>1408</v>
      </c>
      <c r="H407" s="30">
        <v>2</v>
      </c>
      <c r="I407" s="74"/>
    </row>
    <row r="408" spans="1:9" s="4" customFormat="1" ht="30.95" customHeight="1" x14ac:dyDescent="0.15">
      <c r="A408" s="223"/>
      <c r="B408" s="231"/>
      <c r="C408" s="28" t="s">
        <v>1409</v>
      </c>
      <c r="D408" s="27" t="s">
        <v>1410</v>
      </c>
      <c r="E408" s="27" t="s">
        <v>256</v>
      </c>
      <c r="F408" s="28" t="s">
        <v>1411</v>
      </c>
      <c r="G408" s="29" t="s">
        <v>1412</v>
      </c>
      <c r="H408" s="30">
        <v>2</v>
      </c>
      <c r="I408" s="74"/>
    </row>
    <row r="409" spans="1:9" s="4" customFormat="1" ht="30.95" customHeight="1" x14ac:dyDescent="0.15">
      <c r="A409" s="223"/>
      <c r="B409" s="232"/>
      <c r="C409" s="28" t="s">
        <v>1413</v>
      </c>
      <c r="D409" s="27" t="s">
        <v>1414</v>
      </c>
      <c r="E409" s="27" t="s">
        <v>256</v>
      </c>
      <c r="F409" s="28" t="s">
        <v>1415</v>
      </c>
      <c r="G409" s="29" t="s">
        <v>1416</v>
      </c>
      <c r="H409" s="30">
        <v>2</v>
      </c>
      <c r="I409" s="74"/>
    </row>
    <row r="410" spans="1:9" s="4" customFormat="1" ht="30.95" customHeight="1" x14ac:dyDescent="0.15">
      <c r="A410" s="223"/>
      <c r="B410" s="230" t="s">
        <v>87</v>
      </c>
      <c r="C410" s="104" t="s">
        <v>1417</v>
      </c>
      <c r="D410" s="105"/>
      <c r="E410" s="27"/>
      <c r="F410" s="106"/>
      <c r="G410" s="107"/>
      <c r="H410" s="36">
        <f>SUM(H411:H417)</f>
        <v>18</v>
      </c>
      <c r="I410" s="74"/>
    </row>
    <row r="411" spans="1:9" s="4" customFormat="1" ht="30.95" customHeight="1" x14ac:dyDescent="0.15">
      <c r="A411" s="223"/>
      <c r="B411" s="231"/>
      <c r="C411" s="28" t="s">
        <v>1418</v>
      </c>
      <c r="D411" s="27" t="s">
        <v>1419</v>
      </c>
      <c r="E411" s="27" t="s">
        <v>252</v>
      </c>
      <c r="F411" s="28" t="s">
        <v>1420</v>
      </c>
      <c r="G411" s="29" t="s">
        <v>1421</v>
      </c>
      <c r="H411" s="30">
        <v>6</v>
      </c>
      <c r="I411" s="74"/>
    </row>
    <row r="412" spans="1:9" s="4" customFormat="1" ht="30.95" customHeight="1" x14ac:dyDescent="0.15">
      <c r="A412" s="223"/>
      <c r="B412" s="231"/>
      <c r="C412" s="28" t="s">
        <v>1422</v>
      </c>
      <c r="D412" s="27" t="s">
        <v>1423</v>
      </c>
      <c r="E412" s="27" t="s">
        <v>256</v>
      </c>
      <c r="F412" s="28" t="s">
        <v>1424</v>
      </c>
      <c r="G412" s="29" t="s">
        <v>1425</v>
      </c>
      <c r="H412" s="30">
        <v>2</v>
      </c>
      <c r="I412" s="74"/>
    </row>
    <row r="413" spans="1:9" s="4" customFormat="1" ht="30.95" customHeight="1" x14ac:dyDescent="0.15">
      <c r="A413" s="223"/>
      <c r="B413" s="231"/>
      <c r="C413" s="28" t="s">
        <v>1426</v>
      </c>
      <c r="D413" s="27" t="s">
        <v>1427</v>
      </c>
      <c r="E413" s="27" t="s">
        <v>256</v>
      </c>
      <c r="F413" s="28" t="s">
        <v>1428</v>
      </c>
      <c r="G413" s="29" t="s">
        <v>1429</v>
      </c>
      <c r="H413" s="30">
        <v>2</v>
      </c>
      <c r="I413" s="74"/>
    </row>
    <row r="414" spans="1:9" s="4" customFormat="1" ht="30.95" customHeight="1" x14ac:dyDescent="0.15">
      <c r="A414" s="223"/>
      <c r="B414" s="231"/>
      <c r="C414" s="28" t="s">
        <v>1430</v>
      </c>
      <c r="D414" s="27" t="s">
        <v>1431</v>
      </c>
      <c r="E414" s="27" t="s">
        <v>256</v>
      </c>
      <c r="F414" s="28" t="s">
        <v>1432</v>
      </c>
      <c r="G414" s="29" t="s">
        <v>1433</v>
      </c>
      <c r="H414" s="30">
        <v>2</v>
      </c>
      <c r="I414" s="74"/>
    </row>
    <row r="415" spans="1:9" s="4" customFormat="1" ht="30.95" customHeight="1" x14ac:dyDescent="0.15">
      <c r="A415" s="223"/>
      <c r="B415" s="231"/>
      <c r="C415" s="28" t="s">
        <v>1434</v>
      </c>
      <c r="D415" s="27" t="s">
        <v>1435</v>
      </c>
      <c r="E415" s="27" t="s">
        <v>256</v>
      </c>
      <c r="F415" s="28" t="s">
        <v>1436</v>
      </c>
      <c r="G415" s="29" t="s">
        <v>1437</v>
      </c>
      <c r="H415" s="30">
        <v>2</v>
      </c>
      <c r="I415" s="74"/>
    </row>
    <row r="416" spans="1:9" s="4" customFormat="1" ht="30.95" customHeight="1" x14ac:dyDescent="0.15">
      <c r="A416" s="223"/>
      <c r="B416" s="231"/>
      <c r="C416" s="28" t="s">
        <v>1438</v>
      </c>
      <c r="D416" s="27" t="s">
        <v>1439</v>
      </c>
      <c r="E416" s="27" t="s">
        <v>256</v>
      </c>
      <c r="F416" s="28" t="s">
        <v>1440</v>
      </c>
      <c r="G416" s="29" t="s">
        <v>1441</v>
      </c>
      <c r="H416" s="30">
        <v>2</v>
      </c>
      <c r="I416" s="74"/>
    </row>
    <row r="417" spans="1:9" s="4" customFormat="1" ht="30.95" customHeight="1" x14ac:dyDescent="0.15">
      <c r="A417" s="223"/>
      <c r="B417" s="231"/>
      <c r="C417" s="28" t="s">
        <v>1442</v>
      </c>
      <c r="D417" s="27" t="s">
        <v>1443</v>
      </c>
      <c r="E417" s="27" t="s">
        <v>256</v>
      </c>
      <c r="F417" s="28" t="s">
        <v>1444</v>
      </c>
      <c r="G417" s="29" t="s">
        <v>1445</v>
      </c>
      <c r="H417" s="30">
        <v>2</v>
      </c>
      <c r="I417" s="74"/>
    </row>
    <row r="418" spans="1:9" s="4" customFormat="1" ht="30.95" customHeight="1" x14ac:dyDescent="0.15">
      <c r="A418" s="223"/>
      <c r="B418" s="230" t="s">
        <v>91</v>
      </c>
      <c r="C418" s="104" t="s">
        <v>1446</v>
      </c>
      <c r="D418" s="105"/>
      <c r="E418" s="27"/>
      <c r="F418" s="106"/>
      <c r="G418" s="107"/>
      <c r="H418" s="36">
        <f>SUM(H419:H421)</f>
        <v>6</v>
      </c>
      <c r="I418" s="74"/>
    </row>
    <row r="419" spans="1:9" s="4" customFormat="1" ht="30.95" customHeight="1" x14ac:dyDescent="0.15">
      <c r="A419" s="223"/>
      <c r="B419" s="231"/>
      <c r="C419" s="28" t="s">
        <v>1447</v>
      </c>
      <c r="D419" s="27" t="s">
        <v>1448</v>
      </c>
      <c r="E419" s="27" t="s">
        <v>256</v>
      </c>
      <c r="F419" s="28" t="s">
        <v>1449</v>
      </c>
      <c r="G419" s="29" t="s">
        <v>1450</v>
      </c>
      <c r="H419" s="30">
        <v>2</v>
      </c>
      <c r="I419" s="74"/>
    </row>
    <row r="420" spans="1:9" s="4" customFormat="1" ht="30.95" customHeight="1" x14ac:dyDescent="0.15">
      <c r="A420" s="223"/>
      <c r="B420" s="231"/>
      <c r="C420" s="28" t="s">
        <v>1451</v>
      </c>
      <c r="D420" s="27" t="s">
        <v>1452</v>
      </c>
      <c r="E420" s="27" t="s">
        <v>256</v>
      </c>
      <c r="F420" s="28" t="s">
        <v>1453</v>
      </c>
      <c r="G420" s="29" t="s">
        <v>1454</v>
      </c>
      <c r="H420" s="30">
        <v>2</v>
      </c>
      <c r="I420" s="74"/>
    </row>
    <row r="421" spans="1:9" s="4" customFormat="1" ht="30.95" customHeight="1" x14ac:dyDescent="0.15">
      <c r="A421" s="223"/>
      <c r="B421" s="232"/>
      <c r="C421" s="28" t="s">
        <v>1455</v>
      </c>
      <c r="D421" s="27" t="s">
        <v>1456</v>
      </c>
      <c r="E421" s="27" t="s">
        <v>256</v>
      </c>
      <c r="F421" s="28" t="s">
        <v>1457</v>
      </c>
      <c r="G421" s="29" t="s">
        <v>1458</v>
      </c>
      <c r="H421" s="30">
        <v>2</v>
      </c>
      <c r="I421" s="74"/>
    </row>
    <row r="422" spans="1:9" s="4" customFormat="1" ht="30.95" customHeight="1" x14ac:dyDescent="0.15">
      <c r="A422" s="223"/>
      <c r="B422" s="230" t="s">
        <v>90</v>
      </c>
      <c r="C422" s="104" t="s">
        <v>1459</v>
      </c>
      <c r="D422" s="105"/>
      <c r="E422" s="27"/>
      <c r="F422" s="106"/>
      <c r="G422" s="97"/>
      <c r="H422" s="36">
        <f>SUM(H423:H426)</f>
        <v>12</v>
      </c>
      <c r="I422" s="74"/>
    </row>
    <row r="423" spans="1:9" s="4" customFormat="1" ht="30.95" customHeight="1" x14ac:dyDescent="0.15">
      <c r="A423" s="223"/>
      <c r="B423" s="231"/>
      <c r="C423" s="28" t="s">
        <v>1460</v>
      </c>
      <c r="D423" s="27" t="s">
        <v>1461</v>
      </c>
      <c r="E423" s="27" t="s">
        <v>252</v>
      </c>
      <c r="F423" s="28" t="s">
        <v>1462</v>
      </c>
      <c r="G423" s="29" t="s">
        <v>1463</v>
      </c>
      <c r="H423" s="30">
        <v>6</v>
      </c>
      <c r="I423" s="74"/>
    </row>
    <row r="424" spans="1:9" s="4" customFormat="1" ht="30.95" customHeight="1" x14ac:dyDescent="0.15">
      <c r="A424" s="223"/>
      <c r="B424" s="231"/>
      <c r="C424" s="28" t="s">
        <v>1464</v>
      </c>
      <c r="D424" s="27" t="s">
        <v>1465</v>
      </c>
      <c r="E424" s="27" t="s">
        <v>256</v>
      </c>
      <c r="F424" s="28" t="s">
        <v>1466</v>
      </c>
      <c r="G424" s="29" t="s">
        <v>1467</v>
      </c>
      <c r="H424" s="30">
        <v>2</v>
      </c>
      <c r="I424" s="74"/>
    </row>
    <row r="425" spans="1:9" s="4" customFormat="1" ht="30.95" customHeight="1" x14ac:dyDescent="0.15">
      <c r="A425" s="223"/>
      <c r="B425" s="231"/>
      <c r="C425" s="28" t="s">
        <v>1468</v>
      </c>
      <c r="D425" s="27" t="s">
        <v>1469</v>
      </c>
      <c r="E425" s="27" t="s">
        <v>256</v>
      </c>
      <c r="F425" s="28" t="s">
        <v>1470</v>
      </c>
      <c r="G425" s="29" t="s">
        <v>1471</v>
      </c>
      <c r="H425" s="30">
        <v>2</v>
      </c>
      <c r="I425" s="74"/>
    </row>
    <row r="426" spans="1:9" s="4" customFormat="1" ht="30.95" customHeight="1" x14ac:dyDescent="0.15">
      <c r="A426" s="223"/>
      <c r="B426" s="231"/>
      <c r="C426" s="28" t="s">
        <v>1472</v>
      </c>
      <c r="D426" s="27" t="s">
        <v>1473</v>
      </c>
      <c r="E426" s="27" t="s">
        <v>256</v>
      </c>
      <c r="F426" s="28" t="s">
        <v>1474</v>
      </c>
      <c r="G426" s="29" t="s">
        <v>1475</v>
      </c>
      <c r="H426" s="30">
        <v>2</v>
      </c>
      <c r="I426" s="74"/>
    </row>
    <row r="427" spans="1:9" s="4" customFormat="1" ht="30.95" customHeight="1" x14ac:dyDescent="0.15">
      <c r="A427" s="223"/>
      <c r="B427" s="242" t="s">
        <v>92</v>
      </c>
      <c r="C427" s="108" t="s">
        <v>1476</v>
      </c>
      <c r="D427" s="27"/>
      <c r="E427" s="27"/>
      <c r="F427" s="28"/>
      <c r="G427" s="29"/>
      <c r="H427" s="36">
        <f>SUM(H428,H429,H432:H436)</f>
        <v>20</v>
      </c>
      <c r="I427" s="74"/>
    </row>
    <row r="428" spans="1:9" s="4" customFormat="1" ht="30.95" customHeight="1" x14ac:dyDescent="0.15">
      <c r="A428" s="223"/>
      <c r="B428" s="243"/>
      <c r="C428" s="54" t="s">
        <v>1477</v>
      </c>
      <c r="D428" s="27" t="s">
        <v>1478</v>
      </c>
      <c r="E428" s="27" t="s">
        <v>252</v>
      </c>
      <c r="F428" s="28" t="s">
        <v>1479</v>
      </c>
      <c r="G428" s="29" t="s">
        <v>1480</v>
      </c>
      <c r="H428" s="30">
        <v>6</v>
      </c>
      <c r="I428" s="74"/>
    </row>
    <row r="429" spans="1:9" s="4" customFormat="1" ht="30.95" customHeight="1" x14ac:dyDescent="0.15">
      <c r="A429" s="223"/>
      <c r="B429" s="243"/>
      <c r="C429" s="254" t="s">
        <v>1481</v>
      </c>
      <c r="D429" s="33" t="s">
        <v>63</v>
      </c>
      <c r="E429" s="33"/>
      <c r="F429" s="34"/>
      <c r="G429" s="35"/>
      <c r="H429" s="36">
        <f>SUM(H430:H431)</f>
        <v>4</v>
      </c>
      <c r="I429" s="74"/>
    </row>
    <row r="430" spans="1:9" s="4" customFormat="1" ht="30.95" customHeight="1" x14ac:dyDescent="0.15">
      <c r="A430" s="223"/>
      <c r="B430" s="243"/>
      <c r="C430" s="255"/>
      <c r="D430" s="27" t="s">
        <v>1482</v>
      </c>
      <c r="E430" s="27" t="s">
        <v>256</v>
      </c>
      <c r="F430" s="28" t="s">
        <v>1483</v>
      </c>
      <c r="G430" s="29" t="s">
        <v>1484</v>
      </c>
      <c r="H430" s="30">
        <v>2</v>
      </c>
      <c r="I430" s="74"/>
    </row>
    <row r="431" spans="1:9" s="4" customFormat="1" ht="30.95" customHeight="1" x14ac:dyDescent="0.15">
      <c r="A431" s="223"/>
      <c r="B431" s="243"/>
      <c r="C431" s="261"/>
      <c r="D431" s="98" t="s">
        <v>1485</v>
      </c>
      <c r="E431" s="27" t="s">
        <v>256</v>
      </c>
      <c r="F431" s="64" t="s">
        <v>1486</v>
      </c>
      <c r="G431" s="97" t="s">
        <v>1487</v>
      </c>
      <c r="H431" s="30">
        <v>2</v>
      </c>
      <c r="I431" s="74"/>
    </row>
    <row r="432" spans="1:9" s="4" customFormat="1" ht="30.95" customHeight="1" x14ac:dyDescent="0.15">
      <c r="A432" s="223"/>
      <c r="B432" s="243"/>
      <c r="C432" s="28" t="s">
        <v>1488</v>
      </c>
      <c r="D432" s="27" t="s">
        <v>1489</v>
      </c>
      <c r="E432" s="27" t="s">
        <v>256</v>
      </c>
      <c r="F432" s="28" t="s">
        <v>1490</v>
      </c>
      <c r="G432" s="29" t="s">
        <v>1491</v>
      </c>
      <c r="H432" s="30">
        <v>2</v>
      </c>
      <c r="I432" s="74"/>
    </row>
    <row r="433" spans="1:9" s="4" customFormat="1" ht="30.95" customHeight="1" x14ac:dyDescent="0.15">
      <c r="A433" s="223"/>
      <c r="B433" s="243"/>
      <c r="C433" s="28" t="s">
        <v>1492</v>
      </c>
      <c r="D433" s="27" t="s">
        <v>1493</v>
      </c>
      <c r="E433" s="27" t="s">
        <v>256</v>
      </c>
      <c r="F433" s="28" t="s">
        <v>1494</v>
      </c>
      <c r="G433" s="29" t="s">
        <v>1495</v>
      </c>
      <c r="H433" s="30">
        <v>2</v>
      </c>
      <c r="I433" s="74"/>
    </row>
    <row r="434" spans="1:9" s="4" customFormat="1" ht="30.95" customHeight="1" x14ac:dyDescent="0.15">
      <c r="A434" s="223"/>
      <c r="B434" s="243"/>
      <c r="C434" s="28" t="s">
        <v>1496</v>
      </c>
      <c r="D434" s="27" t="s">
        <v>1497</v>
      </c>
      <c r="E434" s="27" t="s">
        <v>256</v>
      </c>
      <c r="F434" s="28" t="s">
        <v>1498</v>
      </c>
      <c r="G434" s="29" t="s">
        <v>1499</v>
      </c>
      <c r="H434" s="30">
        <v>2</v>
      </c>
      <c r="I434" s="74"/>
    </row>
    <row r="435" spans="1:9" s="4" customFormat="1" ht="30.95" customHeight="1" x14ac:dyDescent="0.15">
      <c r="A435" s="223"/>
      <c r="B435" s="243"/>
      <c r="C435" s="28" t="s">
        <v>1500</v>
      </c>
      <c r="D435" s="27" t="s">
        <v>1501</v>
      </c>
      <c r="E435" s="27" t="s">
        <v>256</v>
      </c>
      <c r="F435" s="28" t="s">
        <v>1502</v>
      </c>
      <c r="G435" s="29" t="s">
        <v>1503</v>
      </c>
      <c r="H435" s="30">
        <v>2</v>
      </c>
      <c r="I435" s="74"/>
    </row>
    <row r="436" spans="1:9" s="4" customFormat="1" ht="30.95" customHeight="1" x14ac:dyDescent="0.15">
      <c r="A436" s="223"/>
      <c r="B436" s="243"/>
      <c r="C436" s="28" t="s">
        <v>1504</v>
      </c>
      <c r="D436" s="27" t="s">
        <v>1505</v>
      </c>
      <c r="E436" s="27" t="s">
        <v>256</v>
      </c>
      <c r="F436" s="28" t="s">
        <v>1506</v>
      </c>
      <c r="G436" s="29" t="s">
        <v>1507</v>
      </c>
      <c r="H436" s="30">
        <v>2</v>
      </c>
      <c r="I436" s="74"/>
    </row>
    <row r="437" spans="1:9" s="4" customFormat="1" ht="30.95" customHeight="1" x14ac:dyDescent="0.15">
      <c r="A437" s="223"/>
      <c r="B437" s="233" t="s">
        <v>93</v>
      </c>
      <c r="C437" s="109" t="s">
        <v>1508</v>
      </c>
      <c r="D437" s="105"/>
      <c r="E437" s="27"/>
      <c r="F437" s="106"/>
      <c r="G437" s="107"/>
      <c r="H437" s="36">
        <f>SUM(H438:H445)</f>
        <v>16</v>
      </c>
      <c r="I437" s="74"/>
    </row>
    <row r="438" spans="1:9" s="4" customFormat="1" ht="30.95" customHeight="1" x14ac:dyDescent="0.15">
      <c r="A438" s="223"/>
      <c r="B438" s="233"/>
      <c r="C438" s="28" t="s">
        <v>1509</v>
      </c>
      <c r="D438" s="27" t="s">
        <v>1510</v>
      </c>
      <c r="E438" s="27" t="s">
        <v>256</v>
      </c>
      <c r="F438" s="28" t="s">
        <v>1511</v>
      </c>
      <c r="G438" s="29" t="s">
        <v>1512</v>
      </c>
      <c r="H438" s="30">
        <v>2</v>
      </c>
      <c r="I438" s="74"/>
    </row>
    <row r="439" spans="1:9" s="4" customFormat="1" ht="30.95" customHeight="1" x14ac:dyDescent="0.15">
      <c r="A439" s="223"/>
      <c r="B439" s="233"/>
      <c r="C439" s="28" t="s">
        <v>1513</v>
      </c>
      <c r="D439" s="27" t="s">
        <v>1514</v>
      </c>
      <c r="E439" s="27" t="s">
        <v>256</v>
      </c>
      <c r="F439" s="28" t="s">
        <v>1513</v>
      </c>
      <c r="G439" s="29" t="s">
        <v>1515</v>
      </c>
      <c r="H439" s="30">
        <v>2</v>
      </c>
      <c r="I439" s="74"/>
    </row>
    <row r="440" spans="1:9" s="4" customFormat="1" ht="30.95" customHeight="1" x14ac:dyDescent="0.15">
      <c r="A440" s="223"/>
      <c r="B440" s="233"/>
      <c r="C440" s="28" t="s">
        <v>1516</v>
      </c>
      <c r="D440" s="27" t="s">
        <v>1517</v>
      </c>
      <c r="E440" s="27" t="s">
        <v>256</v>
      </c>
      <c r="F440" s="28" t="s">
        <v>1518</v>
      </c>
      <c r="G440" s="29" t="s">
        <v>1519</v>
      </c>
      <c r="H440" s="30">
        <v>2</v>
      </c>
      <c r="I440" s="74"/>
    </row>
    <row r="441" spans="1:9" s="4" customFormat="1" ht="30.95" customHeight="1" x14ac:dyDescent="0.15">
      <c r="A441" s="223"/>
      <c r="B441" s="233"/>
      <c r="C441" s="28" t="s">
        <v>1520</v>
      </c>
      <c r="D441" s="27" t="s">
        <v>1521</v>
      </c>
      <c r="E441" s="27" t="s">
        <v>256</v>
      </c>
      <c r="F441" s="28" t="s">
        <v>1522</v>
      </c>
      <c r="G441" s="29" t="s">
        <v>1523</v>
      </c>
      <c r="H441" s="30">
        <v>2</v>
      </c>
      <c r="I441" s="74"/>
    </row>
    <row r="442" spans="1:9" s="4" customFormat="1" ht="30.95" customHeight="1" x14ac:dyDescent="0.15">
      <c r="A442" s="223"/>
      <c r="B442" s="233"/>
      <c r="C442" s="28" t="s">
        <v>1524</v>
      </c>
      <c r="D442" s="27" t="s">
        <v>1525</v>
      </c>
      <c r="E442" s="27" t="s">
        <v>256</v>
      </c>
      <c r="F442" s="28" t="s">
        <v>1526</v>
      </c>
      <c r="G442" s="29" t="s">
        <v>1527</v>
      </c>
      <c r="H442" s="30">
        <v>2</v>
      </c>
      <c r="I442" s="74"/>
    </row>
    <row r="443" spans="1:9" s="4" customFormat="1" ht="30.95" customHeight="1" x14ac:dyDescent="0.15">
      <c r="A443" s="223"/>
      <c r="B443" s="233"/>
      <c r="C443" s="28" t="s">
        <v>1528</v>
      </c>
      <c r="D443" s="27" t="s">
        <v>1529</v>
      </c>
      <c r="E443" s="27" t="s">
        <v>256</v>
      </c>
      <c r="F443" s="28" t="s">
        <v>1530</v>
      </c>
      <c r="G443" s="29" t="s">
        <v>1531</v>
      </c>
      <c r="H443" s="30">
        <v>2</v>
      </c>
      <c r="I443" s="74"/>
    </row>
    <row r="444" spans="1:9" s="4" customFormat="1" ht="30.95" customHeight="1" x14ac:dyDescent="0.15">
      <c r="A444" s="223"/>
      <c r="B444" s="233"/>
      <c r="C444" s="28" t="s">
        <v>1532</v>
      </c>
      <c r="D444" s="27" t="s">
        <v>1533</v>
      </c>
      <c r="E444" s="27" t="s">
        <v>256</v>
      </c>
      <c r="F444" s="28" t="s">
        <v>1534</v>
      </c>
      <c r="G444" s="29" t="s">
        <v>1535</v>
      </c>
      <c r="H444" s="30">
        <v>2</v>
      </c>
      <c r="I444" s="74"/>
    </row>
    <row r="445" spans="1:9" s="4" customFormat="1" ht="30.95" customHeight="1" x14ac:dyDescent="0.15">
      <c r="A445" s="223"/>
      <c r="B445" s="233"/>
      <c r="C445" s="28" t="s">
        <v>1536</v>
      </c>
      <c r="D445" s="27" t="s">
        <v>1537</v>
      </c>
      <c r="E445" s="27" t="s">
        <v>256</v>
      </c>
      <c r="F445" s="28" t="s">
        <v>1538</v>
      </c>
      <c r="G445" s="29" t="s">
        <v>1539</v>
      </c>
      <c r="H445" s="30">
        <v>2</v>
      </c>
      <c r="I445" s="74"/>
    </row>
    <row r="446" spans="1:9" s="4" customFormat="1" ht="30.95" customHeight="1" x14ac:dyDescent="0.15">
      <c r="A446" s="223"/>
      <c r="B446" s="242" t="s">
        <v>94</v>
      </c>
      <c r="C446" s="108" t="s">
        <v>1540</v>
      </c>
      <c r="D446" s="27"/>
      <c r="E446" s="27"/>
      <c r="F446" s="28"/>
      <c r="G446" s="29"/>
      <c r="H446" s="36">
        <f>SUM(H447:H449)</f>
        <v>6</v>
      </c>
      <c r="I446" s="74"/>
    </row>
    <row r="447" spans="1:9" s="4" customFormat="1" ht="30.95" customHeight="1" x14ac:dyDescent="0.15">
      <c r="A447" s="223"/>
      <c r="B447" s="243"/>
      <c r="C447" s="28" t="s">
        <v>1541</v>
      </c>
      <c r="D447" s="27" t="s">
        <v>1542</v>
      </c>
      <c r="E447" s="27" t="s">
        <v>256</v>
      </c>
      <c r="F447" s="28" t="s">
        <v>1543</v>
      </c>
      <c r="G447" s="29" t="s">
        <v>1544</v>
      </c>
      <c r="H447" s="30">
        <v>2</v>
      </c>
      <c r="I447" s="74"/>
    </row>
    <row r="448" spans="1:9" s="4" customFormat="1" ht="30.95" customHeight="1" x14ac:dyDescent="0.15">
      <c r="A448" s="223"/>
      <c r="B448" s="243"/>
      <c r="C448" s="28" t="s">
        <v>1545</v>
      </c>
      <c r="D448" s="27" t="s">
        <v>1546</v>
      </c>
      <c r="E448" s="27" t="s">
        <v>256</v>
      </c>
      <c r="F448" s="28" t="s">
        <v>1547</v>
      </c>
      <c r="G448" s="29" t="s">
        <v>1548</v>
      </c>
      <c r="H448" s="30">
        <v>2</v>
      </c>
      <c r="I448" s="74"/>
    </row>
    <row r="449" spans="1:9" s="4" customFormat="1" ht="30.95" customHeight="1" x14ac:dyDescent="0.15">
      <c r="A449" s="223"/>
      <c r="B449" s="243"/>
      <c r="C449" s="28" t="s">
        <v>1549</v>
      </c>
      <c r="D449" s="27" t="s">
        <v>1550</v>
      </c>
      <c r="E449" s="27" t="s">
        <v>256</v>
      </c>
      <c r="F449" s="28" t="s">
        <v>1551</v>
      </c>
      <c r="G449" s="29" t="s">
        <v>1552</v>
      </c>
      <c r="H449" s="30">
        <v>2</v>
      </c>
      <c r="I449" s="74"/>
    </row>
    <row r="450" spans="1:9" s="4" customFormat="1" ht="30.95" customHeight="1" x14ac:dyDescent="0.15">
      <c r="A450" s="223"/>
      <c r="B450" s="230" t="s">
        <v>95</v>
      </c>
      <c r="C450" s="104" t="s">
        <v>1553</v>
      </c>
      <c r="D450" s="105"/>
      <c r="E450" s="27"/>
      <c r="F450" s="106"/>
      <c r="G450" s="107"/>
      <c r="H450" s="36">
        <f>SUM(H451:H452)</f>
        <v>8</v>
      </c>
      <c r="I450" s="74"/>
    </row>
    <row r="451" spans="1:9" s="4" customFormat="1" ht="30.95" customHeight="1" x14ac:dyDescent="0.15">
      <c r="A451" s="223"/>
      <c r="B451" s="231"/>
      <c r="C451" s="28" t="s">
        <v>1554</v>
      </c>
      <c r="D451" s="27" t="s">
        <v>1555</v>
      </c>
      <c r="E451" s="27" t="s">
        <v>252</v>
      </c>
      <c r="F451" s="28" t="s">
        <v>1556</v>
      </c>
      <c r="G451" s="29" t="s">
        <v>1557</v>
      </c>
      <c r="H451" s="30">
        <v>6</v>
      </c>
      <c r="I451" s="74"/>
    </row>
    <row r="452" spans="1:9" s="4" customFormat="1" ht="30.95" customHeight="1" x14ac:dyDescent="0.15">
      <c r="A452" s="223"/>
      <c r="B452" s="232"/>
      <c r="C452" s="28" t="s">
        <v>1558</v>
      </c>
      <c r="D452" s="27" t="s">
        <v>1559</v>
      </c>
      <c r="E452" s="27" t="s">
        <v>256</v>
      </c>
      <c r="F452" s="28" t="s">
        <v>1560</v>
      </c>
      <c r="G452" s="29" t="s">
        <v>1561</v>
      </c>
      <c r="H452" s="30">
        <v>2</v>
      </c>
      <c r="I452" s="74"/>
    </row>
    <row r="453" spans="1:9" s="4" customFormat="1" ht="30.95" customHeight="1" x14ac:dyDescent="0.15">
      <c r="A453" s="216" t="s">
        <v>96</v>
      </c>
      <c r="B453" s="211" t="s">
        <v>97</v>
      </c>
      <c r="C453" s="215"/>
      <c r="D453" s="70"/>
      <c r="E453" s="71"/>
      <c r="F453" s="54"/>
      <c r="G453" s="72"/>
      <c r="H453" s="73">
        <f>H454+H470+H481+H490+H502+H509</f>
        <v>118</v>
      </c>
      <c r="I453" s="74"/>
    </row>
    <row r="454" spans="1:9" s="4" customFormat="1" ht="30.95" customHeight="1" x14ac:dyDescent="0.15">
      <c r="A454" s="216"/>
      <c r="B454" s="220" t="s">
        <v>98</v>
      </c>
      <c r="C454" s="19" t="s">
        <v>712</v>
      </c>
      <c r="D454" s="71"/>
      <c r="E454" s="71"/>
      <c r="F454" s="54"/>
      <c r="G454" s="72"/>
      <c r="H454" s="36">
        <f>SUM(H455,H459:H469)</f>
        <v>40</v>
      </c>
      <c r="I454" s="74"/>
    </row>
    <row r="455" spans="1:9" s="4" customFormat="1" ht="30.95" customHeight="1" x14ac:dyDescent="0.15">
      <c r="A455" s="216"/>
      <c r="B455" s="221"/>
      <c r="C455" s="254" t="s">
        <v>1562</v>
      </c>
      <c r="D455" s="20" t="s">
        <v>63</v>
      </c>
      <c r="E455" s="71"/>
      <c r="F455" s="54"/>
      <c r="G455" s="72"/>
      <c r="H455" s="36">
        <f>SUM(H456:H458)</f>
        <v>10</v>
      </c>
      <c r="I455" s="74"/>
    </row>
    <row r="456" spans="1:9" s="4" customFormat="1" ht="30.95" customHeight="1" x14ac:dyDescent="0.15">
      <c r="A456" s="216"/>
      <c r="B456" s="221"/>
      <c r="C456" s="255"/>
      <c r="D456" s="27" t="s">
        <v>1563</v>
      </c>
      <c r="E456" s="27" t="s">
        <v>252</v>
      </c>
      <c r="F456" s="28" t="s">
        <v>1564</v>
      </c>
      <c r="G456" s="29" t="s">
        <v>1565</v>
      </c>
      <c r="H456" s="30">
        <v>6</v>
      </c>
      <c r="I456" s="74"/>
    </row>
    <row r="457" spans="1:9" s="4" customFormat="1" ht="30.95" customHeight="1" x14ac:dyDescent="0.15">
      <c r="A457" s="216"/>
      <c r="B457" s="221"/>
      <c r="C457" s="255"/>
      <c r="D457" s="27" t="s">
        <v>1566</v>
      </c>
      <c r="E457" s="27" t="s">
        <v>256</v>
      </c>
      <c r="F457" s="28" t="s">
        <v>1567</v>
      </c>
      <c r="G457" s="29" t="s">
        <v>1562</v>
      </c>
      <c r="H457" s="30">
        <v>2</v>
      </c>
      <c r="I457" s="74"/>
    </row>
    <row r="458" spans="1:9" s="4" customFormat="1" ht="30.95" customHeight="1" x14ac:dyDescent="0.15">
      <c r="A458" s="216"/>
      <c r="B458" s="221"/>
      <c r="C458" s="261"/>
      <c r="D458" s="27" t="s">
        <v>1568</v>
      </c>
      <c r="E458" s="27" t="s">
        <v>256</v>
      </c>
      <c r="F458" s="28" t="s">
        <v>1569</v>
      </c>
      <c r="G458" s="29" t="s">
        <v>1562</v>
      </c>
      <c r="H458" s="30">
        <v>2</v>
      </c>
      <c r="I458" s="74"/>
    </row>
    <row r="459" spans="1:9" s="4" customFormat="1" ht="30.95" customHeight="1" x14ac:dyDescent="0.15">
      <c r="A459" s="216"/>
      <c r="B459" s="221"/>
      <c r="C459" s="28" t="s">
        <v>1570</v>
      </c>
      <c r="D459" s="27" t="s">
        <v>1571</v>
      </c>
      <c r="E459" s="27" t="s">
        <v>252</v>
      </c>
      <c r="F459" s="28" t="s">
        <v>1572</v>
      </c>
      <c r="G459" s="29" t="s">
        <v>1573</v>
      </c>
      <c r="H459" s="30">
        <v>6</v>
      </c>
      <c r="I459" s="74"/>
    </row>
    <row r="460" spans="1:9" s="4" customFormat="1" ht="30.95" customHeight="1" x14ac:dyDescent="0.15">
      <c r="A460" s="216"/>
      <c r="B460" s="221"/>
      <c r="C460" s="28" t="s">
        <v>1574</v>
      </c>
      <c r="D460" s="27" t="s">
        <v>1575</v>
      </c>
      <c r="E460" s="27" t="s">
        <v>252</v>
      </c>
      <c r="F460" s="28" t="s">
        <v>1576</v>
      </c>
      <c r="G460" s="29" t="s">
        <v>1577</v>
      </c>
      <c r="H460" s="30">
        <v>6</v>
      </c>
      <c r="I460" s="74"/>
    </row>
    <row r="461" spans="1:9" s="4" customFormat="1" ht="30.95" customHeight="1" x14ac:dyDescent="0.15">
      <c r="A461" s="216"/>
      <c r="B461" s="221"/>
      <c r="C461" s="28" t="s">
        <v>1578</v>
      </c>
      <c r="D461" s="27" t="s">
        <v>1579</v>
      </c>
      <c r="E461" s="27" t="s">
        <v>256</v>
      </c>
      <c r="F461" s="28" t="s">
        <v>1580</v>
      </c>
      <c r="G461" s="29" t="s">
        <v>1581</v>
      </c>
      <c r="H461" s="30">
        <v>2</v>
      </c>
      <c r="I461" s="74"/>
    </row>
    <row r="462" spans="1:9" s="4" customFormat="1" ht="30.95" customHeight="1" x14ac:dyDescent="0.15">
      <c r="A462" s="216"/>
      <c r="B462" s="221"/>
      <c r="C462" s="28" t="s">
        <v>1582</v>
      </c>
      <c r="D462" s="27" t="s">
        <v>1583</v>
      </c>
      <c r="E462" s="27" t="s">
        <v>256</v>
      </c>
      <c r="F462" s="28" t="s">
        <v>1584</v>
      </c>
      <c r="G462" s="29" t="s">
        <v>1585</v>
      </c>
      <c r="H462" s="30">
        <v>2</v>
      </c>
      <c r="I462" s="74"/>
    </row>
    <row r="463" spans="1:9" s="4" customFormat="1" ht="30.95" customHeight="1" x14ac:dyDescent="0.15">
      <c r="A463" s="216"/>
      <c r="B463" s="221"/>
      <c r="C463" s="28" t="s">
        <v>1586</v>
      </c>
      <c r="D463" s="27" t="s">
        <v>1587</v>
      </c>
      <c r="E463" s="27" t="s">
        <v>256</v>
      </c>
      <c r="F463" s="28" t="s">
        <v>1588</v>
      </c>
      <c r="G463" s="29" t="s">
        <v>1589</v>
      </c>
      <c r="H463" s="30">
        <v>2</v>
      </c>
      <c r="I463" s="74"/>
    </row>
    <row r="464" spans="1:9" s="4" customFormat="1" ht="30.95" customHeight="1" x14ac:dyDescent="0.15">
      <c r="A464" s="216"/>
      <c r="B464" s="221"/>
      <c r="C464" s="28" t="s">
        <v>1590</v>
      </c>
      <c r="D464" s="27" t="s">
        <v>1591</v>
      </c>
      <c r="E464" s="27" t="s">
        <v>256</v>
      </c>
      <c r="F464" s="28" t="s">
        <v>1592</v>
      </c>
      <c r="G464" s="29" t="s">
        <v>1593</v>
      </c>
      <c r="H464" s="30">
        <v>2</v>
      </c>
      <c r="I464" s="74"/>
    </row>
    <row r="465" spans="1:9" s="4" customFormat="1" ht="30.95" customHeight="1" x14ac:dyDescent="0.15">
      <c r="A465" s="216"/>
      <c r="B465" s="221"/>
      <c r="C465" s="28" t="s">
        <v>1594</v>
      </c>
      <c r="D465" s="27" t="s">
        <v>1595</v>
      </c>
      <c r="E465" s="27" t="s">
        <v>256</v>
      </c>
      <c r="F465" s="28" t="s">
        <v>1596</v>
      </c>
      <c r="G465" s="29" t="s">
        <v>1597</v>
      </c>
      <c r="H465" s="30">
        <v>2</v>
      </c>
      <c r="I465" s="74"/>
    </row>
    <row r="466" spans="1:9" s="4" customFormat="1" ht="30.95" customHeight="1" x14ac:dyDescent="0.15">
      <c r="A466" s="216"/>
      <c r="B466" s="221"/>
      <c r="C466" s="28" t="s">
        <v>1598</v>
      </c>
      <c r="D466" s="27" t="s">
        <v>1599</v>
      </c>
      <c r="E466" s="27" t="s">
        <v>256</v>
      </c>
      <c r="F466" s="28" t="s">
        <v>1600</v>
      </c>
      <c r="G466" s="29" t="s">
        <v>1601</v>
      </c>
      <c r="H466" s="30">
        <v>2</v>
      </c>
      <c r="I466" s="74"/>
    </row>
    <row r="467" spans="1:9" s="4" customFormat="1" ht="30.95" customHeight="1" x14ac:dyDescent="0.15">
      <c r="A467" s="216"/>
      <c r="B467" s="221"/>
      <c r="C467" s="28" t="s">
        <v>1602</v>
      </c>
      <c r="D467" s="27" t="s">
        <v>1603</v>
      </c>
      <c r="E467" s="27" t="s">
        <v>256</v>
      </c>
      <c r="F467" s="28" t="s">
        <v>1604</v>
      </c>
      <c r="G467" s="29" t="s">
        <v>1605</v>
      </c>
      <c r="H467" s="30">
        <v>2</v>
      </c>
      <c r="I467" s="74"/>
    </row>
    <row r="468" spans="1:9" s="4" customFormat="1" ht="30.95" customHeight="1" x14ac:dyDescent="0.15">
      <c r="A468" s="216"/>
      <c r="B468" s="221"/>
      <c r="C468" s="28" t="s">
        <v>1606</v>
      </c>
      <c r="D468" s="27" t="s">
        <v>1607</v>
      </c>
      <c r="E468" s="27" t="s">
        <v>256</v>
      </c>
      <c r="F468" s="28" t="s">
        <v>1608</v>
      </c>
      <c r="G468" s="29" t="s">
        <v>1609</v>
      </c>
      <c r="H468" s="30">
        <v>2</v>
      </c>
      <c r="I468" s="74"/>
    </row>
    <row r="469" spans="1:9" s="4" customFormat="1" ht="30.95" customHeight="1" x14ac:dyDescent="0.15">
      <c r="A469" s="216"/>
      <c r="B469" s="245"/>
      <c r="C469" s="28" t="s">
        <v>1610</v>
      </c>
      <c r="D469" s="27" t="s">
        <v>1611</v>
      </c>
      <c r="E469" s="27" t="s">
        <v>256</v>
      </c>
      <c r="F469" s="28" t="s">
        <v>1612</v>
      </c>
      <c r="G469" s="29" t="s">
        <v>1613</v>
      </c>
      <c r="H469" s="30">
        <v>2</v>
      </c>
      <c r="I469" s="113"/>
    </row>
    <row r="470" spans="1:9" s="4" customFormat="1" ht="30.95" customHeight="1" x14ac:dyDescent="0.15">
      <c r="A470" s="216"/>
      <c r="B470" s="230" t="s">
        <v>99</v>
      </c>
      <c r="C470" s="57" t="s">
        <v>1614</v>
      </c>
      <c r="D470" s="31"/>
      <c r="E470" s="27"/>
      <c r="F470" s="28"/>
      <c r="G470" s="110"/>
      <c r="H470" s="36">
        <f>SUM(H471,H476:H480)</f>
        <v>26</v>
      </c>
      <c r="I470" s="74"/>
    </row>
    <row r="471" spans="1:9" s="4" customFormat="1" ht="30.95" customHeight="1" x14ac:dyDescent="0.15">
      <c r="A471" s="216"/>
      <c r="B471" s="231"/>
      <c r="C471" s="254" t="s">
        <v>1615</v>
      </c>
      <c r="D471" s="26" t="s">
        <v>63</v>
      </c>
      <c r="E471" s="27"/>
      <c r="F471" s="28"/>
      <c r="G471" s="29"/>
      <c r="H471" s="36">
        <f>SUM(H472:H475)</f>
        <v>16</v>
      </c>
      <c r="I471" s="74"/>
    </row>
    <row r="472" spans="1:9" s="4" customFormat="1" ht="30.95" customHeight="1" x14ac:dyDescent="0.15">
      <c r="A472" s="216"/>
      <c r="B472" s="231"/>
      <c r="C472" s="255"/>
      <c r="D472" s="27" t="s">
        <v>1616</v>
      </c>
      <c r="E472" s="27" t="s">
        <v>252</v>
      </c>
      <c r="F472" s="28" t="s">
        <v>1617</v>
      </c>
      <c r="G472" s="29" t="s">
        <v>1618</v>
      </c>
      <c r="H472" s="30">
        <v>6</v>
      </c>
      <c r="I472" s="74"/>
    </row>
    <row r="473" spans="1:9" s="4" customFormat="1" ht="30.95" customHeight="1" x14ac:dyDescent="0.15">
      <c r="A473" s="216"/>
      <c r="B473" s="231"/>
      <c r="C473" s="255"/>
      <c r="D473" s="27" t="s">
        <v>1619</v>
      </c>
      <c r="E473" s="27" t="s">
        <v>252</v>
      </c>
      <c r="F473" s="28" t="s">
        <v>1620</v>
      </c>
      <c r="G473" s="29" t="s">
        <v>1621</v>
      </c>
      <c r="H473" s="30">
        <v>6</v>
      </c>
      <c r="I473" s="74"/>
    </row>
    <row r="474" spans="1:9" s="4" customFormat="1" ht="30.95" customHeight="1" x14ac:dyDescent="0.15">
      <c r="A474" s="216"/>
      <c r="B474" s="231"/>
      <c r="C474" s="255"/>
      <c r="D474" s="27" t="s">
        <v>1622</v>
      </c>
      <c r="E474" s="27" t="s">
        <v>256</v>
      </c>
      <c r="F474" s="28" t="s">
        <v>1623</v>
      </c>
      <c r="G474" s="29" t="s">
        <v>1624</v>
      </c>
      <c r="H474" s="30">
        <v>2</v>
      </c>
      <c r="I474" s="74"/>
    </row>
    <row r="475" spans="1:9" s="4" customFormat="1" ht="30.95" customHeight="1" x14ac:dyDescent="0.15">
      <c r="A475" s="216"/>
      <c r="B475" s="231"/>
      <c r="C475" s="261"/>
      <c r="D475" s="27" t="s">
        <v>1625</v>
      </c>
      <c r="E475" s="27" t="s">
        <v>256</v>
      </c>
      <c r="F475" s="28" t="s">
        <v>1626</v>
      </c>
      <c r="G475" s="29" t="s">
        <v>1627</v>
      </c>
      <c r="H475" s="30">
        <v>2</v>
      </c>
      <c r="I475" s="74"/>
    </row>
    <row r="476" spans="1:9" s="4" customFormat="1" ht="30.95" customHeight="1" x14ac:dyDescent="0.15">
      <c r="A476" s="216"/>
      <c r="B476" s="44"/>
      <c r="C476" s="28" t="s">
        <v>1628</v>
      </c>
      <c r="D476" s="27" t="s">
        <v>1629</v>
      </c>
      <c r="E476" s="27" t="s">
        <v>256</v>
      </c>
      <c r="F476" s="28" t="s">
        <v>1630</v>
      </c>
      <c r="G476" s="29" t="s">
        <v>1631</v>
      </c>
      <c r="H476" s="30">
        <v>2</v>
      </c>
      <c r="I476" s="74"/>
    </row>
    <row r="477" spans="1:9" s="4" customFormat="1" ht="30.95" customHeight="1" x14ac:dyDescent="0.15">
      <c r="A477" s="216"/>
      <c r="B477" s="44"/>
      <c r="C477" s="28" t="s">
        <v>1632</v>
      </c>
      <c r="D477" s="27" t="s">
        <v>1633</v>
      </c>
      <c r="E477" s="27" t="s">
        <v>256</v>
      </c>
      <c r="F477" s="28" t="s">
        <v>1634</v>
      </c>
      <c r="G477" s="29" t="s">
        <v>1635</v>
      </c>
      <c r="H477" s="30">
        <v>2</v>
      </c>
      <c r="I477" s="74"/>
    </row>
    <row r="478" spans="1:9" s="4" customFormat="1" ht="30.95" customHeight="1" x14ac:dyDescent="0.15">
      <c r="A478" s="216"/>
      <c r="B478" s="44"/>
      <c r="C478" s="28" t="s">
        <v>1636</v>
      </c>
      <c r="D478" s="27" t="s">
        <v>1637</v>
      </c>
      <c r="E478" s="27" t="s">
        <v>256</v>
      </c>
      <c r="F478" s="28" t="s">
        <v>1638</v>
      </c>
      <c r="G478" s="29" t="s">
        <v>1639</v>
      </c>
      <c r="H478" s="30">
        <v>2</v>
      </c>
      <c r="I478" s="74"/>
    </row>
    <row r="479" spans="1:9" s="4" customFormat="1" ht="30.95" customHeight="1" x14ac:dyDescent="0.15">
      <c r="A479" s="216"/>
      <c r="B479" s="44"/>
      <c r="C479" s="28" t="s">
        <v>1640</v>
      </c>
      <c r="D479" s="27" t="s">
        <v>1641</v>
      </c>
      <c r="E479" s="27" t="s">
        <v>256</v>
      </c>
      <c r="F479" s="28" t="s">
        <v>1642</v>
      </c>
      <c r="G479" s="29" t="s">
        <v>1643</v>
      </c>
      <c r="H479" s="30">
        <v>2</v>
      </c>
      <c r="I479" s="74"/>
    </row>
    <row r="480" spans="1:9" s="4" customFormat="1" ht="30.95" customHeight="1" x14ac:dyDescent="0.15">
      <c r="A480" s="216"/>
      <c r="B480" s="44"/>
      <c r="C480" s="28" t="s">
        <v>1644</v>
      </c>
      <c r="D480" s="27" t="s">
        <v>1645</v>
      </c>
      <c r="E480" s="27" t="s">
        <v>256</v>
      </c>
      <c r="F480" s="28" t="s">
        <v>1646</v>
      </c>
      <c r="G480" s="29" t="s">
        <v>1647</v>
      </c>
      <c r="H480" s="30">
        <v>2</v>
      </c>
      <c r="I480" s="74"/>
    </row>
    <row r="481" spans="1:9" s="4" customFormat="1" ht="30.95" customHeight="1" x14ac:dyDescent="0.15">
      <c r="A481" s="216"/>
      <c r="B481" s="233" t="s">
        <v>100</v>
      </c>
      <c r="C481" s="111" t="s">
        <v>1648</v>
      </c>
      <c r="D481" s="31"/>
      <c r="E481" s="27"/>
      <c r="F481" s="28"/>
      <c r="G481" s="110"/>
      <c r="H481" s="36">
        <f>SUM(H482,H483,H486:H489)</f>
        <v>18</v>
      </c>
      <c r="I481" s="74"/>
    </row>
    <row r="482" spans="1:9" s="4" customFormat="1" ht="44.1" customHeight="1" x14ac:dyDescent="0.15">
      <c r="A482" s="216"/>
      <c r="B482" s="233"/>
      <c r="C482" s="28" t="s">
        <v>1649</v>
      </c>
      <c r="D482" s="27" t="s">
        <v>1650</v>
      </c>
      <c r="E482" s="27" t="s">
        <v>252</v>
      </c>
      <c r="F482" s="28" t="s">
        <v>1649</v>
      </c>
      <c r="G482" s="29" t="s">
        <v>1651</v>
      </c>
      <c r="H482" s="30">
        <v>6</v>
      </c>
      <c r="I482" s="74"/>
    </row>
    <row r="483" spans="1:9" s="4" customFormat="1" ht="30.95" customHeight="1" x14ac:dyDescent="0.15">
      <c r="A483" s="216"/>
      <c r="B483" s="233"/>
      <c r="C483" s="254" t="s">
        <v>1652</v>
      </c>
      <c r="D483" s="33" t="s">
        <v>63</v>
      </c>
      <c r="E483" s="33"/>
      <c r="F483" s="34"/>
      <c r="G483" s="35"/>
      <c r="H483" s="45">
        <f>SUM(H484:H485)</f>
        <v>4</v>
      </c>
      <c r="I483" s="74"/>
    </row>
    <row r="484" spans="1:9" s="4" customFormat="1" ht="44.1" customHeight="1" x14ac:dyDescent="0.15">
      <c r="A484" s="216"/>
      <c r="B484" s="233"/>
      <c r="C484" s="255"/>
      <c r="D484" s="27" t="s">
        <v>1653</v>
      </c>
      <c r="E484" s="27" t="s">
        <v>256</v>
      </c>
      <c r="F484" s="28" t="s">
        <v>1652</v>
      </c>
      <c r="G484" s="29" t="s">
        <v>1654</v>
      </c>
      <c r="H484" s="30">
        <v>2</v>
      </c>
      <c r="I484" s="74"/>
    </row>
    <row r="485" spans="1:9" s="4" customFormat="1" ht="30.95" customHeight="1" x14ac:dyDescent="0.15">
      <c r="A485" s="216"/>
      <c r="B485" s="233"/>
      <c r="C485" s="261"/>
      <c r="D485" s="27" t="s">
        <v>1655</v>
      </c>
      <c r="E485" s="27" t="s">
        <v>256</v>
      </c>
      <c r="F485" s="28" t="s">
        <v>1656</v>
      </c>
      <c r="G485" s="29" t="s">
        <v>1657</v>
      </c>
      <c r="H485" s="30">
        <v>2</v>
      </c>
      <c r="I485" s="74"/>
    </row>
    <row r="486" spans="1:9" s="4" customFormat="1" ht="30.95" customHeight="1" x14ac:dyDescent="0.15">
      <c r="A486" s="216"/>
      <c r="B486" s="233"/>
      <c r="C486" s="28" t="s">
        <v>1658</v>
      </c>
      <c r="D486" s="27" t="s">
        <v>1659</v>
      </c>
      <c r="E486" s="27" t="s">
        <v>256</v>
      </c>
      <c r="F486" s="28" t="s">
        <v>1660</v>
      </c>
      <c r="G486" s="29" t="s">
        <v>1661</v>
      </c>
      <c r="H486" s="30">
        <v>2</v>
      </c>
      <c r="I486" s="74"/>
    </row>
    <row r="487" spans="1:9" s="4" customFormat="1" ht="30.95" customHeight="1" x14ac:dyDescent="0.15">
      <c r="A487" s="216"/>
      <c r="B487" s="233"/>
      <c r="C487" s="28" t="s">
        <v>1662</v>
      </c>
      <c r="D487" s="27" t="s">
        <v>1663</v>
      </c>
      <c r="E487" s="27" t="s">
        <v>256</v>
      </c>
      <c r="F487" s="28" t="s">
        <v>1664</v>
      </c>
      <c r="G487" s="29" t="s">
        <v>1665</v>
      </c>
      <c r="H487" s="30">
        <v>2</v>
      </c>
      <c r="I487" s="74"/>
    </row>
    <row r="488" spans="1:9" s="4" customFormat="1" ht="60.95" customHeight="1" x14ac:dyDescent="0.15">
      <c r="A488" s="216"/>
      <c r="B488" s="233"/>
      <c r="C488" s="28" t="s">
        <v>1666</v>
      </c>
      <c r="D488" s="27" t="s">
        <v>1667</v>
      </c>
      <c r="E488" s="27" t="s">
        <v>256</v>
      </c>
      <c r="F488" s="28" t="s">
        <v>1666</v>
      </c>
      <c r="G488" s="29" t="s">
        <v>1668</v>
      </c>
      <c r="H488" s="30">
        <v>2</v>
      </c>
      <c r="I488" s="74"/>
    </row>
    <row r="489" spans="1:9" s="4" customFormat="1" ht="30.95" customHeight="1" x14ac:dyDescent="0.15">
      <c r="A489" s="216"/>
      <c r="B489" s="233"/>
      <c r="C489" s="28" t="s">
        <v>1669</v>
      </c>
      <c r="D489" s="27" t="s">
        <v>1670</v>
      </c>
      <c r="E489" s="27" t="s">
        <v>256</v>
      </c>
      <c r="F489" s="28" t="s">
        <v>1671</v>
      </c>
      <c r="G489" s="29" t="s">
        <v>1672</v>
      </c>
      <c r="H489" s="30">
        <v>2</v>
      </c>
      <c r="I489" s="74"/>
    </row>
    <row r="490" spans="1:9" s="4" customFormat="1" ht="30.95" customHeight="1" x14ac:dyDescent="0.15">
      <c r="A490" s="216"/>
      <c r="B490" s="230" t="s">
        <v>101</v>
      </c>
      <c r="C490" s="57" t="s">
        <v>1673</v>
      </c>
      <c r="D490" s="31"/>
      <c r="E490" s="27"/>
      <c r="F490" s="28"/>
      <c r="G490" s="107"/>
      <c r="H490" s="36">
        <f>SUM(H491,H494:H495,H496,H499:H501)</f>
        <v>22</v>
      </c>
      <c r="I490" s="74"/>
    </row>
    <row r="491" spans="1:9" s="4" customFormat="1" ht="30.95" customHeight="1" x14ac:dyDescent="0.15">
      <c r="A491" s="216"/>
      <c r="B491" s="231"/>
      <c r="C491" s="254" t="s">
        <v>1674</v>
      </c>
      <c r="D491" s="56" t="s">
        <v>63</v>
      </c>
      <c r="E491" s="27"/>
      <c r="F491" s="28"/>
      <c r="G491" s="107"/>
      <c r="H491" s="36">
        <f>SUM(H492:H493)</f>
        <v>8</v>
      </c>
      <c r="I491" s="74"/>
    </row>
    <row r="492" spans="1:9" s="4" customFormat="1" ht="30.95" customHeight="1" x14ac:dyDescent="0.15">
      <c r="A492" s="216"/>
      <c r="B492" s="231"/>
      <c r="C492" s="255"/>
      <c r="D492" s="27" t="s">
        <v>1675</v>
      </c>
      <c r="E492" s="27" t="s">
        <v>252</v>
      </c>
      <c r="F492" s="28" t="s">
        <v>1674</v>
      </c>
      <c r="G492" s="29" t="s">
        <v>1676</v>
      </c>
      <c r="H492" s="30">
        <v>6</v>
      </c>
      <c r="I492" s="74"/>
    </row>
    <row r="493" spans="1:9" s="4" customFormat="1" ht="30.95" customHeight="1" x14ac:dyDescent="0.15">
      <c r="A493" s="216"/>
      <c r="B493" s="231"/>
      <c r="C493" s="261"/>
      <c r="D493" s="27" t="s">
        <v>1677</v>
      </c>
      <c r="E493" s="27" t="s">
        <v>256</v>
      </c>
      <c r="F493" s="28" t="s">
        <v>1678</v>
      </c>
      <c r="G493" s="29" t="s">
        <v>1679</v>
      </c>
      <c r="H493" s="30">
        <v>2</v>
      </c>
      <c r="I493" s="74"/>
    </row>
    <row r="494" spans="1:9" s="4" customFormat="1" ht="30.95" customHeight="1" x14ac:dyDescent="0.15">
      <c r="A494" s="216"/>
      <c r="B494" s="231"/>
      <c r="C494" s="28" t="s">
        <v>1680</v>
      </c>
      <c r="D494" s="27" t="s">
        <v>1681</v>
      </c>
      <c r="E494" s="27" t="s">
        <v>256</v>
      </c>
      <c r="F494" s="28" t="s">
        <v>1682</v>
      </c>
      <c r="G494" s="29" t="s">
        <v>1683</v>
      </c>
      <c r="H494" s="30">
        <v>2</v>
      </c>
      <c r="I494" s="74"/>
    </row>
    <row r="495" spans="1:9" s="4" customFormat="1" ht="30.95" customHeight="1" x14ac:dyDescent="0.15">
      <c r="A495" s="216"/>
      <c r="B495" s="231"/>
      <c r="C495" s="28" t="s">
        <v>1684</v>
      </c>
      <c r="D495" s="27" t="s">
        <v>1685</v>
      </c>
      <c r="E495" s="27" t="s">
        <v>256</v>
      </c>
      <c r="F495" s="28" t="s">
        <v>1686</v>
      </c>
      <c r="G495" s="29" t="s">
        <v>1687</v>
      </c>
      <c r="H495" s="30">
        <v>2</v>
      </c>
      <c r="I495" s="74"/>
    </row>
    <row r="496" spans="1:9" s="4" customFormat="1" ht="30.95" customHeight="1" x14ac:dyDescent="0.15">
      <c r="A496" s="216"/>
      <c r="B496" s="231"/>
      <c r="C496" s="254" t="s">
        <v>1688</v>
      </c>
      <c r="D496" s="33" t="s">
        <v>63</v>
      </c>
      <c r="E496" s="33"/>
      <c r="F496" s="34"/>
      <c r="G496" s="35"/>
      <c r="H496" s="45">
        <f>SUM(H497:H498)</f>
        <v>4</v>
      </c>
      <c r="I496" s="74"/>
    </row>
    <row r="497" spans="1:9" s="4" customFormat="1" ht="30.95" customHeight="1" x14ac:dyDescent="0.15">
      <c r="A497" s="216"/>
      <c r="B497" s="231"/>
      <c r="C497" s="255"/>
      <c r="D497" s="27" t="s">
        <v>1689</v>
      </c>
      <c r="E497" s="27" t="s">
        <v>256</v>
      </c>
      <c r="F497" s="28" t="s">
        <v>1690</v>
      </c>
      <c r="G497" s="29" t="s">
        <v>1691</v>
      </c>
      <c r="H497" s="30">
        <v>2</v>
      </c>
      <c r="I497" s="74"/>
    </row>
    <row r="498" spans="1:9" s="4" customFormat="1" ht="30.95" customHeight="1" x14ac:dyDescent="0.15">
      <c r="A498" s="216"/>
      <c r="B498" s="231"/>
      <c r="C498" s="261"/>
      <c r="D498" s="27" t="s">
        <v>1692</v>
      </c>
      <c r="E498" s="27" t="s">
        <v>256</v>
      </c>
      <c r="F498" s="28" t="s">
        <v>1693</v>
      </c>
      <c r="G498" s="29" t="s">
        <v>1694</v>
      </c>
      <c r="H498" s="30">
        <v>2</v>
      </c>
      <c r="I498" s="74"/>
    </row>
    <row r="499" spans="1:9" s="4" customFormat="1" ht="30.95" customHeight="1" x14ac:dyDescent="0.15">
      <c r="A499" s="216"/>
      <c r="B499" s="231"/>
      <c r="C499" s="28" t="s">
        <v>1695</v>
      </c>
      <c r="D499" s="27" t="s">
        <v>1696</v>
      </c>
      <c r="E499" s="27" t="s">
        <v>256</v>
      </c>
      <c r="F499" s="28" t="s">
        <v>1697</v>
      </c>
      <c r="G499" s="29" t="s">
        <v>1698</v>
      </c>
      <c r="H499" s="30">
        <v>2</v>
      </c>
      <c r="I499" s="74"/>
    </row>
    <row r="500" spans="1:9" s="4" customFormat="1" ht="30.95" customHeight="1" x14ac:dyDescent="0.15">
      <c r="A500" s="216"/>
      <c r="B500" s="231"/>
      <c r="C500" s="28" t="s">
        <v>1699</v>
      </c>
      <c r="D500" s="27" t="s">
        <v>1700</v>
      </c>
      <c r="E500" s="27" t="s">
        <v>256</v>
      </c>
      <c r="F500" s="28" t="s">
        <v>1701</v>
      </c>
      <c r="G500" s="29" t="s">
        <v>1702</v>
      </c>
      <c r="H500" s="30">
        <v>2</v>
      </c>
      <c r="I500" s="74"/>
    </row>
    <row r="501" spans="1:9" s="4" customFormat="1" ht="30.95" customHeight="1" x14ac:dyDescent="0.15">
      <c r="A501" s="216"/>
      <c r="B501" s="231"/>
      <c r="C501" s="28" t="s">
        <v>1703</v>
      </c>
      <c r="D501" s="27" t="s">
        <v>1704</v>
      </c>
      <c r="E501" s="27" t="s">
        <v>256</v>
      </c>
      <c r="F501" s="28" t="s">
        <v>1705</v>
      </c>
      <c r="G501" s="29" t="s">
        <v>1706</v>
      </c>
      <c r="H501" s="30">
        <v>2</v>
      </c>
      <c r="I501" s="74"/>
    </row>
    <row r="502" spans="1:9" s="4" customFormat="1" ht="30.95" customHeight="1" x14ac:dyDescent="0.15">
      <c r="A502" s="216"/>
      <c r="B502" s="235" t="s">
        <v>102</v>
      </c>
      <c r="C502" s="57" t="s">
        <v>1707</v>
      </c>
      <c r="D502" s="31"/>
      <c r="E502" s="27"/>
      <c r="F502" s="25"/>
      <c r="G502" s="79"/>
      <c r="H502" s="112">
        <f>SUM(H503,H506:H508)</f>
        <v>10</v>
      </c>
      <c r="I502" s="74"/>
    </row>
    <row r="503" spans="1:9" s="4" customFormat="1" ht="30.95" customHeight="1" x14ac:dyDescent="0.15">
      <c r="A503" s="216"/>
      <c r="B503" s="236"/>
      <c r="C503" s="254" t="s">
        <v>1708</v>
      </c>
      <c r="D503" s="33" t="s">
        <v>63</v>
      </c>
      <c r="E503" s="27"/>
      <c r="F503" s="28"/>
      <c r="G503" s="29"/>
      <c r="H503" s="36">
        <f>SUM(H504:H505)</f>
        <v>4</v>
      </c>
      <c r="I503" s="74"/>
    </row>
    <row r="504" spans="1:9" s="4" customFormat="1" ht="30.95" customHeight="1" x14ac:dyDescent="0.15">
      <c r="A504" s="216"/>
      <c r="B504" s="236"/>
      <c r="C504" s="255"/>
      <c r="D504" s="27" t="s">
        <v>1709</v>
      </c>
      <c r="E504" s="27" t="s">
        <v>256</v>
      </c>
      <c r="F504" s="28" t="s">
        <v>1710</v>
      </c>
      <c r="G504" s="29" t="s">
        <v>1711</v>
      </c>
      <c r="H504" s="30">
        <v>2</v>
      </c>
      <c r="I504" s="74"/>
    </row>
    <row r="505" spans="1:9" s="4" customFormat="1" ht="30.95" customHeight="1" x14ac:dyDescent="0.15">
      <c r="A505" s="216"/>
      <c r="B505" s="236"/>
      <c r="C505" s="261"/>
      <c r="D505" s="27" t="s">
        <v>1712</v>
      </c>
      <c r="E505" s="27" t="s">
        <v>256</v>
      </c>
      <c r="F505" s="28" t="s">
        <v>1713</v>
      </c>
      <c r="G505" s="29" t="s">
        <v>1714</v>
      </c>
      <c r="H505" s="30">
        <v>2</v>
      </c>
      <c r="I505" s="74"/>
    </row>
    <row r="506" spans="1:9" s="4" customFormat="1" ht="30.95" customHeight="1" x14ac:dyDescent="0.15">
      <c r="A506" s="216"/>
      <c r="B506" s="236"/>
      <c r="C506" s="28" t="s">
        <v>1715</v>
      </c>
      <c r="D506" s="27" t="s">
        <v>1716</v>
      </c>
      <c r="E506" s="27" t="s">
        <v>256</v>
      </c>
      <c r="F506" s="28" t="s">
        <v>1717</v>
      </c>
      <c r="G506" s="29" t="s">
        <v>1718</v>
      </c>
      <c r="H506" s="30">
        <v>2</v>
      </c>
      <c r="I506" s="74"/>
    </row>
    <row r="507" spans="1:9" s="4" customFormat="1" ht="30.95" customHeight="1" x14ac:dyDescent="0.15">
      <c r="A507" s="216"/>
      <c r="B507" s="236"/>
      <c r="C507" s="28" t="s">
        <v>1719</v>
      </c>
      <c r="D507" s="27" t="s">
        <v>1720</v>
      </c>
      <c r="E507" s="27" t="s">
        <v>256</v>
      </c>
      <c r="F507" s="28" t="s">
        <v>1721</v>
      </c>
      <c r="G507" s="29" t="s">
        <v>1722</v>
      </c>
      <c r="H507" s="30">
        <v>2</v>
      </c>
      <c r="I507" s="74"/>
    </row>
    <row r="508" spans="1:9" s="4" customFormat="1" ht="30.95" customHeight="1" x14ac:dyDescent="0.15">
      <c r="A508" s="216"/>
      <c r="B508" s="236"/>
      <c r="C508" s="28" t="s">
        <v>1723</v>
      </c>
      <c r="D508" s="27" t="s">
        <v>1724</v>
      </c>
      <c r="E508" s="27" t="s">
        <v>256</v>
      </c>
      <c r="F508" s="28" t="s">
        <v>1725</v>
      </c>
      <c r="G508" s="29" t="s">
        <v>1726</v>
      </c>
      <c r="H508" s="30">
        <v>2</v>
      </c>
      <c r="I508" s="74"/>
    </row>
    <row r="509" spans="1:9" s="4" customFormat="1" ht="30.95" customHeight="1" x14ac:dyDescent="0.15">
      <c r="A509" s="216"/>
      <c r="B509" s="31" t="s">
        <v>103</v>
      </c>
      <c r="C509" s="28" t="s">
        <v>1727</v>
      </c>
      <c r="D509" s="27" t="s">
        <v>1728</v>
      </c>
      <c r="E509" s="27" t="s">
        <v>256</v>
      </c>
      <c r="F509" s="28" t="s">
        <v>1729</v>
      </c>
      <c r="G509" s="29" t="s">
        <v>1730</v>
      </c>
      <c r="H509" s="39">
        <v>2</v>
      </c>
      <c r="I509" s="74"/>
    </row>
    <row r="510" spans="1:9" s="4" customFormat="1" ht="30.95" customHeight="1" x14ac:dyDescent="0.15">
      <c r="A510" s="216" t="s">
        <v>104</v>
      </c>
      <c r="B510" s="216" t="s">
        <v>105</v>
      </c>
      <c r="C510" s="217"/>
      <c r="D510" s="70"/>
      <c r="E510" s="71"/>
      <c r="F510" s="54"/>
      <c r="G510" s="72"/>
      <c r="H510" s="73">
        <f>H511+H540+H544+H552+H564+H569+H572+H578+H586+H592+H601+H611+H628</f>
        <v>274</v>
      </c>
      <c r="I510" s="74"/>
    </row>
    <row r="511" spans="1:9" s="4" customFormat="1" ht="30.95" customHeight="1" x14ac:dyDescent="0.15">
      <c r="A511" s="216"/>
      <c r="B511" s="224" t="s">
        <v>106</v>
      </c>
      <c r="C511" s="19" t="s">
        <v>712</v>
      </c>
      <c r="D511" s="71"/>
      <c r="E511" s="71"/>
      <c r="F511" s="54"/>
      <c r="G511" s="72"/>
      <c r="H511" s="36">
        <f>SUM(H512:H515,H516,H520,H523,H526,H530:H539)</f>
        <v>68</v>
      </c>
      <c r="I511" s="74"/>
    </row>
    <row r="512" spans="1:9" s="4" customFormat="1" ht="30.95" customHeight="1" x14ac:dyDescent="0.15">
      <c r="A512" s="216"/>
      <c r="B512" s="224"/>
      <c r="C512" s="28" t="s">
        <v>1731</v>
      </c>
      <c r="D512" s="27" t="s">
        <v>1732</v>
      </c>
      <c r="E512" s="27" t="s">
        <v>252</v>
      </c>
      <c r="F512" s="28" t="s">
        <v>1733</v>
      </c>
      <c r="G512" s="29" t="s">
        <v>1734</v>
      </c>
      <c r="H512" s="30">
        <v>6</v>
      </c>
      <c r="I512" s="74"/>
    </row>
    <row r="513" spans="1:9" s="4" customFormat="1" ht="30.95" customHeight="1" x14ac:dyDescent="0.15">
      <c r="A513" s="216"/>
      <c r="B513" s="224"/>
      <c r="C513" s="28" t="s">
        <v>1735</v>
      </c>
      <c r="D513" s="27" t="s">
        <v>1736</v>
      </c>
      <c r="E513" s="27" t="s">
        <v>252</v>
      </c>
      <c r="F513" s="28" t="s">
        <v>1737</v>
      </c>
      <c r="G513" s="29" t="s">
        <v>1738</v>
      </c>
      <c r="H513" s="30">
        <v>6</v>
      </c>
      <c r="I513" s="74"/>
    </row>
    <row r="514" spans="1:9" s="4" customFormat="1" ht="30.95" customHeight="1" x14ac:dyDescent="0.15">
      <c r="A514" s="216"/>
      <c r="B514" s="224"/>
      <c r="C514" s="28" t="s">
        <v>1739</v>
      </c>
      <c r="D514" s="27" t="s">
        <v>1740</v>
      </c>
      <c r="E514" s="27" t="s">
        <v>252</v>
      </c>
      <c r="F514" s="28" t="s">
        <v>1741</v>
      </c>
      <c r="G514" s="29" t="s">
        <v>1742</v>
      </c>
      <c r="H514" s="30">
        <v>6</v>
      </c>
      <c r="I514" s="74"/>
    </row>
    <row r="515" spans="1:9" s="4" customFormat="1" ht="30.95" customHeight="1" x14ac:dyDescent="0.15">
      <c r="A515" s="216"/>
      <c r="B515" s="224"/>
      <c r="C515" s="28" t="s">
        <v>1743</v>
      </c>
      <c r="D515" s="27" t="s">
        <v>1744</v>
      </c>
      <c r="E515" s="27" t="s">
        <v>252</v>
      </c>
      <c r="F515" s="28" t="s">
        <v>1745</v>
      </c>
      <c r="G515" s="29" t="s">
        <v>1746</v>
      </c>
      <c r="H515" s="30">
        <v>6</v>
      </c>
      <c r="I515" s="74"/>
    </row>
    <row r="516" spans="1:9" s="4" customFormat="1" ht="30.95" customHeight="1" x14ac:dyDescent="0.15">
      <c r="A516" s="216"/>
      <c r="B516" s="224"/>
      <c r="C516" s="246" t="s">
        <v>1747</v>
      </c>
      <c r="D516" s="33" t="s">
        <v>63</v>
      </c>
      <c r="E516" s="33"/>
      <c r="F516" s="34"/>
      <c r="G516" s="35"/>
      <c r="H516" s="36">
        <f>SUM(H517:H519)</f>
        <v>10</v>
      </c>
      <c r="I516" s="74"/>
    </row>
    <row r="517" spans="1:9" s="4" customFormat="1" ht="30.95" customHeight="1" x14ac:dyDescent="0.15">
      <c r="A517" s="216"/>
      <c r="B517" s="224"/>
      <c r="C517" s="246"/>
      <c r="D517" s="27" t="s">
        <v>1748</v>
      </c>
      <c r="E517" s="27" t="s">
        <v>252</v>
      </c>
      <c r="F517" s="28" t="s">
        <v>1749</v>
      </c>
      <c r="G517" s="29" t="s">
        <v>1750</v>
      </c>
      <c r="H517" s="30">
        <v>6</v>
      </c>
      <c r="I517" s="74"/>
    </row>
    <row r="518" spans="1:9" s="4" customFormat="1" ht="30.95" customHeight="1" x14ac:dyDescent="0.15">
      <c r="A518" s="216"/>
      <c r="B518" s="224"/>
      <c r="C518" s="246"/>
      <c r="D518" s="27" t="s">
        <v>1751</v>
      </c>
      <c r="E518" s="27" t="s">
        <v>256</v>
      </c>
      <c r="F518" s="28" t="s">
        <v>1752</v>
      </c>
      <c r="G518" s="29" t="s">
        <v>1753</v>
      </c>
      <c r="H518" s="30">
        <v>2</v>
      </c>
      <c r="I518" s="74"/>
    </row>
    <row r="519" spans="1:9" s="4" customFormat="1" ht="30.95" customHeight="1" x14ac:dyDescent="0.15">
      <c r="A519" s="216"/>
      <c r="B519" s="224"/>
      <c r="C519" s="246"/>
      <c r="D519" s="27" t="s">
        <v>1754</v>
      </c>
      <c r="E519" s="27" t="s">
        <v>256</v>
      </c>
      <c r="F519" s="28" t="s">
        <v>1755</v>
      </c>
      <c r="G519" s="29" t="s">
        <v>1756</v>
      </c>
      <c r="H519" s="30">
        <v>2</v>
      </c>
      <c r="I519" s="74"/>
    </row>
    <row r="520" spans="1:9" s="4" customFormat="1" ht="30.95" customHeight="1" x14ac:dyDescent="0.15">
      <c r="A520" s="216"/>
      <c r="B520" s="224"/>
      <c r="C520" s="253" t="s">
        <v>1757</v>
      </c>
      <c r="D520" s="33" t="s">
        <v>63</v>
      </c>
      <c r="E520" s="33"/>
      <c r="F520" s="34"/>
      <c r="G520" s="35"/>
      <c r="H520" s="36">
        <f>SUM(H521:H522)</f>
        <v>4</v>
      </c>
      <c r="I520" s="74"/>
    </row>
    <row r="521" spans="1:9" s="4" customFormat="1" ht="30.95" customHeight="1" x14ac:dyDescent="0.15">
      <c r="A521" s="216"/>
      <c r="B521" s="224"/>
      <c r="C521" s="253"/>
      <c r="D521" s="27" t="s">
        <v>1758</v>
      </c>
      <c r="E521" s="27" t="s">
        <v>256</v>
      </c>
      <c r="F521" s="28" t="s">
        <v>1759</v>
      </c>
      <c r="G521" s="29" t="s">
        <v>1760</v>
      </c>
      <c r="H521" s="30">
        <v>2</v>
      </c>
      <c r="I521" s="74"/>
    </row>
    <row r="522" spans="1:9" s="4" customFormat="1" ht="30.95" customHeight="1" x14ac:dyDescent="0.15">
      <c r="A522" s="216"/>
      <c r="B522" s="224"/>
      <c r="C522" s="253"/>
      <c r="D522" s="27" t="s">
        <v>1761</v>
      </c>
      <c r="E522" s="27" t="s">
        <v>256</v>
      </c>
      <c r="F522" s="28" t="s">
        <v>1757</v>
      </c>
      <c r="G522" s="29" t="s">
        <v>1762</v>
      </c>
      <c r="H522" s="30">
        <v>2</v>
      </c>
      <c r="I522" s="74"/>
    </row>
    <row r="523" spans="1:9" s="4" customFormat="1" ht="30.95" customHeight="1" x14ac:dyDescent="0.15">
      <c r="A523" s="216"/>
      <c r="B523" s="224"/>
      <c r="C523" s="253" t="s">
        <v>1763</v>
      </c>
      <c r="D523" s="33" t="s">
        <v>63</v>
      </c>
      <c r="E523" s="33"/>
      <c r="F523" s="34"/>
      <c r="G523" s="35"/>
      <c r="H523" s="36">
        <f>SUM(H524:H525)</f>
        <v>4</v>
      </c>
      <c r="I523" s="74"/>
    </row>
    <row r="524" spans="1:9" s="4" customFormat="1" ht="30.95" customHeight="1" x14ac:dyDescent="0.15">
      <c r="A524" s="216"/>
      <c r="B524" s="224"/>
      <c r="C524" s="253"/>
      <c r="D524" s="27" t="s">
        <v>1764</v>
      </c>
      <c r="E524" s="27" t="s">
        <v>256</v>
      </c>
      <c r="F524" s="28" t="s">
        <v>1765</v>
      </c>
      <c r="G524" s="29" t="s">
        <v>1766</v>
      </c>
      <c r="H524" s="30">
        <v>2</v>
      </c>
      <c r="I524" s="74"/>
    </row>
    <row r="525" spans="1:9" s="4" customFormat="1" ht="30.95" customHeight="1" x14ac:dyDescent="0.15">
      <c r="A525" s="216"/>
      <c r="B525" s="224"/>
      <c r="C525" s="253"/>
      <c r="D525" s="27" t="s">
        <v>1767</v>
      </c>
      <c r="E525" s="27" t="s">
        <v>256</v>
      </c>
      <c r="F525" s="28" t="s">
        <v>1768</v>
      </c>
      <c r="G525" s="29" t="s">
        <v>1769</v>
      </c>
      <c r="H525" s="30">
        <v>2</v>
      </c>
      <c r="I525" s="74"/>
    </row>
    <row r="526" spans="1:9" s="4" customFormat="1" ht="30.95" customHeight="1" x14ac:dyDescent="0.15">
      <c r="A526" s="216"/>
      <c r="B526" s="224"/>
      <c r="C526" s="253" t="s">
        <v>1770</v>
      </c>
      <c r="D526" s="75" t="s">
        <v>63</v>
      </c>
      <c r="E526" s="33"/>
      <c r="F526" s="77"/>
      <c r="G526" s="76"/>
      <c r="H526" s="36">
        <f>SUM(H527:H529)</f>
        <v>6</v>
      </c>
      <c r="I526" s="74"/>
    </row>
    <row r="527" spans="1:9" s="4" customFormat="1" ht="30.95" customHeight="1" x14ac:dyDescent="0.15">
      <c r="A527" s="216"/>
      <c r="B527" s="224"/>
      <c r="C527" s="253"/>
      <c r="D527" s="114" t="s">
        <v>1771</v>
      </c>
      <c r="E527" s="27" t="s">
        <v>256</v>
      </c>
      <c r="F527" s="115" t="s">
        <v>1772</v>
      </c>
      <c r="G527" s="115" t="s">
        <v>1773</v>
      </c>
      <c r="H527" s="39">
        <v>2</v>
      </c>
      <c r="I527" s="74"/>
    </row>
    <row r="528" spans="1:9" s="4" customFormat="1" ht="30.95" customHeight="1" x14ac:dyDescent="0.15">
      <c r="A528" s="216"/>
      <c r="B528" s="224"/>
      <c r="C528" s="253"/>
      <c r="D528" s="27" t="s">
        <v>1774</v>
      </c>
      <c r="E528" s="27" t="s">
        <v>256</v>
      </c>
      <c r="F528" s="28" t="s">
        <v>1775</v>
      </c>
      <c r="G528" s="29" t="s">
        <v>1776</v>
      </c>
      <c r="H528" s="30">
        <v>2</v>
      </c>
      <c r="I528" s="74"/>
    </row>
    <row r="529" spans="1:10" s="4" customFormat="1" ht="30.95" customHeight="1" x14ac:dyDescent="0.15">
      <c r="A529" s="216"/>
      <c r="B529" s="224"/>
      <c r="C529" s="253"/>
      <c r="D529" s="27" t="s">
        <v>1777</v>
      </c>
      <c r="E529" s="27" t="s">
        <v>256</v>
      </c>
      <c r="F529" s="28" t="s">
        <v>1778</v>
      </c>
      <c r="G529" s="29" t="s">
        <v>1779</v>
      </c>
      <c r="H529" s="30">
        <v>2</v>
      </c>
      <c r="I529" s="74"/>
    </row>
    <row r="530" spans="1:10" s="4" customFormat="1" ht="30.95" customHeight="1" x14ac:dyDescent="0.15">
      <c r="A530" s="216"/>
      <c r="B530" s="224"/>
      <c r="C530" s="32" t="s">
        <v>1780</v>
      </c>
      <c r="D530" s="27" t="s">
        <v>1781</v>
      </c>
      <c r="E530" s="27" t="s">
        <v>256</v>
      </c>
      <c r="F530" s="28" t="s">
        <v>1782</v>
      </c>
      <c r="G530" s="29" t="s">
        <v>1783</v>
      </c>
      <c r="H530" s="30">
        <v>2</v>
      </c>
      <c r="I530" s="74"/>
    </row>
    <row r="531" spans="1:10" s="4" customFormat="1" ht="30.95" customHeight="1" x14ac:dyDescent="0.15">
      <c r="A531" s="216"/>
      <c r="B531" s="224"/>
      <c r="C531" s="32" t="s">
        <v>1784</v>
      </c>
      <c r="D531" s="27" t="s">
        <v>1785</v>
      </c>
      <c r="E531" s="27" t="s">
        <v>256</v>
      </c>
      <c r="F531" s="28" t="s">
        <v>1786</v>
      </c>
      <c r="G531" s="29" t="s">
        <v>1787</v>
      </c>
      <c r="H531" s="30">
        <v>2</v>
      </c>
      <c r="I531" s="74"/>
    </row>
    <row r="532" spans="1:10" s="4" customFormat="1" ht="30.95" customHeight="1" x14ac:dyDescent="0.15">
      <c r="A532" s="216"/>
      <c r="B532" s="224"/>
      <c r="C532" s="32" t="s">
        <v>1788</v>
      </c>
      <c r="D532" s="27" t="s">
        <v>1789</v>
      </c>
      <c r="E532" s="27" t="s">
        <v>256</v>
      </c>
      <c r="F532" s="28" t="s">
        <v>1790</v>
      </c>
      <c r="G532" s="29" t="s">
        <v>1791</v>
      </c>
      <c r="H532" s="30">
        <v>2</v>
      </c>
      <c r="I532" s="74"/>
    </row>
    <row r="533" spans="1:10" s="4" customFormat="1" ht="30.95" customHeight="1" x14ac:dyDescent="0.15">
      <c r="A533" s="216"/>
      <c r="B533" s="224"/>
      <c r="C533" s="32" t="s">
        <v>1792</v>
      </c>
      <c r="D533" s="27" t="s">
        <v>1793</v>
      </c>
      <c r="E533" s="27" t="s">
        <v>256</v>
      </c>
      <c r="F533" s="28" t="s">
        <v>1794</v>
      </c>
      <c r="G533" s="29" t="s">
        <v>1795</v>
      </c>
      <c r="H533" s="30">
        <v>2</v>
      </c>
      <c r="I533" s="74"/>
    </row>
    <row r="534" spans="1:10" s="4" customFormat="1" ht="30.95" customHeight="1" x14ac:dyDescent="0.15">
      <c r="A534" s="216"/>
      <c r="B534" s="246"/>
      <c r="C534" s="32" t="s">
        <v>1796</v>
      </c>
      <c r="D534" s="27" t="s">
        <v>1797</v>
      </c>
      <c r="E534" s="27" t="s">
        <v>256</v>
      </c>
      <c r="F534" s="28" t="s">
        <v>1798</v>
      </c>
      <c r="G534" s="29" t="s">
        <v>1799</v>
      </c>
      <c r="H534" s="30">
        <v>2</v>
      </c>
      <c r="I534" s="74"/>
    </row>
    <row r="535" spans="1:10" s="4" customFormat="1" ht="30.95" customHeight="1" x14ac:dyDescent="0.15">
      <c r="A535" s="216"/>
      <c r="B535" s="224"/>
      <c r="C535" s="32" t="s">
        <v>1800</v>
      </c>
      <c r="D535" s="27" t="s">
        <v>1801</v>
      </c>
      <c r="E535" s="27" t="s">
        <v>256</v>
      </c>
      <c r="F535" s="28" t="s">
        <v>1802</v>
      </c>
      <c r="G535" s="29" t="s">
        <v>1803</v>
      </c>
      <c r="H535" s="30">
        <v>2</v>
      </c>
      <c r="I535" s="74"/>
    </row>
    <row r="536" spans="1:10" s="4" customFormat="1" ht="30.95" customHeight="1" x14ac:dyDescent="0.15">
      <c r="A536" s="216"/>
      <c r="B536" s="224"/>
      <c r="C536" s="32" t="s">
        <v>1804</v>
      </c>
      <c r="D536" s="27" t="s">
        <v>1805</v>
      </c>
      <c r="E536" s="27" t="s">
        <v>256</v>
      </c>
      <c r="F536" s="28" t="s">
        <v>1806</v>
      </c>
      <c r="G536" s="29" t="s">
        <v>1807</v>
      </c>
      <c r="H536" s="30">
        <v>2</v>
      </c>
      <c r="I536" s="74"/>
    </row>
    <row r="537" spans="1:10" s="4" customFormat="1" ht="30.95" customHeight="1" x14ac:dyDescent="0.15">
      <c r="A537" s="216"/>
      <c r="B537" s="224"/>
      <c r="C537" s="32" t="s">
        <v>1808</v>
      </c>
      <c r="D537" s="27" t="s">
        <v>1809</v>
      </c>
      <c r="E537" s="27" t="s">
        <v>256</v>
      </c>
      <c r="F537" s="28" t="s">
        <v>1810</v>
      </c>
      <c r="G537" s="29" t="s">
        <v>1811</v>
      </c>
      <c r="H537" s="30">
        <v>2</v>
      </c>
      <c r="I537" s="74"/>
    </row>
    <row r="538" spans="1:10" s="4" customFormat="1" ht="30.95" customHeight="1" x14ac:dyDescent="0.15">
      <c r="A538" s="216"/>
      <c r="B538" s="224"/>
      <c r="C538" s="32" t="s">
        <v>1812</v>
      </c>
      <c r="D538" s="27" t="s">
        <v>1813</v>
      </c>
      <c r="E538" s="27" t="s">
        <v>256</v>
      </c>
      <c r="F538" s="28" t="s">
        <v>1814</v>
      </c>
      <c r="G538" s="29" t="s">
        <v>1815</v>
      </c>
      <c r="H538" s="30">
        <v>2</v>
      </c>
      <c r="I538" s="74"/>
    </row>
    <row r="539" spans="1:10" s="4" customFormat="1" ht="30.95" customHeight="1" x14ac:dyDescent="0.15">
      <c r="A539" s="216"/>
      <c r="B539" s="246"/>
      <c r="C539" s="32" t="s">
        <v>1816</v>
      </c>
      <c r="D539" s="27" t="s">
        <v>1817</v>
      </c>
      <c r="E539" s="27" t="s">
        <v>256</v>
      </c>
      <c r="F539" s="28" t="s">
        <v>1818</v>
      </c>
      <c r="G539" s="29" t="s">
        <v>1819</v>
      </c>
      <c r="H539" s="39">
        <v>2</v>
      </c>
      <c r="I539" s="74"/>
      <c r="J539" s="118"/>
    </row>
    <row r="540" spans="1:10" s="4" customFormat="1" ht="30.95" customHeight="1" x14ac:dyDescent="0.15">
      <c r="A540" s="216"/>
      <c r="B540" s="233" t="s">
        <v>107</v>
      </c>
      <c r="C540" s="57" t="s">
        <v>1820</v>
      </c>
      <c r="D540" s="31"/>
      <c r="E540" s="27"/>
      <c r="F540" s="28"/>
      <c r="G540" s="29"/>
      <c r="H540" s="36">
        <f>SUM(H541:H543)</f>
        <v>10</v>
      </c>
      <c r="I540" s="74"/>
    </row>
    <row r="541" spans="1:10" s="4" customFormat="1" ht="30.95" customHeight="1" x14ac:dyDescent="0.15">
      <c r="A541" s="216"/>
      <c r="B541" s="233"/>
      <c r="C541" s="28" t="s">
        <v>1821</v>
      </c>
      <c r="D541" s="27" t="s">
        <v>1822</v>
      </c>
      <c r="E541" s="27" t="s">
        <v>252</v>
      </c>
      <c r="F541" s="28" t="s">
        <v>1823</v>
      </c>
      <c r="G541" s="29" t="s">
        <v>1824</v>
      </c>
      <c r="H541" s="30">
        <v>6</v>
      </c>
      <c r="I541" s="74"/>
    </row>
    <row r="542" spans="1:10" s="4" customFormat="1" ht="30.95" customHeight="1" x14ac:dyDescent="0.15">
      <c r="A542" s="216"/>
      <c r="B542" s="233"/>
      <c r="C542" s="32" t="s">
        <v>1825</v>
      </c>
      <c r="D542" s="27" t="s">
        <v>1826</v>
      </c>
      <c r="E542" s="27" t="s">
        <v>256</v>
      </c>
      <c r="F542" s="28" t="s">
        <v>1827</v>
      </c>
      <c r="G542" s="29" t="s">
        <v>1828</v>
      </c>
      <c r="H542" s="30">
        <v>2</v>
      </c>
      <c r="I542" s="74"/>
    </row>
    <row r="543" spans="1:10" s="4" customFormat="1" ht="30.95" customHeight="1" x14ac:dyDescent="0.15">
      <c r="A543" s="216"/>
      <c r="B543" s="233"/>
      <c r="C543" s="32" t="s">
        <v>1829</v>
      </c>
      <c r="D543" s="27" t="s">
        <v>1830</v>
      </c>
      <c r="E543" s="27" t="s">
        <v>256</v>
      </c>
      <c r="F543" s="28" t="s">
        <v>1831</v>
      </c>
      <c r="G543" s="29" t="s">
        <v>1832</v>
      </c>
      <c r="H543" s="30">
        <v>2</v>
      </c>
      <c r="I543" s="74"/>
    </row>
    <row r="544" spans="1:10" s="4" customFormat="1" ht="30.95" customHeight="1" x14ac:dyDescent="0.15">
      <c r="A544" s="216"/>
      <c r="B544" s="234" t="s">
        <v>108</v>
      </c>
      <c r="C544" s="57" t="s">
        <v>1833</v>
      </c>
      <c r="D544" s="26"/>
      <c r="E544" s="27"/>
      <c r="F544" s="116"/>
      <c r="G544" s="110"/>
      <c r="H544" s="36">
        <f>SUM(H545,H548:H551)</f>
        <v>16</v>
      </c>
      <c r="I544" s="74"/>
    </row>
    <row r="545" spans="1:9" s="4" customFormat="1" ht="30.95" customHeight="1" x14ac:dyDescent="0.15">
      <c r="A545" s="216"/>
      <c r="B545" s="234"/>
      <c r="C545" s="272" t="s">
        <v>1834</v>
      </c>
      <c r="D545" s="68" t="s">
        <v>63</v>
      </c>
      <c r="E545" s="27"/>
      <c r="F545" s="116"/>
      <c r="G545" s="110"/>
      <c r="H545" s="36">
        <f>SUM(H546:H547)</f>
        <v>8</v>
      </c>
      <c r="I545" s="74"/>
    </row>
    <row r="546" spans="1:9" s="4" customFormat="1" ht="30.95" customHeight="1" x14ac:dyDescent="0.15">
      <c r="A546" s="216"/>
      <c r="B546" s="234"/>
      <c r="C546" s="272"/>
      <c r="D546" s="27" t="s">
        <v>1835</v>
      </c>
      <c r="E546" s="27" t="s">
        <v>252</v>
      </c>
      <c r="F546" s="28" t="s">
        <v>1836</v>
      </c>
      <c r="G546" s="29" t="s">
        <v>1837</v>
      </c>
      <c r="H546" s="30">
        <v>6</v>
      </c>
      <c r="I546" s="74"/>
    </row>
    <row r="547" spans="1:9" s="4" customFormat="1" ht="30.95" customHeight="1" x14ac:dyDescent="0.15">
      <c r="A547" s="216"/>
      <c r="B547" s="234"/>
      <c r="C547" s="272"/>
      <c r="D547" s="27" t="s">
        <v>1838</v>
      </c>
      <c r="E547" s="27" t="s">
        <v>256</v>
      </c>
      <c r="F547" s="28" t="s">
        <v>1839</v>
      </c>
      <c r="G547" s="29" t="s">
        <v>1840</v>
      </c>
      <c r="H547" s="30">
        <v>2</v>
      </c>
      <c r="I547" s="74"/>
    </row>
    <row r="548" spans="1:9" s="4" customFormat="1" ht="30.95" customHeight="1" x14ac:dyDescent="0.15">
      <c r="A548" s="216"/>
      <c r="B548" s="234"/>
      <c r="C548" s="28" t="s">
        <v>1841</v>
      </c>
      <c r="D548" s="27" t="s">
        <v>1842</v>
      </c>
      <c r="E548" s="27" t="s">
        <v>256</v>
      </c>
      <c r="F548" s="28" t="s">
        <v>1843</v>
      </c>
      <c r="G548" s="29" t="s">
        <v>1844</v>
      </c>
      <c r="H548" s="30">
        <v>2</v>
      </c>
      <c r="I548" s="74"/>
    </row>
    <row r="549" spans="1:9" s="4" customFormat="1" ht="30.95" customHeight="1" x14ac:dyDescent="0.15">
      <c r="A549" s="216"/>
      <c r="B549" s="234"/>
      <c r="C549" s="28" t="s">
        <v>1845</v>
      </c>
      <c r="D549" s="27" t="s">
        <v>1846</v>
      </c>
      <c r="E549" s="27" t="s">
        <v>256</v>
      </c>
      <c r="F549" s="28" t="s">
        <v>1847</v>
      </c>
      <c r="G549" s="29" t="s">
        <v>1848</v>
      </c>
      <c r="H549" s="30">
        <v>2</v>
      </c>
      <c r="I549" s="74"/>
    </row>
    <row r="550" spans="1:9" s="4" customFormat="1" ht="45" customHeight="1" x14ac:dyDescent="0.15">
      <c r="A550" s="216"/>
      <c r="B550" s="234"/>
      <c r="C550" s="28" t="s">
        <v>1849</v>
      </c>
      <c r="D550" s="27" t="s">
        <v>1850</v>
      </c>
      <c r="E550" s="27" t="s">
        <v>256</v>
      </c>
      <c r="F550" s="28" t="s">
        <v>1849</v>
      </c>
      <c r="G550" s="29" t="s">
        <v>1851</v>
      </c>
      <c r="H550" s="30">
        <v>2</v>
      </c>
      <c r="I550" s="74"/>
    </row>
    <row r="551" spans="1:9" s="4" customFormat="1" ht="30.95" customHeight="1" x14ac:dyDescent="0.15">
      <c r="A551" s="216"/>
      <c r="B551" s="234"/>
      <c r="C551" s="28" t="s">
        <v>1852</v>
      </c>
      <c r="D551" s="27" t="s">
        <v>1853</v>
      </c>
      <c r="E551" s="27" t="s">
        <v>256</v>
      </c>
      <c r="F551" s="28" t="s">
        <v>1854</v>
      </c>
      <c r="G551" s="29" t="s">
        <v>1855</v>
      </c>
      <c r="H551" s="30">
        <v>2</v>
      </c>
      <c r="I551" s="74"/>
    </row>
    <row r="552" spans="1:9" s="4" customFormat="1" ht="30.95" customHeight="1" x14ac:dyDescent="0.15">
      <c r="A552" s="216"/>
      <c r="B552" s="233" t="s">
        <v>109</v>
      </c>
      <c r="C552" s="57" t="s">
        <v>1856</v>
      </c>
      <c r="D552" s="31"/>
      <c r="E552" s="27"/>
      <c r="F552" s="117"/>
      <c r="G552" s="115"/>
      <c r="H552" s="36">
        <f>SUM(H553,H558:H563)</f>
        <v>20</v>
      </c>
      <c r="I552" s="74"/>
    </row>
    <row r="553" spans="1:9" s="4" customFormat="1" ht="30.95" customHeight="1" x14ac:dyDescent="0.15">
      <c r="A553" s="216"/>
      <c r="B553" s="233"/>
      <c r="C553" s="253" t="s">
        <v>1857</v>
      </c>
      <c r="D553" s="33" t="s">
        <v>63</v>
      </c>
      <c r="E553" s="27"/>
      <c r="F553" s="28"/>
      <c r="G553" s="29"/>
      <c r="H553" s="36">
        <f>SUM(H554:H557)</f>
        <v>8</v>
      </c>
      <c r="I553" s="74"/>
    </row>
    <row r="554" spans="1:9" s="4" customFormat="1" ht="30.95" customHeight="1" x14ac:dyDescent="0.15">
      <c r="A554" s="216"/>
      <c r="B554" s="233"/>
      <c r="C554" s="253"/>
      <c r="D554" s="27" t="s">
        <v>1858</v>
      </c>
      <c r="E554" s="27" t="s">
        <v>256</v>
      </c>
      <c r="F554" s="28" t="s">
        <v>1859</v>
      </c>
      <c r="G554" s="29" t="s">
        <v>1860</v>
      </c>
      <c r="H554" s="30">
        <v>2</v>
      </c>
      <c r="I554" s="74"/>
    </row>
    <row r="555" spans="1:9" s="4" customFormat="1" ht="30.95" customHeight="1" x14ac:dyDescent="0.15">
      <c r="A555" s="216"/>
      <c r="B555" s="233"/>
      <c r="C555" s="253"/>
      <c r="D555" s="27" t="s">
        <v>1861</v>
      </c>
      <c r="E555" s="27" t="s">
        <v>256</v>
      </c>
      <c r="F555" s="28" t="s">
        <v>1862</v>
      </c>
      <c r="G555" s="29" t="s">
        <v>1863</v>
      </c>
      <c r="H555" s="30">
        <v>2</v>
      </c>
      <c r="I555" s="74"/>
    </row>
    <row r="556" spans="1:9" s="4" customFormat="1" ht="30.95" customHeight="1" x14ac:dyDescent="0.15">
      <c r="A556" s="216"/>
      <c r="B556" s="233"/>
      <c r="C556" s="253"/>
      <c r="D556" s="27" t="s">
        <v>1864</v>
      </c>
      <c r="E556" s="27" t="s">
        <v>256</v>
      </c>
      <c r="F556" s="28" t="s">
        <v>1865</v>
      </c>
      <c r="G556" s="29" t="s">
        <v>1866</v>
      </c>
      <c r="H556" s="30">
        <v>2</v>
      </c>
      <c r="I556" s="74"/>
    </row>
    <row r="557" spans="1:9" s="4" customFormat="1" ht="30.95" customHeight="1" x14ac:dyDescent="0.15">
      <c r="A557" s="216"/>
      <c r="B557" s="233"/>
      <c r="C557" s="253"/>
      <c r="D557" s="27" t="s">
        <v>1867</v>
      </c>
      <c r="E557" s="27" t="s">
        <v>256</v>
      </c>
      <c r="F557" s="28" t="s">
        <v>1868</v>
      </c>
      <c r="G557" s="29" t="s">
        <v>1869</v>
      </c>
      <c r="H557" s="30">
        <v>2</v>
      </c>
      <c r="I557" s="74"/>
    </row>
    <row r="558" spans="1:9" s="4" customFormat="1" ht="30.95" customHeight="1" x14ac:dyDescent="0.15">
      <c r="A558" s="216"/>
      <c r="B558" s="233"/>
      <c r="C558" s="28" t="s">
        <v>1870</v>
      </c>
      <c r="D558" s="27" t="s">
        <v>1871</v>
      </c>
      <c r="E558" s="27" t="s">
        <v>256</v>
      </c>
      <c r="F558" s="28" t="s">
        <v>1872</v>
      </c>
      <c r="G558" s="29" t="s">
        <v>1873</v>
      </c>
      <c r="H558" s="30">
        <v>2</v>
      </c>
      <c r="I558" s="74"/>
    </row>
    <row r="559" spans="1:9" s="4" customFormat="1" ht="30.95" customHeight="1" x14ac:dyDescent="0.15">
      <c r="A559" s="216"/>
      <c r="B559" s="233"/>
      <c r="C559" s="28" t="s">
        <v>1874</v>
      </c>
      <c r="D559" s="27" t="s">
        <v>1875</v>
      </c>
      <c r="E559" s="27" t="s">
        <v>256</v>
      </c>
      <c r="F559" s="28" t="s">
        <v>1876</v>
      </c>
      <c r="G559" s="29" t="s">
        <v>1877</v>
      </c>
      <c r="H559" s="30">
        <v>2</v>
      </c>
      <c r="I559" s="74"/>
    </row>
    <row r="560" spans="1:9" s="4" customFormat="1" ht="30.95" customHeight="1" x14ac:dyDescent="0.15">
      <c r="A560" s="216"/>
      <c r="B560" s="233"/>
      <c r="C560" s="28" t="s">
        <v>1878</v>
      </c>
      <c r="D560" s="27" t="s">
        <v>1879</v>
      </c>
      <c r="E560" s="27" t="s">
        <v>256</v>
      </c>
      <c r="F560" s="28" t="s">
        <v>1878</v>
      </c>
      <c r="G560" s="29" t="s">
        <v>1880</v>
      </c>
      <c r="H560" s="30">
        <v>2</v>
      </c>
      <c r="I560" s="74"/>
    </row>
    <row r="561" spans="1:9" s="4" customFormat="1" ht="30.95" customHeight="1" x14ac:dyDescent="0.15">
      <c r="A561" s="216"/>
      <c r="B561" s="233"/>
      <c r="C561" s="28" t="s">
        <v>1881</v>
      </c>
      <c r="D561" s="27" t="s">
        <v>1882</v>
      </c>
      <c r="E561" s="27" t="s">
        <v>256</v>
      </c>
      <c r="F561" s="28" t="s">
        <v>1883</v>
      </c>
      <c r="G561" s="29" t="s">
        <v>1884</v>
      </c>
      <c r="H561" s="30">
        <v>2</v>
      </c>
      <c r="I561" s="74"/>
    </row>
    <row r="562" spans="1:9" s="4" customFormat="1" ht="30.95" customHeight="1" x14ac:dyDescent="0.15">
      <c r="A562" s="216"/>
      <c r="B562" s="233"/>
      <c r="C562" s="28" t="s">
        <v>1885</v>
      </c>
      <c r="D562" s="27" t="s">
        <v>1886</v>
      </c>
      <c r="E562" s="27" t="s">
        <v>256</v>
      </c>
      <c r="F562" s="28" t="s">
        <v>1887</v>
      </c>
      <c r="G562" s="29" t="s">
        <v>1888</v>
      </c>
      <c r="H562" s="30">
        <v>2</v>
      </c>
      <c r="I562" s="74"/>
    </row>
    <row r="563" spans="1:9" s="4" customFormat="1" ht="30.95" customHeight="1" x14ac:dyDescent="0.15">
      <c r="A563" s="216"/>
      <c r="B563" s="233"/>
      <c r="C563" s="28" t="s">
        <v>1889</v>
      </c>
      <c r="D563" s="27" t="s">
        <v>1890</v>
      </c>
      <c r="E563" s="27" t="s">
        <v>256</v>
      </c>
      <c r="F563" s="28" t="s">
        <v>1891</v>
      </c>
      <c r="G563" s="29" t="s">
        <v>1892</v>
      </c>
      <c r="H563" s="30">
        <v>2</v>
      </c>
      <c r="I563" s="74"/>
    </row>
    <row r="564" spans="1:9" s="4" customFormat="1" ht="30.95" customHeight="1" x14ac:dyDescent="0.15">
      <c r="A564" s="216"/>
      <c r="B564" s="233" t="s">
        <v>110</v>
      </c>
      <c r="C564" s="57" t="s">
        <v>1893</v>
      </c>
      <c r="D564" s="31"/>
      <c r="E564" s="27"/>
      <c r="F564" s="106"/>
      <c r="G564" s="107"/>
      <c r="H564" s="36">
        <f>SUM(H565:H568)</f>
        <v>8</v>
      </c>
      <c r="I564" s="74"/>
    </row>
    <row r="565" spans="1:9" s="4" customFormat="1" ht="30.95" customHeight="1" x14ac:dyDescent="0.15">
      <c r="A565" s="216"/>
      <c r="B565" s="233"/>
      <c r="C565" s="28" t="s">
        <v>1894</v>
      </c>
      <c r="D565" s="27" t="s">
        <v>1895</v>
      </c>
      <c r="E565" s="27" t="s">
        <v>256</v>
      </c>
      <c r="F565" s="28" t="s">
        <v>1896</v>
      </c>
      <c r="G565" s="29" t="s">
        <v>1897</v>
      </c>
      <c r="H565" s="30">
        <v>2</v>
      </c>
      <c r="I565" s="74"/>
    </row>
    <row r="566" spans="1:9" s="4" customFormat="1" ht="30.95" customHeight="1" x14ac:dyDescent="0.15">
      <c r="A566" s="216"/>
      <c r="B566" s="233"/>
      <c r="C566" s="28" t="s">
        <v>1898</v>
      </c>
      <c r="D566" s="27" t="s">
        <v>1899</v>
      </c>
      <c r="E566" s="27" t="s">
        <v>256</v>
      </c>
      <c r="F566" s="28" t="s">
        <v>1898</v>
      </c>
      <c r="G566" s="29" t="s">
        <v>1900</v>
      </c>
      <c r="H566" s="30">
        <v>2</v>
      </c>
      <c r="I566" s="74"/>
    </row>
    <row r="567" spans="1:9" s="4" customFormat="1" ht="30.95" customHeight="1" x14ac:dyDescent="0.15">
      <c r="A567" s="216"/>
      <c r="B567" s="247"/>
      <c r="C567" s="28" t="s">
        <v>1901</v>
      </c>
      <c r="D567" s="27" t="s">
        <v>1902</v>
      </c>
      <c r="E567" s="27" t="s">
        <v>256</v>
      </c>
      <c r="F567" s="28" t="s">
        <v>1903</v>
      </c>
      <c r="G567" s="29" t="s">
        <v>1904</v>
      </c>
      <c r="H567" s="30">
        <v>2</v>
      </c>
      <c r="I567" s="74"/>
    </row>
    <row r="568" spans="1:9" s="4" customFormat="1" ht="30.95" customHeight="1" x14ac:dyDescent="0.15">
      <c r="A568" s="216"/>
      <c r="B568" s="233"/>
      <c r="C568" s="28" t="s">
        <v>1905</v>
      </c>
      <c r="D568" s="27" t="s">
        <v>1906</v>
      </c>
      <c r="E568" s="27" t="s">
        <v>256</v>
      </c>
      <c r="F568" s="28" t="s">
        <v>1907</v>
      </c>
      <c r="G568" s="29" t="s">
        <v>1908</v>
      </c>
      <c r="H568" s="30">
        <v>2</v>
      </c>
      <c r="I568" s="74"/>
    </row>
    <row r="569" spans="1:9" s="4" customFormat="1" ht="30.95" customHeight="1" x14ac:dyDescent="0.15">
      <c r="A569" s="216"/>
      <c r="B569" s="233" t="s">
        <v>111</v>
      </c>
      <c r="C569" s="57" t="s">
        <v>1909</v>
      </c>
      <c r="D569" s="31"/>
      <c r="E569" s="27"/>
      <c r="F569" s="61"/>
      <c r="G569" s="110"/>
      <c r="H569" s="36">
        <f>SUM(H570:H571)</f>
        <v>8</v>
      </c>
      <c r="I569" s="74"/>
    </row>
    <row r="570" spans="1:9" s="4" customFormat="1" ht="30.95" customHeight="1" x14ac:dyDescent="0.15">
      <c r="A570" s="216"/>
      <c r="B570" s="233"/>
      <c r="C570" s="54" t="s">
        <v>1910</v>
      </c>
      <c r="D570" s="27" t="s">
        <v>1911</v>
      </c>
      <c r="E570" s="27" t="s">
        <v>252</v>
      </c>
      <c r="F570" s="28" t="s">
        <v>1912</v>
      </c>
      <c r="G570" s="29" t="s">
        <v>1913</v>
      </c>
      <c r="H570" s="30">
        <v>6</v>
      </c>
      <c r="I570" s="74"/>
    </row>
    <row r="571" spans="1:9" s="4" customFormat="1" ht="30.95" customHeight="1" x14ac:dyDescent="0.15">
      <c r="A571" s="216"/>
      <c r="B571" s="233"/>
      <c r="C571" s="32" t="s">
        <v>1914</v>
      </c>
      <c r="D571" s="27" t="s">
        <v>1915</v>
      </c>
      <c r="E571" s="27" t="s">
        <v>256</v>
      </c>
      <c r="F571" s="28" t="s">
        <v>1916</v>
      </c>
      <c r="G571" s="29" t="s">
        <v>1917</v>
      </c>
      <c r="H571" s="30">
        <v>2</v>
      </c>
      <c r="I571" s="74"/>
    </row>
    <row r="572" spans="1:9" s="4" customFormat="1" ht="30.95" customHeight="1" x14ac:dyDescent="0.15">
      <c r="A572" s="216"/>
      <c r="B572" s="233" t="s">
        <v>112</v>
      </c>
      <c r="C572" s="57" t="s">
        <v>1918</v>
      </c>
      <c r="D572" s="27"/>
      <c r="E572" s="27"/>
      <c r="F572" s="28"/>
      <c r="G572" s="29"/>
      <c r="H572" s="36">
        <f>SUM(H573:H577)</f>
        <v>14</v>
      </c>
      <c r="I572" s="74"/>
    </row>
    <row r="573" spans="1:9" s="4" customFormat="1" ht="30.95" customHeight="1" x14ac:dyDescent="0.15">
      <c r="A573" s="216"/>
      <c r="B573" s="233"/>
      <c r="C573" s="32" t="s">
        <v>1919</v>
      </c>
      <c r="D573" s="27" t="s">
        <v>1920</v>
      </c>
      <c r="E573" s="27" t="s">
        <v>252</v>
      </c>
      <c r="F573" s="28" t="s">
        <v>1921</v>
      </c>
      <c r="G573" s="29" t="s">
        <v>1922</v>
      </c>
      <c r="H573" s="30">
        <v>6</v>
      </c>
      <c r="I573" s="74"/>
    </row>
    <row r="574" spans="1:9" s="4" customFormat="1" ht="30.95" customHeight="1" x14ac:dyDescent="0.15">
      <c r="A574" s="216"/>
      <c r="B574" s="233"/>
      <c r="C574" s="54" t="s">
        <v>1923</v>
      </c>
      <c r="D574" s="27" t="s">
        <v>1924</v>
      </c>
      <c r="E574" s="27" t="s">
        <v>256</v>
      </c>
      <c r="F574" s="28" t="s">
        <v>1925</v>
      </c>
      <c r="G574" s="29" t="s">
        <v>1926</v>
      </c>
      <c r="H574" s="30">
        <v>2</v>
      </c>
      <c r="I574" s="74"/>
    </row>
    <row r="575" spans="1:9" s="4" customFormat="1" ht="30.95" customHeight="1" x14ac:dyDescent="0.15">
      <c r="A575" s="216"/>
      <c r="B575" s="233"/>
      <c r="C575" s="32" t="s">
        <v>1927</v>
      </c>
      <c r="D575" s="27" t="s">
        <v>1928</v>
      </c>
      <c r="E575" s="27" t="s">
        <v>256</v>
      </c>
      <c r="F575" s="28" t="s">
        <v>1929</v>
      </c>
      <c r="G575" s="29" t="s">
        <v>1930</v>
      </c>
      <c r="H575" s="30">
        <v>2</v>
      </c>
      <c r="I575" s="74"/>
    </row>
    <row r="576" spans="1:9" s="4" customFormat="1" ht="30.95" customHeight="1" x14ac:dyDescent="0.15">
      <c r="A576" s="216"/>
      <c r="B576" s="233"/>
      <c r="C576" s="54" t="s">
        <v>1931</v>
      </c>
      <c r="D576" s="27" t="s">
        <v>1932</v>
      </c>
      <c r="E576" s="27" t="s">
        <v>256</v>
      </c>
      <c r="F576" s="28" t="s">
        <v>1933</v>
      </c>
      <c r="G576" s="29" t="s">
        <v>1934</v>
      </c>
      <c r="H576" s="30">
        <v>2</v>
      </c>
      <c r="I576" s="74"/>
    </row>
    <row r="577" spans="1:9" s="4" customFormat="1" ht="56.1" customHeight="1" x14ac:dyDescent="0.15">
      <c r="A577" s="216"/>
      <c r="B577" s="233"/>
      <c r="C577" s="32" t="s">
        <v>1935</v>
      </c>
      <c r="D577" s="27" t="s">
        <v>1936</v>
      </c>
      <c r="E577" s="27" t="s">
        <v>256</v>
      </c>
      <c r="F577" s="28" t="s">
        <v>1935</v>
      </c>
      <c r="G577" s="29" t="s">
        <v>1937</v>
      </c>
      <c r="H577" s="30">
        <v>2</v>
      </c>
      <c r="I577" s="74"/>
    </row>
    <row r="578" spans="1:9" s="4" customFormat="1" ht="30.95" customHeight="1" x14ac:dyDescent="0.15">
      <c r="A578" s="216"/>
      <c r="B578" s="226" t="s">
        <v>113</v>
      </c>
      <c r="C578" s="57" t="s">
        <v>1938</v>
      </c>
      <c r="D578" s="31"/>
      <c r="E578" s="27"/>
      <c r="F578" s="61"/>
      <c r="G578" s="110"/>
      <c r="H578" s="36">
        <f>SUM(H579,H582:H585)</f>
        <v>12</v>
      </c>
      <c r="I578" s="74"/>
    </row>
    <row r="579" spans="1:9" s="4" customFormat="1" ht="30.95" customHeight="1" x14ac:dyDescent="0.15">
      <c r="A579" s="216"/>
      <c r="B579" s="226"/>
      <c r="C579" s="253" t="s">
        <v>1939</v>
      </c>
      <c r="D579" s="33" t="s">
        <v>63</v>
      </c>
      <c r="E579" s="27"/>
      <c r="F579" s="28"/>
      <c r="G579" s="29"/>
      <c r="H579" s="36">
        <f>SUM(H580:H581)</f>
        <v>4</v>
      </c>
      <c r="I579" s="74"/>
    </row>
    <row r="580" spans="1:9" s="4" customFormat="1" ht="30.95" customHeight="1" x14ac:dyDescent="0.15">
      <c r="A580" s="216"/>
      <c r="B580" s="226"/>
      <c r="C580" s="253"/>
      <c r="D580" s="27" t="s">
        <v>1940</v>
      </c>
      <c r="E580" s="27" t="s">
        <v>256</v>
      </c>
      <c r="F580" s="28" t="s">
        <v>1941</v>
      </c>
      <c r="G580" s="29" t="s">
        <v>1942</v>
      </c>
      <c r="H580" s="30">
        <v>2</v>
      </c>
      <c r="I580" s="74"/>
    </row>
    <row r="581" spans="1:9" s="4" customFormat="1" ht="30.95" customHeight="1" x14ac:dyDescent="0.15">
      <c r="A581" s="216"/>
      <c r="B581" s="226"/>
      <c r="C581" s="253"/>
      <c r="D581" s="27" t="s">
        <v>1943</v>
      </c>
      <c r="E581" s="27" t="s">
        <v>256</v>
      </c>
      <c r="F581" s="28" t="s">
        <v>1944</v>
      </c>
      <c r="G581" s="29" t="s">
        <v>1945</v>
      </c>
      <c r="H581" s="30">
        <v>2</v>
      </c>
      <c r="I581" s="74"/>
    </row>
    <row r="582" spans="1:9" s="4" customFormat="1" ht="30.95" customHeight="1" x14ac:dyDescent="0.15">
      <c r="A582" s="216"/>
      <c r="B582" s="226"/>
      <c r="C582" s="32" t="s">
        <v>1946</v>
      </c>
      <c r="D582" s="27" t="s">
        <v>1947</v>
      </c>
      <c r="E582" s="27" t="s">
        <v>256</v>
      </c>
      <c r="F582" s="28" t="s">
        <v>1948</v>
      </c>
      <c r="G582" s="29" t="s">
        <v>1949</v>
      </c>
      <c r="H582" s="30">
        <v>2</v>
      </c>
      <c r="I582" s="74"/>
    </row>
    <row r="583" spans="1:9" s="4" customFormat="1" ht="30.95" customHeight="1" x14ac:dyDescent="0.15">
      <c r="A583" s="216"/>
      <c r="B583" s="226"/>
      <c r="C583" s="32" t="s">
        <v>1950</v>
      </c>
      <c r="D583" s="27" t="s">
        <v>1951</v>
      </c>
      <c r="E583" s="27" t="s">
        <v>256</v>
      </c>
      <c r="F583" s="28" t="s">
        <v>1952</v>
      </c>
      <c r="G583" s="29" t="s">
        <v>1953</v>
      </c>
      <c r="H583" s="30">
        <v>2</v>
      </c>
      <c r="I583" s="74"/>
    </row>
    <row r="584" spans="1:9" s="4" customFormat="1" ht="30.95" customHeight="1" x14ac:dyDescent="0.15">
      <c r="A584" s="216"/>
      <c r="B584" s="226"/>
      <c r="C584" s="32" t="s">
        <v>1954</v>
      </c>
      <c r="D584" s="27" t="s">
        <v>1955</v>
      </c>
      <c r="E584" s="27" t="s">
        <v>256</v>
      </c>
      <c r="F584" s="28" t="s">
        <v>1956</v>
      </c>
      <c r="G584" s="29" t="s">
        <v>1957</v>
      </c>
      <c r="H584" s="30">
        <v>2</v>
      </c>
      <c r="I584" s="74"/>
    </row>
    <row r="585" spans="1:9" s="4" customFormat="1" ht="30.95" customHeight="1" x14ac:dyDescent="0.15">
      <c r="A585" s="216"/>
      <c r="B585" s="226"/>
      <c r="C585" s="32" t="s">
        <v>1958</v>
      </c>
      <c r="D585" s="27" t="s">
        <v>1959</v>
      </c>
      <c r="E585" s="27" t="s">
        <v>256</v>
      </c>
      <c r="F585" s="28" t="s">
        <v>1960</v>
      </c>
      <c r="G585" s="29" t="s">
        <v>1961</v>
      </c>
      <c r="H585" s="30">
        <v>2</v>
      </c>
      <c r="I585" s="74"/>
    </row>
    <row r="586" spans="1:9" s="4" customFormat="1" ht="30.95" customHeight="1" x14ac:dyDescent="0.15">
      <c r="A586" s="216"/>
      <c r="B586" s="233" t="s">
        <v>114</v>
      </c>
      <c r="C586" s="57" t="s">
        <v>1962</v>
      </c>
      <c r="D586" s="27"/>
      <c r="E586" s="27"/>
      <c r="F586" s="28"/>
      <c r="G586" s="29"/>
      <c r="H586" s="36">
        <f>SUM(H587,H590:H591)</f>
        <v>12</v>
      </c>
      <c r="I586" s="74"/>
    </row>
    <row r="587" spans="1:9" s="4" customFormat="1" ht="30.95" customHeight="1" x14ac:dyDescent="0.15">
      <c r="A587" s="216"/>
      <c r="B587" s="233"/>
      <c r="C587" s="253" t="s">
        <v>1963</v>
      </c>
      <c r="D587" s="33" t="s">
        <v>63</v>
      </c>
      <c r="E587" s="27"/>
      <c r="F587" s="28"/>
      <c r="G587" s="29"/>
      <c r="H587" s="36">
        <f>SUM(H588:H589)</f>
        <v>8</v>
      </c>
      <c r="I587" s="74"/>
    </row>
    <row r="588" spans="1:9" s="4" customFormat="1" ht="30.95" customHeight="1" x14ac:dyDescent="0.15">
      <c r="A588" s="216"/>
      <c r="B588" s="233"/>
      <c r="C588" s="253"/>
      <c r="D588" s="27" t="s">
        <v>1964</v>
      </c>
      <c r="E588" s="27" t="s">
        <v>256</v>
      </c>
      <c r="F588" s="28" t="s">
        <v>1965</v>
      </c>
      <c r="G588" s="29" t="s">
        <v>1966</v>
      </c>
      <c r="H588" s="30">
        <v>2</v>
      </c>
      <c r="I588" s="74"/>
    </row>
    <row r="589" spans="1:9" s="4" customFormat="1" ht="30.95" customHeight="1" x14ac:dyDescent="0.15">
      <c r="A589" s="216"/>
      <c r="B589" s="233"/>
      <c r="C589" s="253"/>
      <c r="D589" s="27" t="s">
        <v>1967</v>
      </c>
      <c r="E589" s="27" t="s">
        <v>252</v>
      </c>
      <c r="F589" s="28" t="s">
        <v>1968</v>
      </c>
      <c r="G589" s="29" t="s">
        <v>1969</v>
      </c>
      <c r="H589" s="30">
        <v>6</v>
      </c>
      <c r="I589" s="74"/>
    </row>
    <row r="590" spans="1:9" s="4" customFormat="1" ht="30.95" customHeight="1" x14ac:dyDescent="0.15">
      <c r="A590" s="216"/>
      <c r="B590" s="233"/>
      <c r="C590" s="32" t="s">
        <v>1970</v>
      </c>
      <c r="D590" s="27" t="s">
        <v>1971</v>
      </c>
      <c r="E590" s="27" t="s">
        <v>256</v>
      </c>
      <c r="F590" s="28" t="s">
        <v>1972</v>
      </c>
      <c r="G590" s="29" t="s">
        <v>1973</v>
      </c>
      <c r="H590" s="30">
        <v>2</v>
      </c>
      <c r="I590" s="74"/>
    </row>
    <row r="591" spans="1:9" s="4" customFormat="1" ht="30.95" customHeight="1" x14ac:dyDescent="0.15">
      <c r="A591" s="216"/>
      <c r="B591" s="233"/>
      <c r="C591" s="32" t="s">
        <v>1974</v>
      </c>
      <c r="D591" s="27" t="s">
        <v>1975</v>
      </c>
      <c r="E591" s="27" t="s">
        <v>256</v>
      </c>
      <c r="F591" s="28" t="s">
        <v>1976</v>
      </c>
      <c r="G591" s="29" t="s">
        <v>1977</v>
      </c>
      <c r="H591" s="30">
        <v>2</v>
      </c>
      <c r="I591" s="74"/>
    </row>
    <row r="592" spans="1:9" s="4" customFormat="1" ht="30.95" customHeight="1" x14ac:dyDescent="0.15">
      <c r="A592" s="216"/>
      <c r="B592" s="233" t="s">
        <v>115</v>
      </c>
      <c r="C592" s="57" t="s">
        <v>1978</v>
      </c>
      <c r="D592" s="31"/>
      <c r="E592" s="27"/>
      <c r="F592" s="61"/>
      <c r="G592" s="110"/>
      <c r="H592" s="36">
        <f>SUM(H593,H596:H600)</f>
        <v>18</v>
      </c>
      <c r="I592" s="74"/>
    </row>
    <row r="593" spans="1:9" s="4" customFormat="1" ht="30.95" customHeight="1" x14ac:dyDescent="0.15">
      <c r="A593" s="216"/>
      <c r="B593" s="233"/>
      <c r="C593" s="248" t="s">
        <v>1979</v>
      </c>
      <c r="D593" s="27" t="s">
        <v>63</v>
      </c>
      <c r="E593" s="27"/>
      <c r="F593" s="28"/>
      <c r="G593" s="29"/>
      <c r="H593" s="36">
        <f>SUM(H594:H595)</f>
        <v>8</v>
      </c>
      <c r="I593" s="74"/>
    </row>
    <row r="594" spans="1:9" s="4" customFormat="1" ht="30.95" customHeight="1" x14ac:dyDescent="0.15">
      <c r="A594" s="216"/>
      <c r="B594" s="233"/>
      <c r="C594" s="248"/>
      <c r="D594" s="27" t="s">
        <v>1980</v>
      </c>
      <c r="E594" s="27" t="s">
        <v>252</v>
      </c>
      <c r="F594" s="28" t="s">
        <v>1981</v>
      </c>
      <c r="G594" s="29" t="s">
        <v>1982</v>
      </c>
      <c r="H594" s="30">
        <v>6</v>
      </c>
      <c r="I594" s="74"/>
    </row>
    <row r="595" spans="1:9" s="4" customFormat="1" ht="30.95" customHeight="1" x14ac:dyDescent="0.15">
      <c r="A595" s="216"/>
      <c r="B595" s="233"/>
      <c r="C595" s="248"/>
      <c r="D595" s="27" t="s">
        <v>1983</v>
      </c>
      <c r="E595" s="27" t="s">
        <v>256</v>
      </c>
      <c r="F595" s="28" t="s">
        <v>1984</v>
      </c>
      <c r="G595" s="29" t="s">
        <v>1985</v>
      </c>
      <c r="H595" s="30">
        <v>2</v>
      </c>
      <c r="I595" s="74"/>
    </row>
    <row r="596" spans="1:9" s="4" customFormat="1" ht="30.95" customHeight="1" x14ac:dyDescent="0.15">
      <c r="A596" s="216"/>
      <c r="B596" s="233"/>
      <c r="C596" s="32" t="s">
        <v>1986</v>
      </c>
      <c r="D596" s="27" t="s">
        <v>1987</v>
      </c>
      <c r="E596" s="27" t="s">
        <v>256</v>
      </c>
      <c r="F596" s="28" t="s">
        <v>1988</v>
      </c>
      <c r="G596" s="29" t="s">
        <v>1989</v>
      </c>
      <c r="H596" s="30">
        <v>2</v>
      </c>
      <c r="I596" s="74"/>
    </row>
    <row r="597" spans="1:9" s="4" customFormat="1" ht="30.95" customHeight="1" x14ac:dyDescent="0.15">
      <c r="A597" s="216"/>
      <c r="B597" s="233"/>
      <c r="C597" s="32" t="s">
        <v>1990</v>
      </c>
      <c r="D597" s="27" t="s">
        <v>1991</v>
      </c>
      <c r="E597" s="27" t="s">
        <v>256</v>
      </c>
      <c r="F597" s="28" t="s">
        <v>1992</v>
      </c>
      <c r="G597" s="29" t="s">
        <v>1993</v>
      </c>
      <c r="H597" s="30">
        <v>2</v>
      </c>
      <c r="I597" s="74"/>
    </row>
    <row r="598" spans="1:9" s="4" customFormat="1" ht="30.95" customHeight="1" x14ac:dyDescent="0.15">
      <c r="A598" s="216"/>
      <c r="B598" s="233"/>
      <c r="C598" s="32" t="s">
        <v>1994</v>
      </c>
      <c r="D598" s="27" t="s">
        <v>1995</v>
      </c>
      <c r="E598" s="27" t="s">
        <v>256</v>
      </c>
      <c r="F598" s="28" t="s">
        <v>1996</v>
      </c>
      <c r="G598" s="29" t="s">
        <v>1997</v>
      </c>
      <c r="H598" s="30">
        <v>2</v>
      </c>
      <c r="I598" s="74"/>
    </row>
    <row r="599" spans="1:9" s="4" customFormat="1" ht="30.95" customHeight="1" x14ac:dyDescent="0.15">
      <c r="A599" s="216"/>
      <c r="B599" s="233"/>
      <c r="C599" s="32" t="s">
        <v>1998</v>
      </c>
      <c r="D599" s="27" t="s">
        <v>1999</v>
      </c>
      <c r="E599" s="27" t="s">
        <v>256</v>
      </c>
      <c r="F599" s="28" t="s">
        <v>2000</v>
      </c>
      <c r="G599" s="29" t="s">
        <v>2001</v>
      </c>
      <c r="H599" s="30">
        <v>2</v>
      </c>
      <c r="I599" s="74"/>
    </row>
    <row r="600" spans="1:9" s="4" customFormat="1" ht="30.95" customHeight="1" x14ac:dyDescent="0.15">
      <c r="A600" s="216"/>
      <c r="B600" s="233"/>
      <c r="C600" s="32" t="s">
        <v>2002</v>
      </c>
      <c r="D600" s="27" t="s">
        <v>2003</v>
      </c>
      <c r="E600" s="27" t="s">
        <v>256</v>
      </c>
      <c r="F600" s="28" t="s">
        <v>2004</v>
      </c>
      <c r="G600" s="29" t="s">
        <v>2005</v>
      </c>
      <c r="H600" s="30">
        <v>2</v>
      </c>
      <c r="I600" s="74"/>
    </row>
    <row r="601" spans="1:9" s="4" customFormat="1" ht="30.95" customHeight="1" x14ac:dyDescent="0.15">
      <c r="A601" s="216"/>
      <c r="B601" s="233" t="s">
        <v>116</v>
      </c>
      <c r="C601" s="57" t="s">
        <v>2006</v>
      </c>
      <c r="D601" s="31"/>
      <c r="E601" s="27"/>
      <c r="F601" s="61"/>
      <c r="G601" s="29"/>
      <c r="H601" s="36">
        <f>SUM(H602,H603,H606:H610)</f>
        <v>20</v>
      </c>
      <c r="I601" s="74"/>
    </row>
    <row r="602" spans="1:9" s="4" customFormat="1" ht="30.95" customHeight="1" x14ac:dyDescent="0.15">
      <c r="A602" s="216"/>
      <c r="B602" s="233"/>
      <c r="C602" s="54" t="s">
        <v>2007</v>
      </c>
      <c r="D602" s="27" t="s">
        <v>2008</v>
      </c>
      <c r="E602" s="27" t="s">
        <v>252</v>
      </c>
      <c r="F602" s="28" t="s">
        <v>2009</v>
      </c>
      <c r="G602" s="29" t="s">
        <v>2010</v>
      </c>
      <c r="H602" s="30">
        <v>6</v>
      </c>
      <c r="I602" s="74"/>
    </row>
    <row r="603" spans="1:9" s="4" customFormat="1" ht="30.95" customHeight="1" x14ac:dyDescent="0.15">
      <c r="A603" s="216"/>
      <c r="B603" s="233"/>
      <c r="C603" s="246" t="s">
        <v>2011</v>
      </c>
      <c r="D603" s="75" t="s">
        <v>63</v>
      </c>
      <c r="E603" s="27"/>
      <c r="F603" s="54"/>
      <c r="G603" s="115"/>
      <c r="H603" s="36">
        <f>SUM(H604:H605)</f>
        <v>4</v>
      </c>
      <c r="I603" s="74"/>
    </row>
    <row r="604" spans="1:9" s="4" customFormat="1" ht="30.95" customHeight="1" x14ac:dyDescent="0.15">
      <c r="A604" s="216"/>
      <c r="B604" s="233"/>
      <c r="C604" s="246"/>
      <c r="D604" s="27" t="s">
        <v>2012</v>
      </c>
      <c r="E604" s="27" t="s">
        <v>256</v>
      </c>
      <c r="F604" s="28" t="s">
        <v>2013</v>
      </c>
      <c r="G604" s="29" t="s">
        <v>2014</v>
      </c>
      <c r="H604" s="30">
        <v>2</v>
      </c>
      <c r="I604" s="74"/>
    </row>
    <row r="605" spans="1:9" s="4" customFormat="1" ht="30.95" customHeight="1" x14ac:dyDescent="0.15">
      <c r="A605" s="216"/>
      <c r="B605" s="233"/>
      <c r="C605" s="246"/>
      <c r="D605" s="27" t="s">
        <v>2015</v>
      </c>
      <c r="E605" s="27" t="s">
        <v>256</v>
      </c>
      <c r="F605" s="28" t="s">
        <v>2016</v>
      </c>
      <c r="G605" s="29" t="s">
        <v>2017</v>
      </c>
      <c r="H605" s="30">
        <v>2</v>
      </c>
      <c r="I605" s="74"/>
    </row>
    <row r="606" spans="1:9" s="4" customFormat="1" ht="30.95" customHeight="1" x14ac:dyDescent="0.15">
      <c r="A606" s="216"/>
      <c r="B606" s="233"/>
      <c r="C606" s="32" t="s">
        <v>2018</v>
      </c>
      <c r="D606" s="27" t="s">
        <v>2019</v>
      </c>
      <c r="E606" s="27" t="s">
        <v>256</v>
      </c>
      <c r="F606" s="28" t="s">
        <v>2020</v>
      </c>
      <c r="G606" s="29" t="s">
        <v>2021</v>
      </c>
      <c r="H606" s="30">
        <v>2</v>
      </c>
      <c r="I606" s="74"/>
    </row>
    <row r="607" spans="1:9" s="4" customFormat="1" ht="30.95" customHeight="1" x14ac:dyDescent="0.15">
      <c r="A607" s="216"/>
      <c r="B607" s="233"/>
      <c r="C607" s="32" t="s">
        <v>2022</v>
      </c>
      <c r="D607" s="27" t="s">
        <v>2023</v>
      </c>
      <c r="E607" s="27" t="s">
        <v>256</v>
      </c>
      <c r="F607" s="28" t="s">
        <v>2024</v>
      </c>
      <c r="G607" s="29" t="s">
        <v>2025</v>
      </c>
      <c r="H607" s="30">
        <v>2</v>
      </c>
      <c r="I607" s="74"/>
    </row>
    <row r="608" spans="1:9" s="4" customFormat="1" ht="30.95" customHeight="1" x14ac:dyDescent="0.15">
      <c r="A608" s="216"/>
      <c r="B608" s="233"/>
      <c r="C608" s="32" t="s">
        <v>2026</v>
      </c>
      <c r="D608" s="27" t="s">
        <v>2027</v>
      </c>
      <c r="E608" s="27" t="s">
        <v>256</v>
      </c>
      <c r="F608" s="28" t="s">
        <v>2028</v>
      </c>
      <c r="G608" s="29" t="s">
        <v>2029</v>
      </c>
      <c r="H608" s="30">
        <v>2</v>
      </c>
      <c r="I608" s="74"/>
    </row>
    <row r="609" spans="1:9" s="4" customFormat="1" ht="30.95" customHeight="1" x14ac:dyDescent="0.15">
      <c r="A609" s="216"/>
      <c r="B609" s="233"/>
      <c r="C609" s="32" t="s">
        <v>2030</v>
      </c>
      <c r="D609" s="27" t="s">
        <v>2031</v>
      </c>
      <c r="E609" s="27" t="s">
        <v>256</v>
      </c>
      <c r="F609" s="28" t="s">
        <v>2032</v>
      </c>
      <c r="G609" s="29" t="s">
        <v>2033</v>
      </c>
      <c r="H609" s="30">
        <v>2</v>
      </c>
      <c r="I609" s="74"/>
    </row>
    <row r="610" spans="1:9" s="4" customFormat="1" ht="30.95" customHeight="1" x14ac:dyDescent="0.15">
      <c r="A610" s="216"/>
      <c r="B610" s="233"/>
      <c r="C610" s="32" t="s">
        <v>2034</v>
      </c>
      <c r="D610" s="27" t="s">
        <v>2035</v>
      </c>
      <c r="E610" s="27" t="s">
        <v>256</v>
      </c>
      <c r="F610" s="28" t="s">
        <v>2034</v>
      </c>
      <c r="G610" s="29" t="s">
        <v>2036</v>
      </c>
      <c r="H610" s="30">
        <v>2</v>
      </c>
      <c r="I610" s="74"/>
    </row>
    <row r="611" spans="1:9" s="4" customFormat="1" ht="30.95" customHeight="1" x14ac:dyDescent="0.15">
      <c r="A611" s="216"/>
      <c r="B611" s="233" t="s">
        <v>117</v>
      </c>
      <c r="C611" s="57" t="s">
        <v>2037</v>
      </c>
      <c r="D611" s="27"/>
      <c r="E611" s="27"/>
      <c r="F611" s="28"/>
      <c r="G611" s="29"/>
      <c r="H611" s="36">
        <f>SUM(H612,H613,H616,H619:H627)</f>
        <v>36</v>
      </c>
      <c r="I611" s="74"/>
    </row>
    <row r="612" spans="1:9" s="4" customFormat="1" ht="30.95" customHeight="1" x14ac:dyDescent="0.15">
      <c r="A612" s="216"/>
      <c r="B612" s="233"/>
      <c r="C612" s="54" t="s">
        <v>2038</v>
      </c>
      <c r="D612" s="27" t="s">
        <v>2039</v>
      </c>
      <c r="E612" s="27" t="s">
        <v>252</v>
      </c>
      <c r="F612" s="28" t="s">
        <v>2040</v>
      </c>
      <c r="G612" s="29" t="s">
        <v>2041</v>
      </c>
      <c r="H612" s="30">
        <v>6</v>
      </c>
      <c r="I612" s="74"/>
    </row>
    <row r="613" spans="1:9" s="4" customFormat="1" ht="30.95" customHeight="1" x14ac:dyDescent="0.15">
      <c r="A613" s="216"/>
      <c r="B613" s="233"/>
      <c r="C613" s="272" t="s">
        <v>2042</v>
      </c>
      <c r="D613" s="67" t="s">
        <v>63</v>
      </c>
      <c r="E613" s="119"/>
      <c r="F613" s="120"/>
      <c r="G613" s="29"/>
      <c r="H613" s="121">
        <f>SUM(H614:H615)</f>
        <v>8</v>
      </c>
      <c r="I613" s="74"/>
    </row>
    <row r="614" spans="1:9" s="4" customFormat="1" ht="30.95" customHeight="1" x14ac:dyDescent="0.15">
      <c r="A614" s="216"/>
      <c r="B614" s="233"/>
      <c r="C614" s="272"/>
      <c r="D614" s="27" t="s">
        <v>2043</v>
      </c>
      <c r="E614" s="27" t="s">
        <v>252</v>
      </c>
      <c r="F614" s="28" t="s">
        <v>2044</v>
      </c>
      <c r="G614" s="29" t="s">
        <v>2045</v>
      </c>
      <c r="H614" s="30">
        <v>6</v>
      </c>
      <c r="I614" s="74"/>
    </row>
    <row r="615" spans="1:9" s="4" customFormat="1" ht="30.95" customHeight="1" x14ac:dyDescent="0.15">
      <c r="A615" s="216"/>
      <c r="B615" s="233"/>
      <c r="C615" s="272"/>
      <c r="D615" s="27" t="s">
        <v>2046</v>
      </c>
      <c r="E615" s="27" t="s">
        <v>256</v>
      </c>
      <c r="F615" s="28" t="s">
        <v>2047</v>
      </c>
      <c r="G615" s="29" t="s">
        <v>2048</v>
      </c>
      <c r="H615" s="30">
        <v>2</v>
      </c>
      <c r="I615" s="74"/>
    </row>
    <row r="616" spans="1:9" s="4" customFormat="1" ht="30.95" customHeight="1" x14ac:dyDescent="0.15">
      <c r="A616" s="216"/>
      <c r="B616" s="233"/>
      <c r="C616" s="253" t="s">
        <v>2049</v>
      </c>
      <c r="D616" s="67" t="s">
        <v>63</v>
      </c>
      <c r="E616" s="119"/>
      <c r="F616" s="120"/>
      <c r="G616" s="29"/>
      <c r="H616" s="121">
        <f>SUM(H617:H618)</f>
        <v>4</v>
      </c>
      <c r="I616" s="74"/>
    </row>
    <row r="617" spans="1:9" s="4" customFormat="1" ht="30.95" customHeight="1" x14ac:dyDescent="0.15">
      <c r="A617" s="216"/>
      <c r="B617" s="233"/>
      <c r="C617" s="253"/>
      <c r="D617" s="27" t="s">
        <v>2050</v>
      </c>
      <c r="E617" s="27" t="s">
        <v>256</v>
      </c>
      <c r="F617" s="28" t="s">
        <v>2051</v>
      </c>
      <c r="G617" s="29" t="s">
        <v>2052</v>
      </c>
      <c r="H617" s="30">
        <v>2</v>
      </c>
      <c r="I617" s="74"/>
    </row>
    <row r="618" spans="1:9" s="4" customFormat="1" ht="30.95" customHeight="1" x14ac:dyDescent="0.15">
      <c r="A618" s="216"/>
      <c r="B618" s="233"/>
      <c r="C618" s="253"/>
      <c r="D618" s="27" t="s">
        <v>2053</v>
      </c>
      <c r="E618" s="27" t="s">
        <v>256</v>
      </c>
      <c r="F618" s="28" t="s">
        <v>2054</v>
      </c>
      <c r="G618" s="29" t="s">
        <v>2055</v>
      </c>
      <c r="H618" s="30">
        <v>2</v>
      </c>
      <c r="I618" s="74"/>
    </row>
    <row r="619" spans="1:9" s="4" customFormat="1" ht="30.95" customHeight="1" x14ac:dyDescent="0.15">
      <c r="A619" s="216"/>
      <c r="B619" s="233"/>
      <c r="C619" s="28" t="s">
        <v>2056</v>
      </c>
      <c r="D619" s="27" t="s">
        <v>2057</v>
      </c>
      <c r="E619" s="27" t="s">
        <v>256</v>
      </c>
      <c r="F619" s="28" t="s">
        <v>2058</v>
      </c>
      <c r="G619" s="29" t="s">
        <v>2059</v>
      </c>
      <c r="H619" s="30">
        <v>2</v>
      </c>
      <c r="I619" s="74"/>
    </row>
    <row r="620" spans="1:9" s="4" customFormat="1" ht="30.95" customHeight="1" x14ac:dyDescent="0.15">
      <c r="A620" s="216"/>
      <c r="B620" s="233"/>
      <c r="C620" s="28" t="s">
        <v>2060</v>
      </c>
      <c r="D620" s="27" t="s">
        <v>2061</v>
      </c>
      <c r="E620" s="27" t="s">
        <v>256</v>
      </c>
      <c r="F620" s="28" t="s">
        <v>2062</v>
      </c>
      <c r="G620" s="29" t="s">
        <v>2063</v>
      </c>
      <c r="H620" s="30">
        <v>2</v>
      </c>
      <c r="I620" s="74"/>
    </row>
    <row r="621" spans="1:9" s="4" customFormat="1" ht="30.95" customHeight="1" x14ac:dyDescent="0.15">
      <c r="A621" s="216"/>
      <c r="B621" s="233"/>
      <c r="C621" s="28" t="s">
        <v>2064</v>
      </c>
      <c r="D621" s="27" t="s">
        <v>2065</v>
      </c>
      <c r="E621" s="27" t="s">
        <v>256</v>
      </c>
      <c r="F621" s="28" t="s">
        <v>2066</v>
      </c>
      <c r="G621" s="29" t="s">
        <v>2067</v>
      </c>
      <c r="H621" s="30">
        <v>2</v>
      </c>
      <c r="I621" s="74"/>
    </row>
    <row r="622" spans="1:9" s="4" customFormat="1" ht="30.95" customHeight="1" x14ac:dyDescent="0.15">
      <c r="A622" s="216"/>
      <c r="B622" s="233"/>
      <c r="C622" s="28" t="s">
        <v>2068</v>
      </c>
      <c r="D622" s="27" t="s">
        <v>2069</v>
      </c>
      <c r="E622" s="27" t="s">
        <v>256</v>
      </c>
      <c r="F622" s="28" t="s">
        <v>2070</v>
      </c>
      <c r="G622" s="29" t="s">
        <v>2071</v>
      </c>
      <c r="H622" s="30">
        <v>2</v>
      </c>
      <c r="I622" s="74"/>
    </row>
    <row r="623" spans="1:9" s="4" customFormat="1" ht="30.95" customHeight="1" x14ac:dyDescent="0.15">
      <c r="A623" s="216"/>
      <c r="B623" s="233"/>
      <c r="C623" s="28" t="s">
        <v>2072</v>
      </c>
      <c r="D623" s="27" t="s">
        <v>2073</v>
      </c>
      <c r="E623" s="27" t="s">
        <v>256</v>
      </c>
      <c r="F623" s="28" t="s">
        <v>2074</v>
      </c>
      <c r="G623" s="29" t="s">
        <v>2075</v>
      </c>
      <c r="H623" s="30">
        <v>2</v>
      </c>
      <c r="I623" s="74"/>
    </row>
    <row r="624" spans="1:9" s="4" customFormat="1" ht="30.95" customHeight="1" x14ac:dyDescent="0.15">
      <c r="A624" s="216"/>
      <c r="B624" s="233"/>
      <c r="C624" s="28" t="s">
        <v>2076</v>
      </c>
      <c r="D624" s="27" t="s">
        <v>2077</v>
      </c>
      <c r="E624" s="27" t="s">
        <v>256</v>
      </c>
      <c r="F624" s="28" t="s">
        <v>2078</v>
      </c>
      <c r="G624" s="29" t="s">
        <v>2079</v>
      </c>
      <c r="H624" s="30">
        <v>2</v>
      </c>
      <c r="I624" s="74"/>
    </row>
    <row r="625" spans="1:9" s="4" customFormat="1" ht="30.95" customHeight="1" x14ac:dyDescent="0.15">
      <c r="A625" s="216"/>
      <c r="B625" s="233"/>
      <c r="C625" s="28" t="s">
        <v>2080</v>
      </c>
      <c r="D625" s="27" t="s">
        <v>2081</v>
      </c>
      <c r="E625" s="27" t="s">
        <v>256</v>
      </c>
      <c r="F625" s="28" t="s">
        <v>2082</v>
      </c>
      <c r="G625" s="29" t="s">
        <v>2083</v>
      </c>
      <c r="H625" s="30">
        <v>2</v>
      </c>
      <c r="I625" s="74"/>
    </row>
    <row r="626" spans="1:9" s="4" customFormat="1" ht="30.95" customHeight="1" x14ac:dyDescent="0.15">
      <c r="A626" s="216"/>
      <c r="B626" s="233"/>
      <c r="C626" s="28" t="s">
        <v>2084</v>
      </c>
      <c r="D626" s="27" t="s">
        <v>2085</v>
      </c>
      <c r="E626" s="27" t="s">
        <v>256</v>
      </c>
      <c r="F626" s="28" t="s">
        <v>2086</v>
      </c>
      <c r="G626" s="29" t="s">
        <v>2087</v>
      </c>
      <c r="H626" s="30">
        <v>2</v>
      </c>
      <c r="I626" s="74"/>
    </row>
    <row r="627" spans="1:9" s="4" customFormat="1" ht="30.95" customHeight="1" x14ac:dyDescent="0.15">
      <c r="A627" s="216"/>
      <c r="B627" s="233"/>
      <c r="C627" s="28" t="s">
        <v>2088</v>
      </c>
      <c r="D627" s="27" t="s">
        <v>2089</v>
      </c>
      <c r="E627" s="27" t="s">
        <v>256</v>
      </c>
      <c r="F627" s="28" t="s">
        <v>2090</v>
      </c>
      <c r="G627" s="29" t="s">
        <v>2091</v>
      </c>
      <c r="H627" s="30">
        <v>2</v>
      </c>
      <c r="I627" s="74"/>
    </row>
    <row r="628" spans="1:9" s="4" customFormat="1" ht="30.95" customHeight="1" x14ac:dyDescent="0.15">
      <c r="A628" s="216"/>
      <c r="B628" s="233" t="s">
        <v>118</v>
      </c>
      <c r="C628" s="57" t="s">
        <v>2092</v>
      </c>
      <c r="D628" s="27"/>
      <c r="E628" s="27"/>
      <c r="F628" s="28"/>
      <c r="G628" s="29"/>
      <c r="H628" s="36">
        <f>SUM(H629,H630,H633,H638,H642:H645)</f>
        <v>32</v>
      </c>
      <c r="I628" s="74"/>
    </row>
    <row r="629" spans="1:9" s="4" customFormat="1" ht="30.95" customHeight="1" x14ac:dyDescent="0.15">
      <c r="A629" s="216"/>
      <c r="B629" s="233"/>
      <c r="C629" s="28" t="s">
        <v>2093</v>
      </c>
      <c r="D629" s="27" t="s">
        <v>2094</v>
      </c>
      <c r="E629" s="27" t="s">
        <v>252</v>
      </c>
      <c r="F629" s="28" t="s">
        <v>2095</v>
      </c>
      <c r="G629" s="29" t="s">
        <v>2096</v>
      </c>
      <c r="H629" s="30">
        <v>6</v>
      </c>
      <c r="I629" s="74"/>
    </row>
    <row r="630" spans="1:9" s="4" customFormat="1" ht="30.95" customHeight="1" x14ac:dyDescent="0.15">
      <c r="A630" s="216"/>
      <c r="B630" s="233"/>
      <c r="C630" s="272" t="s">
        <v>2097</v>
      </c>
      <c r="D630" s="27" t="s">
        <v>63</v>
      </c>
      <c r="E630" s="27"/>
      <c r="F630" s="28"/>
      <c r="G630" s="29"/>
      <c r="H630" s="36">
        <f>SUM(H631:H632)</f>
        <v>4</v>
      </c>
      <c r="I630" s="74"/>
    </row>
    <row r="631" spans="1:9" s="4" customFormat="1" ht="30.95" customHeight="1" x14ac:dyDescent="0.15">
      <c r="A631" s="216"/>
      <c r="B631" s="233"/>
      <c r="C631" s="272"/>
      <c r="D631" s="27" t="s">
        <v>2098</v>
      </c>
      <c r="E631" s="27" t="s">
        <v>256</v>
      </c>
      <c r="F631" s="28" t="s">
        <v>2099</v>
      </c>
      <c r="G631" s="29" t="s">
        <v>2100</v>
      </c>
      <c r="H631" s="30">
        <v>2</v>
      </c>
      <c r="I631" s="74"/>
    </row>
    <row r="632" spans="1:9" s="4" customFormat="1" ht="30.95" customHeight="1" x14ac:dyDescent="0.15">
      <c r="A632" s="216"/>
      <c r="B632" s="233"/>
      <c r="C632" s="272"/>
      <c r="D632" s="27" t="s">
        <v>2101</v>
      </c>
      <c r="E632" s="27" t="s">
        <v>256</v>
      </c>
      <c r="F632" s="28" t="s">
        <v>2097</v>
      </c>
      <c r="G632" s="29" t="s">
        <v>2102</v>
      </c>
      <c r="H632" s="30">
        <v>2</v>
      </c>
      <c r="I632" s="74"/>
    </row>
    <row r="633" spans="1:9" s="4" customFormat="1" ht="30.95" customHeight="1" x14ac:dyDescent="0.15">
      <c r="A633" s="216"/>
      <c r="B633" s="233"/>
      <c r="C633" s="253" t="s">
        <v>2103</v>
      </c>
      <c r="D633" s="27" t="s">
        <v>63</v>
      </c>
      <c r="E633" s="27"/>
      <c r="F633" s="28"/>
      <c r="G633" s="29"/>
      <c r="H633" s="36">
        <f>SUM(H634:H637)</f>
        <v>8</v>
      </c>
      <c r="I633" s="74"/>
    </row>
    <row r="634" spans="1:9" s="4" customFormat="1" ht="30.95" customHeight="1" x14ac:dyDescent="0.15">
      <c r="A634" s="216"/>
      <c r="B634" s="233"/>
      <c r="C634" s="253"/>
      <c r="D634" s="27" t="s">
        <v>2104</v>
      </c>
      <c r="E634" s="27" t="s">
        <v>256</v>
      </c>
      <c r="F634" s="28" t="s">
        <v>2105</v>
      </c>
      <c r="G634" s="29" t="s">
        <v>2106</v>
      </c>
      <c r="H634" s="30">
        <v>2</v>
      </c>
      <c r="I634" s="74"/>
    </row>
    <row r="635" spans="1:9" s="4" customFormat="1" ht="30.95" customHeight="1" x14ac:dyDescent="0.15">
      <c r="A635" s="216"/>
      <c r="B635" s="233"/>
      <c r="C635" s="253"/>
      <c r="D635" s="27" t="s">
        <v>2107</v>
      </c>
      <c r="E635" s="27" t="s">
        <v>256</v>
      </c>
      <c r="F635" s="28" t="s">
        <v>2108</v>
      </c>
      <c r="G635" s="29" t="s">
        <v>2109</v>
      </c>
      <c r="H635" s="30">
        <v>2</v>
      </c>
      <c r="I635" s="74"/>
    </row>
    <row r="636" spans="1:9" s="4" customFormat="1" ht="30.95" customHeight="1" x14ac:dyDescent="0.15">
      <c r="A636" s="216"/>
      <c r="B636" s="233"/>
      <c r="C636" s="253"/>
      <c r="D636" s="27" t="s">
        <v>2110</v>
      </c>
      <c r="E636" s="27" t="s">
        <v>256</v>
      </c>
      <c r="F636" s="28" t="s">
        <v>2111</v>
      </c>
      <c r="G636" s="29" t="s">
        <v>2112</v>
      </c>
      <c r="H636" s="30">
        <v>2</v>
      </c>
      <c r="I636" s="74"/>
    </row>
    <row r="637" spans="1:9" s="4" customFormat="1" ht="30.95" customHeight="1" x14ac:dyDescent="0.15">
      <c r="A637" s="216"/>
      <c r="B637" s="233"/>
      <c r="C637" s="253"/>
      <c r="D637" s="27" t="s">
        <v>2113</v>
      </c>
      <c r="E637" s="27" t="s">
        <v>256</v>
      </c>
      <c r="F637" s="28" t="s">
        <v>2114</v>
      </c>
      <c r="G637" s="29" t="s">
        <v>2115</v>
      </c>
      <c r="H637" s="30">
        <v>2</v>
      </c>
      <c r="I637" s="74"/>
    </row>
    <row r="638" spans="1:9" s="4" customFormat="1" ht="30.95" customHeight="1" x14ac:dyDescent="0.15">
      <c r="A638" s="216"/>
      <c r="B638" s="233"/>
      <c r="C638" s="253" t="s">
        <v>2116</v>
      </c>
      <c r="D638" s="27" t="s">
        <v>63</v>
      </c>
      <c r="E638" s="27"/>
      <c r="F638" s="28"/>
      <c r="G638" s="29"/>
      <c r="H638" s="36">
        <f>SUM(H639:H641)</f>
        <v>6</v>
      </c>
      <c r="I638" s="74"/>
    </row>
    <row r="639" spans="1:9" s="4" customFormat="1" ht="30.95" customHeight="1" x14ac:dyDescent="0.15">
      <c r="A639" s="216"/>
      <c r="B639" s="233"/>
      <c r="C639" s="253"/>
      <c r="D639" s="27" t="s">
        <v>2117</v>
      </c>
      <c r="E639" s="27" t="s">
        <v>256</v>
      </c>
      <c r="F639" s="28" t="s">
        <v>2118</v>
      </c>
      <c r="G639" s="29" t="s">
        <v>2119</v>
      </c>
      <c r="H639" s="30">
        <v>2</v>
      </c>
      <c r="I639" s="74"/>
    </row>
    <row r="640" spans="1:9" s="4" customFormat="1" ht="30.95" customHeight="1" x14ac:dyDescent="0.15">
      <c r="A640" s="216"/>
      <c r="B640" s="233"/>
      <c r="C640" s="253"/>
      <c r="D640" s="27" t="s">
        <v>2120</v>
      </c>
      <c r="E640" s="27" t="s">
        <v>256</v>
      </c>
      <c r="F640" s="28" t="s">
        <v>2121</v>
      </c>
      <c r="G640" s="29" t="s">
        <v>2122</v>
      </c>
      <c r="H640" s="30">
        <v>2</v>
      </c>
      <c r="I640" s="74"/>
    </row>
    <row r="641" spans="1:9" s="4" customFormat="1" ht="30.95" customHeight="1" x14ac:dyDescent="0.15">
      <c r="A641" s="216"/>
      <c r="B641" s="233"/>
      <c r="C641" s="253"/>
      <c r="D641" s="27" t="s">
        <v>2123</v>
      </c>
      <c r="E641" s="27" t="s">
        <v>256</v>
      </c>
      <c r="F641" s="28" t="s">
        <v>2124</v>
      </c>
      <c r="G641" s="29" t="s">
        <v>2125</v>
      </c>
      <c r="H641" s="30">
        <v>2</v>
      </c>
      <c r="I641" s="74"/>
    </row>
    <row r="642" spans="1:9" s="4" customFormat="1" ht="30.95" customHeight="1" x14ac:dyDescent="0.15">
      <c r="A642" s="216"/>
      <c r="B642" s="233"/>
      <c r="C642" s="32" t="s">
        <v>2126</v>
      </c>
      <c r="D642" s="27" t="s">
        <v>2127</v>
      </c>
      <c r="E642" s="27" t="s">
        <v>256</v>
      </c>
      <c r="F642" s="28" t="s">
        <v>2128</v>
      </c>
      <c r="G642" s="29" t="s">
        <v>2129</v>
      </c>
      <c r="H642" s="30">
        <v>2</v>
      </c>
      <c r="I642" s="74"/>
    </row>
    <row r="643" spans="1:9" s="4" customFormat="1" ht="30.95" customHeight="1" x14ac:dyDescent="0.15">
      <c r="A643" s="216"/>
      <c r="B643" s="233"/>
      <c r="C643" s="32" t="s">
        <v>2130</v>
      </c>
      <c r="D643" s="27" t="s">
        <v>2131</v>
      </c>
      <c r="E643" s="27" t="s">
        <v>256</v>
      </c>
      <c r="F643" s="28" t="s">
        <v>2132</v>
      </c>
      <c r="G643" s="29" t="s">
        <v>2133</v>
      </c>
      <c r="H643" s="30">
        <v>2</v>
      </c>
      <c r="I643" s="74"/>
    </row>
    <row r="644" spans="1:9" s="4" customFormat="1" ht="30.95" customHeight="1" x14ac:dyDescent="0.15">
      <c r="A644" s="216"/>
      <c r="B644" s="233"/>
      <c r="C644" s="32" t="s">
        <v>2134</v>
      </c>
      <c r="D644" s="27" t="s">
        <v>2135</v>
      </c>
      <c r="E644" s="27" t="s">
        <v>256</v>
      </c>
      <c r="F644" s="28" t="s">
        <v>2136</v>
      </c>
      <c r="G644" s="29" t="s">
        <v>2137</v>
      </c>
      <c r="H644" s="30">
        <v>2</v>
      </c>
      <c r="I644" s="74"/>
    </row>
    <row r="645" spans="1:9" s="4" customFormat="1" ht="30.95" customHeight="1" x14ac:dyDescent="0.15">
      <c r="A645" s="216"/>
      <c r="B645" s="233"/>
      <c r="C645" s="32" t="s">
        <v>2138</v>
      </c>
      <c r="D645" s="27" t="s">
        <v>2139</v>
      </c>
      <c r="E645" s="27" t="s">
        <v>256</v>
      </c>
      <c r="F645" s="28" t="s">
        <v>2140</v>
      </c>
      <c r="G645" s="29" t="s">
        <v>2141</v>
      </c>
      <c r="H645" s="30">
        <v>2</v>
      </c>
      <c r="I645" s="74"/>
    </row>
    <row r="646" spans="1:9" s="4" customFormat="1" ht="30.95" customHeight="1" x14ac:dyDescent="0.15">
      <c r="A646" s="216" t="s">
        <v>119</v>
      </c>
      <c r="B646" s="216" t="s">
        <v>120</v>
      </c>
      <c r="C646" s="217"/>
      <c r="D646" s="70"/>
      <c r="E646" s="71"/>
      <c r="F646" s="54"/>
      <c r="G646" s="97"/>
      <c r="H646" s="73">
        <f>H647+H675+H678+H688+H691+H698+H706+H714+H727+H734+H745+H753+H757</f>
        <v>256</v>
      </c>
      <c r="I646" s="74"/>
    </row>
    <row r="647" spans="1:9" s="4" customFormat="1" ht="30.95" customHeight="1" x14ac:dyDescent="0.15">
      <c r="A647" s="216"/>
      <c r="B647" s="224" t="s">
        <v>121</v>
      </c>
      <c r="C647" s="19" t="s">
        <v>712</v>
      </c>
      <c r="D647" s="71"/>
      <c r="E647" s="71"/>
      <c r="F647" s="54"/>
      <c r="G647" s="72"/>
      <c r="H647" s="36">
        <f>SUM(H648,H651,H652,H655,H662,H666,H669:H674)</f>
        <v>52</v>
      </c>
      <c r="I647" s="74"/>
    </row>
    <row r="648" spans="1:9" s="4" customFormat="1" ht="30.95" customHeight="1" x14ac:dyDescent="0.15">
      <c r="A648" s="216"/>
      <c r="B648" s="224"/>
      <c r="C648" s="272" t="s">
        <v>2142</v>
      </c>
      <c r="D648" s="20" t="s">
        <v>63</v>
      </c>
      <c r="E648" s="71"/>
      <c r="F648" s="54"/>
      <c r="G648" s="72"/>
      <c r="H648" s="36">
        <f>SUM(H649:H650)</f>
        <v>8</v>
      </c>
      <c r="I648" s="74"/>
    </row>
    <row r="649" spans="1:9" s="4" customFormat="1" ht="30.95" customHeight="1" x14ac:dyDescent="0.15">
      <c r="A649" s="216"/>
      <c r="B649" s="224"/>
      <c r="C649" s="272"/>
      <c r="D649" s="122" t="s">
        <v>2143</v>
      </c>
      <c r="E649" s="122" t="s">
        <v>252</v>
      </c>
      <c r="F649" s="123" t="s">
        <v>2144</v>
      </c>
      <c r="G649" s="29" t="s">
        <v>2145</v>
      </c>
      <c r="H649" s="30">
        <v>6</v>
      </c>
      <c r="I649" s="74"/>
    </row>
    <row r="650" spans="1:9" s="4" customFormat="1" ht="30.95" customHeight="1" x14ac:dyDescent="0.15">
      <c r="A650" s="216"/>
      <c r="B650" s="224"/>
      <c r="C650" s="272"/>
      <c r="D650" s="122" t="s">
        <v>2146</v>
      </c>
      <c r="E650" s="122" t="s">
        <v>256</v>
      </c>
      <c r="F650" s="123" t="s">
        <v>2147</v>
      </c>
      <c r="G650" s="29" t="s">
        <v>2148</v>
      </c>
      <c r="H650" s="30">
        <v>2</v>
      </c>
      <c r="I650" s="74"/>
    </row>
    <row r="651" spans="1:9" s="4" customFormat="1" ht="30.95" customHeight="1" x14ac:dyDescent="0.15">
      <c r="A651" s="216"/>
      <c r="B651" s="224"/>
      <c r="C651" s="28" t="s">
        <v>2149</v>
      </c>
      <c r="D651" s="122" t="s">
        <v>2150</v>
      </c>
      <c r="E651" s="122" t="s">
        <v>252</v>
      </c>
      <c r="F651" s="123" t="s">
        <v>2151</v>
      </c>
      <c r="G651" s="29" t="s">
        <v>2152</v>
      </c>
      <c r="H651" s="30">
        <v>6</v>
      </c>
      <c r="I651" s="74"/>
    </row>
    <row r="652" spans="1:9" s="4" customFormat="1" ht="30.95" customHeight="1" x14ac:dyDescent="0.15">
      <c r="A652" s="216"/>
      <c r="B652" s="224"/>
      <c r="C652" s="253" t="s">
        <v>2153</v>
      </c>
      <c r="D652" s="33" t="s">
        <v>63</v>
      </c>
      <c r="E652" s="27"/>
      <c r="F652" s="28"/>
      <c r="G652" s="29"/>
      <c r="H652" s="36">
        <f>SUM(H653:H654)</f>
        <v>4</v>
      </c>
      <c r="I652" s="74"/>
    </row>
    <row r="653" spans="1:9" s="4" customFormat="1" ht="30.95" customHeight="1" x14ac:dyDescent="0.15">
      <c r="A653" s="216"/>
      <c r="B653" s="224"/>
      <c r="C653" s="253"/>
      <c r="D653" s="27" t="s">
        <v>2154</v>
      </c>
      <c r="E653" s="27" t="s">
        <v>256</v>
      </c>
      <c r="F653" s="28" t="s">
        <v>2155</v>
      </c>
      <c r="G653" s="29" t="s">
        <v>2156</v>
      </c>
      <c r="H653" s="30">
        <v>2</v>
      </c>
      <c r="I653" s="74"/>
    </row>
    <row r="654" spans="1:9" s="4" customFormat="1" ht="30.95" customHeight="1" x14ac:dyDescent="0.15">
      <c r="A654" s="216"/>
      <c r="B654" s="224"/>
      <c r="C654" s="253"/>
      <c r="D654" s="27" t="s">
        <v>2157</v>
      </c>
      <c r="E654" s="27" t="s">
        <v>256</v>
      </c>
      <c r="F654" s="28" t="s">
        <v>2158</v>
      </c>
      <c r="G654" s="29" t="s">
        <v>2159</v>
      </c>
      <c r="H654" s="30">
        <v>2</v>
      </c>
      <c r="I654" s="74"/>
    </row>
    <row r="655" spans="1:9" s="4" customFormat="1" ht="30.95" customHeight="1" x14ac:dyDescent="0.15">
      <c r="A655" s="216"/>
      <c r="B655" s="224"/>
      <c r="C655" s="253" t="s">
        <v>2160</v>
      </c>
      <c r="D655" s="33" t="s">
        <v>63</v>
      </c>
      <c r="E655" s="33"/>
      <c r="F655" s="34"/>
      <c r="G655" s="35"/>
      <c r="H655" s="36">
        <f>SUM(H656:H661)</f>
        <v>12</v>
      </c>
      <c r="I655" s="74"/>
    </row>
    <row r="656" spans="1:9" s="4" customFormat="1" ht="30.95" customHeight="1" x14ac:dyDescent="0.15">
      <c r="A656" s="216"/>
      <c r="B656" s="224"/>
      <c r="C656" s="253"/>
      <c r="D656" s="27" t="s">
        <v>2161</v>
      </c>
      <c r="E656" s="27" t="s">
        <v>256</v>
      </c>
      <c r="F656" s="28" t="s">
        <v>2162</v>
      </c>
      <c r="G656" s="29" t="s">
        <v>2163</v>
      </c>
      <c r="H656" s="30">
        <v>2</v>
      </c>
      <c r="I656" s="74"/>
    </row>
    <row r="657" spans="1:9" s="4" customFormat="1" ht="30.95" customHeight="1" x14ac:dyDescent="0.15">
      <c r="A657" s="216"/>
      <c r="B657" s="224"/>
      <c r="C657" s="253"/>
      <c r="D657" s="27" t="s">
        <v>2164</v>
      </c>
      <c r="E657" s="27" t="s">
        <v>256</v>
      </c>
      <c r="F657" s="28" t="s">
        <v>2165</v>
      </c>
      <c r="G657" s="29" t="s">
        <v>2166</v>
      </c>
      <c r="H657" s="30">
        <v>2</v>
      </c>
      <c r="I657" s="74"/>
    </row>
    <row r="658" spans="1:9" s="4" customFormat="1" ht="30.95" customHeight="1" x14ac:dyDescent="0.15">
      <c r="A658" s="216"/>
      <c r="B658" s="224"/>
      <c r="C658" s="253"/>
      <c r="D658" s="27" t="s">
        <v>2167</v>
      </c>
      <c r="E658" s="27" t="s">
        <v>256</v>
      </c>
      <c r="F658" s="28" t="s">
        <v>2168</v>
      </c>
      <c r="G658" s="29" t="s">
        <v>2169</v>
      </c>
      <c r="H658" s="30">
        <v>2</v>
      </c>
      <c r="I658" s="74"/>
    </row>
    <row r="659" spans="1:9" s="4" customFormat="1" ht="30.95" customHeight="1" x14ac:dyDescent="0.15">
      <c r="A659" s="216"/>
      <c r="B659" s="224"/>
      <c r="C659" s="253"/>
      <c r="D659" s="27" t="s">
        <v>2170</v>
      </c>
      <c r="E659" s="27" t="s">
        <v>256</v>
      </c>
      <c r="F659" s="28" t="s">
        <v>2171</v>
      </c>
      <c r="G659" s="29" t="s">
        <v>2172</v>
      </c>
      <c r="H659" s="30">
        <v>2</v>
      </c>
      <c r="I659" s="74"/>
    </row>
    <row r="660" spans="1:9" s="4" customFormat="1" ht="30.95" customHeight="1" x14ac:dyDescent="0.15">
      <c r="A660" s="216"/>
      <c r="B660" s="224"/>
      <c r="C660" s="253"/>
      <c r="D660" s="27" t="s">
        <v>2173</v>
      </c>
      <c r="E660" s="27" t="s">
        <v>256</v>
      </c>
      <c r="F660" s="28" t="s">
        <v>2174</v>
      </c>
      <c r="G660" s="29" t="s">
        <v>2175</v>
      </c>
      <c r="H660" s="30">
        <v>2</v>
      </c>
      <c r="I660" s="74"/>
    </row>
    <row r="661" spans="1:9" s="4" customFormat="1" ht="30.95" customHeight="1" x14ac:dyDescent="0.15">
      <c r="A661" s="216"/>
      <c r="B661" s="224"/>
      <c r="C661" s="253"/>
      <c r="D661" s="27" t="s">
        <v>2176</v>
      </c>
      <c r="E661" s="27" t="s">
        <v>256</v>
      </c>
      <c r="F661" s="28" t="s">
        <v>2177</v>
      </c>
      <c r="G661" s="29" t="s">
        <v>2178</v>
      </c>
      <c r="H661" s="30">
        <v>2</v>
      </c>
      <c r="I661" s="74"/>
    </row>
    <row r="662" spans="1:9" s="4" customFormat="1" ht="30.95" customHeight="1" x14ac:dyDescent="0.15">
      <c r="A662" s="216"/>
      <c r="B662" s="224"/>
      <c r="C662" s="272" t="s">
        <v>2179</v>
      </c>
      <c r="D662" s="46" t="s">
        <v>63</v>
      </c>
      <c r="E662" s="46"/>
      <c r="F662" s="47"/>
      <c r="G662" s="35"/>
      <c r="H662" s="36">
        <f>SUM(H663:H665)</f>
        <v>6</v>
      </c>
      <c r="I662" s="74"/>
    </row>
    <row r="663" spans="1:9" s="4" customFormat="1" ht="30.95" customHeight="1" x14ac:dyDescent="0.15">
      <c r="A663" s="216"/>
      <c r="B663" s="224"/>
      <c r="C663" s="272"/>
      <c r="D663" s="122" t="s">
        <v>2180</v>
      </c>
      <c r="E663" s="122" t="s">
        <v>256</v>
      </c>
      <c r="F663" s="123" t="s">
        <v>2181</v>
      </c>
      <c r="G663" s="29" t="s">
        <v>2182</v>
      </c>
      <c r="H663" s="30">
        <v>2</v>
      </c>
      <c r="I663" s="74"/>
    </row>
    <row r="664" spans="1:9" s="4" customFormat="1" ht="30.95" customHeight="1" x14ac:dyDescent="0.15">
      <c r="A664" s="216"/>
      <c r="B664" s="224"/>
      <c r="C664" s="272"/>
      <c r="D664" s="122" t="s">
        <v>2183</v>
      </c>
      <c r="E664" s="122" t="s">
        <v>256</v>
      </c>
      <c r="F664" s="123" t="s">
        <v>2184</v>
      </c>
      <c r="G664" s="29" t="s">
        <v>2185</v>
      </c>
      <c r="H664" s="30">
        <v>2</v>
      </c>
      <c r="I664" s="74"/>
    </row>
    <row r="665" spans="1:9" s="4" customFormat="1" ht="30.95" customHeight="1" x14ac:dyDescent="0.15">
      <c r="A665" s="216"/>
      <c r="B665" s="224"/>
      <c r="C665" s="272"/>
      <c r="D665" s="122" t="s">
        <v>2186</v>
      </c>
      <c r="E665" s="122" t="s">
        <v>256</v>
      </c>
      <c r="F665" s="123" t="s">
        <v>2187</v>
      </c>
      <c r="G665" s="29" t="s">
        <v>2188</v>
      </c>
      <c r="H665" s="30">
        <v>2</v>
      </c>
      <c r="I665" s="74"/>
    </row>
    <row r="666" spans="1:9" s="4" customFormat="1" ht="30.95" customHeight="1" x14ac:dyDescent="0.15">
      <c r="A666" s="216"/>
      <c r="B666" s="224"/>
      <c r="C666" s="272" t="s">
        <v>2189</v>
      </c>
      <c r="D666" s="46" t="s">
        <v>63</v>
      </c>
      <c r="E666" s="46"/>
      <c r="F666" s="47"/>
      <c r="G666" s="35"/>
      <c r="H666" s="36">
        <f>SUM(H667:H668)</f>
        <v>4</v>
      </c>
      <c r="I666" s="74"/>
    </row>
    <row r="667" spans="1:9" s="4" customFormat="1" ht="30.95" customHeight="1" x14ac:dyDescent="0.15">
      <c r="A667" s="216"/>
      <c r="B667" s="224"/>
      <c r="C667" s="272"/>
      <c r="D667" s="122" t="s">
        <v>2190</v>
      </c>
      <c r="E667" s="122" t="s">
        <v>256</v>
      </c>
      <c r="F667" s="123" t="s">
        <v>2191</v>
      </c>
      <c r="G667" s="29" t="s">
        <v>2192</v>
      </c>
      <c r="H667" s="30">
        <v>2</v>
      </c>
      <c r="I667" s="74"/>
    </row>
    <row r="668" spans="1:9" s="4" customFormat="1" ht="30.95" customHeight="1" x14ac:dyDescent="0.15">
      <c r="A668" s="216"/>
      <c r="B668" s="224"/>
      <c r="C668" s="272"/>
      <c r="D668" s="122" t="s">
        <v>2193</v>
      </c>
      <c r="E668" s="122" t="s">
        <v>256</v>
      </c>
      <c r="F668" s="123" t="s">
        <v>2194</v>
      </c>
      <c r="G668" s="29" t="s">
        <v>2195</v>
      </c>
      <c r="H668" s="30">
        <v>2</v>
      </c>
      <c r="I668" s="74"/>
    </row>
    <row r="669" spans="1:9" s="4" customFormat="1" ht="30.95" customHeight="1" x14ac:dyDescent="0.15">
      <c r="A669" s="216"/>
      <c r="B669" s="224"/>
      <c r="C669" s="32" t="s">
        <v>2196</v>
      </c>
      <c r="D669" s="122" t="s">
        <v>2197</v>
      </c>
      <c r="E669" s="122" t="s">
        <v>256</v>
      </c>
      <c r="F669" s="123" t="s">
        <v>2198</v>
      </c>
      <c r="G669" s="29" t="s">
        <v>2199</v>
      </c>
      <c r="H669" s="30">
        <v>2</v>
      </c>
      <c r="I669" s="74"/>
    </row>
    <row r="670" spans="1:9" s="4" customFormat="1" ht="30.95" customHeight="1" x14ac:dyDescent="0.15">
      <c r="A670" s="216"/>
      <c r="B670" s="224"/>
      <c r="C670" s="32" t="s">
        <v>2200</v>
      </c>
      <c r="D670" s="122" t="s">
        <v>2201</v>
      </c>
      <c r="E670" s="122" t="s">
        <v>256</v>
      </c>
      <c r="F670" s="123" t="s">
        <v>2202</v>
      </c>
      <c r="G670" s="29" t="s">
        <v>2203</v>
      </c>
      <c r="H670" s="30">
        <v>2</v>
      </c>
      <c r="I670" s="74"/>
    </row>
    <row r="671" spans="1:9" s="4" customFormat="1" ht="30.95" customHeight="1" x14ac:dyDescent="0.15">
      <c r="A671" s="216"/>
      <c r="B671" s="224"/>
      <c r="C671" s="32" t="s">
        <v>2204</v>
      </c>
      <c r="D671" s="122" t="s">
        <v>2205</v>
      </c>
      <c r="E671" s="122" t="s">
        <v>256</v>
      </c>
      <c r="F671" s="123" t="s">
        <v>2206</v>
      </c>
      <c r="G671" s="29" t="s">
        <v>2207</v>
      </c>
      <c r="H671" s="30">
        <v>2</v>
      </c>
      <c r="I671" s="74"/>
    </row>
    <row r="672" spans="1:9" s="4" customFormat="1" ht="30.95" customHeight="1" x14ac:dyDescent="0.15">
      <c r="A672" s="216"/>
      <c r="B672" s="224"/>
      <c r="C672" s="32" t="s">
        <v>2208</v>
      </c>
      <c r="D672" s="122" t="s">
        <v>2209</v>
      </c>
      <c r="E672" s="122" t="s">
        <v>256</v>
      </c>
      <c r="F672" s="123" t="s">
        <v>2210</v>
      </c>
      <c r="G672" s="29" t="s">
        <v>2211</v>
      </c>
      <c r="H672" s="30">
        <v>2</v>
      </c>
      <c r="I672" s="74"/>
    </row>
    <row r="673" spans="1:9" s="4" customFormat="1" ht="30.95" customHeight="1" x14ac:dyDescent="0.15">
      <c r="A673" s="216"/>
      <c r="B673" s="224"/>
      <c r="C673" s="32" t="s">
        <v>2212</v>
      </c>
      <c r="D673" s="122" t="s">
        <v>2213</v>
      </c>
      <c r="E673" s="122" t="s">
        <v>256</v>
      </c>
      <c r="F673" s="123" t="s">
        <v>2214</v>
      </c>
      <c r="G673" s="29" t="s">
        <v>2215</v>
      </c>
      <c r="H673" s="30">
        <v>2</v>
      </c>
      <c r="I673" s="74"/>
    </row>
    <row r="674" spans="1:9" s="4" customFormat="1" ht="30.95" customHeight="1" x14ac:dyDescent="0.15">
      <c r="A674" s="216"/>
      <c r="B674" s="224"/>
      <c r="C674" s="32" t="s">
        <v>2216</v>
      </c>
      <c r="D674" s="122" t="s">
        <v>2217</v>
      </c>
      <c r="E674" s="122" t="s">
        <v>256</v>
      </c>
      <c r="F674" s="123" t="s">
        <v>2218</v>
      </c>
      <c r="G674" s="29" t="s">
        <v>2219</v>
      </c>
      <c r="H674" s="30">
        <v>2</v>
      </c>
      <c r="I674" s="74"/>
    </row>
    <row r="675" spans="1:9" s="4" customFormat="1" ht="30.95" customHeight="1" x14ac:dyDescent="0.15">
      <c r="A675" s="216"/>
      <c r="B675" s="233" t="s">
        <v>122</v>
      </c>
      <c r="C675" s="19" t="s">
        <v>2220</v>
      </c>
      <c r="D675" s="71"/>
      <c r="E675" s="27"/>
      <c r="F675" s="106"/>
      <c r="G675" s="107"/>
      <c r="H675" s="36">
        <f>SUM(H676:H677)</f>
        <v>12</v>
      </c>
      <c r="I675" s="74"/>
    </row>
    <row r="676" spans="1:9" s="4" customFormat="1" ht="30.95" customHeight="1" x14ac:dyDescent="0.15">
      <c r="A676" s="216"/>
      <c r="B676" s="233"/>
      <c r="C676" s="124" t="s">
        <v>2221</v>
      </c>
      <c r="D676" s="49" t="s">
        <v>2222</v>
      </c>
      <c r="E676" s="49" t="s">
        <v>252</v>
      </c>
      <c r="F676" s="124" t="s">
        <v>2223</v>
      </c>
      <c r="G676" s="79" t="s">
        <v>2224</v>
      </c>
      <c r="H676" s="30">
        <v>6</v>
      </c>
      <c r="I676" s="74"/>
    </row>
    <row r="677" spans="1:9" s="4" customFormat="1" ht="30.95" customHeight="1" x14ac:dyDescent="0.15">
      <c r="A677" s="216"/>
      <c r="B677" s="233"/>
      <c r="C677" s="124" t="s">
        <v>2225</v>
      </c>
      <c r="D677" s="49" t="s">
        <v>2226</v>
      </c>
      <c r="E677" s="49" t="s">
        <v>252</v>
      </c>
      <c r="F677" s="124" t="s">
        <v>2227</v>
      </c>
      <c r="G677" s="79" t="s">
        <v>2228</v>
      </c>
      <c r="H677" s="30">
        <v>6</v>
      </c>
      <c r="I677" s="74"/>
    </row>
    <row r="678" spans="1:9" s="4" customFormat="1" ht="30.95" customHeight="1" x14ac:dyDescent="0.15">
      <c r="A678" s="216"/>
      <c r="B678" s="233" t="s">
        <v>123</v>
      </c>
      <c r="C678" s="19" t="s">
        <v>2229</v>
      </c>
      <c r="D678" s="122"/>
      <c r="E678" s="122"/>
      <c r="F678" s="123"/>
      <c r="G678" s="29"/>
      <c r="H678" s="36">
        <f>SUM(H679:H687)</f>
        <v>26</v>
      </c>
      <c r="I678" s="74"/>
    </row>
    <row r="679" spans="1:9" s="4" customFormat="1" ht="30.95" customHeight="1" x14ac:dyDescent="0.15">
      <c r="A679" s="216"/>
      <c r="B679" s="233"/>
      <c r="C679" s="32" t="s">
        <v>2230</v>
      </c>
      <c r="D679" s="122" t="s">
        <v>2231</v>
      </c>
      <c r="E679" s="122" t="s">
        <v>252</v>
      </c>
      <c r="F679" s="123" t="s">
        <v>2232</v>
      </c>
      <c r="G679" s="29" t="s">
        <v>2233</v>
      </c>
      <c r="H679" s="30">
        <v>6</v>
      </c>
      <c r="I679" s="74"/>
    </row>
    <row r="680" spans="1:9" s="4" customFormat="1" ht="30.95" customHeight="1" x14ac:dyDescent="0.15">
      <c r="A680" s="216"/>
      <c r="B680" s="233"/>
      <c r="C680" s="32" t="s">
        <v>2234</v>
      </c>
      <c r="D680" s="122" t="s">
        <v>2235</v>
      </c>
      <c r="E680" s="122" t="s">
        <v>252</v>
      </c>
      <c r="F680" s="123" t="s">
        <v>2236</v>
      </c>
      <c r="G680" s="29" t="s">
        <v>2237</v>
      </c>
      <c r="H680" s="30">
        <v>6</v>
      </c>
      <c r="I680" s="74"/>
    </row>
    <row r="681" spans="1:9" s="4" customFormat="1" ht="30.95" customHeight="1" x14ac:dyDescent="0.15">
      <c r="A681" s="216"/>
      <c r="B681" s="233"/>
      <c r="C681" s="32" t="s">
        <v>2238</v>
      </c>
      <c r="D681" s="122" t="s">
        <v>2239</v>
      </c>
      <c r="E681" s="122" t="s">
        <v>256</v>
      </c>
      <c r="F681" s="123" t="s">
        <v>2240</v>
      </c>
      <c r="G681" s="29" t="s">
        <v>2241</v>
      </c>
      <c r="H681" s="30">
        <v>2</v>
      </c>
      <c r="I681" s="74"/>
    </row>
    <row r="682" spans="1:9" s="4" customFormat="1" ht="30.95" customHeight="1" x14ac:dyDescent="0.15">
      <c r="A682" s="216"/>
      <c r="B682" s="233"/>
      <c r="C682" s="32" t="s">
        <v>2242</v>
      </c>
      <c r="D682" s="122" t="s">
        <v>2243</v>
      </c>
      <c r="E682" s="122" t="s">
        <v>256</v>
      </c>
      <c r="F682" s="123" t="s">
        <v>2244</v>
      </c>
      <c r="G682" s="29" t="s">
        <v>2245</v>
      </c>
      <c r="H682" s="30">
        <v>2</v>
      </c>
      <c r="I682" s="74"/>
    </row>
    <row r="683" spans="1:9" s="4" customFormat="1" ht="30.95" customHeight="1" x14ac:dyDescent="0.15">
      <c r="A683" s="216"/>
      <c r="B683" s="233"/>
      <c r="C683" s="32" t="s">
        <v>2246</v>
      </c>
      <c r="D683" s="122" t="s">
        <v>2247</v>
      </c>
      <c r="E683" s="122" t="s">
        <v>256</v>
      </c>
      <c r="F683" s="123" t="s">
        <v>2248</v>
      </c>
      <c r="G683" s="29" t="s">
        <v>2249</v>
      </c>
      <c r="H683" s="30">
        <v>2</v>
      </c>
      <c r="I683" s="74"/>
    </row>
    <row r="684" spans="1:9" s="4" customFormat="1" ht="30.95" customHeight="1" x14ac:dyDescent="0.15">
      <c r="A684" s="216"/>
      <c r="B684" s="233"/>
      <c r="C684" s="32" t="s">
        <v>2250</v>
      </c>
      <c r="D684" s="122" t="s">
        <v>2251</v>
      </c>
      <c r="E684" s="122" t="s">
        <v>256</v>
      </c>
      <c r="F684" s="123" t="s">
        <v>2252</v>
      </c>
      <c r="G684" s="29" t="s">
        <v>2253</v>
      </c>
      <c r="H684" s="30">
        <v>2</v>
      </c>
      <c r="I684" s="74"/>
    </row>
    <row r="685" spans="1:9" s="4" customFormat="1" ht="30.95" customHeight="1" x14ac:dyDescent="0.15">
      <c r="A685" s="216"/>
      <c r="B685" s="233"/>
      <c r="C685" s="32" t="s">
        <v>2254</v>
      </c>
      <c r="D685" s="122" t="s">
        <v>2255</v>
      </c>
      <c r="E685" s="122" t="s">
        <v>256</v>
      </c>
      <c r="F685" s="123" t="s">
        <v>2256</v>
      </c>
      <c r="G685" s="29" t="s">
        <v>2257</v>
      </c>
      <c r="H685" s="30">
        <v>2</v>
      </c>
      <c r="I685" s="74"/>
    </row>
    <row r="686" spans="1:9" s="4" customFormat="1" ht="30.95" customHeight="1" x14ac:dyDescent="0.15">
      <c r="A686" s="216"/>
      <c r="B686" s="233"/>
      <c r="C686" s="32" t="s">
        <v>2258</v>
      </c>
      <c r="D686" s="122" t="s">
        <v>2259</v>
      </c>
      <c r="E686" s="122" t="s">
        <v>256</v>
      </c>
      <c r="F686" s="123" t="s">
        <v>2260</v>
      </c>
      <c r="G686" s="29" t="s">
        <v>2261</v>
      </c>
      <c r="H686" s="30">
        <v>2</v>
      </c>
      <c r="I686" s="74"/>
    </row>
    <row r="687" spans="1:9" s="4" customFormat="1" ht="30.95" customHeight="1" x14ac:dyDescent="0.15">
      <c r="A687" s="216"/>
      <c r="B687" s="233"/>
      <c r="C687" s="32" t="s">
        <v>2262</v>
      </c>
      <c r="D687" s="122" t="s">
        <v>2263</v>
      </c>
      <c r="E687" s="122" t="s">
        <v>256</v>
      </c>
      <c r="F687" s="123" t="s">
        <v>2264</v>
      </c>
      <c r="G687" s="29" t="s">
        <v>2265</v>
      </c>
      <c r="H687" s="30">
        <v>2</v>
      </c>
      <c r="I687" s="74"/>
    </row>
    <row r="688" spans="1:9" s="4" customFormat="1" ht="30.95" customHeight="1" x14ac:dyDescent="0.15">
      <c r="A688" s="216"/>
      <c r="B688" s="234" t="s">
        <v>124</v>
      </c>
      <c r="C688" s="19" t="s">
        <v>2266</v>
      </c>
      <c r="D688" s="122"/>
      <c r="E688" s="122"/>
      <c r="F688" s="123"/>
      <c r="G688" s="29"/>
      <c r="H688" s="36">
        <f>SUM(H689:H690)</f>
        <v>8</v>
      </c>
      <c r="I688" s="74"/>
    </row>
    <row r="689" spans="1:9" s="4" customFormat="1" ht="30.95" customHeight="1" x14ac:dyDescent="0.15">
      <c r="A689" s="216"/>
      <c r="B689" s="234"/>
      <c r="C689" s="28" t="s">
        <v>2267</v>
      </c>
      <c r="D689" s="122" t="s">
        <v>2268</v>
      </c>
      <c r="E689" s="27" t="s">
        <v>252</v>
      </c>
      <c r="F689" s="123" t="s">
        <v>2269</v>
      </c>
      <c r="G689" s="29" t="s">
        <v>2270</v>
      </c>
      <c r="H689" s="30">
        <v>6</v>
      </c>
      <c r="I689" s="74"/>
    </row>
    <row r="690" spans="1:9" s="4" customFormat="1" ht="30.95" customHeight="1" x14ac:dyDescent="0.15">
      <c r="A690" s="216"/>
      <c r="B690" s="234"/>
      <c r="C690" s="32" t="s">
        <v>2271</v>
      </c>
      <c r="D690" s="122" t="s">
        <v>2272</v>
      </c>
      <c r="E690" s="122" t="s">
        <v>256</v>
      </c>
      <c r="F690" s="123" t="s">
        <v>2273</v>
      </c>
      <c r="G690" s="29" t="s">
        <v>2274</v>
      </c>
      <c r="H690" s="30">
        <v>2</v>
      </c>
      <c r="I690" s="74"/>
    </row>
    <row r="691" spans="1:9" s="4" customFormat="1" ht="30.95" customHeight="1" x14ac:dyDescent="0.15">
      <c r="A691" s="216"/>
      <c r="B691" s="233" t="s">
        <v>125</v>
      </c>
      <c r="C691" s="19" t="s">
        <v>2275</v>
      </c>
      <c r="D691" s="71"/>
      <c r="E691" s="27"/>
      <c r="F691" s="106"/>
      <c r="G691" s="107"/>
      <c r="H691" s="36">
        <f>SUM(H692:H697)</f>
        <v>16</v>
      </c>
      <c r="I691" s="74"/>
    </row>
    <row r="692" spans="1:9" s="4" customFormat="1" ht="30.95" customHeight="1" x14ac:dyDescent="0.15">
      <c r="A692" s="216"/>
      <c r="B692" s="233"/>
      <c r="C692" s="123" t="s">
        <v>2276</v>
      </c>
      <c r="D692" s="122" t="s">
        <v>2277</v>
      </c>
      <c r="E692" s="122" t="s">
        <v>252</v>
      </c>
      <c r="F692" s="123" t="s">
        <v>2278</v>
      </c>
      <c r="G692" s="29" t="s">
        <v>2279</v>
      </c>
      <c r="H692" s="30">
        <v>6</v>
      </c>
      <c r="I692" s="74"/>
    </row>
    <row r="693" spans="1:9" s="4" customFormat="1" ht="30.95" customHeight="1" x14ac:dyDescent="0.15">
      <c r="A693" s="216"/>
      <c r="B693" s="233"/>
      <c r="C693" s="123" t="s">
        <v>2280</v>
      </c>
      <c r="D693" s="122" t="s">
        <v>2281</v>
      </c>
      <c r="E693" s="122" t="s">
        <v>256</v>
      </c>
      <c r="F693" s="123" t="s">
        <v>1494</v>
      </c>
      <c r="G693" s="29" t="s">
        <v>2282</v>
      </c>
      <c r="H693" s="30">
        <v>2</v>
      </c>
      <c r="I693" s="74"/>
    </row>
    <row r="694" spans="1:9" s="4" customFormat="1" ht="30.95" customHeight="1" x14ac:dyDescent="0.15">
      <c r="A694" s="216"/>
      <c r="B694" s="233"/>
      <c r="C694" s="123" t="s">
        <v>2283</v>
      </c>
      <c r="D694" s="122" t="s">
        <v>2284</v>
      </c>
      <c r="E694" s="122" t="s">
        <v>256</v>
      </c>
      <c r="F694" s="123" t="s">
        <v>2285</v>
      </c>
      <c r="G694" s="29" t="s">
        <v>2286</v>
      </c>
      <c r="H694" s="30">
        <v>2</v>
      </c>
      <c r="I694" s="74"/>
    </row>
    <row r="695" spans="1:9" s="4" customFormat="1" ht="30.95" customHeight="1" x14ac:dyDescent="0.15">
      <c r="A695" s="216"/>
      <c r="B695" s="233"/>
      <c r="C695" s="123" t="s">
        <v>2287</v>
      </c>
      <c r="D695" s="122" t="s">
        <v>2288</v>
      </c>
      <c r="E695" s="122" t="s">
        <v>256</v>
      </c>
      <c r="F695" s="123" t="s">
        <v>2289</v>
      </c>
      <c r="G695" s="29" t="s">
        <v>2290</v>
      </c>
      <c r="H695" s="30">
        <v>2</v>
      </c>
      <c r="I695" s="74"/>
    </row>
    <row r="696" spans="1:9" s="4" customFormat="1" ht="30.95" customHeight="1" x14ac:dyDescent="0.15">
      <c r="A696" s="216"/>
      <c r="B696" s="233"/>
      <c r="C696" s="123" t="s">
        <v>2291</v>
      </c>
      <c r="D696" s="122" t="s">
        <v>2292</v>
      </c>
      <c r="E696" s="122" t="s">
        <v>256</v>
      </c>
      <c r="F696" s="123" t="s">
        <v>2293</v>
      </c>
      <c r="G696" s="29" t="s">
        <v>2294</v>
      </c>
      <c r="H696" s="30">
        <v>2</v>
      </c>
      <c r="I696" s="74"/>
    </row>
    <row r="697" spans="1:9" s="4" customFormat="1" ht="30.95" customHeight="1" x14ac:dyDescent="0.15">
      <c r="A697" s="216"/>
      <c r="B697" s="233"/>
      <c r="C697" s="123" t="s">
        <v>2295</v>
      </c>
      <c r="D697" s="122" t="s">
        <v>2296</v>
      </c>
      <c r="E697" s="122" t="s">
        <v>256</v>
      </c>
      <c r="F697" s="123" t="s">
        <v>2297</v>
      </c>
      <c r="G697" s="29" t="s">
        <v>2298</v>
      </c>
      <c r="H697" s="30">
        <v>2</v>
      </c>
      <c r="I697" s="74"/>
    </row>
    <row r="698" spans="1:9" s="4" customFormat="1" ht="30.95" customHeight="1" x14ac:dyDescent="0.15">
      <c r="A698" s="216"/>
      <c r="B698" s="234" t="s">
        <v>126</v>
      </c>
      <c r="C698" s="19" t="s">
        <v>2299</v>
      </c>
      <c r="D698" s="71"/>
      <c r="E698" s="27"/>
      <c r="F698" s="106"/>
      <c r="G698" s="107"/>
      <c r="H698" s="36">
        <f>SUM(H699:H705)</f>
        <v>18</v>
      </c>
      <c r="I698" s="74"/>
    </row>
    <row r="699" spans="1:9" s="4" customFormat="1" ht="30.95" customHeight="1" x14ac:dyDescent="0.15">
      <c r="A699" s="216"/>
      <c r="B699" s="234"/>
      <c r="C699" s="124" t="s">
        <v>2300</v>
      </c>
      <c r="D699" s="49" t="s">
        <v>2301</v>
      </c>
      <c r="E699" s="49" t="s">
        <v>252</v>
      </c>
      <c r="F699" s="124" t="s">
        <v>2302</v>
      </c>
      <c r="G699" s="79" t="s">
        <v>2303</v>
      </c>
      <c r="H699" s="30">
        <v>6</v>
      </c>
      <c r="I699" s="74"/>
    </row>
    <row r="700" spans="1:9" s="4" customFormat="1" ht="30.95" customHeight="1" x14ac:dyDescent="0.15">
      <c r="A700" s="216"/>
      <c r="B700" s="234"/>
      <c r="C700" s="124" t="s">
        <v>2304</v>
      </c>
      <c r="D700" s="49" t="s">
        <v>2305</v>
      </c>
      <c r="E700" s="49" t="s">
        <v>256</v>
      </c>
      <c r="F700" s="124" t="s">
        <v>2306</v>
      </c>
      <c r="G700" s="79" t="s">
        <v>2307</v>
      </c>
      <c r="H700" s="30">
        <v>2</v>
      </c>
      <c r="I700" s="74"/>
    </row>
    <row r="701" spans="1:9" s="4" customFormat="1" ht="30.95" customHeight="1" x14ac:dyDescent="0.15">
      <c r="A701" s="216"/>
      <c r="B701" s="234"/>
      <c r="C701" s="124" t="s">
        <v>2308</v>
      </c>
      <c r="D701" s="49" t="s">
        <v>2309</v>
      </c>
      <c r="E701" s="49" t="s">
        <v>256</v>
      </c>
      <c r="F701" s="124" t="s">
        <v>2310</v>
      </c>
      <c r="G701" s="79" t="s">
        <v>2311</v>
      </c>
      <c r="H701" s="30">
        <v>2</v>
      </c>
      <c r="I701" s="74"/>
    </row>
    <row r="702" spans="1:9" s="4" customFormat="1" ht="30.95" customHeight="1" x14ac:dyDescent="0.15">
      <c r="A702" s="216"/>
      <c r="B702" s="234"/>
      <c r="C702" s="124" t="s">
        <v>2312</v>
      </c>
      <c r="D702" s="49" t="s">
        <v>2313</v>
      </c>
      <c r="E702" s="49" t="s">
        <v>256</v>
      </c>
      <c r="F702" s="124" t="s">
        <v>2314</v>
      </c>
      <c r="G702" s="79" t="s">
        <v>2315</v>
      </c>
      <c r="H702" s="30">
        <v>2</v>
      </c>
      <c r="I702" s="74"/>
    </row>
    <row r="703" spans="1:9" s="4" customFormat="1" ht="30.95" customHeight="1" x14ac:dyDescent="0.15">
      <c r="A703" s="216"/>
      <c r="B703" s="234"/>
      <c r="C703" s="124" t="s">
        <v>2316</v>
      </c>
      <c r="D703" s="49" t="s">
        <v>2317</v>
      </c>
      <c r="E703" s="49" t="s">
        <v>256</v>
      </c>
      <c r="F703" s="124" t="s">
        <v>2318</v>
      </c>
      <c r="G703" s="79" t="s">
        <v>2319</v>
      </c>
      <c r="H703" s="30">
        <v>2</v>
      </c>
      <c r="I703" s="74"/>
    </row>
    <row r="704" spans="1:9" s="4" customFormat="1" ht="30.95" customHeight="1" x14ac:dyDescent="0.15">
      <c r="A704" s="216"/>
      <c r="B704" s="234"/>
      <c r="C704" s="124" t="s">
        <v>2320</v>
      </c>
      <c r="D704" s="49" t="s">
        <v>2321</v>
      </c>
      <c r="E704" s="49" t="s">
        <v>256</v>
      </c>
      <c r="F704" s="124" t="s">
        <v>2322</v>
      </c>
      <c r="G704" s="79" t="s">
        <v>2323</v>
      </c>
      <c r="H704" s="30">
        <v>2</v>
      </c>
      <c r="I704" s="74"/>
    </row>
    <row r="705" spans="1:9" s="4" customFormat="1" ht="30.95" customHeight="1" x14ac:dyDescent="0.15">
      <c r="A705" s="216"/>
      <c r="B705" s="234"/>
      <c r="C705" s="124" t="s">
        <v>2324</v>
      </c>
      <c r="D705" s="49" t="s">
        <v>2325</v>
      </c>
      <c r="E705" s="49" t="s">
        <v>256</v>
      </c>
      <c r="F705" s="124" t="s">
        <v>2326</v>
      </c>
      <c r="G705" s="79" t="s">
        <v>2327</v>
      </c>
      <c r="H705" s="30">
        <v>2</v>
      </c>
      <c r="I705" s="74"/>
    </row>
    <row r="706" spans="1:9" s="4" customFormat="1" ht="30.95" customHeight="1" x14ac:dyDescent="0.15">
      <c r="A706" s="216"/>
      <c r="B706" s="234" t="s">
        <v>127</v>
      </c>
      <c r="C706" s="19" t="s">
        <v>2328</v>
      </c>
      <c r="D706" s="71"/>
      <c r="E706" s="27"/>
      <c r="F706" s="106"/>
      <c r="G706" s="125"/>
      <c r="H706" s="36">
        <f>SUM(H707:H713)</f>
        <v>22</v>
      </c>
      <c r="I706" s="74"/>
    </row>
    <row r="707" spans="1:9" s="4" customFormat="1" ht="30.95" customHeight="1" x14ac:dyDescent="0.15">
      <c r="A707" s="216"/>
      <c r="B707" s="234"/>
      <c r="C707" s="28" t="s">
        <v>2329</v>
      </c>
      <c r="D707" s="122" t="s">
        <v>2330</v>
      </c>
      <c r="E707" s="122" t="s">
        <v>252</v>
      </c>
      <c r="F707" s="123" t="s">
        <v>2331</v>
      </c>
      <c r="G707" s="29" t="s">
        <v>2332</v>
      </c>
      <c r="H707" s="30">
        <v>6</v>
      </c>
      <c r="I707" s="74"/>
    </row>
    <row r="708" spans="1:9" s="4" customFormat="1" ht="30.95" customHeight="1" x14ac:dyDescent="0.15">
      <c r="A708" s="216"/>
      <c r="B708" s="234"/>
      <c r="C708" s="28" t="s">
        <v>2333</v>
      </c>
      <c r="D708" s="122" t="s">
        <v>2334</v>
      </c>
      <c r="E708" s="122" t="s">
        <v>252</v>
      </c>
      <c r="F708" s="123" t="s">
        <v>2335</v>
      </c>
      <c r="G708" s="29" t="s">
        <v>2336</v>
      </c>
      <c r="H708" s="30">
        <v>6</v>
      </c>
      <c r="I708" s="74"/>
    </row>
    <row r="709" spans="1:9" s="4" customFormat="1" ht="30.95" customHeight="1" x14ac:dyDescent="0.15">
      <c r="A709" s="216"/>
      <c r="B709" s="234"/>
      <c r="C709" s="123" t="s">
        <v>2337</v>
      </c>
      <c r="D709" s="122" t="s">
        <v>2338</v>
      </c>
      <c r="E709" s="122" t="s">
        <v>256</v>
      </c>
      <c r="F709" s="123" t="s">
        <v>2339</v>
      </c>
      <c r="G709" s="29" t="s">
        <v>2340</v>
      </c>
      <c r="H709" s="30">
        <v>2</v>
      </c>
      <c r="I709" s="74"/>
    </row>
    <row r="710" spans="1:9" s="4" customFormat="1" ht="30.95" customHeight="1" x14ac:dyDescent="0.15">
      <c r="A710" s="216"/>
      <c r="B710" s="234"/>
      <c r="C710" s="123" t="s">
        <v>2341</v>
      </c>
      <c r="D710" s="122" t="s">
        <v>2342</v>
      </c>
      <c r="E710" s="122" t="s">
        <v>256</v>
      </c>
      <c r="F710" s="123" t="s">
        <v>2343</v>
      </c>
      <c r="G710" s="29" t="s">
        <v>2344</v>
      </c>
      <c r="H710" s="30">
        <v>2</v>
      </c>
      <c r="I710" s="74"/>
    </row>
    <row r="711" spans="1:9" s="4" customFormat="1" ht="30.95" customHeight="1" x14ac:dyDescent="0.15">
      <c r="A711" s="216"/>
      <c r="B711" s="234"/>
      <c r="C711" s="123" t="s">
        <v>2345</v>
      </c>
      <c r="D711" s="122" t="s">
        <v>2346</v>
      </c>
      <c r="E711" s="122" t="s">
        <v>256</v>
      </c>
      <c r="F711" s="123" t="s">
        <v>2347</v>
      </c>
      <c r="G711" s="29" t="s">
        <v>2348</v>
      </c>
      <c r="H711" s="30">
        <v>2</v>
      </c>
      <c r="I711" s="74"/>
    </row>
    <row r="712" spans="1:9" s="4" customFormat="1" ht="30.95" customHeight="1" x14ac:dyDescent="0.15">
      <c r="A712" s="216"/>
      <c r="B712" s="234"/>
      <c r="C712" s="123" t="s">
        <v>2349</v>
      </c>
      <c r="D712" s="122" t="s">
        <v>2350</v>
      </c>
      <c r="E712" s="122" t="s">
        <v>256</v>
      </c>
      <c r="F712" s="123" t="s">
        <v>2351</v>
      </c>
      <c r="G712" s="29" t="s">
        <v>2352</v>
      </c>
      <c r="H712" s="30">
        <v>2</v>
      </c>
      <c r="I712" s="74"/>
    </row>
    <row r="713" spans="1:9" s="4" customFormat="1" ht="30.95" customHeight="1" x14ac:dyDescent="0.15">
      <c r="A713" s="216"/>
      <c r="B713" s="234"/>
      <c r="C713" s="123" t="s">
        <v>2353</v>
      </c>
      <c r="D713" s="122" t="s">
        <v>2354</v>
      </c>
      <c r="E713" s="122" t="s">
        <v>256</v>
      </c>
      <c r="F713" s="123" t="s">
        <v>2355</v>
      </c>
      <c r="G713" s="29" t="s">
        <v>2356</v>
      </c>
      <c r="H713" s="30">
        <v>2</v>
      </c>
      <c r="I713" s="74"/>
    </row>
    <row r="714" spans="1:9" s="4" customFormat="1" ht="30.95" customHeight="1" x14ac:dyDescent="0.15">
      <c r="A714" s="216"/>
      <c r="B714" s="233" t="s">
        <v>128</v>
      </c>
      <c r="C714" s="19" t="s">
        <v>2357</v>
      </c>
      <c r="D714" s="71"/>
      <c r="E714" s="27"/>
      <c r="F714" s="106"/>
      <c r="G714" s="107"/>
      <c r="H714" s="36">
        <f>SUM(H715,H716,H719,H722:H726)</f>
        <v>24</v>
      </c>
      <c r="I714" s="74"/>
    </row>
    <row r="715" spans="1:9" s="4" customFormat="1" ht="30.95" customHeight="1" x14ac:dyDescent="0.15">
      <c r="A715" s="216"/>
      <c r="B715" s="233"/>
      <c r="C715" s="32" t="s">
        <v>2358</v>
      </c>
      <c r="D715" s="64" t="s">
        <v>2359</v>
      </c>
      <c r="E715" s="122" t="s">
        <v>252</v>
      </c>
      <c r="F715" s="32" t="s">
        <v>2360</v>
      </c>
      <c r="G715" s="126" t="s">
        <v>2361</v>
      </c>
      <c r="H715" s="30">
        <v>6</v>
      </c>
      <c r="I715" s="74"/>
    </row>
    <row r="716" spans="1:9" s="4" customFormat="1" ht="30.95" customHeight="1" x14ac:dyDescent="0.15">
      <c r="A716" s="216"/>
      <c r="B716" s="233"/>
      <c r="C716" s="253" t="s">
        <v>2362</v>
      </c>
      <c r="D716" s="68" t="s">
        <v>63</v>
      </c>
      <c r="E716" s="33"/>
      <c r="F716" s="41"/>
      <c r="G716" s="42"/>
      <c r="H716" s="36">
        <f>SUM(H717:H718)</f>
        <v>4</v>
      </c>
      <c r="I716" s="74"/>
    </row>
    <row r="717" spans="1:9" s="4" customFormat="1" ht="30.95" customHeight="1" x14ac:dyDescent="0.15">
      <c r="A717" s="216"/>
      <c r="B717" s="233"/>
      <c r="C717" s="253"/>
      <c r="D717" s="98" t="s">
        <v>2363</v>
      </c>
      <c r="E717" s="49" t="s">
        <v>256</v>
      </c>
      <c r="F717" s="32" t="s">
        <v>2364</v>
      </c>
      <c r="G717" s="97" t="s">
        <v>2365</v>
      </c>
      <c r="H717" s="30">
        <v>2</v>
      </c>
      <c r="I717" s="74"/>
    </row>
    <row r="718" spans="1:9" s="4" customFormat="1" ht="30.95" customHeight="1" x14ac:dyDescent="0.15">
      <c r="A718" s="216"/>
      <c r="B718" s="233"/>
      <c r="C718" s="253"/>
      <c r="D718" s="98" t="s">
        <v>2366</v>
      </c>
      <c r="E718" s="49" t="s">
        <v>256</v>
      </c>
      <c r="F718" s="32" t="s">
        <v>2367</v>
      </c>
      <c r="G718" s="97" t="s">
        <v>2368</v>
      </c>
      <c r="H718" s="30">
        <v>2</v>
      </c>
      <c r="I718" s="74"/>
    </row>
    <row r="719" spans="1:9" s="4" customFormat="1" ht="30.95" customHeight="1" x14ac:dyDescent="0.15">
      <c r="A719" s="216"/>
      <c r="B719" s="233"/>
      <c r="C719" s="253" t="s">
        <v>2369</v>
      </c>
      <c r="D719" s="68" t="s">
        <v>63</v>
      </c>
      <c r="E719" s="127"/>
      <c r="F719" s="77"/>
      <c r="G719" s="76"/>
      <c r="H719" s="36">
        <f>SUM(H720:H721)</f>
        <v>4</v>
      </c>
      <c r="I719" s="74"/>
    </row>
    <row r="720" spans="1:9" s="4" customFormat="1" ht="30.95" customHeight="1" x14ac:dyDescent="0.15">
      <c r="A720" s="216"/>
      <c r="B720" s="233"/>
      <c r="C720" s="253"/>
      <c r="D720" s="98" t="s">
        <v>2370</v>
      </c>
      <c r="E720" s="49" t="s">
        <v>256</v>
      </c>
      <c r="F720" s="32" t="s">
        <v>2371</v>
      </c>
      <c r="G720" s="97" t="s">
        <v>2372</v>
      </c>
      <c r="H720" s="30">
        <v>2</v>
      </c>
      <c r="I720" s="74"/>
    </row>
    <row r="721" spans="1:9" s="4" customFormat="1" ht="30.95" customHeight="1" x14ac:dyDescent="0.15">
      <c r="A721" s="216"/>
      <c r="B721" s="233"/>
      <c r="C721" s="253"/>
      <c r="D721" s="98" t="s">
        <v>2373</v>
      </c>
      <c r="E721" s="49" t="s">
        <v>256</v>
      </c>
      <c r="F721" s="32" t="s">
        <v>2374</v>
      </c>
      <c r="G721" s="97" t="s">
        <v>2375</v>
      </c>
      <c r="H721" s="30">
        <v>2</v>
      </c>
      <c r="I721" s="74"/>
    </row>
    <row r="722" spans="1:9" s="4" customFormat="1" ht="30.95" customHeight="1" x14ac:dyDescent="0.15">
      <c r="A722" s="216"/>
      <c r="B722" s="233"/>
      <c r="C722" s="32" t="s">
        <v>2376</v>
      </c>
      <c r="D722" s="98" t="s">
        <v>2377</v>
      </c>
      <c r="E722" s="49" t="s">
        <v>256</v>
      </c>
      <c r="F722" s="32" t="s">
        <v>2378</v>
      </c>
      <c r="G722" s="97" t="s">
        <v>2379</v>
      </c>
      <c r="H722" s="30">
        <v>2</v>
      </c>
      <c r="I722" s="74"/>
    </row>
    <row r="723" spans="1:9" s="4" customFormat="1" ht="30.95" customHeight="1" x14ac:dyDescent="0.15">
      <c r="A723" s="216"/>
      <c r="B723" s="233"/>
      <c r="C723" s="32" t="s">
        <v>2380</v>
      </c>
      <c r="D723" s="98" t="s">
        <v>2381</v>
      </c>
      <c r="E723" s="49" t="s">
        <v>256</v>
      </c>
      <c r="F723" s="32" t="s">
        <v>2382</v>
      </c>
      <c r="G723" s="97" t="s">
        <v>2383</v>
      </c>
      <c r="H723" s="30">
        <v>2</v>
      </c>
      <c r="I723" s="74"/>
    </row>
    <row r="724" spans="1:9" s="4" customFormat="1" ht="30.95" customHeight="1" x14ac:dyDescent="0.15">
      <c r="A724" s="216"/>
      <c r="B724" s="233"/>
      <c r="C724" s="32" t="s">
        <v>2384</v>
      </c>
      <c r="D724" s="98" t="s">
        <v>2385</v>
      </c>
      <c r="E724" s="49" t="s">
        <v>256</v>
      </c>
      <c r="F724" s="32" t="s">
        <v>2386</v>
      </c>
      <c r="G724" s="97" t="s">
        <v>2387</v>
      </c>
      <c r="H724" s="30">
        <v>2</v>
      </c>
      <c r="I724" s="74"/>
    </row>
    <row r="725" spans="1:9" s="4" customFormat="1" ht="30.95" customHeight="1" x14ac:dyDescent="0.15">
      <c r="A725" s="216"/>
      <c r="B725" s="233"/>
      <c r="C725" s="32" t="s">
        <v>2388</v>
      </c>
      <c r="D725" s="98" t="s">
        <v>2389</v>
      </c>
      <c r="E725" s="49" t="s">
        <v>256</v>
      </c>
      <c r="F725" s="32" t="s">
        <v>2390</v>
      </c>
      <c r="G725" s="97" t="s">
        <v>2391</v>
      </c>
      <c r="H725" s="30">
        <v>2</v>
      </c>
      <c r="I725" s="74"/>
    </row>
    <row r="726" spans="1:9" s="4" customFormat="1" ht="30.95" customHeight="1" x14ac:dyDescent="0.15">
      <c r="A726" s="216"/>
      <c r="B726" s="233"/>
      <c r="C726" s="32" t="s">
        <v>2392</v>
      </c>
      <c r="D726" s="98" t="s">
        <v>2393</v>
      </c>
      <c r="E726" s="49" t="s">
        <v>256</v>
      </c>
      <c r="F726" s="32" t="s">
        <v>2394</v>
      </c>
      <c r="G726" s="97" t="s">
        <v>2395</v>
      </c>
      <c r="H726" s="30">
        <v>2</v>
      </c>
      <c r="I726" s="74"/>
    </row>
    <row r="727" spans="1:9" s="4" customFormat="1" ht="30.95" customHeight="1" x14ac:dyDescent="0.15">
      <c r="A727" s="216"/>
      <c r="B727" s="233" t="s">
        <v>129</v>
      </c>
      <c r="C727" s="19" t="s">
        <v>2396</v>
      </c>
      <c r="D727" s="122"/>
      <c r="E727" s="122"/>
      <c r="F727" s="123"/>
      <c r="G727" s="29"/>
      <c r="H727" s="36">
        <f>SUM(H728:H733)</f>
        <v>12</v>
      </c>
      <c r="I727" s="74"/>
    </row>
    <row r="728" spans="1:9" s="4" customFormat="1" ht="30.95" customHeight="1" x14ac:dyDescent="0.15">
      <c r="A728" s="216"/>
      <c r="B728" s="233"/>
      <c r="C728" s="32" t="s">
        <v>2397</v>
      </c>
      <c r="D728" s="122" t="s">
        <v>2398</v>
      </c>
      <c r="E728" s="122" t="s">
        <v>256</v>
      </c>
      <c r="F728" s="123" t="s">
        <v>2399</v>
      </c>
      <c r="G728" s="29" t="s">
        <v>2400</v>
      </c>
      <c r="H728" s="30">
        <v>2</v>
      </c>
      <c r="I728" s="74"/>
    </row>
    <row r="729" spans="1:9" s="4" customFormat="1" ht="30.95" customHeight="1" x14ac:dyDescent="0.15">
      <c r="A729" s="216"/>
      <c r="B729" s="233"/>
      <c r="C729" s="32" t="s">
        <v>2401</v>
      </c>
      <c r="D729" s="122" t="s">
        <v>2402</v>
      </c>
      <c r="E729" s="122" t="s">
        <v>256</v>
      </c>
      <c r="F729" s="123" t="s">
        <v>2403</v>
      </c>
      <c r="G729" s="29" t="s">
        <v>2404</v>
      </c>
      <c r="H729" s="30">
        <v>2</v>
      </c>
      <c r="I729" s="74"/>
    </row>
    <row r="730" spans="1:9" s="4" customFormat="1" ht="30.95" customHeight="1" x14ac:dyDescent="0.15">
      <c r="A730" s="216"/>
      <c r="B730" s="233"/>
      <c r="C730" s="32" t="s">
        <v>2405</v>
      </c>
      <c r="D730" s="122" t="s">
        <v>2406</v>
      </c>
      <c r="E730" s="122" t="s">
        <v>256</v>
      </c>
      <c r="F730" s="123" t="s">
        <v>2407</v>
      </c>
      <c r="G730" s="29" t="s">
        <v>2408</v>
      </c>
      <c r="H730" s="30">
        <v>2</v>
      </c>
      <c r="I730" s="74"/>
    </row>
    <row r="731" spans="1:9" s="4" customFormat="1" ht="30.95" customHeight="1" x14ac:dyDescent="0.15">
      <c r="A731" s="216"/>
      <c r="B731" s="233"/>
      <c r="C731" s="32" t="s">
        <v>2409</v>
      </c>
      <c r="D731" s="122" t="s">
        <v>2410</v>
      </c>
      <c r="E731" s="122" t="s">
        <v>256</v>
      </c>
      <c r="F731" s="123" t="s">
        <v>2411</v>
      </c>
      <c r="G731" s="29" t="s">
        <v>2412</v>
      </c>
      <c r="H731" s="30">
        <v>2</v>
      </c>
      <c r="I731" s="74"/>
    </row>
    <row r="732" spans="1:9" s="4" customFormat="1" ht="30.95" customHeight="1" x14ac:dyDescent="0.15">
      <c r="A732" s="216"/>
      <c r="B732" s="233"/>
      <c r="C732" s="32" t="s">
        <v>2413</v>
      </c>
      <c r="D732" s="122" t="s">
        <v>2414</v>
      </c>
      <c r="E732" s="122" t="s">
        <v>256</v>
      </c>
      <c r="F732" s="123" t="s">
        <v>2415</v>
      </c>
      <c r="G732" s="29" t="s">
        <v>2416</v>
      </c>
      <c r="H732" s="30">
        <v>2</v>
      </c>
      <c r="I732" s="74"/>
    </row>
    <row r="733" spans="1:9" s="4" customFormat="1" ht="30.95" customHeight="1" x14ac:dyDescent="0.15">
      <c r="A733" s="216"/>
      <c r="B733" s="233"/>
      <c r="C733" s="32" t="s">
        <v>2417</v>
      </c>
      <c r="D733" s="122" t="s">
        <v>2418</v>
      </c>
      <c r="E733" s="122" t="s">
        <v>256</v>
      </c>
      <c r="F733" s="123" t="s">
        <v>2419</v>
      </c>
      <c r="G733" s="29" t="s">
        <v>2420</v>
      </c>
      <c r="H733" s="30">
        <v>2</v>
      </c>
      <c r="I733" s="74"/>
    </row>
    <row r="734" spans="1:9" s="4" customFormat="1" ht="30.95" customHeight="1" x14ac:dyDescent="0.15">
      <c r="A734" s="216"/>
      <c r="B734" s="233" t="s">
        <v>130</v>
      </c>
      <c r="C734" s="19" t="s">
        <v>2421</v>
      </c>
      <c r="D734" s="71"/>
      <c r="E734" s="27"/>
      <c r="F734" s="106"/>
      <c r="G734" s="107"/>
      <c r="H734" s="36">
        <f>SUM(H735,H738:H744)</f>
        <v>22</v>
      </c>
      <c r="I734" s="74"/>
    </row>
    <row r="735" spans="1:9" s="4" customFormat="1" ht="30.95" customHeight="1" x14ac:dyDescent="0.15">
      <c r="A735" s="216"/>
      <c r="B735" s="233"/>
      <c r="C735" s="279" t="s">
        <v>2422</v>
      </c>
      <c r="D735" s="26" t="s">
        <v>63</v>
      </c>
      <c r="E735" s="27"/>
      <c r="F735" s="106"/>
      <c r="G735" s="107"/>
      <c r="H735" s="36">
        <f>SUM(H736:H737)</f>
        <v>8</v>
      </c>
      <c r="I735" s="74"/>
    </row>
    <row r="736" spans="1:9" s="4" customFormat="1" ht="30.95" customHeight="1" x14ac:dyDescent="0.15">
      <c r="A736" s="216"/>
      <c r="B736" s="233"/>
      <c r="C736" s="279"/>
      <c r="D736" s="64" t="s">
        <v>2423</v>
      </c>
      <c r="E736" s="122" t="s">
        <v>252</v>
      </c>
      <c r="F736" s="32" t="s">
        <v>2424</v>
      </c>
      <c r="G736" s="79" t="s">
        <v>2425</v>
      </c>
      <c r="H736" s="30">
        <v>6</v>
      </c>
      <c r="I736" s="74"/>
    </row>
    <row r="737" spans="1:9" s="4" customFormat="1" ht="30.95" customHeight="1" x14ac:dyDescent="0.15">
      <c r="A737" s="216"/>
      <c r="B737" s="233"/>
      <c r="C737" s="279"/>
      <c r="D737" s="98" t="s">
        <v>2426</v>
      </c>
      <c r="E737" s="49" t="s">
        <v>256</v>
      </c>
      <c r="F737" s="32" t="s">
        <v>2427</v>
      </c>
      <c r="G737" s="79" t="s">
        <v>2428</v>
      </c>
      <c r="H737" s="30">
        <v>2</v>
      </c>
      <c r="I737" s="74"/>
    </row>
    <row r="738" spans="1:9" s="4" customFormat="1" ht="30.95" customHeight="1" x14ac:dyDescent="0.15">
      <c r="A738" s="216"/>
      <c r="B738" s="233"/>
      <c r="C738" s="124" t="s">
        <v>2429</v>
      </c>
      <c r="D738" s="49" t="s">
        <v>2430</v>
      </c>
      <c r="E738" s="49" t="s">
        <v>256</v>
      </c>
      <c r="F738" s="124" t="s">
        <v>2431</v>
      </c>
      <c r="G738" s="79" t="s">
        <v>2432</v>
      </c>
      <c r="H738" s="30">
        <v>2</v>
      </c>
      <c r="I738" s="74"/>
    </row>
    <row r="739" spans="1:9" s="4" customFormat="1" ht="30.95" customHeight="1" x14ac:dyDescent="0.15">
      <c r="A739" s="216"/>
      <c r="B739" s="233"/>
      <c r="C739" s="124" t="s">
        <v>2433</v>
      </c>
      <c r="D739" s="49" t="s">
        <v>2434</v>
      </c>
      <c r="E739" s="49" t="s">
        <v>256</v>
      </c>
      <c r="F739" s="124" t="s">
        <v>2435</v>
      </c>
      <c r="G739" s="79" t="s">
        <v>2436</v>
      </c>
      <c r="H739" s="30">
        <v>2</v>
      </c>
      <c r="I739" s="74"/>
    </row>
    <row r="740" spans="1:9" s="4" customFormat="1" ht="30.95" customHeight="1" x14ac:dyDescent="0.15">
      <c r="A740" s="216"/>
      <c r="B740" s="233"/>
      <c r="C740" s="124" t="s">
        <v>2437</v>
      </c>
      <c r="D740" s="49" t="s">
        <v>2438</v>
      </c>
      <c r="E740" s="49" t="s">
        <v>256</v>
      </c>
      <c r="F740" s="124" t="s">
        <v>2439</v>
      </c>
      <c r="G740" s="79" t="s">
        <v>2440</v>
      </c>
      <c r="H740" s="30">
        <v>2</v>
      </c>
      <c r="I740" s="74"/>
    </row>
    <row r="741" spans="1:9" s="4" customFormat="1" ht="30.95" customHeight="1" x14ac:dyDescent="0.15">
      <c r="A741" s="216"/>
      <c r="B741" s="233"/>
      <c r="C741" s="124" t="s">
        <v>2441</v>
      </c>
      <c r="D741" s="49" t="s">
        <v>2442</v>
      </c>
      <c r="E741" s="49" t="s">
        <v>256</v>
      </c>
      <c r="F741" s="124" t="s">
        <v>2443</v>
      </c>
      <c r="G741" s="79" t="s">
        <v>2444</v>
      </c>
      <c r="H741" s="30">
        <v>2</v>
      </c>
      <c r="I741" s="74"/>
    </row>
    <row r="742" spans="1:9" s="4" customFormat="1" ht="30.95" customHeight="1" x14ac:dyDescent="0.15">
      <c r="A742" s="216"/>
      <c r="B742" s="233"/>
      <c r="C742" s="124" t="s">
        <v>2445</v>
      </c>
      <c r="D742" s="49" t="s">
        <v>2446</v>
      </c>
      <c r="E742" s="49" t="s">
        <v>256</v>
      </c>
      <c r="F742" s="124" t="s">
        <v>2447</v>
      </c>
      <c r="G742" s="79" t="s">
        <v>2448</v>
      </c>
      <c r="H742" s="30">
        <v>2</v>
      </c>
      <c r="I742" s="74"/>
    </row>
    <row r="743" spans="1:9" s="4" customFormat="1" ht="30.95" customHeight="1" x14ac:dyDescent="0.15">
      <c r="A743" s="216"/>
      <c r="B743" s="233"/>
      <c r="C743" s="124" t="s">
        <v>2449</v>
      </c>
      <c r="D743" s="49" t="s">
        <v>2450</v>
      </c>
      <c r="E743" s="49" t="s">
        <v>256</v>
      </c>
      <c r="F743" s="124" t="s">
        <v>2451</v>
      </c>
      <c r="G743" s="79" t="s">
        <v>2452</v>
      </c>
      <c r="H743" s="30">
        <v>2</v>
      </c>
      <c r="I743" s="74"/>
    </row>
    <row r="744" spans="1:9" s="4" customFormat="1" ht="30.95" customHeight="1" x14ac:dyDescent="0.15">
      <c r="A744" s="216"/>
      <c r="B744" s="233"/>
      <c r="C744" s="124" t="s">
        <v>2453</v>
      </c>
      <c r="D744" s="49" t="s">
        <v>2454</v>
      </c>
      <c r="E744" s="49" t="s">
        <v>256</v>
      </c>
      <c r="F744" s="124" t="s">
        <v>2455</v>
      </c>
      <c r="G744" s="79" t="s">
        <v>2456</v>
      </c>
      <c r="H744" s="30">
        <v>2</v>
      </c>
      <c r="I744" s="74"/>
    </row>
    <row r="745" spans="1:9" s="4" customFormat="1" ht="30.95" customHeight="1" x14ac:dyDescent="0.15">
      <c r="A745" s="216"/>
      <c r="B745" s="233" t="s">
        <v>131</v>
      </c>
      <c r="C745" s="19" t="s">
        <v>2457</v>
      </c>
      <c r="D745" s="71"/>
      <c r="E745" s="27"/>
      <c r="F745" s="106"/>
      <c r="G745" s="107"/>
      <c r="H745" s="36">
        <f>SUM(H746:H748,H749,H752)</f>
        <v>20</v>
      </c>
      <c r="I745" s="74"/>
    </row>
    <row r="746" spans="1:9" s="4" customFormat="1" ht="30.95" customHeight="1" x14ac:dyDescent="0.15">
      <c r="A746" s="216"/>
      <c r="B746" s="233"/>
      <c r="C746" s="32" t="s">
        <v>2458</v>
      </c>
      <c r="D746" s="64" t="s">
        <v>2459</v>
      </c>
      <c r="E746" s="122" t="s">
        <v>252</v>
      </c>
      <c r="F746" s="32" t="s">
        <v>2460</v>
      </c>
      <c r="G746" s="126" t="s">
        <v>2461</v>
      </c>
      <c r="H746" s="30">
        <v>6</v>
      </c>
      <c r="I746" s="74"/>
    </row>
    <row r="747" spans="1:9" s="4" customFormat="1" ht="30.95" customHeight="1" x14ac:dyDescent="0.15">
      <c r="A747" s="216"/>
      <c r="B747" s="233"/>
      <c r="C747" s="32" t="s">
        <v>2462</v>
      </c>
      <c r="D747" s="64" t="s">
        <v>2463</v>
      </c>
      <c r="E747" s="122" t="s">
        <v>252</v>
      </c>
      <c r="F747" s="32" t="s">
        <v>2464</v>
      </c>
      <c r="G747" s="126" t="s">
        <v>2465</v>
      </c>
      <c r="H747" s="30">
        <v>6</v>
      </c>
      <c r="I747" s="74"/>
    </row>
    <row r="748" spans="1:9" s="4" customFormat="1" ht="30.95" customHeight="1" x14ac:dyDescent="0.15">
      <c r="A748" s="216"/>
      <c r="B748" s="233"/>
      <c r="C748" s="32" t="s">
        <v>2466</v>
      </c>
      <c r="D748" s="98" t="s">
        <v>2467</v>
      </c>
      <c r="E748" s="122" t="s">
        <v>256</v>
      </c>
      <c r="F748" s="32" t="s">
        <v>2468</v>
      </c>
      <c r="G748" s="97" t="s">
        <v>2469</v>
      </c>
      <c r="H748" s="30">
        <v>2</v>
      </c>
      <c r="I748" s="74"/>
    </row>
    <row r="749" spans="1:9" s="4" customFormat="1" ht="30.95" customHeight="1" x14ac:dyDescent="0.15">
      <c r="A749" s="216"/>
      <c r="B749" s="233"/>
      <c r="C749" s="253" t="s">
        <v>2470</v>
      </c>
      <c r="D749" s="98" t="s">
        <v>63</v>
      </c>
      <c r="E749" s="122"/>
      <c r="F749" s="32"/>
      <c r="G749" s="97"/>
      <c r="H749" s="36">
        <f>SUM(H750:H751)</f>
        <v>4</v>
      </c>
      <c r="I749" s="74"/>
    </row>
    <row r="750" spans="1:9" s="4" customFormat="1" ht="30.95" customHeight="1" x14ac:dyDescent="0.15">
      <c r="A750" s="216"/>
      <c r="B750" s="233"/>
      <c r="C750" s="253"/>
      <c r="D750" s="98" t="s">
        <v>2471</v>
      </c>
      <c r="E750" s="122" t="s">
        <v>256</v>
      </c>
      <c r="F750" s="32" t="s">
        <v>2472</v>
      </c>
      <c r="G750" s="97" t="s">
        <v>2473</v>
      </c>
      <c r="H750" s="30">
        <v>2</v>
      </c>
      <c r="I750" s="74"/>
    </row>
    <row r="751" spans="1:9" s="4" customFormat="1" ht="30.95" customHeight="1" x14ac:dyDescent="0.15">
      <c r="A751" s="216"/>
      <c r="B751" s="233"/>
      <c r="C751" s="253"/>
      <c r="D751" s="98" t="s">
        <v>2474</v>
      </c>
      <c r="E751" s="122" t="s">
        <v>256</v>
      </c>
      <c r="F751" s="32" t="s">
        <v>2475</v>
      </c>
      <c r="G751" s="97" t="s">
        <v>2476</v>
      </c>
      <c r="H751" s="30">
        <v>2</v>
      </c>
      <c r="I751" s="74"/>
    </row>
    <row r="752" spans="1:9" s="4" customFormat="1" ht="30.95" customHeight="1" x14ac:dyDescent="0.15">
      <c r="A752" s="216"/>
      <c r="B752" s="233"/>
      <c r="C752" s="32" t="s">
        <v>2477</v>
      </c>
      <c r="D752" s="98" t="s">
        <v>2478</v>
      </c>
      <c r="E752" s="122" t="s">
        <v>256</v>
      </c>
      <c r="F752" s="32" t="s">
        <v>2479</v>
      </c>
      <c r="G752" s="97" t="s">
        <v>2480</v>
      </c>
      <c r="H752" s="30">
        <v>2</v>
      </c>
      <c r="I752" s="74"/>
    </row>
    <row r="753" spans="1:9" s="4" customFormat="1" ht="30.95" customHeight="1" x14ac:dyDescent="0.15">
      <c r="A753" s="216"/>
      <c r="B753" s="234" t="s">
        <v>132</v>
      </c>
      <c r="C753" s="19" t="s">
        <v>2481</v>
      </c>
      <c r="D753" s="122"/>
      <c r="E753" s="122"/>
      <c r="F753" s="123"/>
      <c r="G753" s="29"/>
      <c r="H753" s="36">
        <f>SUM(H754:H756)</f>
        <v>6</v>
      </c>
      <c r="I753" s="74"/>
    </row>
    <row r="754" spans="1:9" s="4" customFormat="1" ht="30.95" customHeight="1" x14ac:dyDescent="0.15">
      <c r="A754" s="216"/>
      <c r="B754" s="234"/>
      <c r="C754" s="32" t="s">
        <v>2482</v>
      </c>
      <c r="D754" s="122" t="s">
        <v>2483</v>
      </c>
      <c r="E754" s="122" t="s">
        <v>256</v>
      </c>
      <c r="F754" s="123" t="s">
        <v>2484</v>
      </c>
      <c r="G754" s="29" t="s">
        <v>2485</v>
      </c>
      <c r="H754" s="30">
        <v>2</v>
      </c>
      <c r="I754" s="74"/>
    </row>
    <row r="755" spans="1:9" s="4" customFormat="1" ht="30.95" customHeight="1" x14ac:dyDescent="0.15">
      <c r="A755" s="216"/>
      <c r="B755" s="234"/>
      <c r="C755" s="32" t="s">
        <v>2486</v>
      </c>
      <c r="D755" s="122" t="s">
        <v>2487</v>
      </c>
      <c r="E755" s="122" t="s">
        <v>256</v>
      </c>
      <c r="F755" s="123" t="s">
        <v>2488</v>
      </c>
      <c r="G755" s="29" t="s">
        <v>2489</v>
      </c>
      <c r="H755" s="30">
        <v>2</v>
      </c>
      <c r="I755" s="74"/>
    </row>
    <row r="756" spans="1:9" s="4" customFormat="1" ht="30.95" customHeight="1" x14ac:dyDescent="0.15">
      <c r="A756" s="216"/>
      <c r="B756" s="234"/>
      <c r="C756" s="32" t="s">
        <v>2490</v>
      </c>
      <c r="D756" s="122" t="s">
        <v>2491</v>
      </c>
      <c r="E756" s="122" t="s">
        <v>256</v>
      </c>
      <c r="F756" s="123" t="s">
        <v>2492</v>
      </c>
      <c r="G756" s="29" t="s">
        <v>2493</v>
      </c>
      <c r="H756" s="30">
        <v>2</v>
      </c>
      <c r="I756" s="74"/>
    </row>
    <row r="757" spans="1:9" s="4" customFormat="1" ht="30.95" customHeight="1" x14ac:dyDescent="0.15">
      <c r="A757" s="216"/>
      <c r="B757" s="234" t="s">
        <v>133</v>
      </c>
      <c r="C757" s="19" t="s">
        <v>2494</v>
      </c>
      <c r="D757" s="71"/>
      <c r="E757" s="27"/>
      <c r="F757" s="25"/>
      <c r="G757" s="79"/>
      <c r="H757" s="36">
        <f>SUM(H758:H762)</f>
        <v>18</v>
      </c>
      <c r="I757" s="74"/>
    </row>
    <row r="758" spans="1:9" s="4" customFormat="1" ht="30.95" customHeight="1" x14ac:dyDescent="0.15">
      <c r="A758" s="216"/>
      <c r="B758" s="234"/>
      <c r="C758" s="124" t="s">
        <v>2495</v>
      </c>
      <c r="D758" s="49" t="s">
        <v>2496</v>
      </c>
      <c r="E758" s="49" t="s">
        <v>252</v>
      </c>
      <c r="F758" s="124" t="s">
        <v>2497</v>
      </c>
      <c r="G758" s="79" t="s">
        <v>2498</v>
      </c>
      <c r="H758" s="30">
        <v>6</v>
      </c>
      <c r="I758" s="74"/>
    </row>
    <row r="759" spans="1:9" s="4" customFormat="1" ht="30.95" customHeight="1" x14ac:dyDescent="0.15">
      <c r="A759" s="216"/>
      <c r="B759" s="234"/>
      <c r="C759" s="124" t="s">
        <v>2499</v>
      </c>
      <c r="D759" s="49" t="s">
        <v>2500</v>
      </c>
      <c r="E759" s="49" t="s">
        <v>252</v>
      </c>
      <c r="F759" s="124" t="s">
        <v>2501</v>
      </c>
      <c r="G759" s="79" t="s">
        <v>2502</v>
      </c>
      <c r="H759" s="30">
        <v>6</v>
      </c>
      <c r="I759" s="74"/>
    </row>
    <row r="760" spans="1:9" s="4" customFormat="1" ht="30.95" customHeight="1" x14ac:dyDescent="0.15">
      <c r="A760" s="216"/>
      <c r="B760" s="234"/>
      <c r="C760" s="124" t="s">
        <v>2503</v>
      </c>
      <c r="D760" s="49" t="s">
        <v>2504</v>
      </c>
      <c r="E760" s="49" t="s">
        <v>256</v>
      </c>
      <c r="F760" s="124" t="s">
        <v>2505</v>
      </c>
      <c r="G760" s="79" t="s">
        <v>2506</v>
      </c>
      <c r="H760" s="30">
        <v>2</v>
      </c>
      <c r="I760" s="74"/>
    </row>
    <row r="761" spans="1:9" s="4" customFormat="1" ht="30.95" customHeight="1" x14ac:dyDescent="0.15">
      <c r="A761" s="216"/>
      <c r="B761" s="234"/>
      <c r="C761" s="124" t="s">
        <v>2507</v>
      </c>
      <c r="D761" s="49" t="s">
        <v>2508</v>
      </c>
      <c r="E761" s="49" t="s">
        <v>256</v>
      </c>
      <c r="F761" s="124" t="s">
        <v>2509</v>
      </c>
      <c r="G761" s="79" t="s">
        <v>2510</v>
      </c>
      <c r="H761" s="30">
        <v>2</v>
      </c>
      <c r="I761" s="74"/>
    </row>
    <row r="762" spans="1:9" s="4" customFormat="1" ht="30.95" customHeight="1" x14ac:dyDescent="0.15">
      <c r="A762" s="216"/>
      <c r="B762" s="234"/>
      <c r="C762" s="124" t="s">
        <v>2511</v>
      </c>
      <c r="D762" s="49" t="s">
        <v>2512</v>
      </c>
      <c r="E762" s="49" t="s">
        <v>256</v>
      </c>
      <c r="F762" s="124" t="s">
        <v>2513</v>
      </c>
      <c r="G762" s="79" t="s">
        <v>2514</v>
      </c>
      <c r="H762" s="30">
        <v>2</v>
      </c>
      <c r="I762" s="74"/>
    </row>
    <row r="763" spans="1:9" s="4" customFormat="1" ht="30.95" customHeight="1" x14ac:dyDescent="0.15">
      <c r="A763" s="216" t="s">
        <v>134</v>
      </c>
      <c r="B763" s="216" t="s">
        <v>135</v>
      </c>
      <c r="C763" s="217"/>
      <c r="D763" s="128"/>
      <c r="E763" s="71"/>
      <c r="F763" s="54"/>
      <c r="G763" s="72"/>
      <c r="H763" s="73">
        <f>H764+H787+H804+H811+H812+H819+H828+H841+H844+H845+H866</f>
        <v>214</v>
      </c>
      <c r="I763" s="74"/>
    </row>
    <row r="764" spans="1:9" s="4" customFormat="1" ht="30.95" customHeight="1" x14ac:dyDescent="0.15">
      <c r="A764" s="216"/>
      <c r="B764" s="224" t="s">
        <v>136</v>
      </c>
      <c r="C764" s="19" t="s">
        <v>712</v>
      </c>
      <c r="D764" s="71"/>
      <c r="E764" s="71"/>
      <c r="F764" s="54"/>
      <c r="G764" s="72"/>
      <c r="H764" s="36">
        <f>H765+H773+H774+H778+H779+H783+H786</f>
        <v>56</v>
      </c>
      <c r="I764" s="74"/>
    </row>
    <row r="765" spans="1:9" s="4" customFormat="1" ht="30.95" customHeight="1" x14ac:dyDescent="0.15">
      <c r="A765" s="216"/>
      <c r="B765" s="224"/>
      <c r="C765" s="280" t="s">
        <v>2515</v>
      </c>
      <c r="D765" s="68" t="s">
        <v>63</v>
      </c>
      <c r="E765" s="68"/>
      <c r="F765" s="81"/>
      <c r="G765" s="82"/>
      <c r="H765" s="36">
        <f>SUM(H766:H772)</f>
        <v>22</v>
      </c>
      <c r="I765" s="74"/>
    </row>
    <row r="766" spans="1:9" s="4" customFormat="1" ht="30.95" customHeight="1" x14ac:dyDescent="0.15">
      <c r="A766" s="216"/>
      <c r="B766" s="224"/>
      <c r="C766" s="280"/>
      <c r="D766" s="32" t="s">
        <v>2516</v>
      </c>
      <c r="E766" s="49" t="s">
        <v>252</v>
      </c>
      <c r="F766" s="129" t="s">
        <v>2517</v>
      </c>
      <c r="G766" s="79" t="s">
        <v>2518</v>
      </c>
      <c r="H766" s="30">
        <v>6</v>
      </c>
      <c r="I766" s="74"/>
    </row>
    <row r="767" spans="1:9" s="4" customFormat="1" ht="30.95" customHeight="1" x14ac:dyDescent="0.15">
      <c r="A767" s="216"/>
      <c r="B767" s="224"/>
      <c r="C767" s="280"/>
      <c r="D767" s="32" t="s">
        <v>2519</v>
      </c>
      <c r="E767" s="49" t="s">
        <v>252</v>
      </c>
      <c r="F767" s="32" t="s">
        <v>2520</v>
      </c>
      <c r="G767" s="79" t="s">
        <v>2521</v>
      </c>
      <c r="H767" s="30">
        <v>6</v>
      </c>
      <c r="I767" s="74"/>
    </row>
    <row r="768" spans="1:9" s="4" customFormat="1" ht="30.95" customHeight="1" x14ac:dyDescent="0.15">
      <c r="A768" s="216"/>
      <c r="B768" s="224"/>
      <c r="C768" s="280"/>
      <c r="D768" s="98" t="s">
        <v>2522</v>
      </c>
      <c r="E768" s="49" t="s">
        <v>256</v>
      </c>
      <c r="F768" s="54" t="s">
        <v>2523</v>
      </c>
      <c r="G768" s="115" t="s">
        <v>2524</v>
      </c>
      <c r="H768" s="30">
        <v>2</v>
      </c>
      <c r="I768" s="74"/>
    </row>
    <row r="769" spans="1:9" s="4" customFormat="1" ht="30.95" customHeight="1" x14ac:dyDescent="0.15">
      <c r="A769" s="216"/>
      <c r="B769" s="224"/>
      <c r="C769" s="280"/>
      <c r="D769" s="98" t="s">
        <v>2525</v>
      </c>
      <c r="E769" s="49" t="s">
        <v>256</v>
      </c>
      <c r="F769" s="54" t="s">
        <v>2526</v>
      </c>
      <c r="G769" s="115" t="s">
        <v>2527</v>
      </c>
      <c r="H769" s="30">
        <v>2</v>
      </c>
      <c r="I769" s="74"/>
    </row>
    <row r="770" spans="1:9" s="4" customFormat="1" ht="30.95" customHeight="1" x14ac:dyDescent="0.15">
      <c r="A770" s="216"/>
      <c r="B770" s="224"/>
      <c r="C770" s="280"/>
      <c r="D770" s="98" t="s">
        <v>2528</v>
      </c>
      <c r="E770" s="49" t="s">
        <v>256</v>
      </c>
      <c r="F770" s="54" t="s">
        <v>2529</v>
      </c>
      <c r="G770" s="115" t="s">
        <v>2530</v>
      </c>
      <c r="H770" s="30">
        <v>2</v>
      </c>
      <c r="I770" s="74"/>
    </row>
    <row r="771" spans="1:9" s="4" customFormat="1" ht="30.95" customHeight="1" x14ac:dyDescent="0.15">
      <c r="A771" s="216"/>
      <c r="B771" s="224"/>
      <c r="C771" s="280"/>
      <c r="D771" s="98" t="s">
        <v>2531</v>
      </c>
      <c r="E771" s="49" t="s">
        <v>256</v>
      </c>
      <c r="F771" s="32" t="s">
        <v>2532</v>
      </c>
      <c r="G771" s="79" t="s">
        <v>2533</v>
      </c>
      <c r="H771" s="30">
        <v>2</v>
      </c>
      <c r="I771" s="74"/>
    </row>
    <row r="772" spans="1:9" s="4" customFormat="1" ht="30.95" customHeight="1" x14ac:dyDescent="0.15">
      <c r="A772" s="216"/>
      <c r="B772" s="224"/>
      <c r="C772" s="280"/>
      <c r="D772" s="26" t="s">
        <v>2534</v>
      </c>
      <c r="E772" s="26" t="s">
        <v>256</v>
      </c>
      <c r="F772" s="25" t="s">
        <v>2535</v>
      </c>
      <c r="G772" s="79" t="s">
        <v>2536</v>
      </c>
      <c r="H772" s="130">
        <v>2</v>
      </c>
      <c r="I772" s="74"/>
    </row>
    <row r="773" spans="1:9" s="4" customFormat="1" ht="30.95" customHeight="1" x14ac:dyDescent="0.15">
      <c r="A773" s="216"/>
      <c r="B773" s="224"/>
      <c r="C773" s="124" t="s">
        <v>2537</v>
      </c>
      <c r="D773" s="32" t="s">
        <v>2538</v>
      </c>
      <c r="E773" s="49" t="s">
        <v>252</v>
      </c>
      <c r="F773" s="54" t="s">
        <v>2539</v>
      </c>
      <c r="G773" s="115" t="s">
        <v>2540</v>
      </c>
      <c r="H773" s="30">
        <v>6</v>
      </c>
      <c r="I773" s="74"/>
    </row>
    <row r="774" spans="1:9" s="4" customFormat="1" ht="30.95" customHeight="1" x14ac:dyDescent="0.15">
      <c r="A774" s="216"/>
      <c r="B774" s="224"/>
      <c r="C774" s="280" t="s">
        <v>2541</v>
      </c>
      <c r="D774" s="68" t="s">
        <v>63</v>
      </c>
      <c r="E774" s="68"/>
      <c r="F774" s="81"/>
      <c r="G774" s="82"/>
      <c r="H774" s="36">
        <f>SUM(H775:H777)</f>
        <v>14</v>
      </c>
      <c r="I774" s="74"/>
    </row>
    <row r="775" spans="1:9" s="4" customFormat="1" ht="30.95" customHeight="1" x14ac:dyDescent="0.15">
      <c r="A775" s="216"/>
      <c r="B775" s="224"/>
      <c r="C775" s="280"/>
      <c r="D775" s="32" t="s">
        <v>2542</v>
      </c>
      <c r="E775" s="49" t="s">
        <v>252</v>
      </c>
      <c r="F775" s="131" t="s">
        <v>2543</v>
      </c>
      <c r="G775" s="132" t="s">
        <v>2544</v>
      </c>
      <c r="H775" s="30">
        <v>6</v>
      </c>
      <c r="I775" s="74"/>
    </row>
    <row r="776" spans="1:9" s="4" customFormat="1" ht="30.95" customHeight="1" x14ac:dyDescent="0.15">
      <c r="A776" s="216"/>
      <c r="B776" s="224"/>
      <c r="C776" s="280"/>
      <c r="D776" s="32" t="s">
        <v>2545</v>
      </c>
      <c r="E776" s="49" t="s">
        <v>252</v>
      </c>
      <c r="F776" s="54" t="s">
        <v>2546</v>
      </c>
      <c r="G776" s="115" t="s">
        <v>2547</v>
      </c>
      <c r="H776" s="30">
        <v>6</v>
      </c>
      <c r="I776" s="74"/>
    </row>
    <row r="777" spans="1:9" s="4" customFormat="1" ht="30.95" customHeight="1" x14ac:dyDescent="0.15">
      <c r="A777" s="216"/>
      <c r="B777" s="224"/>
      <c r="C777" s="280"/>
      <c r="D777" s="26" t="s">
        <v>2548</v>
      </c>
      <c r="E777" s="26" t="s">
        <v>256</v>
      </c>
      <c r="F777" s="25" t="s">
        <v>2549</v>
      </c>
      <c r="G777" s="79" t="s">
        <v>2550</v>
      </c>
      <c r="H777" s="30">
        <v>2</v>
      </c>
      <c r="I777" s="74"/>
    </row>
    <row r="778" spans="1:9" s="4" customFormat="1" ht="30.95" customHeight="1" x14ac:dyDescent="0.15">
      <c r="A778" s="216"/>
      <c r="B778" s="224"/>
      <c r="C778" s="28" t="s">
        <v>2551</v>
      </c>
      <c r="D778" s="27" t="s">
        <v>2552</v>
      </c>
      <c r="E778" s="27" t="s">
        <v>256</v>
      </c>
      <c r="F778" s="28" t="s">
        <v>2553</v>
      </c>
      <c r="G778" s="29" t="s">
        <v>2554</v>
      </c>
      <c r="H778" s="39">
        <v>2</v>
      </c>
      <c r="I778" s="74"/>
    </row>
    <row r="779" spans="1:9" s="4" customFormat="1" ht="30.95" customHeight="1" x14ac:dyDescent="0.15">
      <c r="A779" s="216"/>
      <c r="B779" s="224"/>
      <c r="C779" s="280" t="s">
        <v>2555</v>
      </c>
      <c r="D779" s="68" t="s">
        <v>63</v>
      </c>
      <c r="E779" s="68"/>
      <c r="F779" s="81"/>
      <c r="G779" s="82"/>
      <c r="H779" s="36">
        <f>SUM(H780:H782)</f>
        <v>6</v>
      </c>
      <c r="I779" s="74"/>
    </row>
    <row r="780" spans="1:9" s="4" customFormat="1" ht="30.95" customHeight="1" x14ac:dyDescent="0.15">
      <c r="A780" s="216"/>
      <c r="B780" s="224"/>
      <c r="C780" s="280"/>
      <c r="D780" s="26" t="s">
        <v>2556</v>
      </c>
      <c r="E780" s="26" t="s">
        <v>256</v>
      </c>
      <c r="F780" s="25" t="s">
        <v>2557</v>
      </c>
      <c r="G780" s="79" t="s">
        <v>2558</v>
      </c>
      <c r="H780" s="30">
        <v>2</v>
      </c>
      <c r="I780" s="74"/>
    </row>
    <row r="781" spans="1:9" s="4" customFormat="1" ht="30.95" customHeight="1" x14ac:dyDescent="0.15">
      <c r="A781" s="216"/>
      <c r="B781" s="224"/>
      <c r="C781" s="280"/>
      <c r="D781" s="26" t="s">
        <v>2559</v>
      </c>
      <c r="E781" s="26" t="s">
        <v>256</v>
      </c>
      <c r="F781" s="25" t="s">
        <v>2560</v>
      </c>
      <c r="G781" s="79" t="s">
        <v>2561</v>
      </c>
      <c r="H781" s="30">
        <v>2</v>
      </c>
      <c r="I781" s="74"/>
    </row>
    <row r="782" spans="1:9" s="4" customFormat="1" ht="30.95" customHeight="1" x14ac:dyDescent="0.15">
      <c r="A782" s="216"/>
      <c r="B782" s="224"/>
      <c r="C782" s="280"/>
      <c r="D782" s="26" t="s">
        <v>2562</v>
      </c>
      <c r="E782" s="26" t="s">
        <v>256</v>
      </c>
      <c r="F782" s="25" t="s">
        <v>2563</v>
      </c>
      <c r="G782" s="79" t="s">
        <v>2564</v>
      </c>
      <c r="H782" s="30">
        <v>2</v>
      </c>
      <c r="I782" s="74"/>
    </row>
    <row r="783" spans="1:9" s="4" customFormat="1" ht="30.95" customHeight="1" x14ac:dyDescent="0.15">
      <c r="A783" s="216"/>
      <c r="B783" s="224"/>
      <c r="C783" s="272" t="s">
        <v>2565</v>
      </c>
      <c r="D783" s="68" t="s">
        <v>63</v>
      </c>
      <c r="E783" s="68"/>
      <c r="F783" s="81"/>
      <c r="G783" s="82"/>
      <c r="H783" s="36">
        <f>SUM(H784:H785)</f>
        <v>4</v>
      </c>
      <c r="I783" s="74"/>
    </row>
    <row r="784" spans="1:9" s="4" customFormat="1" ht="30.95" customHeight="1" x14ac:dyDescent="0.15">
      <c r="A784" s="216"/>
      <c r="B784" s="224"/>
      <c r="C784" s="272"/>
      <c r="D784" s="26" t="s">
        <v>2566</v>
      </c>
      <c r="E784" s="26" t="s">
        <v>256</v>
      </c>
      <c r="F784" s="25" t="s">
        <v>2567</v>
      </c>
      <c r="G784" s="79" t="s">
        <v>2568</v>
      </c>
      <c r="H784" s="30">
        <v>2</v>
      </c>
      <c r="I784" s="74"/>
    </row>
    <row r="785" spans="1:9" s="4" customFormat="1" ht="30.95" customHeight="1" x14ac:dyDescent="0.15">
      <c r="A785" s="216"/>
      <c r="B785" s="224"/>
      <c r="C785" s="272"/>
      <c r="D785" s="26" t="s">
        <v>2569</v>
      </c>
      <c r="E785" s="26" t="s">
        <v>256</v>
      </c>
      <c r="F785" s="25" t="s">
        <v>2570</v>
      </c>
      <c r="G785" s="79" t="s">
        <v>2571</v>
      </c>
      <c r="H785" s="30">
        <v>2</v>
      </c>
      <c r="I785" s="74"/>
    </row>
    <row r="786" spans="1:9" s="4" customFormat="1" ht="30.95" customHeight="1" x14ac:dyDescent="0.15">
      <c r="A786" s="216"/>
      <c r="B786" s="224"/>
      <c r="C786" s="25" t="s">
        <v>2572</v>
      </c>
      <c r="D786" s="26" t="s">
        <v>2573</v>
      </c>
      <c r="E786" s="26" t="s">
        <v>256</v>
      </c>
      <c r="F786" s="25" t="s">
        <v>2574</v>
      </c>
      <c r="G786" s="79" t="s">
        <v>2575</v>
      </c>
      <c r="H786" s="30">
        <v>2</v>
      </c>
      <c r="I786" s="74"/>
    </row>
    <row r="787" spans="1:9" s="4" customFormat="1" ht="30.95" customHeight="1" x14ac:dyDescent="0.15">
      <c r="A787" s="216"/>
      <c r="B787" s="230" t="s">
        <v>137</v>
      </c>
      <c r="C787" s="19" t="s">
        <v>2576</v>
      </c>
      <c r="D787" s="71"/>
      <c r="E787" s="27"/>
      <c r="F787" s="28"/>
      <c r="G787" s="29"/>
      <c r="H787" s="36">
        <f>SUM(H788,H789,H793,H794,H797,H800:H803)</f>
        <v>38</v>
      </c>
      <c r="I787" s="74"/>
    </row>
    <row r="788" spans="1:9" s="4" customFormat="1" ht="30.95" customHeight="1" x14ac:dyDescent="0.15">
      <c r="A788" s="216"/>
      <c r="B788" s="231"/>
      <c r="C788" s="25" t="s">
        <v>2577</v>
      </c>
      <c r="D788" s="26" t="s">
        <v>2578</v>
      </c>
      <c r="E788" s="26" t="s">
        <v>252</v>
      </c>
      <c r="F788" s="25" t="s">
        <v>2579</v>
      </c>
      <c r="G788" s="79" t="s">
        <v>2580</v>
      </c>
      <c r="H788" s="130">
        <v>6</v>
      </c>
      <c r="I788" s="74"/>
    </row>
    <row r="789" spans="1:9" s="4" customFormat="1" ht="30.95" customHeight="1" x14ac:dyDescent="0.15">
      <c r="A789" s="216"/>
      <c r="B789" s="231"/>
      <c r="C789" s="281" t="s">
        <v>2581</v>
      </c>
      <c r="D789" s="68" t="s">
        <v>63</v>
      </c>
      <c r="E789" s="26"/>
      <c r="F789" s="25"/>
      <c r="G789" s="79"/>
      <c r="H789" s="36">
        <f>SUM(H790:H792)</f>
        <v>10</v>
      </c>
      <c r="I789" s="74"/>
    </row>
    <row r="790" spans="1:9" s="4" customFormat="1" ht="30.95" customHeight="1" x14ac:dyDescent="0.15">
      <c r="A790" s="216"/>
      <c r="B790" s="231"/>
      <c r="C790" s="281"/>
      <c r="D790" s="26" t="s">
        <v>2582</v>
      </c>
      <c r="E790" s="26" t="s">
        <v>252</v>
      </c>
      <c r="F790" s="25" t="s">
        <v>2583</v>
      </c>
      <c r="G790" s="79" t="s">
        <v>2584</v>
      </c>
      <c r="H790" s="130">
        <v>6</v>
      </c>
      <c r="I790" s="74"/>
    </row>
    <row r="791" spans="1:9" s="4" customFormat="1" ht="30.95" customHeight="1" x14ac:dyDescent="0.15">
      <c r="A791" s="216"/>
      <c r="B791" s="231"/>
      <c r="C791" s="281"/>
      <c r="D791" s="26" t="s">
        <v>2585</v>
      </c>
      <c r="E791" s="26" t="s">
        <v>256</v>
      </c>
      <c r="F791" s="25" t="s">
        <v>2586</v>
      </c>
      <c r="G791" s="79" t="s">
        <v>2587</v>
      </c>
      <c r="H791" s="39">
        <v>2</v>
      </c>
      <c r="I791" s="74"/>
    </row>
    <row r="792" spans="1:9" s="4" customFormat="1" ht="30.95" customHeight="1" x14ac:dyDescent="0.15">
      <c r="A792" s="216"/>
      <c r="B792" s="231"/>
      <c r="C792" s="281"/>
      <c r="D792" s="26" t="s">
        <v>2588</v>
      </c>
      <c r="E792" s="26" t="s">
        <v>256</v>
      </c>
      <c r="F792" s="25" t="s">
        <v>2589</v>
      </c>
      <c r="G792" s="79" t="s">
        <v>2590</v>
      </c>
      <c r="H792" s="130">
        <v>2</v>
      </c>
      <c r="I792" s="74"/>
    </row>
    <row r="793" spans="1:9" s="4" customFormat="1" ht="30.95" customHeight="1" x14ac:dyDescent="0.15">
      <c r="A793" s="216"/>
      <c r="B793" s="231"/>
      <c r="C793" s="25" t="s">
        <v>2591</v>
      </c>
      <c r="D793" s="26" t="s">
        <v>2592</v>
      </c>
      <c r="E793" s="26" t="s">
        <v>252</v>
      </c>
      <c r="F793" s="25" t="s">
        <v>2593</v>
      </c>
      <c r="G793" s="79" t="s">
        <v>2594</v>
      </c>
      <c r="H793" s="130">
        <v>6</v>
      </c>
      <c r="I793" s="74"/>
    </row>
    <row r="794" spans="1:9" s="4" customFormat="1" ht="30.95" customHeight="1" x14ac:dyDescent="0.15">
      <c r="A794" s="216"/>
      <c r="B794" s="231"/>
      <c r="C794" s="281" t="s">
        <v>2595</v>
      </c>
      <c r="D794" s="68" t="s">
        <v>63</v>
      </c>
      <c r="E794" s="26"/>
      <c r="F794" s="25"/>
      <c r="G794" s="133"/>
      <c r="H794" s="36">
        <f>SUM(H795:H796)</f>
        <v>4</v>
      </c>
      <c r="I794" s="74"/>
    </row>
    <row r="795" spans="1:9" s="4" customFormat="1" ht="30.95" customHeight="1" x14ac:dyDescent="0.15">
      <c r="A795" s="216"/>
      <c r="B795" s="231"/>
      <c r="C795" s="281"/>
      <c r="D795" s="98" t="s">
        <v>2596</v>
      </c>
      <c r="E795" s="26" t="s">
        <v>256</v>
      </c>
      <c r="F795" s="134" t="s">
        <v>2597</v>
      </c>
      <c r="G795" s="135" t="s">
        <v>2598</v>
      </c>
      <c r="H795" s="130">
        <v>2</v>
      </c>
      <c r="I795" s="74"/>
    </row>
    <row r="796" spans="1:9" s="4" customFormat="1" ht="30.95" customHeight="1" x14ac:dyDescent="0.15">
      <c r="A796" s="216"/>
      <c r="B796" s="231"/>
      <c r="C796" s="281"/>
      <c r="D796" s="98" t="s">
        <v>2599</v>
      </c>
      <c r="E796" s="26" t="s">
        <v>256</v>
      </c>
      <c r="F796" s="134" t="s">
        <v>2600</v>
      </c>
      <c r="G796" s="135" t="s">
        <v>2601</v>
      </c>
      <c r="H796" s="130">
        <v>2</v>
      </c>
      <c r="I796" s="74"/>
    </row>
    <row r="797" spans="1:9" s="4" customFormat="1" ht="30.95" customHeight="1" x14ac:dyDescent="0.15">
      <c r="A797" s="216"/>
      <c r="B797" s="231"/>
      <c r="C797" s="281" t="s">
        <v>2602</v>
      </c>
      <c r="D797" s="68" t="s">
        <v>63</v>
      </c>
      <c r="E797" s="26"/>
      <c r="F797" s="25"/>
      <c r="G797" s="133"/>
      <c r="H797" s="36">
        <f>SUM(H798:H799)</f>
        <v>4</v>
      </c>
      <c r="I797" s="74"/>
    </row>
    <row r="798" spans="1:9" s="4" customFormat="1" ht="30.95" customHeight="1" x14ac:dyDescent="0.15">
      <c r="A798" s="216"/>
      <c r="B798" s="231"/>
      <c r="C798" s="281"/>
      <c r="D798" s="26" t="s">
        <v>2603</v>
      </c>
      <c r="E798" s="26" t="s">
        <v>256</v>
      </c>
      <c r="F798" s="25" t="s">
        <v>2604</v>
      </c>
      <c r="G798" s="79" t="s">
        <v>2605</v>
      </c>
      <c r="H798" s="130">
        <v>2</v>
      </c>
      <c r="I798" s="74"/>
    </row>
    <row r="799" spans="1:9" s="4" customFormat="1" ht="30.95" customHeight="1" x14ac:dyDescent="0.15">
      <c r="A799" s="216"/>
      <c r="B799" s="231"/>
      <c r="C799" s="281"/>
      <c r="D799" s="26" t="s">
        <v>2606</v>
      </c>
      <c r="E799" s="26" t="s">
        <v>256</v>
      </c>
      <c r="F799" s="25" t="s">
        <v>2607</v>
      </c>
      <c r="G799" s="79" t="s">
        <v>2608</v>
      </c>
      <c r="H799" s="130">
        <v>2</v>
      </c>
      <c r="I799" s="74"/>
    </row>
    <row r="800" spans="1:9" s="4" customFormat="1" ht="30.95" customHeight="1" x14ac:dyDescent="0.15">
      <c r="A800" s="216"/>
      <c r="B800" s="231"/>
      <c r="C800" s="25" t="s">
        <v>2609</v>
      </c>
      <c r="D800" s="26" t="s">
        <v>2610</v>
      </c>
      <c r="E800" s="26" t="s">
        <v>256</v>
      </c>
      <c r="F800" s="25" t="s">
        <v>2611</v>
      </c>
      <c r="G800" s="79" t="s">
        <v>2612</v>
      </c>
      <c r="H800" s="130">
        <v>2</v>
      </c>
      <c r="I800" s="74"/>
    </row>
    <row r="801" spans="1:9" s="4" customFormat="1" ht="30.95" customHeight="1" x14ac:dyDescent="0.15">
      <c r="A801" s="216"/>
      <c r="B801" s="231"/>
      <c r="C801" s="25" t="s">
        <v>2613</v>
      </c>
      <c r="D801" s="26" t="s">
        <v>2614</v>
      </c>
      <c r="E801" s="26" t="s">
        <v>256</v>
      </c>
      <c r="F801" s="25" t="s">
        <v>2615</v>
      </c>
      <c r="G801" s="79" t="s">
        <v>2616</v>
      </c>
      <c r="H801" s="130">
        <v>2</v>
      </c>
      <c r="I801" s="74"/>
    </row>
    <row r="802" spans="1:9" s="4" customFormat="1" ht="30.95" customHeight="1" x14ac:dyDescent="0.15">
      <c r="A802" s="216"/>
      <c r="B802" s="231"/>
      <c r="C802" s="25" t="s">
        <v>2617</v>
      </c>
      <c r="D802" s="26" t="s">
        <v>2618</v>
      </c>
      <c r="E802" s="26" t="s">
        <v>256</v>
      </c>
      <c r="F802" s="25" t="s">
        <v>2619</v>
      </c>
      <c r="G802" s="79" t="s">
        <v>2620</v>
      </c>
      <c r="H802" s="130">
        <v>2</v>
      </c>
      <c r="I802" s="74"/>
    </row>
    <row r="803" spans="1:9" s="4" customFormat="1" ht="30.95" customHeight="1" x14ac:dyDescent="0.15">
      <c r="A803" s="216"/>
      <c r="B803" s="232"/>
      <c r="C803" s="25" t="s">
        <v>2621</v>
      </c>
      <c r="D803" s="26" t="s">
        <v>2622</v>
      </c>
      <c r="E803" s="26" t="s">
        <v>256</v>
      </c>
      <c r="F803" s="25" t="s">
        <v>2623</v>
      </c>
      <c r="G803" s="79" t="s">
        <v>2624</v>
      </c>
      <c r="H803" s="130">
        <v>2</v>
      </c>
      <c r="I803" s="74"/>
    </row>
    <row r="804" spans="1:9" s="4" customFormat="1" ht="30.95" customHeight="1" x14ac:dyDescent="0.15">
      <c r="A804" s="216"/>
      <c r="B804" s="248" t="s">
        <v>2625</v>
      </c>
      <c r="C804" s="19" t="s">
        <v>2626</v>
      </c>
      <c r="D804" s="26"/>
      <c r="E804" s="26"/>
      <c r="F804" s="25"/>
      <c r="G804" s="79"/>
      <c r="H804" s="36">
        <f>SUM(H805,H808:H810)</f>
        <v>14</v>
      </c>
      <c r="I804" s="74"/>
    </row>
    <row r="805" spans="1:9" s="4" customFormat="1" ht="30.95" customHeight="1" x14ac:dyDescent="0.15">
      <c r="A805" s="216"/>
      <c r="B805" s="248"/>
      <c r="C805" s="281" t="s">
        <v>2627</v>
      </c>
      <c r="D805" s="68" t="s">
        <v>63</v>
      </c>
      <c r="E805" s="26"/>
      <c r="F805" s="25"/>
      <c r="G805" s="79"/>
      <c r="H805" s="36">
        <f>SUM(H806:H807)</f>
        <v>8</v>
      </c>
      <c r="I805" s="74"/>
    </row>
    <row r="806" spans="1:9" s="4" customFormat="1" ht="30.95" customHeight="1" x14ac:dyDescent="0.15">
      <c r="A806" s="216"/>
      <c r="B806" s="248"/>
      <c r="C806" s="281"/>
      <c r="D806" s="26" t="s">
        <v>2628</v>
      </c>
      <c r="E806" s="26" t="s">
        <v>252</v>
      </c>
      <c r="F806" s="25" t="s">
        <v>2629</v>
      </c>
      <c r="G806" s="79" t="s">
        <v>2630</v>
      </c>
      <c r="H806" s="30">
        <v>6</v>
      </c>
      <c r="I806" s="74"/>
    </row>
    <row r="807" spans="1:9" s="4" customFormat="1" ht="30.95" customHeight="1" x14ac:dyDescent="0.15">
      <c r="A807" s="216"/>
      <c r="B807" s="248"/>
      <c r="C807" s="281"/>
      <c r="D807" s="98" t="s">
        <v>2631</v>
      </c>
      <c r="E807" s="26" t="s">
        <v>256</v>
      </c>
      <c r="F807" s="134" t="s">
        <v>2632</v>
      </c>
      <c r="G807" s="135" t="s">
        <v>2633</v>
      </c>
      <c r="H807" s="30">
        <v>2</v>
      </c>
      <c r="I807" s="74"/>
    </row>
    <row r="808" spans="1:9" s="4" customFormat="1" ht="30.95" customHeight="1" x14ac:dyDescent="0.15">
      <c r="A808" s="216"/>
      <c r="B808" s="248"/>
      <c r="C808" s="25" t="s">
        <v>2634</v>
      </c>
      <c r="D808" s="26" t="s">
        <v>2635</v>
      </c>
      <c r="E808" s="26" t="s">
        <v>256</v>
      </c>
      <c r="F808" s="25" t="s">
        <v>2636</v>
      </c>
      <c r="G808" s="79" t="s">
        <v>2637</v>
      </c>
      <c r="H808" s="30">
        <v>2</v>
      </c>
      <c r="I808" s="74"/>
    </row>
    <row r="809" spans="1:9" s="4" customFormat="1" ht="30.95" customHeight="1" x14ac:dyDescent="0.15">
      <c r="A809" s="216"/>
      <c r="B809" s="248"/>
      <c r="C809" s="25" t="s">
        <v>2638</v>
      </c>
      <c r="D809" s="26" t="s">
        <v>2639</v>
      </c>
      <c r="E809" s="26" t="s">
        <v>256</v>
      </c>
      <c r="F809" s="25" t="s">
        <v>2640</v>
      </c>
      <c r="G809" s="79" t="s">
        <v>2641</v>
      </c>
      <c r="H809" s="30">
        <v>2</v>
      </c>
      <c r="I809" s="74"/>
    </row>
    <row r="810" spans="1:9" s="4" customFormat="1" ht="30.95" customHeight="1" x14ac:dyDescent="0.15">
      <c r="A810" s="216"/>
      <c r="B810" s="248"/>
      <c r="C810" s="25" t="s">
        <v>2642</v>
      </c>
      <c r="D810" s="26" t="s">
        <v>2643</v>
      </c>
      <c r="E810" s="26" t="s">
        <v>256</v>
      </c>
      <c r="F810" s="25" t="s">
        <v>2644</v>
      </c>
      <c r="G810" s="79" t="s">
        <v>2645</v>
      </c>
      <c r="H810" s="30">
        <v>2</v>
      </c>
      <c r="I810" s="74"/>
    </row>
    <row r="811" spans="1:9" s="4" customFormat="1" ht="30.95" customHeight="1" x14ac:dyDescent="0.15">
      <c r="A811" s="216"/>
      <c r="B811" s="25" t="s">
        <v>138</v>
      </c>
      <c r="C811" s="25" t="s">
        <v>2646</v>
      </c>
      <c r="D811" s="26" t="s">
        <v>2647</v>
      </c>
      <c r="E811" s="26" t="s">
        <v>256</v>
      </c>
      <c r="F811" s="25" t="s">
        <v>2648</v>
      </c>
      <c r="G811" s="79" t="s">
        <v>2649</v>
      </c>
      <c r="H811" s="39">
        <v>2</v>
      </c>
      <c r="I811" s="74"/>
    </row>
    <row r="812" spans="1:9" s="4" customFormat="1" ht="30.95" customHeight="1" x14ac:dyDescent="0.15">
      <c r="A812" s="216"/>
      <c r="B812" s="234" t="s">
        <v>140</v>
      </c>
      <c r="C812" s="19" t="s">
        <v>2650</v>
      </c>
      <c r="D812" s="26"/>
      <c r="E812" s="27"/>
      <c r="F812" s="28"/>
      <c r="G812" s="29"/>
      <c r="H812" s="36">
        <f>SUM(H813,H816:H818)</f>
        <v>10</v>
      </c>
      <c r="I812" s="74"/>
    </row>
    <row r="813" spans="1:9" s="4" customFormat="1" ht="30.95" customHeight="1" x14ac:dyDescent="0.15">
      <c r="A813" s="216"/>
      <c r="B813" s="234"/>
      <c r="C813" s="281" t="s">
        <v>2651</v>
      </c>
      <c r="D813" s="26" t="s">
        <v>63</v>
      </c>
      <c r="E813" s="27"/>
      <c r="F813" s="28"/>
      <c r="G813" s="136"/>
      <c r="H813" s="36">
        <f>SUM(H814:H815)</f>
        <v>4</v>
      </c>
      <c r="I813" s="74"/>
    </row>
    <row r="814" spans="1:9" s="4" customFormat="1" ht="30.95" customHeight="1" x14ac:dyDescent="0.15">
      <c r="A814" s="216"/>
      <c r="B814" s="234"/>
      <c r="C814" s="281"/>
      <c r="D814" s="26" t="s">
        <v>2652</v>
      </c>
      <c r="E814" s="26" t="s">
        <v>256</v>
      </c>
      <c r="F814" s="25" t="s">
        <v>2653</v>
      </c>
      <c r="G814" s="79" t="s">
        <v>2654</v>
      </c>
      <c r="H814" s="30">
        <v>2</v>
      </c>
      <c r="I814" s="74"/>
    </row>
    <row r="815" spans="1:9" s="4" customFormat="1" ht="30.95" customHeight="1" x14ac:dyDescent="0.15">
      <c r="A815" s="216"/>
      <c r="B815" s="234"/>
      <c r="C815" s="281"/>
      <c r="D815" s="26" t="s">
        <v>2655</v>
      </c>
      <c r="E815" s="26" t="s">
        <v>256</v>
      </c>
      <c r="F815" s="25" t="s">
        <v>2656</v>
      </c>
      <c r="G815" s="79" t="s">
        <v>2657</v>
      </c>
      <c r="H815" s="30">
        <v>2</v>
      </c>
      <c r="I815" s="74"/>
    </row>
    <row r="816" spans="1:9" s="4" customFormat="1" ht="30.95" customHeight="1" x14ac:dyDescent="0.15">
      <c r="A816" s="216"/>
      <c r="B816" s="234"/>
      <c r="C816" s="25" t="s">
        <v>2658</v>
      </c>
      <c r="D816" s="26" t="s">
        <v>2659</v>
      </c>
      <c r="E816" s="26" t="s">
        <v>256</v>
      </c>
      <c r="F816" s="25" t="s">
        <v>2660</v>
      </c>
      <c r="G816" s="79" t="s">
        <v>2661</v>
      </c>
      <c r="H816" s="30">
        <v>2</v>
      </c>
      <c r="I816" s="74"/>
    </row>
    <row r="817" spans="1:9" s="4" customFormat="1" ht="30.95" customHeight="1" x14ac:dyDescent="0.15">
      <c r="A817" s="216"/>
      <c r="B817" s="234"/>
      <c r="C817" s="25" t="s">
        <v>2662</v>
      </c>
      <c r="D817" s="26" t="s">
        <v>2663</v>
      </c>
      <c r="E817" s="26" t="s">
        <v>256</v>
      </c>
      <c r="F817" s="25" t="s">
        <v>2664</v>
      </c>
      <c r="G817" s="79" t="s">
        <v>2665</v>
      </c>
      <c r="H817" s="30">
        <v>2</v>
      </c>
      <c r="I817" s="74"/>
    </row>
    <row r="818" spans="1:9" s="4" customFormat="1" ht="30.95" customHeight="1" x14ac:dyDescent="0.15">
      <c r="A818" s="216"/>
      <c r="B818" s="234"/>
      <c r="C818" s="25" t="s">
        <v>2666</v>
      </c>
      <c r="D818" s="26" t="s">
        <v>2667</v>
      </c>
      <c r="E818" s="26" t="s">
        <v>256</v>
      </c>
      <c r="F818" s="25" t="s">
        <v>2668</v>
      </c>
      <c r="G818" s="79" t="s">
        <v>2669</v>
      </c>
      <c r="H818" s="30">
        <v>2</v>
      </c>
      <c r="I818" s="74"/>
    </row>
    <row r="819" spans="1:9" s="4" customFormat="1" ht="30.95" customHeight="1" x14ac:dyDescent="0.15">
      <c r="A819" s="216"/>
      <c r="B819" s="234" t="s">
        <v>141</v>
      </c>
      <c r="C819" s="19" t="s">
        <v>2670</v>
      </c>
      <c r="D819" s="71"/>
      <c r="E819" s="27"/>
      <c r="F819" s="28"/>
      <c r="G819" s="29"/>
      <c r="H819" s="36">
        <f>SUM(H820,H823,H826:H827)</f>
        <v>16</v>
      </c>
      <c r="I819" s="74"/>
    </row>
    <row r="820" spans="1:9" s="4" customFormat="1" ht="30.95" customHeight="1" x14ac:dyDescent="0.15">
      <c r="A820" s="216"/>
      <c r="B820" s="234"/>
      <c r="C820" s="281" t="s">
        <v>2671</v>
      </c>
      <c r="D820" s="68" t="s">
        <v>63</v>
      </c>
      <c r="E820" s="27"/>
      <c r="F820" s="28"/>
      <c r="G820" s="29"/>
      <c r="H820" s="36">
        <f>SUM(H821:H822)</f>
        <v>8</v>
      </c>
      <c r="I820" s="74"/>
    </row>
    <row r="821" spans="1:9" s="4" customFormat="1" ht="30.95" customHeight="1" x14ac:dyDescent="0.15">
      <c r="A821" s="216"/>
      <c r="B821" s="234"/>
      <c r="C821" s="281"/>
      <c r="D821" s="26" t="s">
        <v>2672</v>
      </c>
      <c r="E821" s="26" t="s">
        <v>252</v>
      </c>
      <c r="F821" s="25" t="s">
        <v>2673</v>
      </c>
      <c r="G821" s="79" t="s">
        <v>2674</v>
      </c>
      <c r="H821" s="30">
        <v>6</v>
      </c>
      <c r="I821" s="74"/>
    </row>
    <row r="822" spans="1:9" s="4" customFormat="1" ht="30.95" customHeight="1" x14ac:dyDescent="0.15">
      <c r="A822" s="216"/>
      <c r="B822" s="234"/>
      <c r="C822" s="281"/>
      <c r="D822" s="98" t="s">
        <v>2675</v>
      </c>
      <c r="E822" s="26" t="s">
        <v>256</v>
      </c>
      <c r="F822" s="134" t="s">
        <v>2676</v>
      </c>
      <c r="G822" s="135" t="s">
        <v>2677</v>
      </c>
      <c r="H822" s="30">
        <v>2</v>
      </c>
      <c r="I822" s="74"/>
    </row>
    <row r="823" spans="1:9" s="4" customFormat="1" ht="30.95" customHeight="1" x14ac:dyDescent="0.15">
      <c r="A823" s="216"/>
      <c r="B823" s="234"/>
      <c r="C823" s="281" t="s">
        <v>2678</v>
      </c>
      <c r="D823" s="68" t="s">
        <v>63</v>
      </c>
      <c r="E823" s="33"/>
      <c r="F823" s="34"/>
      <c r="G823" s="35"/>
      <c r="H823" s="36">
        <f>SUM(H824:H825)</f>
        <v>4</v>
      </c>
      <c r="I823" s="74"/>
    </row>
    <row r="824" spans="1:9" s="4" customFormat="1" ht="30.95" customHeight="1" x14ac:dyDescent="0.15">
      <c r="A824" s="216"/>
      <c r="B824" s="234"/>
      <c r="C824" s="281"/>
      <c r="D824" s="98" t="s">
        <v>2679</v>
      </c>
      <c r="E824" s="26" t="s">
        <v>256</v>
      </c>
      <c r="F824" s="32" t="s">
        <v>2680</v>
      </c>
      <c r="G824" s="97" t="s">
        <v>2681</v>
      </c>
      <c r="H824" s="30">
        <v>2</v>
      </c>
      <c r="I824" s="74"/>
    </row>
    <row r="825" spans="1:9" s="4" customFormat="1" ht="30.95" customHeight="1" x14ac:dyDescent="0.15">
      <c r="A825" s="216"/>
      <c r="B825" s="234"/>
      <c r="C825" s="281"/>
      <c r="D825" s="98" t="s">
        <v>2682</v>
      </c>
      <c r="E825" s="26" t="s">
        <v>256</v>
      </c>
      <c r="F825" s="64" t="s">
        <v>2683</v>
      </c>
      <c r="G825" s="97" t="s">
        <v>2684</v>
      </c>
      <c r="H825" s="30">
        <v>2</v>
      </c>
      <c r="I825" s="74"/>
    </row>
    <row r="826" spans="1:9" s="4" customFormat="1" ht="30.95" customHeight="1" x14ac:dyDescent="0.15">
      <c r="A826" s="216"/>
      <c r="B826" s="234"/>
      <c r="C826" s="25" t="s">
        <v>2685</v>
      </c>
      <c r="D826" s="26" t="s">
        <v>2686</v>
      </c>
      <c r="E826" s="26" t="s">
        <v>256</v>
      </c>
      <c r="F826" s="25" t="s">
        <v>2687</v>
      </c>
      <c r="G826" s="79" t="s">
        <v>2688</v>
      </c>
      <c r="H826" s="30">
        <v>2</v>
      </c>
      <c r="I826" s="74"/>
    </row>
    <row r="827" spans="1:9" s="4" customFormat="1" ht="30.95" customHeight="1" x14ac:dyDescent="0.15">
      <c r="A827" s="216"/>
      <c r="B827" s="234"/>
      <c r="C827" s="25" t="s">
        <v>2689</v>
      </c>
      <c r="D827" s="26" t="s">
        <v>2690</v>
      </c>
      <c r="E827" s="26" t="s">
        <v>256</v>
      </c>
      <c r="F827" s="25" t="s">
        <v>2691</v>
      </c>
      <c r="G827" s="79" t="s">
        <v>2692</v>
      </c>
      <c r="H827" s="30">
        <v>2</v>
      </c>
      <c r="I827" s="74"/>
    </row>
    <row r="828" spans="1:9" s="4" customFormat="1" ht="30.95" customHeight="1" x14ac:dyDescent="0.15">
      <c r="A828" s="216"/>
      <c r="B828" s="234" t="s">
        <v>142</v>
      </c>
      <c r="C828" s="19" t="s">
        <v>2693</v>
      </c>
      <c r="D828" s="71"/>
      <c r="E828" s="27"/>
      <c r="F828" s="28"/>
      <c r="G828" s="29"/>
      <c r="H828" s="36">
        <f>SUM(H829:H840)</f>
        <v>28</v>
      </c>
      <c r="I828" s="74"/>
    </row>
    <row r="829" spans="1:9" s="4" customFormat="1" ht="30.95" customHeight="1" x14ac:dyDescent="0.15">
      <c r="A829" s="216"/>
      <c r="B829" s="234"/>
      <c r="C829" s="25" t="s">
        <v>2694</v>
      </c>
      <c r="D829" s="26" t="s">
        <v>2695</v>
      </c>
      <c r="E829" s="26" t="s">
        <v>252</v>
      </c>
      <c r="F829" s="25" t="s">
        <v>2696</v>
      </c>
      <c r="G829" s="79" t="s">
        <v>2697</v>
      </c>
      <c r="H829" s="30">
        <v>6</v>
      </c>
      <c r="I829" s="74"/>
    </row>
    <row r="830" spans="1:9" s="4" customFormat="1" ht="30.95" customHeight="1" x14ac:dyDescent="0.15">
      <c r="A830" s="216"/>
      <c r="B830" s="234"/>
      <c r="C830" s="25" t="s">
        <v>2698</v>
      </c>
      <c r="D830" s="26" t="s">
        <v>2699</v>
      </c>
      <c r="E830" s="26" t="s">
        <v>256</v>
      </c>
      <c r="F830" s="25" t="s">
        <v>2700</v>
      </c>
      <c r="G830" s="79" t="s">
        <v>2701</v>
      </c>
      <c r="H830" s="30">
        <v>2</v>
      </c>
      <c r="I830" s="74"/>
    </row>
    <row r="831" spans="1:9" s="4" customFormat="1" ht="30.95" customHeight="1" x14ac:dyDescent="0.15">
      <c r="A831" s="216"/>
      <c r="B831" s="234"/>
      <c r="C831" s="25" t="s">
        <v>2702</v>
      </c>
      <c r="D831" s="26" t="s">
        <v>2703</v>
      </c>
      <c r="E831" s="26" t="s">
        <v>256</v>
      </c>
      <c r="F831" s="25" t="s">
        <v>2704</v>
      </c>
      <c r="G831" s="79" t="s">
        <v>2705</v>
      </c>
      <c r="H831" s="30">
        <v>2</v>
      </c>
      <c r="I831" s="74"/>
    </row>
    <row r="832" spans="1:9" s="4" customFormat="1" ht="30.95" customHeight="1" x14ac:dyDescent="0.15">
      <c r="A832" s="216"/>
      <c r="B832" s="234"/>
      <c r="C832" s="25" t="s">
        <v>2706</v>
      </c>
      <c r="D832" s="26" t="s">
        <v>2707</v>
      </c>
      <c r="E832" s="26" t="s">
        <v>256</v>
      </c>
      <c r="F832" s="25" t="s">
        <v>2708</v>
      </c>
      <c r="G832" s="79" t="s">
        <v>2709</v>
      </c>
      <c r="H832" s="30">
        <v>2</v>
      </c>
      <c r="I832" s="74"/>
    </row>
    <row r="833" spans="1:9" s="4" customFormat="1" ht="30.95" customHeight="1" x14ac:dyDescent="0.15">
      <c r="A833" s="216"/>
      <c r="B833" s="234"/>
      <c r="C833" s="25" t="s">
        <v>2710</v>
      </c>
      <c r="D833" s="26" t="s">
        <v>2711</v>
      </c>
      <c r="E833" s="26" t="s">
        <v>256</v>
      </c>
      <c r="F833" s="25" t="s">
        <v>2712</v>
      </c>
      <c r="G833" s="79" t="s">
        <v>2713</v>
      </c>
      <c r="H833" s="30">
        <v>2</v>
      </c>
      <c r="I833" s="74"/>
    </row>
    <row r="834" spans="1:9" s="4" customFormat="1" ht="30.95" customHeight="1" x14ac:dyDescent="0.15">
      <c r="A834" s="216"/>
      <c r="B834" s="234"/>
      <c r="C834" s="25" t="s">
        <v>2714</v>
      </c>
      <c r="D834" s="26" t="s">
        <v>2715</v>
      </c>
      <c r="E834" s="26" t="s">
        <v>256</v>
      </c>
      <c r="F834" s="25" t="s">
        <v>2716</v>
      </c>
      <c r="G834" s="79" t="s">
        <v>2717</v>
      </c>
      <c r="H834" s="30">
        <v>2</v>
      </c>
      <c r="I834" s="74"/>
    </row>
    <row r="835" spans="1:9" s="4" customFormat="1" ht="30.95" customHeight="1" x14ac:dyDescent="0.15">
      <c r="A835" s="216"/>
      <c r="B835" s="234"/>
      <c r="C835" s="25" t="s">
        <v>2718</v>
      </c>
      <c r="D835" s="26" t="s">
        <v>2719</v>
      </c>
      <c r="E835" s="26" t="s">
        <v>256</v>
      </c>
      <c r="F835" s="25" t="s">
        <v>2720</v>
      </c>
      <c r="G835" s="79" t="s">
        <v>2721</v>
      </c>
      <c r="H835" s="30">
        <v>2</v>
      </c>
      <c r="I835" s="74"/>
    </row>
    <row r="836" spans="1:9" s="4" customFormat="1" ht="30.95" customHeight="1" x14ac:dyDescent="0.15">
      <c r="A836" s="216"/>
      <c r="B836" s="234"/>
      <c r="C836" s="25" t="s">
        <v>2722</v>
      </c>
      <c r="D836" s="26" t="s">
        <v>2723</v>
      </c>
      <c r="E836" s="26" t="s">
        <v>256</v>
      </c>
      <c r="F836" s="25" t="s">
        <v>2724</v>
      </c>
      <c r="G836" s="79" t="s">
        <v>2725</v>
      </c>
      <c r="H836" s="30">
        <v>2</v>
      </c>
      <c r="I836" s="74"/>
    </row>
    <row r="837" spans="1:9" s="4" customFormat="1" ht="30.95" customHeight="1" x14ac:dyDescent="0.15">
      <c r="A837" s="216"/>
      <c r="B837" s="234"/>
      <c r="C837" s="25" t="s">
        <v>2726</v>
      </c>
      <c r="D837" s="26" t="s">
        <v>2727</v>
      </c>
      <c r="E837" s="26" t="s">
        <v>256</v>
      </c>
      <c r="F837" s="25" t="s">
        <v>2728</v>
      </c>
      <c r="G837" s="79" t="s">
        <v>2729</v>
      </c>
      <c r="H837" s="30">
        <v>2</v>
      </c>
      <c r="I837" s="74"/>
    </row>
    <row r="838" spans="1:9" s="4" customFormat="1" ht="30.95" customHeight="1" x14ac:dyDescent="0.15">
      <c r="A838" s="216"/>
      <c r="B838" s="234"/>
      <c r="C838" s="25" t="s">
        <v>2730</v>
      </c>
      <c r="D838" s="26" t="s">
        <v>2731</v>
      </c>
      <c r="E838" s="26" t="s">
        <v>256</v>
      </c>
      <c r="F838" s="25" t="s">
        <v>2732</v>
      </c>
      <c r="G838" s="79" t="s">
        <v>2733</v>
      </c>
      <c r="H838" s="30">
        <v>2</v>
      </c>
      <c r="I838" s="74"/>
    </row>
    <row r="839" spans="1:9" s="4" customFormat="1" ht="30.95" customHeight="1" x14ac:dyDescent="0.15">
      <c r="A839" s="216"/>
      <c r="B839" s="234"/>
      <c r="C839" s="25" t="s">
        <v>2734</v>
      </c>
      <c r="D839" s="26" t="s">
        <v>2735</v>
      </c>
      <c r="E839" s="26" t="s">
        <v>256</v>
      </c>
      <c r="F839" s="25" t="s">
        <v>2736</v>
      </c>
      <c r="G839" s="79" t="s">
        <v>2737</v>
      </c>
      <c r="H839" s="30">
        <v>2</v>
      </c>
      <c r="I839" s="74"/>
    </row>
    <row r="840" spans="1:9" s="4" customFormat="1" ht="30.95" customHeight="1" x14ac:dyDescent="0.15">
      <c r="A840" s="216"/>
      <c r="B840" s="234"/>
      <c r="C840" s="25" t="s">
        <v>2738</v>
      </c>
      <c r="D840" s="26" t="s">
        <v>2739</v>
      </c>
      <c r="E840" s="26" t="s">
        <v>256</v>
      </c>
      <c r="F840" s="25" t="s">
        <v>2740</v>
      </c>
      <c r="G840" s="79" t="s">
        <v>2741</v>
      </c>
      <c r="H840" s="30">
        <v>2</v>
      </c>
      <c r="I840" s="74"/>
    </row>
    <row r="841" spans="1:9" s="4" customFormat="1" ht="30.95" customHeight="1" x14ac:dyDescent="0.15">
      <c r="A841" s="216"/>
      <c r="B841" s="234" t="s">
        <v>143</v>
      </c>
      <c r="C841" s="19" t="s">
        <v>2742</v>
      </c>
      <c r="D841" s="71"/>
      <c r="E841" s="27"/>
      <c r="F841" s="28"/>
      <c r="G841" s="29"/>
      <c r="H841" s="36">
        <f>SUM(H842:H843)</f>
        <v>4</v>
      </c>
      <c r="I841" s="74"/>
    </row>
    <row r="842" spans="1:9" s="4" customFormat="1" ht="30.95" customHeight="1" x14ac:dyDescent="0.15">
      <c r="A842" s="216"/>
      <c r="B842" s="234"/>
      <c r="C842" s="25" t="s">
        <v>2743</v>
      </c>
      <c r="D842" s="26" t="s">
        <v>2744</v>
      </c>
      <c r="E842" s="26" t="s">
        <v>256</v>
      </c>
      <c r="F842" s="25" t="s">
        <v>2745</v>
      </c>
      <c r="G842" s="79" t="s">
        <v>2746</v>
      </c>
      <c r="H842" s="30">
        <v>2</v>
      </c>
      <c r="I842" s="74"/>
    </row>
    <row r="843" spans="1:9" s="4" customFormat="1" ht="30.95" customHeight="1" x14ac:dyDescent="0.15">
      <c r="A843" s="216"/>
      <c r="B843" s="234"/>
      <c r="C843" s="25" t="s">
        <v>2747</v>
      </c>
      <c r="D843" s="26" t="s">
        <v>2748</v>
      </c>
      <c r="E843" s="26" t="s">
        <v>256</v>
      </c>
      <c r="F843" s="25" t="s">
        <v>2749</v>
      </c>
      <c r="G843" s="79" t="s">
        <v>2750</v>
      </c>
      <c r="H843" s="30">
        <v>2</v>
      </c>
      <c r="I843" s="74"/>
    </row>
    <row r="844" spans="1:9" s="4" customFormat="1" ht="30.95" customHeight="1" x14ac:dyDescent="0.15">
      <c r="A844" s="216"/>
      <c r="B844" s="53" t="s">
        <v>144</v>
      </c>
      <c r="C844" s="25" t="s">
        <v>2751</v>
      </c>
      <c r="D844" s="26" t="s">
        <v>2752</v>
      </c>
      <c r="E844" s="26" t="s">
        <v>256</v>
      </c>
      <c r="F844" s="25" t="s">
        <v>2753</v>
      </c>
      <c r="G844" s="79" t="s">
        <v>2754</v>
      </c>
      <c r="H844" s="39">
        <v>2</v>
      </c>
      <c r="I844" s="74"/>
    </row>
    <row r="845" spans="1:9" s="4" customFormat="1" ht="30.95" customHeight="1" x14ac:dyDescent="0.15">
      <c r="A845" s="216"/>
      <c r="B845" s="234" t="s">
        <v>145</v>
      </c>
      <c r="C845" s="19" t="s">
        <v>2755</v>
      </c>
      <c r="D845" s="71"/>
      <c r="E845" s="27"/>
      <c r="F845" s="25"/>
      <c r="G845" s="79"/>
      <c r="H845" s="36">
        <f>SUM(H846,H849,H853,H856,H860:H865)</f>
        <v>32</v>
      </c>
      <c r="I845" s="74"/>
    </row>
    <row r="846" spans="1:9" s="4" customFormat="1" ht="30.95" customHeight="1" x14ac:dyDescent="0.15">
      <c r="A846" s="216"/>
      <c r="B846" s="234"/>
      <c r="C846" s="281" t="s">
        <v>2756</v>
      </c>
      <c r="D846" s="68" t="s">
        <v>63</v>
      </c>
      <c r="E846" s="26"/>
      <c r="F846" s="25"/>
      <c r="G846" s="79"/>
      <c r="H846" s="36">
        <f>SUM(H847:H848)</f>
        <v>4</v>
      </c>
      <c r="I846" s="74"/>
    </row>
    <row r="847" spans="1:9" s="4" customFormat="1" ht="30.95" customHeight="1" x14ac:dyDescent="0.15">
      <c r="A847" s="216"/>
      <c r="B847" s="234"/>
      <c r="C847" s="281"/>
      <c r="D847" s="26" t="s">
        <v>2757</v>
      </c>
      <c r="E847" s="26" t="s">
        <v>256</v>
      </c>
      <c r="F847" s="25" t="s">
        <v>2758</v>
      </c>
      <c r="G847" s="79" t="s">
        <v>2759</v>
      </c>
      <c r="H847" s="30">
        <v>2</v>
      </c>
      <c r="I847" s="74"/>
    </row>
    <row r="848" spans="1:9" s="4" customFormat="1" ht="30.95" customHeight="1" x14ac:dyDescent="0.15">
      <c r="A848" s="216"/>
      <c r="B848" s="234"/>
      <c r="C848" s="281"/>
      <c r="D848" s="26" t="s">
        <v>2760</v>
      </c>
      <c r="E848" s="26" t="s">
        <v>256</v>
      </c>
      <c r="F848" s="25" t="s">
        <v>2761</v>
      </c>
      <c r="G848" s="79" t="s">
        <v>2762</v>
      </c>
      <c r="H848" s="30">
        <v>2</v>
      </c>
      <c r="I848" s="74"/>
    </row>
    <row r="849" spans="1:9" s="4" customFormat="1" ht="30.95" customHeight="1" x14ac:dyDescent="0.15">
      <c r="A849" s="216"/>
      <c r="B849" s="234"/>
      <c r="C849" s="272" t="s">
        <v>2763</v>
      </c>
      <c r="D849" s="33" t="s">
        <v>63</v>
      </c>
      <c r="E849" s="33"/>
      <c r="F849" s="34"/>
      <c r="G849" s="35"/>
      <c r="H849" s="36">
        <f>SUM(H850:H852)</f>
        <v>6</v>
      </c>
      <c r="I849" s="74"/>
    </row>
    <row r="850" spans="1:9" s="4" customFormat="1" ht="30.95" customHeight="1" x14ac:dyDescent="0.15">
      <c r="A850" s="216"/>
      <c r="B850" s="234"/>
      <c r="C850" s="272"/>
      <c r="D850" s="26" t="s">
        <v>2764</v>
      </c>
      <c r="E850" s="26" t="s">
        <v>256</v>
      </c>
      <c r="F850" s="25" t="s">
        <v>2765</v>
      </c>
      <c r="G850" s="79" t="s">
        <v>2766</v>
      </c>
      <c r="H850" s="30">
        <v>2</v>
      </c>
      <c r="I850" s="74"/>
    </row>
    <row r="851" spans="1:9" s="4" customFormat="1" ht="30.95" customHeight="1" x14ac:dyDescent="0.15">
      <c r="A851" s="216"/>
      <c r="B851" s="234"/>
      <c r="C851" s="272"/>
      <c r="D851" s="26" t="s">
        <v>2767</v>
      </c>
      <c r="E851" s="26" t="s">
        <v>256</v>
      </c>
      <c r="F851" s="25" t="s">
        <v>2768</v>
      </c>
      <c r="G851" s="79" t="s">
        <v>2769</v>
      </c>
      <c r="H851" s="30">
        <v>2</v>
      </c>
      <c r="I851" s="74"/>
    </row>
    <row r="852" spans="1:9" s="4" customFormat="1" ht="30.95" customHeight="1" x14ac:dyDescent="0.15">
      <c r="A852" s="216"/>
      <c r="B852" s="234"/>
      <c r="C852" s="272"/>
      <c r="D852" s="26" t="s">
        <v>2770</v>
      </c>
      <c r="E852" s="26" t="s">
        <v>256</v>
      </c>
      <c r="F852" s="25" t="s">
        <v>2771</v>
      </c>
      <c r="G852" s="79" t="s">
        <v>2772</v>
      </c>
      <c r="H852" s="30">
        <v>2</v>
      </c>
      <c r="I852" s="74"/>
    </row>
    <row r="853" spans="1:9" s="4" customFormat="1" ht="30.95" customHeight="1" x14ac:dyDescent="0.15">
      <c r="A853" s="216"/>
      <c r="B853" s="234"/>
      <c r="C853" s="281" t="s">
        <v>2773</v>
      </c>
      <c r="D853" s="68" t="s">
        <v>63</v>
      </c>
      <c r="E853" s="26"/>
      <c r="F853" s="25"/>
      <c r="G853" s="79"/>
      <c r="H853" s="36">
        <f>SUM(H854:H855)</f>
        <v>4</v>
      </c>
      <c r="I853" s="74"/>
    </row>
    <row r="854" spans="1:9" s="4" customFormat="1" ht="30.95" customHeight="1" x14ac:dyDescent="0.15">
      <c r="A854" s="216"/>
      <c r="B854" s="234"/>
      <c r="C854" s="281"/>
      <c r="D854" s="26" t="s">
        <v>2774</v>
      </c>
      <c r="E854" s="26" t="s">
        <v>256</v>
      </c>
      <c r="F854" s="25" t="s">
        <v>2775</v>
      </c>
      <c r="G854" s="79" t="s">
        <v>2776</v>
      </c>
      <c r="H854" s="30">
        <v>2</v>
      </c>
      <c r="I854" s="74"/>
    </row>
    <row r="855" spans="1:9" s="4" customFormat="1" ht="30.95" customHeight="1" x14ac:dyDescent="0.15">
      <c r="A855" s="216"/>
      <c r="B855" s="234"/>
      <c r="C855" s="281"/>
      <c r="D855" s="26" t="s">
        <v>2777</v>
      </c>
      <c r="E855" s="26" t="s">
        <v>256</v>
      </c>
      <c r="F855" s="25" t="s">
        <v>2778</v>
      </c>
      <c r="G855" s="79" t="s">
        <v>2779</v>
      </c>
      <c r="H855" s="30">
        <v>2</v>
      </c>
      <c r="I855" s="74"/>
    </row>
    <row r="856" spans="1:9" s="4" customFormat="1" ht="30.95" customHeight="1" x14ac:dyDescent="0.15">
      <c r="A856" s="216"/>
      <c r="B856" s="234"/>
      <c r="C856" s="272" t="s">
        <v>2780</v>
      </c>
      <c r="D856" s="68" t="s">
        <v>63</v>
      </c>
      <c r="E856" s="27"/>
      <c r="F856" s="28"/>
      <c r="G856" s="29"/>
      <c r="H856" s="36">
        <f>SUM(H857:H859)</f>
        <v>6</v>
      </c>
      <c r="I856" s="74"/>
    </row>
    <row r="857" spans="1:9" s="4" customFormat="1" ht="30.95" customHeight="1" x14ac:dyDescent="0.15">
      <c r="A857" s="216"/>
      <c r="B857" s="234"/>
      <c r="C857" s="272"/>
      <c r="D857" s="26" t="s">
        <v>2781</v>
      </c>
      <c r="E857" s="26" t="s">
        <v>256</v>
      </c>
      <c r="F857" s="25" t="s">
        <v>2782</v>
      </c>
      <c r="G857" s="79" t="s">
        <v>2783</v>
      </c>
      <c r="H857" s="30">
        <v>2</v>
      </c>
      <c r="I857" s="74"/>
    </row>
    <row r="858" spans="1:9" s="4" customFormat="1" ht="30.95" customHeight="1" x14ac:dyDescent="0.15">
      <c r="A858" s="216"/>
      <c r="B858" s="234"/>
      <c r="C858" s="272"/>
      <c r="D858" s="26" t="s">
        <v>2784</v>
      </c>
      <c r="E858" s="26" t="s">
        <v>256</v>
      </c>
      <c r="F858" s="25" t="s">
        <v>2785</v>
      </c>
      <c r="G858" s="79" t="s">
        <v>2786</v>
      </c>
      <c r="H858" s="30">
        <v>2</v>
      </c>
      <c r="I858" s="74"/>
    </row>
    <row r="859" spans="1:9" s="4" customFormat="1" ht="30.95" customHeight="1" x14ac:dyDescent="0.15">
      <c r="A859" s="216"/>
      <c r="B859" s="234"/>
      <c r="C859" s="272"/>
      <c r="D859" s="26" t="s">
        <v>2787</v>
      </c>
      <c r="E859" s="26" t="s">
        <v>256</v>
      </c>
      <c r="F859" s="25" t="s">
        <v>2788</v>
      </c>
      <c r="G859" s="79" t="s">
        <v>2789</v>
      </c>
      <c r="H859" s="30">
        <v>2</v>
      </c>
      <c r="I859" s="74"/>
    </row>
    <row r="860" spans="1:9" s="4" customFormat="1" ht="30.95" customHeight="1" x14ac:dyDescent="0.15">
      <c r="A860" s="216"/>
      <c r="B860" s="234"/>
      <c r="C860" s="25" t="s">
        <v>2790</v>
      </c>
      <c r="D860" s="26" t="s">
        <v>2791</v>
      </c>
      <c r="E860" s="26" t="s">
        <v>256</v>
      </c>
      <c r="F860" s="25" t="s">
        <v>2792</v>
      </c>
      <c r="G860" s="79" t="s">
        <v>2793</v>
      </c>
      <c r="H860" s="30">
        <v>2</v>
      </c>
      <c r="I860" s="74"/>
    </row>
    <row r="861" spans="1:9" s="4" customFormat="1" ht="30.95" customHeight="1" x14ac:dyDescent="0.15">
      <c r="A861" s="216"/>
      <c r="B861" s="234"/>
      <c r="C861" s="25" t="s">
        <v>2794</v>
      </c>
      <c r="D861" s="26" t="s">
        <v>2795</v>
      </c>
      <c r="E861" s="26" t="s">
        <v>256</v>
      </c>
      <c r="F861" s="25" t="s">
        <v>2796</v>
      </c>
      <c r="G861" s="79" t="s">
        <v>2797</v>
      </c>
      <c r="H861" s="30">
        <v>2</v>
      </c>
      <c r="I861" s="74"/>
    </row>
    <row r="862" spans="1:9" s="4" customFormat="1" ht="30.95" customHeight="1" x14ac:dyDescent="0.15">
      <c r="A862" s="216"/>
      <c r="B862" s="234"/>
      <c r="C862" s="25" t="s">
        <v>2798</v>
      </c>
      <c r="D862" s="26" t="s">
        <v>2799</v>
      </c>
      <c r="E862" s="26" t="s">
        <v>256</v>
      </c>
      <c r="F862" s="25" t="s">
        <v>2800</v>
      </c>
      <c r="G862" s="79" t="s">
        <v>2801</v>
      </c>
      <c r="H862" s="30">
        <v>2</v>
      </c>
      <c r="I862" s="74"/>
    </row>
    <row r="863" spans="1:9" s="4" customFormat="1" ht="30.95" customHeight="1" x14ac:dyDescent="0.15">
      <c r="A863" s="216"/>
      <c r="B863" s="234"/>
      <c r="C863" s="25" t="s">
        <v>2802</v>
      </c>
      <c r="D863" s="26" t="s">
        <v>2803</v>
      </c>
      <c r="E863" s="26" t="s">
        <v>256</v>
      </c>
      <c r="F863" s="25" t="s">
        <v>2804</v>
      </c>
      <c r="G863" s="79" t="s">
        <v>2805</v>
      </c>
      <c r="H863" s="30">
        <v>2</v>
      </c>
      <c r="I863" s="74"/>
    </row>
    <row r="864" spans="1:9" s="4" customFormat="1" ht="30.95" customHeight="1" x14ac:dyDescent="0.15">
      <c r="A864" s="216"/>
      <c r="B864" s="234"/>
      <c r="C864" s="25" t="s">
        <v>2806</v>
      </c>
      <c r="D864" s="26" t="s">
        <v>2807</v>
      </c>
      <c r="E864" s="26" t="s">
        <v>256</v>
      </c>
      <c r="F864" s="25" t="s">
        <v>2808</v>
      </c>
      <c r="G864" s="79" t="s">
        <v>2809</v>
      </c>
      <c r="H864" s="30">
        <v>2</v>
      </c>
      <c r="I864" s="74"/>
    </row>
    <row r="865" spans="1:9" s="4" customFormat="1" ht="30.95" customHeight="1" x14ac:dyDescent="0.15">
      <c r="A865" s="216"/>
      <c r="B865" s="234"/>
      <c r="C865" s="25" t="s">
        <v>2810</v>
      </c>
      <c r="D865" s="26" t="s">
        <v>2811</v>
      </c>
      <c r="E865" s="26" t="s">
        <v>256</v>
      </c>
      <c r="F865" s="25" t="s">
        <v>2812</v>
      </c>
      <c r="G865" s="79" t="s">
        <v>2813</v>
      </c>
      <c r="H865" s="30">
        <v>2</v>
      </c>
      <c r="I865" s="74"/>
    </row>
    <row r="866" spans="1:9" s="4" customFormat="1" ht="30.95" customHeight="1" x14ac:dyDescent="0.15">
      <c r="A866" s="216"/>
      <c r="B866" s="234" t="s">
        <v>146</v>
      </c>
      <c r="C866" s="19" t="s">
        <v>2814</v>
      </c>
      <c r="D866" s="71"/>
      <c r="E866" s="27"/>
      <c r="F866" s="28"/>
      <c r="G866" s="29"/>
      <c r="H866" s="36">
        <f>SUM(H867,H870:H873)</f>
        <v>12</v>
      </c>
      <c r="I866" s="74"/>
    </row>
    <row r="867" spans="1:9" s="4" customFormat="1" ht="30.95" customHeight="1" x14ac:dyDescent="0.15">
      <c r="A867" s="216"/>
      <c r="B867" s="234"/>
      <c r="C867" s="253" t="s">
        <v>2815</v>
      </c>
      <c r="D867" s="26" t="s">
        <v>63</v>
      </c>
      <c r="E867" s="26"/>
      <c r="F867" s="25"/>
      <c r="G867" s="79"/>
      <c r="H867" s="36">
        <f>SUM(H868:H869)</f>
        <v>4</v>
      </c>
      <c r="I867" s="74"/>
    </row>
    <row r="868" spans="1:9" s="4" customFormat="1" ht="30.95" customHeight="1" x14ac:dyDescent="0.15">
      <c r="A868" s="216"/>
      <c r="B868" s="234"/>
      <c r="C868" s="253"/>
      <c r="D868" s="26" t="s">
        <v>2816</v>
      </c>
      <c r="E868" s="26" t="s">
        <v>256</v>
      </c>
      <c r="F868" s="25" t="s">
        <v>2817</v>
      </c>
      <c r="G868" s="79" t="s">
        <v>2818</v>
      </c>
      <c r="H868" s="130">
        <v>2</v>
      </c>
      <c r="I868" s="74"/>
    </row>
    <row r="869" spans="1:9" s="4" customFormat="1" ht="30.95" customHeight="1" x14ac:dyDescent="0.15">
      <c r="A869" s="216"/>
      <c r="B869" s="234"/>
      <c r="C869" s="253"/>
      <c r="D869" s="26" t="s">
        <v>2819</v>
      </c>
      <c r="E869" s="26" t="s">
        <v>256</v>
      </c>
      <c r="F869" s="25" t="s">
        <v>2820</v>
      </c>
      <c r="G869" s="79" t="s">
        <v>2821</v>
      </c>
      <c r="H869" s="130">
        <v>2</v>
      </c>
      <c r="I869" s="74"/>
    </row>
    <row r="870" spans="1:9" s="4" customFormat="1" ht="30.95" customHeight="1" x14ac:dyDescent="0.15">
      <c r="A870" s="216"/>
      <c r="B870" s="234"/>
      <c r="C870" s="25" t="s">
        <v>2822</v>
      </c>
      <c r="D870" s="26" t="s">
        <v>2823</v>
      </c>
      <c r="E870" s="26" t="s">
        <v>256</v>
      </c>
      <c r="F870" s="25" t="s">
        <v>2824</v>
      </c>
      <c r="G870" s="79" t="s">
        <v>2825</v>
      </c>
      <c r="H870" s="130">
        <v>2</v>
      </c>
      <c r="I870" s="74"/>
    </row>
    <row r="871" spans="1:9" s="4" customFormat="1" ht="30.95" customHeight="1" x14ac:dyDescent="0.15">
      <c r="A871" s="216"/>
      <c r="B871" s="234"/>
      <c r="C871" s="25" t="s">
        <v>2826</v>
      </c>
      <c r="D871" s="26" t="s">
        <v>2827</v>
      </c>
      <c r="E871" s="26" t="s">
        <v>256</v>
      </c>
      <c r="F871" s="25" t="s">
        <v>2828</v>
      </c>
      <c r="G871" s="79" t="s">
        <v>2829</v>
      </c>
      <c r="H871" s="130">
        <v>2</v>
      </c>
      <c r="I871" s="74"/>
    </row>
    <row r="872" spans="1:9" s="4" customFormat="1" ht="30.95" customHeight="1" x14ac:dyDescent="0.15">
      <c r="A872" s="216"/>
      <c r="B872" s="234"/>
      <c r="C872" s="25" t="s">
        <v>2830</v>
      </c>
      <c r="D872" s="26" t="s">
        <v>2831</v>
      </c>
      <c r="E872" s="26" t="s">
        <v>256</v>
      </c>
      <c r="F872" s="25" t="s">
        <v>2832</v>
      </c>
      <c r="G872" s="79" t="s">
        <v>2833</v>
      </c>
      <c r="H872" s="130">
        <v>2</v>
      </c>
      <c r="I872" s="74"/>
    </row>
    <row r="873" spans="1:9" s="4" customFormat="1" ht="30.95" customHeight="1" x14ac:dyDescent="0.15">
      <c r="A873" s="216"/>
      <c r="B873" s="234"/>
      <c r="C873" s="25" t="s">
        <v>2834</v>
      </c>
      <c r="D873" s="26" t="s">
        <v>2835</v>
      </c>
      <c r="E873" s="26" t="s">
        <v>256</v>
      </c>
      <c r="F873" s="25" t="s">
        <v>2836</v>
      </c>
      <c r="G873" s="79" t="s">
        <v>2837</v>
      </c>
      <c r="H873" s="130">
        <v>2</v>
      </c>
      <c r="I873" s="74"/>
    </row>
    <row r="874" spans="1:9" s="4" customFormat="1" ht="30.95" customHeight="1" x14ac:dyDescent="0.15">
      <c r="A874" s="222" t="s">
        <v>147</v>
      </c>
      <c r="B874" s="211" t="s">
        <v>148</v>
      </c>
      <c r="C874" s="215"/>
      <c r="D874" s="70"/>
      <c r="E874" s="71"/>
      <c r="F874" s="54"/>
      <c r="G874" s="72"/>
      <c r="H874" s="73">
        <f>H875+H905+H912+H922+H925+H926+H927+H928+H933+H936+H943+H948+H958+H966</f>
        <v>210</v>
      </c>
      <c r="I874" s="74"/>
    </row>
    <row r="875" spans="1:9" s="4" customFormat="1" ht="30.95" customHeight="1" x14ac:dyDescent="0.15">
      <c r="A875" s="223"/>
      <c r="B875" s="220" t="s">
        <v>149</v>
      </c>
      <c r="C875" s="19" t="s">
        <v>712</v>
      </c>
      <c r="D875" s="71"/>
      <c r="E875" s="71"/>
      <c r="F875" s="54"/>
      <c r="G875" s="72"/>
      <c r="H875" s="36">
        <f>SUM(H876,H886,H887,H892,H897:H904)</f>
        <v>76</v>
      </c>
      <c r="I875" s="74"/>
    </row>
    <row r="876" spans="1:9" s="4" customFormat="1" ht="30.95" customHeight="1" x14ac:dyDescent="0.15">
      <c r="A876" s="223"/>
      <c r="B876" s="221"/>
      <c r="C876" s="258" t="s">
        <v>2838</v>
      </c>
      <c r="D876" s="33" t="s">
        <v>63</v>
      </c>
      <c r="E876" s="33"/>
      <c r="F876" s="34"/>
      <c r="G876" s="35"/>
      <c r="H876" s="36">
        <f>SUM(H877:H885)</f>
        <v>26</v>
      </c>
      <c r="I876" s="74"/>
    </row>
    <row r="877" spans="1:9" s="4" customFormat="1" ht="30.95" customHeight="1" x14ac:dyDescent="0.15">
      <c r="A877" s="223"/>
      <c r="B877" s="221"/>
      <c r="C877" s="259"/>
      <c r="D877" s="27" t="s">
        <v>2839</v>
      </c>
      <c r="E877" s="27" t="s">
        <v>252</v>
      </c>
      <c r="F877" s="28" t="s">
        <v>2840</v>
      </c>
      <c r="G877" s="29" t="s">
        <v>2841</v>
      </c>
      <c r="H877" s="30">
        <v>6</v>
      </c>
      <c r="I877" s="74"/>
    </row>
    <row r="878" spans="1:9" s="4" customFormat="1" ht="30.95" customHeight="1" x14ac:dyDescent="0.15">
      <c r="A878" s="223"/>
      <c r="B878" s="221"/>
      <c r="C878" s="259"/>
      <c r="D878" s="27" t="s">
        <v>2842</v>
      </c>
      <c r="E878" s="27" t="s">
        <v>252</v>
      </c>
      <c r="F878" s="28" t="s">
        <v>2843</v>
      </c>
      <c r="G878" s="29" t="s">
        <v>2844</v>
      </c>
      <c r="H878" s="30">
        <v>6</v>
      </c>
      <c r="I878" s="74"/>
    </row>
    <row r="879" spans="1:9" s="4" customFormat="1" ht="30.95" customHeight="1" x14ac:dyDescent="0.15">
      <c r="A879" s="223"/>
      <c r="B879" s="221"/>
      <c r="C879" s="259"/>
      <c r="D879" s="27" t="s">
        <v>2845</v>
      </c>
      <c r="E879" s="27" t="s">
        <v>256</v>
      </c>
      <c r="F879" s="28" t="s">
        <v>2846</v>
      </c>
      <c r="G879" s="29" t="s">
        <v>2847</v>
      </c>
      <c r="H879" s="30">
        <v>2</v>
      </c>
      <c r="I879" s="74"/>
    </row>
    <row r="880" spans="1:9" s="4" customFormat="1" ht="30.95" customHeight="1" x14ac:dyDescent="0.15">
      <c r="A880" s="223"/>
      <c r="B880" s="221"/>
      <c r="C880" s="259"/>
      <c r="D880" s="27" t="s">
        <v>2848</v>
      </c>
      <c r="E880" s="27" t="s">
        <v>256</v>
      </c>
      <c r="F880" s="28" t="s">
        <v>2849</v>
      </c>
      <c r="G880" s="29" t="s">
        <v>2850</v>
      </c>
      <c r="H880" s="30">
        <v>2</v>
      </c>
      <c r="I880" s="74"/>
    </row>
    <row r="881" spans="1:9" s="4" customFormat="1" ht="30.95" customHeight="1" x14ac:dyDescent="0.15">
      <c r="A881" s="223"/>
      <c r="B881" s="221"/>
      <c r="C881" s="259"/>
      <c r="D881" s="27" t="s">
        <v>2851</v>
      </c>
      <c r="E881" s="27" t="s">
        <v>256</v>
      </c>
      <c r="F881" s="28" t="s">
        <v>2852</v>
      </c>
      <c r="G881" s="29" t="s">
        <v>2853</v>
      </c>
      <c r="H881" s="30">
        <v>2</v>
      </c>
      <c r="I881" s="74"/>
    </row>
    <row r="882" spans="1:9" s="4" customFormat="1" ht="30.95" customHeight="1" x14ac:dyDescent="0.15">
      <c r="A882" s="223"/>
      <c r="B882" s="221"/>
      <c r="C882" s="259"/>
      <c r="D882" s="27" t="s">
        <v>2854</v>
      </c>
      <c r="E882" s="27" t="s">
        <v>256</v>
      </c>
      <c r="F882" s="28" t="s">
        <v>2855</v>
      </c>
      <c r="G882" s="29" t="s">
        <v>2856</v>
      </c>
      <c r="H882" s="30">
        <v>2</v>
      </c>
      <c r="I882" s="74"/>
    </row>
    <row r="883" spans="1:9" s="4" customFormat="1" ht="30.95" customHeight="1" x14ac:dyDescent="0.15">
      <c r="A883" s="223"/>
      <c r="B883" s="221"/>
      <c r="C883" s="259"/>
      <c r="D883" s="27" t="s">
        <v>2857</v>
      </c>
      <c r="E883" s="27" t="s">
        <v>256</v>
      </c>
      <c r="F883" s="28" t="s">
        <v>2858</v>
      </c>
      <c r="G883" s="29" t="s">
        <v>2859</v>
      </c>
      <c r="H883" s="30">
        <v>2</v>
      </c>
      <c r="I883" s="74"/>
    </row>
    <row r="884" spans="1:9" s="4" customFormat="1" ht="30.95" customHeight="1" x14ac:dyDescent="0.15">
      <c r="A884" s="223"/>
      <c r="B884" s="221"/>
      <c r="C884" s="259"/>
      <c r="D884" s="27" t="s">
        <v>2860</v>
      </c>
      <c r="E884" s="27" t="s">
        <v>256</v>
      </c>
      <c r="F884" s="28" t="s">
        <v>2861</v>
      </c>
      <c r="G884" s="29" t="s">
        <v>2862</v>
      </c>
      <c r="H884" s="30">
        <v>2</v>
      </c>
      <c r="I884" s="74"/>
    </row>
    <row r="885" spans="1:9" s="4" customFormat="1" ht="30.95" customHeight="1" x14ac:dyDescent="0.15">
      <c r="A885" s="223"/>
      <c r="B885" s="221"/>
      <c r="C885" s="259"/>
      <c r="D885" s="27" t="s">
        <v>2863</v>
      </c>
      <c r="E885" s="27" t="s">
        <v>256</v>
      </c>
      <c r="F885" s="28" t="s">
        <v>2864</v>
      </c>
      <c r="G885" s="29" t="s">
        <v>2865</v>
      </c>
      <c r="H885" s="30">
        <v>2</v>
      </c>
      <c r="I885" s="74"/>
    </row>
    <row r="886" spans="1:9" s="4" customFormat="1" ht="30.95" customHeight="1" x14ac:dyDescent="0.15">
      <c r="A886" s="223"/>
      <c r="B886" s="221"/>
      <c r="C886" s="28" t="s">
        <v>2866</v>
      </c>
      <c r="D886" s="27" t="s">
        <v>2867</v>
      </c>
      <c r="E886" s="27" t="s">
        <v>252</v>
      </c>
      <c r="F886" s="28" t="s">
        <v>2868</v>
      </c>
      <c r="G886" s="29" t="s">
        <v>2869</v>
      </c>
      <c r="H886" s="30">
        <v>6</v>
      </c>
      <c r="I886" s="74"/>
    </row>
    <row r="887" spans="1:9" s="4" customFormat="1" ht="30.95" customHeight="1" x14ac:dyDescent="0.15">
      <c r="A887" s="223"/>
      <c r="B887" s="221"/>
      <c r="C887" s="254" t="s">
        <v>2870</v>
      </c>
      <c r="D887" s="33" t="s">
        <v>63</v>
      </c>
      <c r="E887" s="33"/>
      <c r="F887" s="34"/>
      <c r="G887" s="35"/>
      <c r="H887" s="36">
        <f>SUM(H888:H891)</f>
        <v>12</v>
      </c>
      <c r="I887" s="74"/>
    </row>
    <row r="888" spans="1:9" s="4" customFormat="1" ht="30.95" customHeight="1" x14ac:dyDescent="0.15">
      <c r="A888" s="223"/>
      <c r="B888" s="221"/>
      <c r="C888" s="255"/>
      <c r="D888" s="27" t="s">
        <v>2871</v>
      </c>
      <c r="E888" s="27" t="s">
        <v>252</v>
      </c>
      <c r="F888" s="28" t="s">
        <v>2872</v>
      </c>
      <c r="G888" s="29" t="s">
        <v>2873</v>
      </c>
      <c r="H888" s="30">
        <v>6</v>
      </c>
      <c r="I888" s="74"/>
    </row>
    <row r="889" spans="1:9" s="4" customFormat="1" ht="30.95" customHeight="1" x14ac:dyDescent="0.15">
      <c r="A889" s="223"/>
      <c r="B889" s="221"/>
      <c r="C889" s="255"/>
      <c r="D889" s="98" t="s">
        <v>2874</v>
      </c>
      <c r="E889" s="27" t="s">
        <v>256</v>
      </c>
      <c r="F889" s="126" t="s">
        <v>2875</v>
      </c>
      <c r="G889" s="97" t="s">
        <v>2876</v>
      </c>
      <c r="H889" s="30">
        <v>2</v>
      </c>
      <c r="I889" s="74"/>
    </row>
    <row r="890" spans="1:9" s="4" customFormat="1" ht="30.95" customHeight="1" x14ac:dyDescent="0.15">
      <c r="A890" s="223"/>
      <c r="B890" s="221"/>
      <c r="C890" s="255"/>
      <c r="D890" s="98" t="s">
        <v>2877</v>
      </c>
      <c r="E890" s="27" t="s">
        <v>256</v>
      </c>
      <c r="F890" s="126" t="s">
        <v>2878</v>
      </c>
      <c r="G890" s="97" t="s">
        <v>2879</v>
      </c>
      <c r="H890" s="30">
        <v>2</v>
      </c>
      <c r="I890" s="74"/>
    </row>
    <row r="891" spans="1:9" s="4" customFormat="1" ht="30.95" customHeight="1" x14ac:dyDescent="0.15">
      <c r="A891" s="223"/>
      <c r="B891" s="221"/>
      <c r="C891" s="261"/>
      <c r="D891" s="98" t="s">
        <v>2880</v>
      </c>
      <c r="E891" s="27" t="s">
        <v>256</v>
      </c>
      <c r="F891" s="97" t="s">
        <v>2881</v>
      </c>
      <c r="G891" s="97" t="s">
        <v>2882</v>
      </c>
      <c r="H891" s="30">
        <v>2</v>
      </c>
      <c r="I891" s="74"/>
    </row>
    <row r="892" spans="1:9" s="4" customFormat="1" ht="30.95" customHeight="1" x14ac:dyDescent="0.15">
      <c r="A892" s="223"/>
      <c r="B892" s="221"/>
      <c r="C892" s="254" t="s">
        <v>2883</v>
      </c>
      <c r="D892" s="33" t="s">
        <v>63</v>
      </c>
      <c r="E892" s="33"/>
      <c r="F892" s="34"/>
      <c r="G892" s="35"/>
      <c r="H892" s="36">
        <f>SUM(H893:H896)</f>
        <v>12</v>
      </c>
      <c r="I892" s="74"/>
    </row>
    <row r="893" spans="1:9" s="4" customFormat="1" ht="30.95" customHeight="1" x14ac:dyDescent="0.15">
      <c r="A893" s="223"/>
      <c r="B893" s="221"/>
      <c r="C893" s="255"/>
      <c r="D893" s="27" t="s">
        <v>2884</v>
      </c>
      <c r="E893" s="27" t="s">
        <v>252</v>
      </c>
      <c r="F893" s="28" t="s">
        <v>2885</v>
      </c>
      <c r="G893" s="29" t="s">
        <v>2886</v>
      </c>
      <c r="H893" s="30">
        <v>6</v>
      </c>
      <c r="I893" s="74"/>
    </row>
    <row r="894" spans="1:9" s="4" customFormat="1" ht="30.95" customHeight="1" x14ac:dyDescent="0.15">
      <c r="A894" s="223"/>
      <c r="B894" s="221"/>
      <c r="C894" s="255"/>
      <c r="D894" s="27" t="s">
        <v>2887</v>
      </c>
      <c r="E894" s="27" t="s">
        <v>256</v>
      </c>
      <c r="F894" s="28" t="s">
        <v>2888</v>
      </c>
      <c r="G894" s="29" t="s">
        <v>2889</v>
      </c>
      <c r="H894" s="30">
        <v>2</v>
      </c>
      <c r="I894" s="74"/>
    </row>
    <row r="895" spans="1:9" s="4" customFormat="1" ht="30.95" customHeight="1" x14ac:dyDescent="0.15">
      <c r="A895" s="223"/>
      <c r="B895" s="221"/>
      <c r="C895" s="255"/>
      <c r="D895" s="27" t="s">
        <v>2890</v>
      </c>
      <c r="E895" s="27" t="s">
        <v>256</v>
      </c>
      <c r="F895" s="28" t="s">
        <v>2891</v>
      </c>
      <c r="G895" s="29" t="s">
        <v>2892</v>
      </c>
      <c r="H895" s="30">
        <v>2</v>
      </c>
      <c r="I895" s="74"/>
    </row>
    <row r="896" spans="1:9" s="4" customFormat="1" ht="30.95" customHeight="1" x14ac:dyDescent="0.15">
      <c r="A896" s="223"/>
      <c r="B896" s="221"/>
      <c r="C896" s="261"/>
      <c r="D896" s="27" t="s">
        <v>2893</v>
      </c>
      <c r="E896" s="27" t="s">
        <v>256</v>
      </c>
      <c r="F896" s="28" t="s">
        <v>2894</v>
      </c>
      <c r="G896" s="29" t="s">
        <v>2895</v>
      </c>
      <c r="H896" s="30">
        <v>2</v>
      </c>
      <c r="I896" s="74"/>
    </row>
    <row r="897" spans="1:9" s="4" customFormat="1" ht="30.95" customHeight="1" x14ac:dyDescent="0.15">
      <c r="A897" s="223"/>
      <c r="B897" s="221"/>
      <c r="C897" s="28" t="s">
        <v>2838</v>
      </c>
      <c r="D897" s="27" t="s">
        <v>2896</v>
      </c>
      <c r="E897" s="27" t="s">
        <v>252</v>
      </c>
      <c r="F897" s="28" t="s">
        <v>2897</v>
      </c>
      <c r="G897" s="29" t="s">
        <v>2898</v>
      </c>
      <c r="H897" s="30">
        <v>6</v>
      </c>
      <c r="I897" s="74"/>
    </row>
    <row r="898" spans="1:9" s="4" customFormat="1" ht="30.95" customHeight="1" x14ac:dyDescent="0.15">
      <c r="A898" s="223"/>
      <c r="B898" s="221"/>
      <c r="C898" s="28" t="s">
        <v>2899</v>
      </c>
      <c r="D898" s="27" t="s">
        <v>2900</v>
      </c>
      <c r="E898" s="27" t="s">
        <v>256</v>
      </c>
      <c r="F898" s="28" t="s">
        <v>1634</v>
      </c>
      <c r="G898" s="29" t="s">
        <v>2901</v>
      </c>
      <c r="H898" s="137">
        <v>2</v>
      </c>
      <c r="I898" s="74"/>
    </row>
    <row r="899" spans="1:9" s="4" customFormat="1" ht="30.95" customHeight="1" x14ac:dyDescent="0.15">
      <c r="A899" s="223"/>
      <c r="B899" s="221"/>
      <c r="C899" s="28" t="s">
        <v>2902</v>
      </c>
      <c r="D899" s="27" t="s">
        <v>2903</v>
      </c>
      <c r="E899" s="27" t="s">
        <v>256</v>
      </c>
      <c r="F899" s="28" t="s">
        <v>2904</v>
      </c>
      <c r="G899" s="29" t="s">
        <v>2905</v>
      </c>
      <c r="H899" s="137">
        <v>2</v>
      </c>
      <c r="I899" s="74"/>
    </row>
    <row r="900" spans="1:9" s="4" customFormat="1" ht="30.95" customHeight="1" x14ac:dyDescent="0.15">
      <c r="A900" s="223"/>
      <c r="B900" s="221"/>
      <c r="C900" s="28" t="s">
        <v>2906</v>
      </c>
      <c r="D900" s="27" t="s">
        <v>2907</v>
      </c>
      <c r="E900" s="27" t="s">
        <v>256</v>
      </c>
      <c r="F900" s="28" t="s">
        <v>2908</v>
      </c>
      <c r="G900" s="29" t="s">
        <v>2909</v>
      </c>
      <c r="H900" s="137">
        <v>2</v>
      </c>
      <c r="I900" s="74"/>
    </row>
    <row r="901" spans="1:9" s="4" customFormat="1" ht="30.95" customHeight="1" x14ac:dyDescent="0.15">
      <c r="A901" s="223"/>
      <c r="B901" s="221"/>
      <c r="C901" s="28" t="s">
        <v>2910</v>
      </c>
      <c r="D901" s="27" t="s">
        <v>2911</v>
      </c>
      <c r="E901" s="27" t="s">
        <v>256</v>
      </c>
      <c r="F901" s="28" t="s">
        <v>2912</v>
      </c>
      <c r="G901" s="29" t="s">
        <v>2913</v>
      </c>
      <c r="H901" s="137">
        <v>2</v>
      </c>
      <c r="I901" s="74"/>
    </row>
    <row r="902" spans="1:9" s="4" customFormat="1" ht="30.95" customHeight="1" x14ac:dyDescent="0.15">
      <c r="A902" s="223"/>
      <c r="B902" s="221"/>
      <c r="C902" s="28" t="s">
        <v>2914</v>
      </c>
      <c r="D902" s="27" t="s">
        <v>2915</v>
      </c>
      <c r="E902" s="27" t="s">
        <v>256</v>
      </c>
      <c r="F902" s="28" t="s">
        <v>2916</v>
      </c>
      <c r="G902" s="29" t="s">
        <v>2917</v>
      </c>
      <c r="H902" s="137">
        <v>2</v>
      </c>
      <c r="I902" s="74"/>
    </row>
    <row r="903" spans="1:9" s="4" customFormat="1" ht="30.95" customHeight="1" x14ac:dyDescent="0.15">
      <c r="A903" s="223"/>
      <c r="B903" s="221"/>
      <c r="C903" s="28" t="s">
        <v>2918</v>
      </c>
      <c r="D903" s="27" t="s">
        <v>2919</v>
      </c>
      <c r="E903" s="27" t="s">
        <v>256</v>
      </c>
      <c r="F903" s="28" t="s">
        <v>2920</v>
      </c>
      <c r="G903" s="29" t="s">
        <v>2921</v>
      </c>
      <c r="H903" s="137">
        <v>2</v>
      </c>
      <c r="I903" s="74"/>
    </row>
    <row r="904" spans="1:9" s="4" customFormat="1" ht="30.95" customHeight="1" x14ac:dyDescent="0.15">
      <c r="A904" s="223"/>
      <c r="B904" s="221"/>
      <c r="C904" s="28" t="s">
        <v>2922</v>
      </c>
      <c r="D904" s="27" t="s">
        <v>2923</v>
      </c>
      <c r="E904" s="27" t="s">
        <v>256</v>
      </c>
      <c r="F904" s="28" t="s">
        <v>2924</v>
      </c>
      <c r="G904" s="29" t="s">
        <v>2925</v>
      </c>
      <c r="H904" s="137">
        <v>2</v>
      </c>
      <c r="I904" s="74"/>
    </row>
    <row r="905" spans="1:9" s="4" customFormat="1" ht="30.95" customHeight="1" x14ac:dyDescent="0.15">
      <c r="A905" s="223"/>
      <c r="B905" s="230" t="s">
        <v>150</v>
      </c>
      <c r="C905" s="19" t="s">
        <v>2926</v>
      </c>
      <c r="D905" s="71"/>
      <c r="E905" s="27"/>
      <c r="F905" s="28"/>
      <c r="G905" s="29"/>
      <c r="H905" s="36">
        <f>SUM(H906:H911)</f>
        <v>20</v>
      </c>
      <c r="I905" s="74"/>
    </row>
    <row r="906" spans="1:9" s="4" customFormat="1" ht="30.95" customHeight="1" x14ac:dyDescent="0.15">
      <c r="A906" s="223"/>
      <c r="B906" s="231"/>
      <c r="C906" s="28" t="s">
        <v>2927</v>
      </c>
      <c r="D906" s="27" t="s">
        <v>2928</v>
      </c>
      <c r="E906" s="27" t="s">
        <v>252</v>
      </c>
      <c r="F906" s="28" t="s">
        <v>2929</v>
      </c>
      <c r="G906" s="29" t="s">
        <v>2930</v>
      </c>
      <c r="H906" s="137">
        <v>6</v>
      </c>
      <c r="I906" s="74"/>
    </row>
    <row r="907" spans="1:9" s="4" customFormat="1" ht="30.95" customHeight="1" x14ac:dyDescent="0.15">
      <c r="A907" s="223"/>
      <c r="B907" s="231"/>
      <c r="C907" s="28" t="s">
        <v>2931</v>
      </c>
      <c r="D907" s="27" t="s">
        <v>2932</v>
      </c>
      <c r="E907" s="27" t="s">
        <v>252</v>
      </c>
      <c r="F907" s="28" t="s">
        <v>2933</v>
      </c>
      <c r="G907" s="29" t="s">
        <v>2934</v>
      </c>
      <c r="H907" s="137">
        <v>6</v>
      </c>
      <c r="I907" s="74"/>
    </row>
    <row r="908" spans="1:9" s="4" customFormat="1" ht="30.95" customHeight="1" x14ac:dyDescent="0.15">
      <c r="A908" s="223"/>
      <c r="B908" s="231"/>
      <c r="C908" s="28" t="s">
        <v>2935</v>
      </c>
      <c r="D908" s="27" t="s">
        <v>2936</v>
      </c>
      <c r="E908" s="27" t="s">
        <v>256</v>
      </c>
      <c r="F908" s="28" t="s">
        <v>2937</v>
      </c>
      <c r="G908" s="29" t="s">
        <v>2938</v>
      </c>
      <c r="H908" s="137">
        <v>2</v>
      </c>
      <c r="I908" s="74"/>
    </row>
    <row r="909" spans="1:9" s="4" customFormat="1" ht="30.95" customHeight="1" x14ac:dyDescent="0.15">
      <c r="A909" s="223"/>
      <c r="B909" s="231"/>
      <c r="C909" s="28" t="s">
        <v>2939</v>
      </c>
      <c r="D909" s="27" t="s">
        <v>2940</v>
      </c>
      <c r="E909" s="27" t="s">
        <v>256</v>
      </c>
      <c r="F909" s="28" t="s">
        <v>2941</v>
      </c>
      <c r="G909" s="29" t="s">
        <v>2942</v>
      </c>
      <c r="H909" s="137">
        <v>2</v>
      </c>
      <c r="I909" s="74"/>
    </row>
    <row r="910" spans="1:9" s="4" customFormat="1" ht="30.95" customHeight="1" x14ac:dyDescent="0.15">
      <c r="A910" s="223"/>
      <c r="B910" s="231"/>
      <c r="C910" s="28" t="s">
        <v>2943</v>
      </c>
      <c r="D910" s="27" t="s">
        <v>2944</v>
      </c>
      <c r="E910" s="27" t="s">
        <v>256</v>
      </c>
      <c r="F910" s="28" t="s">
        <v>2945</v>
      </c>
      <c r="G910" s="29" t="s">
        <v>2946</v>
      </c>
      <c r="H910" s="137">
        <v>2</v>
      </c>
      <c r="I910" s="74"/>
    </row>
    <row r="911" spans="1:9" s="4" customFormat="1" ht="30.95" customHeight="1" x14ac:dyDescent="0.15">
      <c r="A911" s="223"/>
      <c r="B911" s="231"/>
      <c r="C911" s="28" t="s">
        <v>2947</v>
      </c>
      <c r="D911" s="27" t="s">
        <v>2948</v>
      </c>
      <c r="E911" s="27" t="s">
        <v>256</v>
      </c>
      <c r="F911" s="28" t="s">
        <v>2949</v>
      </c>
      <c r="G911" s="29" t="s">
        <v>2950</v>
      </c>
      <c r="H911" s="137">
        <v>2</v>
      </c>
      <c r="I911" s="74"/>
    </row>
    <row r="912" spans="1:9" s="4" customFormat="1" ht="30.95" customHeight="1" x14ac:dyDescent="0.15">
      <c r="A912" s="223"/>
      <c r="B912" s="242" t="s">
        <v>151</v>
      </c>
      <c r="C912" s="19" t="s">
        <v>2951</v>
      </c>
      <c r="D912" s="71"/>
      <c r="E912" s="27"/>
      <c r="F912" s="28"/>
      <c r="G912" s="29"/>
      <c r="H912" s="36">
        <f>SUM(H913:H921)</f>
        <v>26</v>
      </c>
      <c r="I912" s="74"/>
    </row>
    <row r="913" spans="1:9" s="4" customFormat="1" ht="30.95" customHeight="1" x14ac:dyDescent="0.15">
      <c r="A913" s="223"/>
      <c r="B913" s="243"/>
      <c r="C913" s="28" t="s">
        <v>2952</v>
      </c>
      <c r="D913" s="27" t="s">
        <v>2953</v>
      </c>
      <c r="E913" s="27" t="s">
        <v>252</v>
      </c>
      <c r="F913" s="28" t="s">
        <v>2954</v>
      </c>
      <c r="G913" s="29" t="s">
        <v>2955</v>
      </c>
      <c r="H913" s="137">
        <v>6</v>
      </c>
      <c r="I913" s="74"/>
    </row>
    <row r="914" spans="1:9" s="4" customFormat="1" ht="30.95" customHeight="1" x14ac:dyDescent="0.15">
      <c r="A914" s="223"/>
      <c r="B914" s="243"/>
      <c r="C914" s="28" t="s">
        <v>2956</v>
      </c>
      <c r="D914" s="27" t="s">
        <v>2957</v>
      </c>
      <c r="E914" s="27" t="s">
        <v>252</v>
      </c>
      <c r="F914" s="28" t="s">
        <v>2958</v>
      </c>
      <c r="G914" s="29" t="s">
        <v>2959</v>
      </c>
      <c r="H914" s="137">
        <v>6</v>
      </c>
      <c r="I914" s="74"/>
    </row>
    <row r="915" spans="1:9" s="4" customFormat="1" ht="30.95" customHeight="1" x14ac:dyDescent="0.15">
      <c r="A915" s="223"/>
      <c r="B915" s="243"/>
      <c r="C915" s="28" t="s">
        <v>2960</v>
      </c>
      <c r="D915" s="27" t="s">
        <v>2961</v>
      </c>
      <c r="E915" s="27" t="s">
        <v>256</v>
      </c>
      <c r="F915" s="28" t="s">
        <v>2962</v>
      </c>
      <c r="G915" s="29" t="s">
        <v>2963</v>
      </c>
      <c r="H915" s="137">
        <v>2</v>
      </c>
      <c r="I915" s="74"/>
    </row>
    <row r="916" spans="1:9" s="4" customFormat="1" ht="30.95" customHeight="1" x14ac:dyDescent="0.15">
      <c r="A916" s="223"/>
      <c r="B916" s="243"/>
      <c r="C916" s="28" t="s">
        <v>2964</v>
      </c>
      <c r="D916" s="27" t="s">
        <v>2965</v>
      </c>
      <c r="E916" s="27" t="s">
        <v>256</v>
      </c>
      <c r="F916" s="28" t="s">
        <v>2966</v>
      </c>
      <c r="G916" s="29" t="s">
        <v>2967</v>
      </c>
      <c r="H916" s="137">
        <v>2</v>
      </c>
      <c r="I916" s="74"/>
    </row>
    <row r="917" spans="1:9" s="4" customFormat="1" ht="30.95" customHeight="1" x14ac:dyDescent="0.15">
      <c r="A917" s="223"/>
      <c r="B917" s="243"/>
      <c r="C917" s="28" t="s">
        <v>2968</v>
      </c>
      <c r="D917" s="27" t="s">
        <v>2969</v>
      </c>
      <c r="E917" s="27" t="s">
        <v>256</v>
      </c>
      <c r="F917" s="28" t="s">
        <v>2970</v>
      </c>
      <c r="G917" s="29" t="s">
        <v>2971</v>
      </c>
      <c r="H917" s="137">
        <v>2</v>
      </c>
      <c r="I917" s="74"/>
    </row>
    <row r="918" spans="1:9" s="4" customFormat="1" ht="30.95" customHeight="1" x14ac:dyDescent="0.15">
      <c r="A918" s="223"/>
      <c r="B918" s="243"/>
      <c r="C918" s="28" t="s">
        <v>2972</v>
      </c>
      <c r="D918" s="27" t="s">
        <v>2973</v>
      </c>
      <c r="E918" s="27" t="s">
        <v>256</v>
      </c>
      <c r="F918" s="28" t="s">
        <v>2974</v>
      </c>
      <c r="G918" s="29" t="s">
        <v>2975</v>
      </c>
      <c r="H918" s="137">
        <v>2</v>
      </c>
      <c r="I918" s="74"/>
    </row>
    <row r="919" spans="1:9" s="4" customFormat="1" ht="30.95" customHeight="1" x14ac:dyDescent="0.15">
      <c r="A919" s="223"/>
      <c r="B919" s="243"/>
      <c r="C919" s="28" t="s">
        <v>2976</v>
      </c>
      <c r="D919" s="27" t="s">
        <v>2977</v>
      </c>
      <c r="E919" s="27" t="s">
        <v>256</v>
      </c>
      <c r="F919" s="28" t="s">
        <v>2978</v>
      </c>
      <c r="G919" s="29" t="s">
        <v>2979</v>
      </c>
      <c r="H919" s="137">
        <v>2</v>
      </c>
      <c r="I919" s="74"/>
    </row>
    <row r="920" spans="1:9" s="4" customFormat="1" ht="30.95" customHeight="1" x14ac:dyDescent="0.15">
      <c r="A920" s="223"/>
      <c r="B920" s="243"/>
      <c r="C920" s="28" t="s">
        <v>2980</v>
      </c>
      <c r="D920" s="27" t="s">
        <v>2981</v>
      </c>
      <c r="E920" s="27" t="s">
        <v>256</v>
      </c>
      <c r="F920" s="28" t="s">
        <v>2982</v>
      </c>
      <c r="G920" s="29" t="s">
        <v>2983</v>
      </c>
      <c r="H920" s="137">
        <v>2</v>
      </c>
      <c r="I920" s="74"/>
    </row>
    <row r="921" spans="1:9" s="4" customFormat="1" ht="30.95" customHeight="1" x14ac:dyDescent="0.15">
      <c r="A921" s="223"/>
      <c r="B921" s="243"/>
      <c r="C921" s="28" t="s">
        <v>2984</v>
      </c>
      <c r="D921" s="27" t="s">
        <v>2985</v>
      </c>
      <c r="E921" s="27" t="s">
        <v>256</v>
      </c>
      <c r="F921" s="28" t="s">
        <v>992</v>
      </c>
      <c r="G921" s="29" t="s">
        <v>2986</v>
      </c>
      <c r="H921" s="137">
        <v>2</v>
      </c>
      <c r="I921" s="74"/>
    </row>
    <row r="922" spans="1:9" s="4" customFormat="1" ht="30.95" customHeight="1" x14ac:dyDescent="0.15">
      <c r="A922" s="223"/>
      <c r="B922" s="235" t="s">
        <v>2987</v>
      </c>
      <c r="C922" s="19" t="s">
        <v>2988</v>
      </c>
      <c r="D922" s="71"/>
      <c r="E922" s="27"/>
      <c r="F922" s="28"/>
      <c r="G922" s="29"/>
      <c r="H922" s="36">
        <f>SUM(H923:H924)</f>
        <v>4</v>
      </c>
      <c r="I922" s="74"/>
    </row>
    <row r="923" spans="1:9" s="4" customFormat="1" ht="30.95" customHeight="1" x14ac:dyDescent="0.15">
      <c r="A923" s="223"/>
      <c r="B923" s="236"/>
      <c r="C923" s="28" t="s">
        <v>2989</v>
      </c>
      <c r="D923" s="27" t="s">
        <v>2990</v>
      </c>
      <c r="E923" s="27" t="s">
        <v>256</v>
      </c>
      <c r="F923" s="28" t="s">
        <v>2991</v>
      </c>
      <c r="G923" s="29" t="s">
        <v>2992</v>
      </c>
      <c r="H923" s="137">
        <v>2</v>
      </c>
      <c r="I923" s="74"/>
    </row>
    <row r="924" spans="1:9" s="4" customFormat="1" ht="30.95" customHeight="1" x14ac:dyDescent="0.15">
      <c r="A924" s="223"/>
      <c r="B924" s="237"/>
      <c r="C924" s="28" t="s">
        <v>2993</v>
      </c>
      <c r="D924" s="27" t="s">
        <v>2994</v>
      </c>
      <c r="E924" s="27" t="s">
        <v>256</v>
      </c>
      <c r="F924" s="28" t="s">
        <v>2995</v>
      </c>
      <c r="G924" s="29" t="s">
        <v>2996</v>
      </c>
      <c r="H924" s="137">
        <v>2</v>
      </c>
      <c r="I924" s="74"/>
    </row>
    <row r="925" spans="1:9" s="4" customFormat="1" ht="30.95" customHeight="1" x14ac:dyDescent="0.15">
      <c r="A925" s="223"/>
      <c r="B925" s="27" t="s">
        <v>153</v>
      </c>
      <c r="C925" s="28" t="s">
        <v>2997</v>
      </c>
      <c r="D925" s="27" t="s">
        <v>2998</v>
      </c>
      <c r="E925" s="27" t="s">
        <v>256</v>
      </c>
      <c r="F925" s="28" t="s">
        <v>2999</v>
      </c>
      <c r="G925" s="29" t="s">
        <v>3000</v>
      </c>
      <c r="H925" s="39">
        <v>2</v>
      </c>
      <c r="I925" s="74"/>
    </row>
    <row r="926" spans="1:9" s="4" customFormat="1" ht="30.95" customHeight="1" x14ac:dyDescent="0.15">
      <c r="A926" s="223"/>
      <c r="B926" s="40" t="s">
        <v>154</v>
      </c>
      <c r="C926" s="28" t="s">
        <v>3001</v>
      </c>
      <c r="D926" s="27" t="s">
        <v>3002</v>
      </c>
      <c r="E926" s="27" t="s">
        <v>256</v>
      </c>
      <c r="F926" s="28" t="s">
        <v>3003</v>
      </c>
      <c r="G926" s="29" t="s">
        <v>3004</v>
      </c>
      <c r="H926" s="39">
        <v>2</v>
      </c>
      <c r="I926" s="74"/>
    </row>
    <row r="927" spans="1:9" s="4" customFormat="1" ht="30.95" customHeight="1" x14ac:dyDescent="0.15">
      <c r="A927" s="223"/>
      <c r="B927" s="43" t="s">
        <v>156</v>
      </c>
      <c r="C927" s="28" t="s">
        <v>3005</v>
      </c>
      <c r="D927" s="27" t="s">
        <v>3006</v>
      </c>
      <c r="E927" s="27" t="s">
        <v>256</v>
      </c>
      <c r="F927" s="28" t="s">
        <v>3007</v>
      </c>
      <c r="G927" s="29" t="s">
        <v>3008</v>
      </c>
      <c r="H927" s="39">
        <v>2</v>
      </c>
      <c r="I927" s="74"/>
    </row>
    <row r="928" spans="1:9" s="4" customFormat="1" ht="30.95" customHeight="1" x14ac:dyDescent="0.15">
      <c r="A928" s="223"/>
      <c r="B928" s="242" t="s">
        <v>157</v>
      </c>
      <c r="C928" s="19" t="s">
        <v>3009</v>
      </c>
      <c r="D928" s="27"/>
      <c r="E928" s="27"/>
      <c r="F928" s="28"/>
      <c r="G928" s="29"/>
      <c r="H928" s="36">
        <f>SUM(H929,H932)</f>
        <v>6</v>
      </c>
      <c r="I928" s="74"/>
    </row>
    <row r="929" spans="1:9" s="4" customFormat="1" ht="30.95" customHeight="1" x14ac:dyDescent="0.15">
      <c r="A929" s="223"/>
      <c r="B929" s="243"/>
      <c r="C929" s="254" t="s">
        <v>3010</v>
      </c>
      <c r="D929" s="33" t="s">
        <v>63</v>
      </c>
      <c r="E929" s="27"/>
      <c r="F929" s="28"/>
      <c r="G929" s="29"/>
      <c r="H929" s="36">
        <f>SUM(H930:H931)</f>
        <v>4</v>
      </c>
      <c r="I929" s="74"/>
    </row>
    <row r="930" spans="1:9" s="4" customFormat="1" ht="30.95" customHeight="1" x14ac:dyDescent="0.15">
      <c r="A930" s="223"/>
      <c r="B930" s="243"/>
      <c r="C930" s="255"/>
      <c r="D930" s="27" t="s">
        <v>3011</v>
      </c>
      <c r="E930" s="27" t="s">
        <v>256</v>
      </c>
      <c r="F930" s="28" t="s">
        <v>3012</v>
      </c>
      <c r="G930" s="29" t="s">
        <v>3013</v>
      </c>
      <c r="H930" s="137">
        <v>2</v>
      </c>
      <c r="I930" s="74"/>
    </row>
    <row r="931" spans="1:9" s="4" customFormat="1" ht="30.95" customHeight="1" x14ac:dyDescent="0.15">
      <c r="A931" s="223"/>
      <c r="B931" s="243"/>
      <c r="C931" s="261"/>
      <c r="D931" s="27" t="s">
        <v>3014</v>
      </c>
      <c r="E931" s="27" t="s">
        <v>256</v>
      </c>
      <c r="F931" s="28" t="s">
        <v>3015</v>
      </c>
      <c r="G931" s="29" t="s">
        <v>3016</v>
      </c>
      <c r="H931" s="137">
        <v>2</v>
      </c>
      <c r="I931" s="74"/>
    </row>
    <row r="932" spans="1:9" s="4" customFormat="1" ht="30.95" customHeight="1" x14ac:dyDescent="0.15">
      <c r="A932" s="223"/>
      <c r="B932" s="243"/>
      <c r="C932" s="28" t="s">
        <v>3017</v>
      </c>
      <c r="D932" s="27" t="s">
        <v>3018</v>
      </c>
      <c r="E932" s="27" t="s">
        <v>256</v>
      </c>
      <c r="F932" s="28" t="s">
        <v>3019</v>
      </c>
      <c r="G932" s="29" t="s">
        <v>3020</v>
      </c>
      <c r="H932" s="137">
        <v>2</v>
      </c>
      <c r="I932" s="74"/>
    </row>
    <row r="933" spans="1:9" s="4" customFormat="1" ht="30.95" customHeight="1" x14ac:dyDescent="0.15">
      <c r="A933" s="223"/>
      <c r="B933" s="240" t="s">
        <v>158</v>
      </c>
      <c r="C933" s="19" t="s">
        <v>3021</v>
      </c>
      <c r="D933" s="71"/>
      <c r="E933" s="27"/>
      <c r="F933" s="28"/>
      <c r="G933" s="29"/>
      <c r="H933" s="36">
        <f>SUM(H934:H935)</f>
        <v>4</v>
      </c>
      <c r="I933" s="74"/>
    </row>
    <row r="934" spans="1:9" s="4" customFormat="1" ht="30.95" customHeight="1" x14ac:dyDescent="0.15">
      <c r="A934" s="223"/>
      <c r="B934" s="241"/>
      <c r="C934" s="28" t="s">
        <v>3022</v>
      </c>
      <c r="D934" s="27" t="s">
        <v>3023</v>
      </c>
      <c r="E934" s="27" t="s">
        <v>256</v>
      </c>
      <c r="F934" s="28" t="s">
        <v>3024</v>
      </c>
      <c r="G934" s="29" t="s">
        <v>3025</v>
      </c>
      <c r="H934" s="137">
        <v>2</v>
      </c>
      <c r="I934" s="74"/>
    </row>
    <row r="935" spans="1:9" s="4" customFormat="1" ht="30.95" customHeight="1" x14ac:dyDescent="0.15">
      <c r="A935" s="223"/>
      <c r="B935" s="249"/>
      <c r="C935" s="28" t="s">
        <v>3026</v>
      </c>
      <c r="D935" s="27" t="s">
        <v>3027</v>
      </c>
      <c r="E935" s="27" t="s">
        <v>256</v>
      </c>
      <c r="F935" s="28" t="s">
        <v>3028</v>
      </c>
      <c r="G935" s="29" t="s">
        <v>3029</v>
      </c>
      <c r="H935" s="137">
        <v>2</v>
      </c>
      <c r="I935" s="74"/>
    </row>
    <row r="936" spans="1:9" s="4" customFormat="1" ht="30.95" customHeight="1" x14ac:dyDescent="0.15">
      <c r="A936" s="223"/>
      <c r="B936" s="228" t="s">
        <v>159</v>
      </c>
      <c r="C936" s="19" t="s">
        <v>3030</v>
      </c>
      <c r="D936" s="71"/>
      <c r="E936" s="27"/>
      <c r="F936" s="28"/>
      <c r="G936" s="29"/>
      <c r="H936" s="36">
        <f>SUM(H937:H942)</f>
        <v>24</v>
      </c>
      <c r="I936" s="74"/>
    </row>
    <row r="937" spans="1:9" s="4" customFormat="1" ht="30.95" customHeight="1" x14ac:dyDescent="0.15">
      <c r="A937" s="223"/>
      <c r="B937" s="229"/>
      <c r="C937" s="28" t="s">
        <v>3031</v>
      </c>
      <c r="D937" s="27" t="s">
        <v>3032</v>
      </c>
      <c r="E937" s="27" t="s">
        <v>252</v>
      </c>
      <c r="F937" s="28" t="s">
        <v>3033</v>
      </c>
      <c r="G937" s="29" t="s">
        <v>3034</v>
      </c>
      <c r="H937" s="137">
        <v>6</v>
      </c>
      <c r="I937" s="74"/>
    </row>
    <row r="938" spans="1:9" s="4" customFormat="1" ht="30.95" customHeight="1" x14ac:dyDescent="0.15">
      <c r="A938" s="223"/>
      <c r="B938" s="229"/>
      <c r="C938" s="28" t="s">
        <v>3035</v>
      </c>
      <c r="D938" s="27" t="s">
        <v>3036</v>
      </c>
      <c r="E938" s="27" t="s">
        <v>252</v>
      </c>
      <c r="F938" s="28" t="s">
        <v>3037</v>
      </c>
      <c r="G938" s="29" t="s">
        <v>3038</v>
      </c>
      <c r="H938" s="137">
        <v>6</v>
      </c>
      <c r="I938" s="74"/>
    </row>
    <row r="939" spans="1:9" s="4" customFormat="1" ht="30.95" customHeight="1" x14ac:dyDescent="0.15">
      <c r="A939" s="223"/>
      <c r="B939" s="229"/>
      <c r="C939" s="28" t="s">
        <v>3039</v>
      </c>
      <c r="D939" s="27" t="s">
        <v>3040</v>
      </c>
      <c r="E939" s="27" t="s">
        <v>252</v>
      </c>
      <c r="F939" s="28" t="s">
        <v>3041</v>
      </c>
      <c r="G939" s="29" t="s">
        <v>3042</v>
      </c>
      <c r="H939" s="137">
        <v>6</v>
      </c>
      <c r="I939" s="74"/>
    </row>
    <row r="940" spans="1:9" s="4" customFormat="1" ht="30.95" customHeight="1" x14ac:dyDescent="0.15">
      <c r="A940" s="223"/>
      <c r="B940" s="229"/>
      <c r="C940" s="28" t="s">
        <v>3043</v>
      </c>
      <c r="D940" s="27" t="s">
        <v>3044</v>
      </c>
      <c r="E940" s="27" t="s">
        <v>256</v>
      </c>
      <c r="F940" s="28" t="s">
        <v>3045</v>
      </c>
      <c r="G940" s="29" t="s">
        <v>3046</v>
      </c>
      <c r="H940" s="137">
        <v>2</v>
      </c>
      <c r="I940" s="74"/>
    </row>
    <row r="941" spans="1:9" s="4" customFormat="1" ht="30.95" customHeight="1" x14ac:dyDescent="0.15">
      <c r="A941" s="223"/>
      <c r="B941" s="229"/>
      <c r="C941" s="28" t="s">
        <v>3047</v>
      </c>
      <c r="D941" s="27" t="s">
        <v>3048</v>
      </c>
      <c r="E941" s="27" t="s">
        <v>256</v>
      </c>
      <c r="F941" s="28" t="s">
        <v>3049</v>
      </c>
      <c r="G941" s="29" t="s">
        <v>3050</v>
      </c>
      <c r="H941" s="137">
        <v>2</v>
      </c>
      <c r="I941" s="74"/>
    </row>
    <row r="942" spans="1:9" s="4" customFormat="1" ht="30.95" customHeight="1" x14ac:dyDescent="0.15">
      <c r="A942" s="223"/>
      <c r="B942" s="229"/>
      <c r="C942" s="37" t="s">
        <v>3051</v>
      </c>
      <c r="D942" s="27" t="s">
        <v>3052</v>
      </c>
      <c r="E942" s="27" t="s">
        <v>256</v>
      </c>
      <c r="F942" s="28" t="s">
        <v>3053</v>
      </c>
      <c r="G942" s="29" t="s">
        <v>3054</v>
      </c>
      <c r="H942" s="137">
        <v>2</v>
      </c>
      <c r="I942" s="74"/>
    </row>
    <row r="943" spans="1:9" s="4" customFormat="1" ht="30.95" customHeight="1" x14ac:dyDescent="0.15">
      <c r="A943" s="223"/>
      <c r="B943" s="242" t="s">
        <v>160</v>
      </c>
      <c r="C943" s="19" t="s">
        <v>3055</v>
      </c>
      <c r="D943" s="71"/>
      <c r="E943" s="27"/>
      <c r="F943" s="28"/>
      <c r="G943" s="29"/>
      <c r="H943" s="36">
        <f>SUM(H944:H947)</f>
        <v>8</v>
      </c>
      <c r="I943" s="74"/>
    </row>
    <row r="944" spans="1:9" s="4" customFormat="1" ht="30.95" customHeight="1" x14ac:dyDescent="0.15">
      <c r="A944" s="223"/>
      <c r="B944" s="243"/>
      <c r="C944" s="28" t="s">
        <v>3056</v>
      </c>
      <c r="D944" s="27" t="s">
        <v>3057</v>
      </c>
      <c r="E944" s="27" t="s">
        <v>256</v>
      </c>
      <c r="F944" s="28" t="s">
        <v>3058</v>
      </c>
      <c r="G944" s="29" t="s">
        <v>3059</v>
      </c>
      <c r="H944" s="137">
        <v>2</v>
      </c>
      <c r="I944" s="74"/>
    </row>
    <row r="945" spans="1:9" s="4" customFormat="1" ht="30.95" customHeight="1" x14ac:dyDescent="0.15">
      <c r="A945" s="223"/>
      <c r="B945" s="243"/>
      <c r="C945" s="28" t="s">
        <v>3060</v>
      </c>
      <c r="D945" s="27" t="s">
        <v>3061</v>
      </c>
      <c r="E945" s="27" t="s">
        <v>256</v>
      </c>
      <c r="F945" s="28" t="s">
        <v>3062</v>
      </c>
      <c r="G945" s="29" t="s">
        <v>3063</v>
      </c>
      <c r="H945" s="137">
        <v>2</v>
      </c>
      <c r="I945" s="74"/>
    </row>
    <row r="946" spans="1:9" s="4" customFormat="1" ht="30.95" customHeight="1" x14ac:dyDescent="0.15">
      <c r="A946" s="223"/>
      <c r="B946" s="243"/>
      <c r="C946" s="28" t="s">
        <v>3064</v>
      </c>
      <c r="D946" s="27" t="s">
        <v>3065</v>
      </c>
      <c r="E946" s="27" t="s">
        <v>256</v>
      </c>
      <c r="F946" s="28" t="s">
        <v>3066</v>
      </c>
      <c r="G946" s="29" t="s">
        <v>3067</v>
      </c>
      <c r="H946" s="137">
        <v>2</v>
      </c>
      <c r="I946" s="74"/>
    </row>
    <row r="947" spans="1:9" s="4" customFormat="1" ht="30.95" customHeight="1" x14ac:dyDescent="0.15">
      <c r="A947" s="223"/>
      <c r="B947" s="250"/>
      <c r="C947" s="28" t="s">
        <v>3068</v>
      </c>
      <c r="D947" s="27" t="s">
        <v>3069</v>
      </c>
      <c r="E947" s="27" t="s">
        <v>256</v>
      </c>
      <c r="F947" s="28" t="s">
        <v>3070</v>
      </c>
      <c r="G947" s="29" t="s">
        <v>3071</v>
      </c>
      <c r="H947" s="137">
        <v>2</v>
      </c>
      <c r="I947" s="74"/>
    </row>
    <row r="948" spans="1:9" s="4" customFormat="1" ht="30.95" customHeight="1" x14ac:dyDescent="0.15">
      <c r="A948" s="223"/>
      <c r="B948" s="230" t="s">
        <v>161</v>
      </c>
      <c r="C948" s="19" t="s">
        <v>3072</v>
      </c>
      <c r="D948" s="71"/>
      <c r="E948" s="27"/>
      <c r="F948" s="28"/>
      <c r="G948" s="29"/>
      <c r="H948" s="36">
        <f>SUM(H949:H957)</f>
        <v>18</v>
      </c>
      <c r="I948" s="74"/>
    </row>
    <row r="949" spans="1:9" s="4" customFormat="1" ht="30.95" customHeight="1" x14ac:dyDescent="0.15">
      <c r="A949" s="223"/>
      <c r="B949" s="231"/>
      <c r="C949" s="28" t="s">
        <v>3073</v>
      </c>
      <c r="D949" s="27" t="s">
        <v>3074</v>
      </c>
      <c r="E949" s="27" t="s">
        <v>256</v>
      </c>
      <c r="F949" s="28" t="s">
        <v>3075</v>
      </c>
      <c r="G949" s="29" t="s">
        <v>3076</v>
      </c>
      <c r="H949" s="137">
        <v>2</v>
      </c>
      <c r="I949" s="74"/>
    </row>
    <row r="950" spans="1:9" s="4" customFormat="1" ht="30.95" customHeight="1" x14ac:dyDescent="0.15">
      <c r="A950" s="223"/>
      <c r="B950" s="231"/>
      <c r="C950" s="28" t="s">
        <v>3077</v>
      </c>
      <c r="D950" s="27" t="s">
        <v>3078</v>
      </c>
      <c r="E950" s="27" t="s">
        <v>256</v>
      </c>
      <c r="F950" s="28" t="s">
        <v>3079</v>
      </c>
      <c r="G950" s="29" t="s">
        <v>3080</v>
      </c>
      <c r="H950" s="137">
        <v>2</v>
      </c>
      <c r="I950" s="74"/>
    </row>
    <row r="951" spans="1:9" s="4" customFormat="1" ht="30.95" customHeight="1" x14ac:dyDescent="0.15">
      <c r="A951" s="223"/>
      <c r="B951" s="231"/>
      <c r="C951" s="28" t="s">
        <v>3081</v>
      </c>
      <c r="D951" s="27" t="s">
        <v>3082</v>
      </c>
      <c r="E951" s="27" t="s">
        <v>256</v>
      </c>
      <c r="F951" s="28" t="s">
        <v>3083</v>
      </c>
      <c r="G951" s="29" t="s">
        <v>3084</v>
      </c>
      <c r="H951" s="137">
        <v>2</v>
      </c>
      <c r="I951" s="74"/>
    </row>
    <row r="952" spans="1:9" s="4" customFormat="1" ht="30.95" customHeight="1" x14ac:dyDescent="0.15">
      <c r="A952" s="223"/>
      <c r="B952" s="231"/>
      <c r="C952" s="28" t="s">
        <v>3085</v>
      </c>
      <c r="D952" s="27" t="s">
        <v>3086</v>
      </c>
      <c r="E952" s="27" t="s">
        <v>256</v>
      </c>
      <c r="F952" s="28" t="s">
        <v>3087</v>
      </c>
      <c r="G952" s="29" t="s">
        <v>3088</v>
      </c>
      <c r="H952" s="137">
        <v>2</v>
      </c>
      <c r="I952" s="74"/>
    </row>
    <row r="953" spans="1:9" s="4" customFormat="1" ht="30.95" customHeight="1" x14ac:dyDescent="0.15">
      <c r="A953" s="223"/>
      <c r="B953" s="231"/>
      <c r="C953" s="28" t="s">
        <v>3089</v>
      </c>
      <c r="D953" s="27" t="s">
        <v>3090</v>
      </c>
      <c r="E953" s="27" t="s">
        <v>256</v>
      </c>
      <c r="F953" s="28" t="s">
        <v>3091</v>
      </c>
      <c r="G953" s="29" t="s">
        <v>3092</v>
      </c>
      <c r="H953" s="137">
        <v>2</v>
      </c>
      <c r="I953" s="74"/>
    </row>
    <row r="954" spans="1:9" s="4" customFormat="1" ht="30.95" customHeight="1" x14ac:dyDescent="0.15">
      <c r="A954" s="223"/>
      <c r="B954" s="231"/>
      <c r="C954" s="28" t="s">
        <v>3093</v>
      </c>
      <c r="D954" s="27" t="s">
        <v>3094</v>
      </c>
      <c r="E954" s="27" t="s">
        <v>256</v>
      </c>
      <c r="F954" s="28" t="s">
        <v>3095</v>
      </c>
      <c r="G954" s="29" t="s">
        <v>3096</v>
      </c>
      <c r="H954" s="137">
        <v>2</v>
      </c>
      <c r="I954" s="74"/>
    </row>
    <row r="955" spans="1:9" s="4" customFormat="1" ht="30.95" customHeight="1" x14ac:dyDescent="0.15">
      <c r="A955" s="223"/>
      <c r="B955" s="231"/>
      <c r="C955" s="28" t="s">
        <v>3097</v>
      </c>
      <c r="D955" s="27" t="s">
        <v>3098</v>
      </c>
      <c r="E955" s="27" t="s">
        <v>256</v>
      </c>
      <c r="F955" s="28" t="s">
        <v>3099</v>
      </c>
      <c r="G955" s="29" t="s">
        <v>3100</v>
      </c>
      <c r="H955" s="137">
        <v>2</v>
      </c>
      <c r="I955" s="74"/>
    </row>
    <row r="956" spans="1:9" s="4" customFormat="1" ht="30.95" customHeight="1" x14ac:dyDescent="0.15">
      <c r="A956" s="223"/>
      <c r="B956" s="231"/>
      <c r="C956" s="28" t="s">
        <v>3101</v>
      </c>
      <c r="D956" s="27" t="s">
        <v>3102</v>
      </c>
      <c r="E956" s="27" t="s">
        <v>256</v>
      </c>
      <c r="F956" s="28" t="s">
        <v>3103</v>
      </c>
      <c r="G956" s="29" t="s">
        <v>3104</v>
      </c>
      <c r="H956" s="137">
        <v>2</v>
      </c>
      <c r="I956" s="74"/>
    </row>
    <row r="957" spans="1:9" s="4" customFormat="1" ht="30.95" customHeight="1" x14ac:dyDescent="0.15">
      <c r="A957" s="223"/>
      <c r="B957" s="231"/>
      <c r="C957" s="28" t="s">
        <v>3105</v>
      </c>
      <c r="D957" s="27" t="s">
        <v>3106</v>
      </c>
      <c r="E957" s="27" t="s">
        <v>256</v>
      </c>
      <c r="F957" s="28" t="s">
        <v>3107</v>
      </c>
      <c r="G957" s="29" t="s">
        <v>3108</v>
      </c>
      <c r="H957" s="137">
        <v>2</v>
      </c>
      <c r="I957" s="74"/>
    </row>
    <row r="958" spans="1:9" s="4" customFormat="1" ht="30.95" customHeight="1" x14ac:dyDescent="0.15">
      <c r="A958" s="223"/>
      <c r="B958" s="230" t="s">
        <v>162</v>
      </c>
      <c r="C958" s="19" t="s">
        <v>3109</v>
      </c>
      <c r="D958" s="71"/>
      <c r="E958" s="27"/>
      <c r="F958" s="28"/>
      <c r="G958" s="29"/>
      <c r="H958" s="36">
        <f>SUM(H959,H962:H965)</f>
        <v>16</v>
      </c>
      <c r="I958" s="74"/>
    </row>
    <row r="959" spans="1:9" s="4" customFormat="1" ht="30.95" customHeight="1" x14ac:dyDescent="0.15">
      <c r="A959" s="223"/>
      <c r="B959" s="231"/>
      <c r="C959" s="254" t="s">
        <v>3110</v>
      </c>
      <c r="D959" s="70" t="s">
        <v>63</v>
      </c>
      <c r="E959" s="33"/>
      <c r="F959" s="34"/>
      <c r="G959" s="35"/>
      <c r="H959" s="36">
        <f>SUM(H960:H961)</f>
        <v>8</v>
      </c>
      <c r="I959" s="74"/>
    </row>
    <row r="960" spans="1:9" s="4" customFormat="1" ht="30.95" customHeight="1" x14ac:dyDescent="0.15">
      <c r="A960" s="223"/>
      <c r="B960" s="231"/>
      <c r="C960" s="255"/>
      <c r="D960" s="27" t="s">
        <v>3111</v>
      </c>
      <c r="E960" s="27" t="s">
        <v>252</v>
      </c>
      <c r="F960" s="28" t="s">
        <v>3112</v>
      </c>
      <c r="G960" s="29" t="s">
        <v>3113</v>
      </c>
      <c r="H960" s="137">
        <v>6</v>
      </c>
      <c r="I960" s="74"/>
    </row>
    <row r="961" spans="1:9" s="4" customFormat="1" ht="30.95" customHeight="1" x14ac:dyDescent="0.15">
      <c r="A961" s="223"/>
      <c r="B961" s="231"/>
      <c r="C961" s="261"/>
      <c r="D961" s="27" t="s">
        <v>3114</v>
      </c>
      <c r="E961" s="27" t="s">
        <v>256</v>
      </c>
      <c r="F961" s="28" t="s">
        <v>3115</v>
      </c>
      <c r="G961" s="29" t="s">
        <v>3116</v>
      </c>
      <c r="H961" s="137">
        <v>2</v>
      </c>
      <c r="I961" s="74"/>
    </row>
    <row r="962" spans="1:9" s="4" customFormat="1" ht="30.95" customHeight="1" x14ac:dyDescent="0.15">
      <c r="A962" s="223"/>
      <c r="B962" s="231"/>
      <c r="C962" s="28" t="s">
        <v>3117</v>
      </c>
      <c r="D962" s="27" t="s">
        <v>3118</v>
      </c>
      <c r="E962" s="27" t="s">
        <v>256</v>
      </c>
      <c r="F962" s="28" t="s">
        <v>3119</v>
      </c>
      <c r="G962" s="29" t="s">
        <v>3120</v>
      </c>
      <c r="H962" s="137">
        <v>2</v>
      </c>
      <c r="I962" s="74"/>
    </row>
    <row r="963" spans="1:9" s="4" customFormat="1" ht="30.95" customHeight="1" x14ac:dyDescent="0.15">
      <c r="A963" s="223"/>
      <c r="B963" s="231"/>
      <c r="C963" s="28" t="s">
        <v>3121</v>
      </c>
      <c r="D963" s="27" t="s">
        <v>3122</v>
      </c>
      <c r="E963" s="27" t="s">
        <v>256</v>
      </c>
      <c r="F963" s="28" t="s">
        <v>3123</v>
      </c>
      <c r="G963" s="29" t="s">
        <v>3124</v>
      </c>
      <c r="H963" s="137">
        <v>2</v>
      </c>
      <c r="I963" s="74"/>
    </row>
    <row r="964" spans="1:9" s="4" customFormat="1" ht="30.95" customHeight="1" x14ac:dyDescent="0.15">
      <c r="A964" s="223"/>
      <c r="B964" s="231"/>
      <c r="C964" s="28" t="s">
        <v>3125</v>
      </c>
      <c r="D964" s="27" t="s">
        <v>3126</v>
      </c>
      <c r="E964" s="27" t="s">
        <v>256</v>
      </c>
      <c r="F964" s="28" t="s">
        <v>3127</v>
      </c>
      <c r="G964" s="29" t="s">
        <v>3128</v>
      </c>
      <c r="H964" s="137">
        <v>2</v>
      </c>
      <c r="I964" s="74"/>
    </row>
    <row r="965" spans="1:9" s="4" customFormat="1" ht="30.95" customHeight="1" x14ac:dyDescent="0.15">
      <c r="A965" s="223"/>
      <c r="B965" s="231"/>
      <c r="C965" s="28" t="s">
        <v>3129</v>
      </c>
      <c r="D965" s="27" t="s">
        <v>3130</v>
      </c>
      <c r="E965" s="27" t="s">
        <v>256</v>
      </c>
      <c r="F965" s="28" t="s">
        <v>3131</v>
      </c>
      <c r="G965" s="29" t="s">
        <v>3132</v>
      </c>
      <c r="H965" s="137">
        <v>2</v>
      </c>
      <c r="I965" s="74"/>
    </row>
    <row r="966" spans="1:9" s="4" customFormat="1" ht="30.95" customHeight="1" x14ac:dyDescent="0.15">
      <c r="A966" s="223"/>
      <c r="B966" s="27" t="s">
        <v>155</v>
      </c>
      <c r="C966" s="28" t="s">
        <v>3133</v>
      </c>
      <c r="D966" s="27" t="s">
        <v>3134</v>
      </c>
      <c r="E966" s="27" t="s">
        <v>256</v>
      </c>
      <c r="F966" s="28" t="s">
        <v>3135</v>
      </c>
      <c r="G966" s="29" t="s">
        <v>3136</v>
      </c>
      <c r="H966" s="39">
        <v>2</v>
      </c>
      <c r="I966" s="74"/>
    </row>
    <row r="967" spans="1:9" s="4" customFormat="1" ht="30.95" customHeight="1" x14ac:dyDescent="0.15">
      <c r="A967" s="224" t="s">
        <v>163</v>
      </c>
      <c r="B967" s="216" t="s">
        <v>164</v>
      </c>
      <c r="C967" s="217"/>
      <c r="D967" s="26"/>
      <c r="E967" s="71"/>
      <c r="F967" s="54"/>
      <c r="G967" s="72"/>
      <c r="H967" s="73">
        <f>H968+H973+H980+H981</f>
        <v>38</v>
      </c>
      <c r="I967" s="74"/>
    </row>
    <row r="968" spans="1:9" s="4" customFormat="1" ht="30.95" customHeight="1" x14ac:dyDescent="0.15">
      <c r="A968" s="224"/>
      <c r="B968" s="224" t="s">
        <v>165</v>
      </c>
      <c r="C968" s="19" t="s">
        <v>712</v>
      </c>
      <c r="D968" s="71"/>
      <c r="E968" s="71"/>
      <c r="F968" s="54"/>
      <c r="G968" s="72"/>
      <c r="H968" s="36">
        <f>H969+H970</f>
        <v>10</v>
      </c>
      <c r="I968" s="74"/>
    </row>
    <row r="969" spans="1:9" s="4" customFormat="1" ht="30.95" customHeight="1" x14ac:dyDescent="0.15">
      <c r="A969" s="224"/>
      <c r="B969" s="224"/>
      <c r="C969" s="28" t="s">
        <v>3137</v>
      </c>
      <c r="D969" s="27" t="s">
        <v>3138</v>
      </c>
      <c r="E969" s="27" t="s">
        <v>252</v>
      </c>
      <c r="F969" s="28" t="s">
        <v>3139</v>
      </c>
      <c r="G969" s="29" t="s">
        <v>3140</v>
      </c>
      <c r="H969" s="137">
        <v>6</v>
      </c>
      <c r="I969" s="74"/>
    </row>
    <row r="970" spans="1:9" s="4" customFormat="1" ht="30.95" customHeight="1" x14ac:dyDescent="0.15">
      <c r="A970" s="224"/>
      <c r="B970" s="224"/>
      <c r="C970" s="272" t="s">
        <v>3141</v>
      </c>
      <c r="D970" s="33" t="s">
        <v>63</v>
      </c>
      <c r="E970" s="27"/>
      <c r="F970" s="28"/>
      <c r="G970" s="29"/>
      <c r="H970" s="36">
        <f>SUM(H971:H972)</f>
        <v>4</v>
      </c>
      <c r="I970" s="74"/>
    </row>
    <row r="971" spans="1:9" s="4" customFormat="1" ht="30.95" customHeight="1" x14ac:dyDescent="0.15">
      <c r="A971" s="224"/>
      <c r="B971" s="224"/>
      <c r="C971" s="272"/>
      <c r="D971" s="27" t="s">
        <v>3142</v>
      </c>
      <c r="E971" s="27" t="s">
        <v>256</v>
      </c>
      <c r="F971" s="28" t="s">
        <v>3143</v>
      </c>
      <c r="G971" s="29" t="s">
        <v>3144</v>
      </c>
      <c r="H971" s="137">
        <v>2</v>
      </c>
      <c r="I971" s="74"/>
    </row>
    <row r="972" spans="1:9" s="4" customFormat="1" ht="30.95" customHeight="1" x14ac:dyDescent="0.15">
      <c r="A972" s="224"/>
      <c r="B972" s="224"/>
      <c r="C972" s="272"/>
      <c r="D972" s="27" t="s">
        <v>3145</v>
      </c>
      <c r="E972" s="27" t="s">
        <v>256</v>
      </c>
      <c r="F972" s="28" t="s">
        <v>3146</v>
      </c>
      <c r="G972" s="29" t="s">
        <v>3147</v>
      </c>
      <c r="H972" s="137">
        <v>2</v>
      </c>
      <c r="I972" s="74"/>
    </row>
    <row r="973" spans="1:9" s="4" customFormat="1" ht="30.95" customHeight="1" x14ac:dyDescent="0.15">
      <c r="A973" s="224"/>
      <c r="B973" s="233" t="s">
        <v>166</v>
      </c>
      <c r="C973" s="19" t="s">
        <v>3148</v>
      </c>
      <c r="D973" s="27"/>
      <c r="E973" s="27"/>
      <c r="F973" s="28"/>
      <c r="G973" s="29"/>
      <c r="H973" s="36">
        <f>SUM(H974:H979)</f>
        <v>16</v>
      </c>
      <c r="I973" s="74"/>
    </row>
    <row r="974" spans="1:9" s="4" customFormat="1" ht="30.95" customHeight="1" x14ac:dyDescent="0.15">
      <c r="A974" s="224"/>
      <c r="B974" s="233"/>
      <c r="C974" s="25" t="s">
        <v>3149</v>
      </c>
      <c r="D974" s="27" t="s">
        <v>3150</v>
      </c>
      <c r="E974" s="27" t="s">
        <v>252</v>
      </c>
      <c r="F974" s="28" t="s">
        <v>3151</v>
      </c>
      <c r="G974" s="29" t="s">
        <v>3152</v>
      </c>
      <c r="H974" s="137">
        <v>6</v>
      </c>
      <c r="I974" s="74"/>
    </row>
    <row r="975" spans="1:9" s="4" customFormat="1" ht="30.95" customHeight="1" x14ac:dyDescent="0.15">
      <c r="A975" s="224"/>
      <c r="B975" s="233"/>
      <c r="C975" s="25" t="s">
        <v>3153</v>
      </c>
      <c r="D975" s="27" t="s">
        <v>3154</v>
      </c>
      <c r="E975" s="27" t="s">
        <v>256</v>
      </c>
      <c r="F975" s="28" t="s">
        <v>3155</v>
      </c>
      <c r="G975" s="29" t="s">
        <v>3156</v>
      </c>
      <c r="H975" s="137">
        <v>2</v>
      </c>
      <c r="I975" s="74"/>
    </row>
    <row r="976" spans="1:9" s="4" customFormat="1" ht="30.95" customHeight="1" x14ac:dyDescent="0.15">
      <c r="A976" s="224"/>
      <c r="B976" s="233"/>
      <c r="C976" s="25" t="s">
        <v>3157</v>
      </c>
      <c r="D976" s="27" t="s">
        <v>3158</v>
      </c>
      <c r="E976" s="27" t="s">
        <v>256</v>
      </c>
      <c r="F976" s="28" t="s">
        <v>3159</v>
      </c>
      <c r="G976" s="29" t="s">
        <v>3160</v>
      </c>
      <c r="H976" s="137">
        <v>2</v>
      </c>
      <c r="I976" s="74"/>
    </row>
    <row r="977" spans="1:9" s="4" customFormat="1" ht="30.95" customHeight="1" x14ac:dyDescent="0.15">
      <c r="A977" s="224"/>
      <c r="B977" s="233"/>
      <c r="C977" s="25" t="s">
        <v>3161</v>
      </c>
      <c r="D977" s="27" t="s">
        <v>3162</v>
      </c>
      <c r="E977" s="27" t="s">
        <v>256</v>
      </c>
      <c r="F977" s="28" t="s">
        <v>3163</v>
      </c>
      <c r="G977" s="29" t="s">
        <v>3164</v>
      </c>
      <c r="H977" s="137">
        <v>2</v>
      </c>
      <c r="I977" s="74"/>
    </row>
    <row r="978" spans="1:9" s="4" customFormat="1" ht="47.1" customHeight="1" x14ac:dyDescent="0.15">
      <c r="A978" s="224"/>
      <c r="B978" s="233"/>
      <c r="C978" s="25" t="s">
        <v>3165</v>
      </c>
      <c r="D978" s="27" t="s">
        <v>3166</v>
      </c>
      <c r="E978" s="27" t="s">
        <v>256</v>
      </c>
      <c r="F978" s="28" t="s">
        <v>3165</v>
      </c>
      <c r="G978" s="29" t="s">
        <v>3167</v>
      </c>
      <c r="H978" s="137">
        <v>2</v>
      </c>
      <c r="I978" s="74"/>
    </row>
    <row r="979" spans="1:9" s="4" customFormat="1" ht="30.95" customHeight="1" x14ac:dyDescent="0.15">
      <c r="A979" s="224"/>
      <c r="B979" s="233"/>
      <c r="C979" s="25" t="s">
        <v>3168</v>
      </c>
      <c r="D979" s="27" t="s">
        <v>3169</v>
      </c>
      <c r="E979" s="27" t="s">
        <v>256</v>
      </c>
      <c r="F979" s="28" t="s">
        <v>3170</v>
      </c>
      <c r="G979" s="29" t="s">
        <v>3171</v>
      </c>
      <c r="H979" s="137">
        <v>2</v>
      </c>
      <c r="I979" s="74"/>
    </row>
    <row r="980" spans="1:9" s="4" customFormat="1" ht="30.95" customHeight="1" x14ac:dyDescent="0.15">
      <c r="A980" s="224"/>
      <c r="B980" s="53" t="s">
        <v>168</v>
      </c>
      <c r="C980" s="28" t="s">
        <v>3172</v>
      </c>
      <c r="D980" s="27" t="s">
        <v>3173</v>
      </c>
      <c r="E980" s="27" t="s">
        <v>256</v>
      </c>
      <c r="F980" s="28" t="s">
        <v>3174</v>
      </c>
      <c r="G980" s="29" t="s">
        <v>3175</v>
      </c>
      <c r="H980" s="39">
        <v>2</v>
      </c>
      <c r="I980" s="74"/>
    </row>
    <row r="981" spans="1:9" s="4" customFormat="1" ht="30.95" customHeight="1" x14ac:dyDescent="0.15">
      <c r="A981" s="224"/>
      <c r="B981" s="233" t="s">
        <v>167</v>
      </c>
      <c r="C981" s="19" t="s">
        <v>3176</v>
      </c>
      <c r="D981" s="27"/>
      <c r="E981" s="27"/>
      <c r="F981" s="28"/>
      <c r="G981" s="29"/>
      <c r="H981" s="36">
        <f>SUM(H982:H984)</f>
        <v>10</v>
      </c>
      <c r="I981" s="74"/>
    </row>
    <row r="982" spans="1:9" s="4" customFormat="1" ht="30.95" customHeight="1" x14ac:dyDescent="0.15">
      <c r="A982" s="224"/>
      <c r="B982" s="233"/>
      <c r="C982" s="28" t="s">
        <v>3177</v>
      </c>
      <c r="D982" s="27" t="s">
        <v>3178</v>
      </c>
      <c r="E982" s="27" t="s">
        <v>252</v>
      </c>
      <c r="F982" s="28" t="s">
        <v>3179</v>
      </c>
      <c r="G982" s="29" t="s">
        <v>3180</v>
      </c>
      <c r="H982" s="137">
        <v>6</v>
      </c>
      <c r="I982" s="74"/>
    </row>
    <row r="983" spans="1:9" s="4" customFormat="1" ht="30.95" customHeight="1" x14ac:dyDescent="0.15">
      <c r="A983" s="224"/>
      <c r="B983" s="233"/>
      <c r="C983" s="28" t="s">
        <v>3181</v>
      </c>
      <c r="D983" s="27" t="s">
        <v>3182</v>
      </c>
      <c r="E983" s="27" t="s">
        <v>256</v>
      </c>
      <c r="F983" s="28" t="s">
        <v>3183</v>
      </c>
      <c r="G983" s="29" t="s">
        <v>3184</v>
      </c>
      <c r="H983" s="137">
        <v>2</v>
      </c>
      <c r="I983" s="74"/>
    </row>
    <row r="984" spans="1:9" s="4" customFormat="1" ht="30.95" customHeight="1" x14ac:dyDescent="0.15">
      <c r="A984" s="224"/>
      <c r="B984" s="233"/>
      <c r="C984" s="28" t="s">
        <v>3185</v>
      </c>
      <c r="D984" s="27" t="s">
        <v>3186</v>
      </c>
      <c r="E984" s="27" t="s">
        <v>256</v>
      </c>
      <c r="F984" s="28" t="s">
        <v>3187</v>
      </c>
      <c r="G984" s="29" t="s">
        <v>3188</v>
      </c>
      <c r="H984" s="137">
        <v>2</v>
      </c>
      <c r="I984" s="74"/>
    </row>
    <row r="985" spans="1:9" s="4" customFormat="1" ht="30.95" customHeight="1" x14ac:dyDescent="0.15">
      <c r="A985" s="224" t="s">
        <v>169</v>
      </c>
      <c r="B985" s="216" t="s">
        <v>170</v>
      </c>
      <c r="C985" s="217"/>
      <c r="D985" s="27"/>
      <c r="E985" s="27"/>
      <c r="F985" s="28"/>
      <c r="G985" s="29"/>
      <c r="H985" s="73">
        <f>H986+H992+H998+H1007+H1008+H1019+H1031+H1044</f>
        <v>142</v>
      </c>
      <c r="I985" s="74"/>
    </row>
    <row r="986" spans="1:9" s="4" customFormat="1" ht="30.95" customHeight="1" x14ac:dyDescent="0.15">
      <c r="A986" s="224"/>
      <c r="B986" s="220" t="s">
        <v>171</v>
      </c>
      <c r="C986" s="19" t="s">
        <v>712</v>
      </c>
      <c r="D986" s="27"/>
      <c r="E986" s="27"/>
      <c r="F986" s="28"/>
      <c r="G986" s="29"/>
      <c r="H986" s="36">
        <f>H987+H988+H991</f>
        <v>12</v>
      </c>
      <c r="I986" s="74"/>
    </row>
    <row r="987" spans="1:9" s="4" customFormat="1" ht="30.95" customHeight="1" x14ac:dyDescent="0.15">
      <c r="A987" s="224"/>
      <c r="B987" s="221"/>
      <c r="C987" s="25" t="s">
        <v>3189</v>
      </c>
      <c r="D987" s="27" t="s">
        <v>3190</v>
      </c>
      <c r="E987" s="27" t="s">
        <v>252</v>
      </c>
      <c r="F987" s="28" t="s">
        <v>3191</v>
      </c>
      <c r="G987" s="29" t="s">
        <v>3192</v>
      </c>
      <c r="H987" s="137">
        <v>6</v>
      </c>
      <c r="I987" s="74"/>
    </row>
    <row r="988" spans="1:9" s="4" customFormat="1" ht="30.95" customHeight="1" x14ac:dyDescent="0.15">
      <c r="A988" s="224"/>
      <c r="B988" s="221"/>
      <c r="C988" s="281" t="s">
        <v>3193</v>
      </c>
      <c r="D988" s="27" t="s">
        <v>63</v>
      </c>
      <c r="E988" s="27"/>
      <c r="F988" s="28"/>
      <c r="G988" s="29"/>
      <c r="H988" s="39">
        <f>SUM(H989:H990)</f>
        <v>4</v>
      </c>
      <c r="I988" s="74"/>
    </row>
    <row r="989" spans="1:9" s="4" customFormat="1" ht="30.95" customHeight="1" x14ac:dyDescent="0.15">
      <c r="A989" s="224"/>
      <c r="B989" s="221"/>
      <c r="C989" s="281"/>
      <c r="D989" s="27" t="s">
        <v>3194</v>
      </c>
      <c r="E989" s="27" t="s">
        <v>256</v>
      </c>
      <c r="F989" s="28" t="s">
        <v>3195</v>
      </c>
      <c r="G989" s="29" t="s">
        <v>3196</v>
      </c>
      <c r="H989" s="137">
        <v>2</v>
      </c>
      <c r="I989" s="74"/>
    </row>
    <row r="990" spans="1:9" s="4" customFormat="1" ht="30.95" customHeight="1" x14ac:dyDescent="0.15">
      <c r="A990" s="224"/>
      <c r="B990" s="221"/>
      <c r="C990" s="281"/>
      <c r="D990" s="27" t="s">
        <v>3197</v>
      </c>
      <c r="E990" s="27" t="s">
        <v>256</v>
      </c>
      <c r="F990" s="28" t="s">
        <v>3198</v>
      </c>
      <c r="G990" s="29" t="s">
        <v>3199</v>
      </c>
      <c r="H990" s="137">
        <v>2</v>
      </c>
      <c r="I990" s="74"/>
    </row>
    <row r="991" spans="1:9" s="4" customFormat="1" ht="30.95" customHeight="1" x14ac:dyDescent="0.15">
      <c r="A991" s="224"/>
      <c r="B991" s="245"/>
      <c r="C991" s="28" t="s">
        <v>3200</v>
      </c>
      <c r="D991" s="27" t="s">
        <v>3201</v>
      </c>
      <c r="E991" s="27" t="s">
        <v>256</v>
      </c>
      <c r="F991" s="28" t="s">
        <v>3202</v>
      </c>
      <c r="G991" s="29" t="s">
        <v>3203</v>
      </c>
      <c r="H991" s="137">
        <v>2</v>
      </c>
      <c r="I991" s="74"/>
    </row>
    <row r="992" spans="1:9" s="4" customFormat="1" ht="30.95" customHeight="1" x14ac:dyDescent="0.15">
      <c r="A992" s="224"/>
      <c r="B992" s="233" t="s">
        <v>172</v>
      </c>
      <c r="C992" s="81" t="s">
        <v>3204</v>
      </c>
      <c r="D992" s="26"/>
      <c r="E992" s="27"/>
      <c r="F992" s="138"/>
      <c r="G992" s="110"/>
      <c r="H992" s="36">
        <f>H993+H994+H997</f>
        <v>8</v>
      </c>
      <c r="I992" s="74"/>
    </row>
    <row r="993" spans="1:9" s="4" customFormat="1" ht="30.95" customHeight="1" x14ac:dyDescent="0.15">
      <c r="A993" s="224"/>
      <c r="B993" s="233"/>
      <c r="C993" s="28" t="s">
        <v>3205</v>
      </c>
      <c r="D993" s="27" t="s">
        <v>3206</v>
      </c>
      <c r="E993" s="27" t="s">
        <v>256</v>
      </c>
      <c r="F993" s="28" t="s">
        <v>3207</v>
      </c>
      <c r="G993" s="29" t="s">
        <v>3208</v>
      </c>
      <c r="H993" s="137">
        <v>2</v>
      </c>
      <c r="I993" s="74"/>
    </row>
    <row r="994" spans="1:9" s="4" customFormat="1" ht="30.95" customHeight="1" x14ac:dyDescent="0.15">
      <c r="A994" s="224"/>
      <c r="B994" s="233"/>
      <c r="C994" s="272" t="s">
        <v>3209</v>
      </c>
      <c r="D994" s="33" t="s">
        <v>63</v>
      </c>
      <c r="E994" s="33"/>
      <c r="F994" s="34"/>
      <c r="G994" s="35"/>
      <c r="H994" s="139">
        <f>SUM(H995:H996)</f>
        <v>4</v>
      </c>
      <c r="I994" s="74"/>
    </row>
    <row r="995" spans="1:9" s="4" customFormat="1" ht="30.95" customHeight="1" x14ac:dyDescent="0.15">
      <c r="A995" s="224"/>
      <c r="B995" s="233"/>
      <c r="C995" s="272"/>
      <c r="D995" s="27" t="s">
        <v>3210</v>
      </c>
      <c r="E995" s="27" t="s">
        <v>256</v>
      </c>
      <c r="F995" s="28" t="s">
        <v>3211</v>
      </c>
      <c r="G995" s="29" t="s">
        <v>3212</v>
      </c>
      <c r="H995" s="137">
        <v>2</v>
      </c>
      <c r="I995" s="74"/>
    </row>
    <row r="996" spans="1:9" s="4" customFormat="1" ht="30.95" customHeight="1" x14ac:dyDescent="0.15">
      <c r="A996" s="224"/>
      <c r="B996" s="233"/>
      <c r="C996" s="272"/>
      <c r="D996" s="27" t="s">
        <v>3213</v>
      </c>
      <c r="E996" s="27" t="s">
        <v>256</v>
      </c>
      <c r="F996" s="28" t="s">
        <v>3214</v>
      </c>
      <c r="G996" s="29" t="s">
        <v>3215</v>
      </c>
      <c r="H996" s="137">
        <v>2</v>
      </c>
      <c r="I996" s="74"/>
    </row>
    <row r="997" spans="1:9" s="4" customFormat="1" ht="30.95" customHeight="1" x14ac:dyDescent="0.15">
      <c r="A997" s="224"/>
      <c r="B997" s="233"/>
      <c r="C997" s="28" t="s">
        <v>3216</v>
      </c>
      <c r="D997" s="27" t="s">
        <v>3217</v>
      </c>
      <c r="E997" s="27" t="s">
        <v>256</v>
      </c>
      <c r="F997" s="28" t="s">
        <v>3218</v>
      </c>
      <c r="G997" s="29" t="s">
        <v>3219</v>
      </c>
      <c r="H997" s="137">
        <v>2</v>
      </c>
      <c r="I997" s="74"/>
    </row>
    <row r="998" spans="1:9" s="4" customFormat="1" ht="30.95" customHeight="1" x14ac:dyDescent="0.15">
      <c r="A998" s="224"/>
      <c r="B998" s="233" t="s">
        <v>173</v>
      </c>
      <c r="C998" s="81" t="s">
        <v>3220</v>
      </c>
      <c r="D998" s="27"/>
      <c r="E998" s="27"/>
      <c r="F998" s="28"/>
      <c r="G998" s="29"/>
      <c r="H998" s="36">
        <f>SUM(H999,H1000,H1004:H1006)</f>
        <v>18</v>
      </c>
      <c r="I998" s="74"/>
    </row>
    <row r="999" spans="1:9" s="4" customFormat="1" ht="30.95" customHeight="1" x14ac:dyDescent="0.15">
      <c r="A999" s="224"/>
      <c r="B999" s="233"/>
      <c r="C999" s="131" t="s">
        <v>3221</v>
      </c>
      <c r="D999" s="27" t="s">
        <v>3222</v>
      </c>
      <c r="E999" s="27" t="s">
        <v>252</v>
      </c>
      <c r="F999" s="28" t="s">
        <v>3223</v>
      </c>
      <c r="G999" s="29" t="s">
        <v>3221</v>
      </c>
      <c r="H999" s="137">
        <v>6</v>
      </c>
      <c r="I999" s="74"/>
    </row>
    <row r="1000" spans="1:9" s="4" customFormat="1" ht="30.95" customHeight="1" x14ac:dyDescent="0.15">
      <c r="A1000" s="224"/>
      <c r="B1000" s="233"/>
      <c r="C1000" s="272" t="s">
        <v>3224</v>
      </c>
      <c r="D1000" s="33" t="s">
        <v>63</v>
      </c>
      <c r="E1000" s="27"/>
      <c r="F1000" s="28"/>
      <c r="G1000" s="29"/>
      <c r="H1000" s="36">
        <f>SUM(H1001:H1003)</f>
        <v>6</v>
      </c>
      <c r="I1000" s="74"/>
    </row>
    <row r="1001" spans="1:9" s="4" customFormat="1" ht="30.95" customHeight="1" x14ac:dyDescent="0.15">
      <c r="A1001" s="224"/>
      <c r="B1001" s="233"/>
      <c r="C1001" s="272"/>
      <c r="D1001" s="27" t="s">
        <v>3225</v>
      </c>
      <c r="E1001" s="27" t="s">
        <v>256</v>
      </c>
      <c r="F1001" s="28" t="s">
        <v>3226</v>
      </c>
      <c r="G1001" s="29" t="s">
        <v>3224</v>
      </c>
      <c r="H1001" s="30">
        <v>2</v>
      </c>
      <c r="I1001" s="74"/>
    </row>
    <row r="1002" spans="1:9" s="4" customFormat="1" ht="30.95" customHeight="1" x14ac:dyDescent="0.15">
      <c r="A1002" s="224"/>
      <c r="B1002" s="233"/>
      <c r="C1002" s="272"/>
      <c r="D1002" s="27" t="s">
        <v>3227</v>
      </c>
      <c r="E1002" s="27" t="s">
        <v>256</v>
      </c>
      <c r="F1002" s="28" t="s">
        <v>3228</v>
      </c>
      <c r="G1002" s="29" t="s">
        <v>3229</v>
      </c>
      <c r="H1002" s="30">
        <v>2</v>
      </c>
      <c r="I1002" s="74"/>
    </row>
    <row r="1003" spans="1:9" s="4" customFormat="1" ht="30.95" customHeight="1" x14ac:dyDescent="0.15">
      <c r="A1003" s="224"/>
      <c r="B1003" s="233"/>
      <c r="C1003" s="272"/>
      <c r="D1003" s="27" t="s">
        <v>3230</v>
      </c>
      <c r="E1003" s="27" t="s">
        <v>256</v>
      </c>
      <c r="F1003" s="28" t="s">
        <v>3231</v>
      </c>
      <c r="G1003" s="29" t="s">
        <v>3232</v>
      </c>
      <c r="H1003" s="30">
        <v>2</v>
      </c>
      <c r="I1003" s="74"/>
    </row>
    <row r="1004" spans="1:9" s="4" customFormat="1" ht="30.95" customHeight="1" x14ac:dyDescent="0.15">
      <c r="A1004" s="224"/>
      <c r="B1004" s="233"/>
      <c r="C1004" s="28" t="s">
        <v>3233</v>
      </c>
      <c r="D1004" s="27" t="s">
        <v>3234</v>
      </c>
      <c r="E1004" s="27" t="s">
        <v>256</v>
      </c>
      <c r="F1004" s="28" t="s">
        <v>3235</v>
      </c>
      <c r="G1004" s="29" t="s">
        <v>3236</v>
      </c>
      <c r="H1004" s="30">
        <v>2</v>
      </c>
      <c r="I1004" s="74"/>
    </row>
    <row r="1005" spans="1:9" s="4" customFormat="1" ht="30.95" customHeight="1" x14ac:dyDescent="0.15">
      <c r="A1005" s="224"/>
      <c r="B1005" s="233"/>
      <c r="C1005" s="28" t="s">
        <v>3237</v>
      </c>
      <c r="D1005" s="27" t="s">
        <v>3238</v>
      </c>
      <c r="E1005" s="27" t="s">
        <v>256</v>
      </c>
      <c r="F1005" s="28" t="s">
        <v>3239</v>
      </c>
      <c r="G1005" s="29" t="s">
        <v>3240</v>
      </c>
      <c r="H1005" s="30">
        <v>2</v>
      </c>
      <c r="I1005" s="74"/>
    </row>
    <row r="1006" spans="1:9" s="4" customFormat="1" ht="30.95" customHeight="1" x14ac:dyDescent="0.15">
      <c r="A1006" s="224"/>
      <c r="B1006" s="233"/>
      <c r="C1006" s="28" t="s">
        <v>3241</v>
      </c>
      <c r="D1006" s="27" t="s">
        <v>3242</v>
      </c>
      <c r="E1006" s="27" t="s">
        <v>256</v>
      </c>
      <c r="F1006" s="28" t="s">
        <v>3243</v>
      </c>
      <c r="G1006" s="29" t="s">
        <v>3244</v>
      </c>
      <c r="H1006" s="30">
        <v>2</v>
      </c>
      <c r="I1006" s="74"/>
    </row>
    <row r="1007" spans="1:9" s="4" customFormat="1" ht="30.95" customHeight="1" x14ac:dyDescent="0.15">
      <c r="A1007" s="224"/>
      <c r="B1007" s="53" t="s">
        <v>174</v>
      </c>
      <c r="C1007" s="28" t="s">
        <v>3245</v>
      </c>
      <c r="D1007" s="27" t="s">
        <v>3246</v>
      </c>
      <c r="E1007" s="27" t="s">
        <v>256</v>
      </c>
      <c r="F1007" s="28" t="s">
        <v>3247</v>
      </c>
      <c r="G1007" s="29" t="s">
        <v>3248</v>
      </c>
      <c r="H1007" s="39">
        <v>2</v>
      </c>
      <c r="I1007" s="74"/>
    </row>
    <row r="1008" spans="1:9" s="4" customFormat="1" ht="30.95" customHeight="1" x14ac:dyDescent="0.15">
      <c r="A1008" s="224"/>
      <c r="B1008" s="233" t="s">
        <v>175</v>
      </c>
      <c r="C1008" s="81" t="s">
        <v>3249</v>
      </c>
      <c r="D1008" s="26"/>
      <c r="E1008" s="27"/>
      <c r="F1008" s="61"/>
      <c r="G1008" s="110"/>
      <c r="H1008" s="36">
        <f>SUM(H1009:H1010,H1011,H1014:H1018)</f>
        <v>22</v>
      </c>
      <c r="I1008" s="74"/>
    </row>
    <row r="1009" spans="1:9" s="4" customFormat="1" ht="30.95" customHeight="1" x14ac:dyDescent="0.15">
      <c r="A1009" s="224"/>
      <c r="B1009" s="233"/>
      <c r="C1009" s="28" t="s">
        <v>3250</v>
      </c>
      <c r="D1009" s="27" t="s">
        <v>3251</v>
      </c>
      <c r="E1009" s="27" t="s">
        <v>252</v>
      </c>
      <c r="F1009" s="28" t="s">
        <v>3252</v>
      </c>
      <c r="G1009" s="29" t="s">
        <v>3253</v>
      </c>
      <c r="H1009" s="137">
        <v>6</v>
      </c>
      <c r="I1009" s="74"/>
    </row>
    <row r="1010" spans="1:9" s="4" customFormat="1" ht="30.95" customHeight="1" x14ac:dyDescent="0.15">
      <c r="A1010" s="224"/>
      <c r="B1010" s="233"/>
      <c r="C1010" s="28" t="s">
        <v>3254</v>
      </c>
      <c r="D1010" s="27" t="s">
        <v>3255</v>
      </c>
      <c r="E1010" s="27" t="s">
        <v>256</v>
      </c>
      <c r="F1010" s="28" t="s">
        <v>3256</v>
      </c>
      <c r="G1010" s="29" t="s">
        <v>3257</v>
      </c>
      <c r="H1010" s="137">
        <v>2</v>
      </c>
      <c r="I1010" s="74"/>
    </row>
    <row r="1011" spans="1:9" s="4" customFormat="1" ht="30.95" customHeight="1" x14ac:dyDescent="0.15">
      <c r="A1011" s="224"/>
      <c r="B1011" s="233"/>
      <c r="C1011" s="282" t="s">
        <v>3258</v>
      </c>
      <c r="D1011" s="33" t="s">
        <v>63</v>
      </c>
      <c r="E1011" s="27"/>
      <c r="F1011" s="28"/>
      <c r="G1011" s="29"/>
      <c r="H1011" s="139">
        <f>SUM(H1012:H1013)</f>
        <v>4</v>
      </c>
      <c r="I1011" s="74"/>
    </row>
    <row r="1012" spans="1:9" s="4" customFormat="1" ht="30.95" customHeight="1" x14ac:dyDescent="0.15">
      <c r="A1012" s="224"/>
      <c r="B1012" s="233"/>
      <c r="C1012" s="282"/>
      <c r="D1012" s="27" t="s">
        <v>3259</v>
      </c>
      <c r="E1012" s="27" t="s">
        <v>256</v>
      </c>
      <c r="F1012" s="28" t="s">
        <v>3260</v>
      </c>
      <c r="G1012" s="29" t="s">
        <v>3261</v>
      </c>
      <c r="H1012" s="137">
        <v>2</v>
      </c>
      <c r="I1012" s="74"/>
    </row>
    <row r="1013" spans="1:9" s="4" customFormat="1" ht="30.95" customHeight="1" x14ac:dyDescent="0.15">
      <c r="A1013" s="224"/>
      <c r="B1013" s="233"/>
      <c r="C1013" s="282"/>
      <c r="D1013" s="27" t="s">
        <v>3262</v>
      </c>
      <c r="E1013" s="27" t="s">
        <v>256</v>
      </c>
      <c r="F1013" s="28" t="s">
        <v>3263</v>
      </c>
      <c r="G1013" s="29" t="s">
        <v>3264</v>
      </c>
      <c r="H1013" s="137">
        <v>2</v>
      </c>
      <c r="I1013" s="74"/>
    </row>
    <row r="1014" spans="1:9" s="4" customFormat="1" ht="30.95" customHeight="1" x14ac:dyDescent="0.15">
      <c r="A1014" s="224"/>
      <c r="B1014" s="233"/>
      <c r="C1014" s="28" t="s">
        <v>3265</v>
      </c>
      <c r="D1014" s="27" t="s">
        <v>3266</v>
      </c>
      <c r="E1014" s="27" t="s">
        <v>256</v>
      </c>
      <c r="F1014" s="28" t="s">
        <v>3267</v>
      </c>
      <c r="G1014" s="29" t="s">
        <v>3268</v>
      </c>
      <c r="H1014" s="137">
        <v>2</v>
      </c>
      <c r="I1014" s="74"/>
    </row>
    <row r="1015" spans="1:9" s="4" customFormat="1" ht="30.95" customHeight="1" x14ac:dyDescent="0.15">
      <c r="A1015" s="224"/>
      <c r="B1015" s="233"/>
      <c r="C1015" s="28" t="s">
        <v>3269</v>
      </c>
      <c r="D1015" s="27" t="s">
        <v>3270</v>
      </c>
      <c r="E1015" s="27" t="s">
        <v>256</v>
      </c>
      <c r="F1015" s="28" t="s">
        <v>3271</v>
      </c>
      <c r="G1015" s="29" t="s">
        <v>3272</v>
      </c>
      <c r="H1015" s="137">
        <v>2</v>
      </c>
      <c r="I1015" s="74"/>
    </row>
    <row r="1016" spans="1:9" s="4" customFormat="1" ht="30.95" customHeight="1" x14ac:dyDescent="0.15">
      <c r="A1016" s="224"/>
      <c r="B1016" s="233"/>
      <c r="C1016" s="28" t="s">
        <v>3273</v>
      </c>
      <c r="D1016" s="27" t="s">
        <v>3274</v>
      </c>
      <c r="E1016" s="27" t="s">
        <v>256</v>
      </c>
      <c r="F1016" s="28" t="s">
        <v>3275</v>
      </c>
      <c r="G1016" s="29" t="s">
        <v>3276</v>
      </c>
      <c r="H1016" s="137">
        <v>2</v>
      </c>
      <c r="I1016" s="74"/>
    </row>
    <row r="1017" spans="1:9" s="4" customFormat="1" ht="30.95" customHeight="1" x14ac:dyDescent="0.15">
      <c r="A1017" s="224"/>
      <c r="B1017" s="233"/>
      <c r="C1017" s="28" t="s">
        <v>3277</v>
      </c>
      <c r="D1017" s="27" t="s">
        <v>3278</v>
      </c>
      <c r="E1017" s="27" t="s">
        <v>256</v>
      </c>
      <c r="F1017" s="28" t="s">
        <v>3279</v>
      </c>
      <c r="G1017" s="29" t="s">
        <v>3280</v>
      </c>
      <c r="H1017" s="137">
        <v>2</v>
      </c>
      <c r="I1017" s="74"/>
    </row>
    <row r="1018" spans="1:9" s="4" customFormat="1" ht="30.95" customHeight="1" x14ac:dyDescent="0.15">
      <c r="A1018" s="224"/>
      <c r="B1018" s="233"/>
      <c r="C1018" s="28" t="s">
        <v>3281</v>
      </c>
      <c r="D1018" s="27" t="s">
        <v>3282</v>
      </c>
      <c r="E1018" s="27" t="s">
        <v>256</v>
      </c>
      <c r="F1018" s="28" t="s">
        <v>3283</v>
      </c>
      <c r="G1018" s="29" t="s">
        <v>3284</v>
      </c>
      <c r="H1018" s="137">
        <v>2</v>
      </c>
      <c r="I1018" s="74"/>
    </row>
    <row r="1019" spans="1:9" s="4" customFormat="1" ht="30.95" customHeight="1" x14ac:dyDescent="0.15">
      <c r="A1019" s="224"/>
      <c r="B1019" s="233" t="s">
        <v>176</v>
      </c>
      <c r="C1019" s="81" t="s">
        <v>3285</v>
      </c>
      <c r="D1019" s="27"/>
      <c r="E1019" s="27"/>
      <c r="F1019" s="28"/>
      <c r="G1019" s="29"/>
      <c r="H1019" s="36">
        <f>SUM(H1020,H1021,H1024,H1027,H1030)</f>
        <v>24</v>
      </c>
      <c r="I1019" s="74"/>
    </row>
    <row r="1020" spans="1:9" s="4" customFormat="1" ht="30.95" customHeight="1" x14ac:dyDescent="0.15">
      <c r="A1020" s="224"/>
      <c r="B1020" s="233"/>
      <c r="C1020" s="28" t="s">
        <v>3286</v>
      </c>
      <c r="D1020" s="27" t="s">
        <v>3287</v>
      </c>
      <c r="E1020" s="27" t="s">
        <v>252</v>
      </c>
      <c r="F1020" s="28" t="s">
        <v>3288</v>
      </c>
      <c r="G1020" s="29" t="s">
        <v>3289</v>
      </c>
      <c r="H1020" s="30">
        <v>6</v>
      </c>
      <c r="I1020" s="74"/>
    </row>
    <row r="1021" spans="1:9" s="4" customFormat="1" ht="30.95" customHeight="1" x14ac:dyDescent="0.15">
      <c r="A1021" s="224"/>
      <c r="B1021" s="233"/>
      <c r="C1021" s="272" t="s">
        <v>3290</v>
      </c>
      <c r="D1021" s="33" t="s">
        <v>63</v>
      </c>
      <c r="E1021" s="33"/>
      <c r="F1021" s="34"/>
      <c r="G1021" s="35"/>
      <c r="H1021" s="45">
        <f>SUM(H1022:H1023)</f>
        <v>8</v>
      </c>
      <c r="I1021" s="74"/>
    </row>
    <row r="1022" spans="1:9" s="4" customFormat="1" ht="30.95" customHeight="1" x14ac:dyDescent="0.15">
      <c r="A1022" s="224"/>
      <c r="B1022" s="233"/>
      <c r="C1022" s="272"/>
      <c r="D1022" s="27" t="s">
        <v>3291</v>
      </c>
      <c r="E1022" s="27" t="s">
        <v>252</v>
      </c>
      <c r="F1022" s="28" t="s">
        <v>3290</v>
      </c>
      <c r="G1022" s="29" t="s">
        <v>3292</v>
      </c>
      <c r="H1022" s="30">
        <v>6</v>
      </c>
      <c r="I1022" s="74"/>
    </row>
    <row r="1023" spans="1:9" s="4" customFormat="1" ht="30.95" customHeight="1" x14ac:dyDescent="0.15">
      <c r="A1023" s="224"/>
      <c r="B1023" s="233"/>
      <c r="C1023" s="272"/>
      <c r="D1023" s="27" t="s">
        <v>3293</v>
      </c>
      <c r="E1023" s="27" t="s">
        <v>256</v>
      </c>
      <c r="F1023" s="28" t="s">
        <v>3294</v>
      </c>
      <c r="G1023" s="29" t="s">
        <v>3295</v>
      </c>
      <c r="H1023" s="137">
        <v>2</v>
      </c>
      <c r="I1023" s="74"/>
    </row>
    <row r="1024" spans="1:9" s="4" customFormat="1" ht="30.95" customHeight="1" x14ac:dyDescent="0.15">
      <c r="A1024" s="224"/>
      <c r="B1024" s="233"/>
      <c r="C1024" s="272" t="s">
        <v>3296</v>
      </c>
      <c r="D1024" s="33" t="s">
        <v>63</v>
      </c>
      <c r="E1024" s="33"/>
      <c r="F1024" s="34"/>
      <c r="G1024" s="35"/>
      <c r="H1024" s="36">
        <f>SUM(H1025:H1026)</f>
        <v>4</v>
      </c>
      <c r="I1024" s="74"/>
    </row>
    <row r="1025" spans="1:9" s="4" customFormat="1" ht="30.95" customHeight="1" x14ac:dyDescent="0.15">
      <c r="A1025" s="224"/>
      <c r="B1025" s="233"/>
      <c r="C1025" s="272"/>
      <c r="D1025" s="27" t="s">
        <v>3297</v>
      </c>
      <c r="E1025" s="27" t="s">
        <v>256</v>
      </c>
      <c r="F1025" s="28" t="s">
        <v>3298</v>
      </c>
      <c r="G1025" s="29" t="s">
        <v>3299</v>
      </c>
      <c r="H1025" s="137">
        <v>2</v>
      </c>
      <c r="I1025" s="74"/>
    </row>
    <row r="1026" spans="1:9" s="4" customFormat="1" ht="30.95" customHeight="1" x14ac:dyDescent="0.15">
      <c r="A1026" s="224"/>
      <c r="B1026" s="233"/>
      <c r="C1026" s="272"/>
      <c r="D1026" s="27" t="s">
        <v>3300</v>
      </c>
      <c r="E1026" s="27" t="s">
        <v>256</v>
      </c>
      <c r="F1026" s="28" t="s">
        <v>3301</v>
      </c>
      <c r="G1026" s="29" t="s">
        <v>3302</v>
      </c>
      <c r="H1026" s="137">
        <v>2</v>
      </c>
      <c r="I1026" s="74"/>
    </row>
    <row r="1027" spans="1:9" s="4" customFormat="1" ht="30.95" customHeight="1" x14ac:dyDescent="0.15">
      <c r="A1027" s="224"/>
      <c r="B1027" s="233"/>
      <c r="C1027" s="272" t="s">
        <v>3303</v>
      </c>
      <c r="D1027" s="33" t="s">
        <v>63</v>
      </c>
      <c r="E1027" s="33"/>
      <c r="F1027" s="34"/>
      <c r="G1027" s="35"/>
      <c r="H1027" s="36">
        <f>SUM(H1028:H1029)</f>
        <v>4</v>
      </c>
      <c r="I1027" s="74"/>
    </row>
    <row r="1028" spans="1:9" s="4" customFormat="1" ht="30.95" customHeight="1" x14ac:dyDescent="0.15">
      <c r="A1028" s="224"/>
      <c r="B1028" s="233"/>
      <c r="C1028" s="272"/>
      <c r="D1028" s="27" t="s">
        <v>3304</v>
      </c>
      <c r="E1028" s="27" t="s">
        <v>256</v>
      </c>
      <c r="F1028" s="28" t="s">
        <v>3305</v>
      </c>
      <c r="G1028" s="29" t="s">
        <v>3306</v>
      </c>
      <c r="H1028" s="137">
        <v>2</v>
      </c>
      <c r="I1028" s="74"/>
    </row>
    <row r="1029" spans="1:9" s="4" customFormat="1" ht="30.95" customHeight="1" x14ac:dyDescent="0.15">
      <c r="A1029" s="224"/>
      <c r="B1029" s="233"/>
      <c r="C1029" s="272"/>
      <c r="D1029" s="27" t="s">
        <v>3307</v>
      </c>
      <c r="E1029" s="27" t="s">
        <v>256</v>
      </c>
      <c r="F1029" s="28" t="s">
        <v>3308</v>
      </c>
      <c r="G1029" s="29" t="s">
        <v>3309</v>
      </c>
      <c r="H1029" s="137">
        <v>2</v>
      </c>
      <c r="I1029" s="74"/>
    </row>
    <row r="1030" spans="1:9" s="4" customFormat="1" ht="30.95" customHeight="1" x14ac:dyDescent="0.15">
      <c r="A1030" s="224"/>
      <c r="B1030" s="233"/>
      <c r="C1030" s="28" t="s">
        <v>3310</v>
      </c>
      <c r="D1030" s="27" t="s">
        <v>3311</v>
      </c>
      <c r="E1030" s="27" t="s">
        <v>256</v>
      </c>
      <c r="F1030" s="28" t="s">
        <v>3312</v>
      </c>
      <c r="G1030" s="29" t="s">
        <v>3313</v>
      </c>
      <c r="H1030" s="137">
        <v>2</v>
      </c>
      <c r="I1030" s="74"/>
    </row>
    <row r="1031" spans="1:9" s="4" customFormat="1" ht="30.95" customHeight="1" x14ac:dyDescent="0.15">
      <c r="A1031" s="224"/>
      <c r="B1031" s="233" t="s">
        <v>177</v>
      </c>
      <c r="C1031" s="81" t="s">
        <v>3314</v>
      </c>
      <c r="D1031" s="26"/>
      <c r="E1031" s="27"/>
      <c r="F1031" s="61"/>
      <c r="G1031" s="110"/>
      <c r="H1031" s="36">
        <f>SUM(H1032:H1036,H1037,H1040:H1043)</f>
        <v>30</v>
      </c>
      <c r="I1031" s="74"/>
    </row>
    <row r="1032" spans="1:9" s="4" customFormat="1" ht="30.95" customHeight="1" x14ac:dyDescent="0.15">
      <c r="A1032" s="224"/>
      <c r="B1032" s="233"/>
      <c r="C1032" s="28" t="s">
        <v>3315</v>
      </c>
      <c r="D1032" s="27" t="s">
        <v>3316</v>
      </c>
      <c r="E1032" s="27" t="s">
        <v>252</v>
      </c>
      <c r="F1032" s="28" t="s">
        <v>3317</v>
      </c>
      <c r="G1032" s="29" t="s">
        <v>3318</v>
      </c>
      <c r="H1032" s="30">
        <v>6</v>
      </c>
      <c r="I1032" s="74"/>
    </row>
    <row r="1033" spans="1:9" s="4" customFormat="1" ht="30.95" customHeight="1" x14ac:dyDescent="0.15">
      <c r="A1033" s="224"/>
      <c r="B1033" s="233"/>
      <c r="C1033" s="28" t="s">
        <v>3319</v>
      </c>
      <c r="D1033" s="27" t="s">
        <v>3320</v>
      </c>
      <c r="E1033" s="27" t="s">
        <v>252</v>
      </c>
      <c r="F1033" s="28" t="s">
        <v>3321</v>
      </c>
      <c r="G1033" s="29" t="s">
        <v>3322</v>
      </c>
      <c r="H1033" s="30">
        <v>6</v>
      </c>
      <c r="I1033" s="74"/>
    </row>
    <row r="1034" spans="1:9" s="4" customFormat="1" ht="30.95" customHeight="1" x14ac:dyDescent="0.15">
      <c r="A1034" s="224"/>
      <c r="B1034" s="233"/>
      <c r="C1034" s="28" t="s">
        <v>3323</v>
      </c>
      <c r="D1034" s="27" t="s">
        <v>3324</v>
      </c>
      <c r="E1034" s="27" t="s">
        <v>256</v>
      </c>
      <c r="F1034" s="28" t="s">
        <v>3325</v>
      </c>
      <c r="G1034" s="29" t="s">
        <v>3326</v>
      </c>
      <c r="H1034" s="137">
        <v>2</v>
      </c>
      <c r="I1034" s="74"/>
    </row>
    <row r="1035" spans="1:9" s="4" customFormat="1" ht="30.95" customHeight="1" x14ac:dyDescent="0.15">
      <c r="A1035" s="224"/>
      <c r="B1035" s="233"/>
      <c r="C1035" s="28" t="s">
        <v>3327</v>
      </c>
      <c r="D1035" s="27" t="s">
        <v>3328</v>
      </c>
      <c r="E1035" s="27" t="s">
        <v>256</v>
      </c>
      <c r="F1035" s="28" t="s">
        <v>3329</v>
      </c>
      <c r="G1035" s="29" t="s">
        <v>3330</v>
      </c>
      <c r="H1035" s="137">
        <v>2</v>
      </c>
      <c r="I1035" s="74"/>
    </row>
    <row r="1036" spans="1:9" s="4" customFormat="1" ht="30.95" customHeight="1" x14ac:dyDescent="0.15">
      <c r="A1036" s="224"/>
      <c r="B1036" s="233"/>
      <c r="C1036" s="28" t="s">
        <v>3331</v>
      </c>
      <c r="D1036" s="27" t="s">
        <v>3332</v>
      </c>
      <c r="E1036" s="27" t="s">
        <v>256</v>
      </c>
      <c r="F1036" s="28" t="s">
        <v>3333</v>
      </c>
      <c r="G1036" s="29" t="s">
        <v>3334</v>
      </c>
      <c r="H1036" s="137">
        <v>2</v>
      </c>
      <c r="I1036" s="74"/>
    </row>
    <row r="1037" spans="1:9" s="4" customFormat="1" ht="30.95" customHeight="1" x14ac:dyDescent="0.15">
      <c r="A1037" s="224"/>
      <c r="B1037" s="233"/>
      <c r="C1037" s="272" t="s">
        <v>3335</v>
      </c>
      <c r="D1037" s="33" t="s">
        <v>63</v>
      </c>
      <c r="E1037" s="27"/>
      <c r="F1037" s="28"/>
      <c r="G1037" s="29"/>
      <c r="H1037" s="139">
        <f>SUM(H1038:H1039)</f>
        <v>4</v>
      </c>
      <c r="I1037" s="74"/>
    </row>
    <row r="1038" spans="1:9" s="4" customFormat="1" ht="30.95" customHeight="1" x14ac:dyDescent="0.15">
      <c r="A1038" s="224"/>
      <c r="B1038" s="233"/>
      <c r="C1038" s="272"/>
      <c r="D1038" s="27" t="s">
        <v>3336</v>
      </c>
      <c r="E1038" s="27" t="s">
        <v>256</v>
      </c>
      <c r="F1038" s="28" t="s">
        <v>3337</v>
      </c>
      <c r="G1038" s="29" t="s">
        <v>3338</v>
      </c>
      <c r="H1038" s="137">
        <v>2</v>
      </c>
      <c r="I1038" s="74"/>
    </row>
    <row r="1039" spans="1:9" s="4" customFormat="1" ht="30.95" customHeight="1" x14ac:dyDescent="0.15">
      <c r="A1039" s="224"/>
      <c r="B1039" s="233"/>
      <c r="C1039" s="272"/>
      <c r="D1039" s="27" t="s">
        <v>3339</v>
      </c>
      <c r="E1039" s="27" t="s">
        <v>256</v>
      </c>
      <c r="F1039" s="28" t="s">
        <v>3340</v>
      </c>
      <c r="G1039" s="29" t="s">
        <v>3341</v>
      </c>
      <c r="H1039" s="137">
        <v>2</v>
      </c>
      <c r="I1039" s="74"/>
    </row>
    <row r="1040" spans="1:9" s="4" customFormat="1" ht="30.95" customHeight="1" x14ac:dyDescent="0.15">
      <c r="A1040" s="224"/>
      <c r="B1040" s="233"/>
      <c r="C1040" s="28" t="s">
        <v>3342</v>
      </c>
      <c r="D1040" s="27" t="s">
        <v>3343</v>
      </c>
      <c r="E1040" s="27" t="s">
        <v>256</v>
      </c>
      <c r="F1040" s="28" t="s">
        <v>3344</v>
      </c>
      <c r="G1040" s="29" t="s">
        <v>3345</v>
      </c>
      <c r="H1040" s="137">
        <v>2</v>
      </c>
      <c r="I1040" s="74"/>
    </row>
    <row r="1041" spans="1:9" s="4" customFormat="1" ht="30.95" customHeight="1" x14ac:dyDescent="0.15">
      <c r="A1041" s="224"/>
      <c r="B1041" s="233"/>
      <c r="C1041" s="28" t="s">
        <v>3346</v>
      </c>
      <c r="D1041" s="27" t="s">
        <v>3347</v>
      </c>
      <c r="E1041" s="27" t="s">
        <v>256</v>
      </c>
      <c r="F1041" s="28" t="s">
        <v>3348</v>
      </c>
      <c r="G1041" s="29" t="s">
        <v>3349</v>
      </c>
      <c r="H1041" s="137">
        <v>2</v>
      </c>
      <c r="I1041" s="74"/>
    </row>
    <row r="1042" spans="1:9" s="4" customFormat="1" ht="30.95" customHeight="1" x14ac:dyDescent="0.15">
      <c r="A1042" s="224"/>
      <c r="B1042" s="233"/>
      <c r="C1042" s="28" t="s">
        <v>3350</v>
      </c>
      <c r="D1042" s="27" t="s">
        <v>3351</v>
      </c>
      <c r="E1042" s="27" t="s">
        <v>256</v>
      </c>
      <c r="F1042" s="28" t="s">
        <v>3352</v>
      </c>
      <c r="G1042" s="29" t="s">
        <v>3353</v>
      </c>
      <c r="H1042" s="137">
        <v>2</v>
      </c>
      <c r="I1042" s="74"/>
    </row>
    <row r="1043" spans="1:9" s="4" customFormat="1" ht="30.95" customHeight="1" x14ac:dyDescent="0.15">
      <c r="A1043" s="224"/>
      <c r="B1043" s="233"/>
      <c r="C1043" s="28" t="s">
        <v>3354</v>
      </c>
      <c r="D1043" s="27" t="s">
        <v>3355</v>
      </c>
      <c r="E1043" s="27" t="s">
        <v>256</v>
      </c>
      <c r="F1043" s="28" t="s">
        <v>3356</v>
      </c>
      <c r="G1043" s="29" t="s">
        <v>3357</v>
      </c>
      <c r="H1043" s="137">
        <v>2</v>
      </c>
      <c r="I1043" s="74"/>
    </row>
    <row r="1044" spans="1:9" s="4" customFormat="1" ht="30.95" customHeight="1" x14ac:dyDescent="0.15">
      <c r="A1044" s="224"/>
      <c r="B1044" s="233" t="s">
        <v>178</v>
      </c>
      <c r="C1044" s="81" t="s">
        <v>3358</v>
      </c>
      <c r="D1044" s="27"/>
      <c r="E1044" s="27"/>
      <c r="F1044" s="28"/>
      <c r="G1044" s="29"/>
      <c r="H1044" s="36">
        <f>SUM(H1045,H1048,H1049,H1052:H1055)</f>
        <v>26</v>
      </c>
      <c r="I1044" s="74"/>
    </row>
    <row r="1045" spans="1:9" s="4" customFormat="1" ht="30.95" customHeight="1" x14ac:dyDescent="0.15">
      <c r="A1045" s="224"/>
      <c r="B1045" s="233"/>
      <c r="C1045" s="272" t="s">
        <v>3359</v>
      </c>
      <c r="D1045" s="33" t="s">
        <v>63</v>
      </c>
      <c r="E1045" s="27"/>
      <c r="F1045" s="28"/>
      <c r="G1045" s="29"/>
      <c r="H1045" s="36">
        <f>SUM(H1046:H1047)</f>
        <v>8</v>
      </c>
      <c r="I1045" s="74"/>
    </row>
    <row r="1046" spans="1:9" s="4" customFormat="1" ht="30.95" customHeight="1" x14ac:dyDescent="0.15">
      <c r="A1046" s="224"/>
      <c r="B1046" s="233"/>
      <c r="C1046" s="272"/>
      <c r="D1046" s="27" t="s">
        <v>3360</v>
      </c>
      <c r="E1046" s="27" t="s">
        <v>252</v>
      </c>
      <c r="F1046" s="28" t="s">
        <v>3361</v>
      </c>
      <c r="G1046" s="29" t="s">
        <v>3362</v>
      </c>
      <c r="H1046" s="137">
        <v>6</v>
      </c>
      <c r="I1046" s="74"/>
    </row>
    <row r="1047" spans="1:9" s="4" customFormat="1" ht="30.95" customHeight="1" x14ac:dyDescent="0.15">
      <c r="A1047" s="224"/>
      <c r="B1047" s="233"/>
      <c r="C1047" s="272"/>
      <c r="D1047" s="27" t="s">
        <v>3363</v>
      </c>
      <c r="E1047" s="27" t="s">
        <v>256</v>
      </c>
      <c r="F1047" s="28" t="s">
        <v>3364</v>
      </c>
      <c r="G1047" s="29" t="s">
        <v>3365</v>
      </c>
      <c r="H1047" s="137">
        <v>2</v>
      </c>
      <c r="I1047" s="74"/>
    </row>
    <row r="1048" spans="1:9" s="4" customFormat="1" ht="30.95" customHeight="1" x14ac:dyDescent="0.15">
      <c r="A1048" s="224"/>
      <c r="B1048" s="233"/>
      <c r="C1048" s="28" t="s">
        <v>3366</v>
      </c>
      <c r="D1048" s="27" t="s">
        <v>3367</v>
      </c>
      <c r="E1048" s="27" t="s">
        <v>252</v>
      </c>
      <c r="F1048" s="28" t="s">
        <v>3368</v>
      </c>
      <c r="G1048" s="29" t="s">
        <v>3369</v>
      </c>
      <c r="H1048" s="137">
        <v>6</v>
      </c>
      <c r="I1048" s="74"/>
    </row>
    <row r="1049" spans="1:9" s="4" customFormat="1" ht="30.95" customHeight="1" x14ac:dyDescent="0.15">
      <c r="A1049" s="224"/>
      <c r="B1049" s="233"/>
      <c r="C1049" s="272" t="s">
        <v>3370</v>
      </c>
      <c r="D1049" s="33" t="s">
        <v>63</v>
      </c>
      <c r="E1049" s="27"/>
      <c r="F1049" s="28"/>
      <c r="G1049" s="29"/>
      <c r="H1049" s="36">
        <f>SUM(H1050:H1051)</f>
        <v>4</v>
      </c>
      <c r="I1049" s="74"/>
    </row>
    <row r="1050" spans="1:9" s="4" customFormat="1" ht="30.95" customHeight="1" x14ac:dyDescent="0.15">
      <c r="A1050" s="224"/>
      <c r="B1050" s="233"/>
      <c r="C1050" s="272"/>
      <c r="D1050" s="27" t="s">
        <v>3371</v>
      </c>
      <c r="E1050" s="27" t="s">
        <v>256</v>
      </c>
      <c r="F1050" s="28" t="s">
        <v>3372</v>
      </c>
      <c r="G1050" s="29" t="s">
        <v>3373</v>
      </c>
      <c r="H1050" s="137">
        <v>2</v>
      </c>
      <c r="I1050" s="74"/>
    </row>
    <row r="1051" spans="1:9" s="4" customFormat="1" ht="30.95" customHeight="1" x14ac:dyDescent="0.15">
      <c r="A1051" s="224"/>
      <c r="B1051" s="233"/>
      <c r="C1051" s="272"/>
      <c r="D1051" s="27" t="s">
        <v>3374</v>
      </c>
      <c r="E1051" s="27" t="s">
        <v>256</v>
      </c>
      <c r="F1051" s="28" t="s">
        <v>3375</v>
      </c>
      <c r="G1051" s="29" t="s">
        <v>3376</v>
      </c>
      <c r="H1051" s="137">
        <v>2</v>
      </c>
      <c r="I1051" s="74"/>
    </row>
    <row r="1052" spans="1:9" s="4" customFormat="1" ht="30.95" customHeight="1" x14ac:dyDescent="0.15">
      <c r="A1052" s="224"/>
      <c r="B1052" s="233"/>
      <c r="C1052" s="28" t="s">
        <v>3377</v>
      </c>
      <c r="D1052" s="27" t="s">
        <v>3378</v>
      </c>
      <c r="E1052" s="27" t="s">
        <v>256</v>
      </c>
      <c r="F1052" s="32" t="s">
        <v>3377</v>
      </c>
      <c r="G1052" s="29" t="s">
        <v>3379</v>
      </c>
      <c r="H1052" s="137">
        <v>2</v>
      </c>
      <c r="I1052" s="74"/>
    </row>
    <row r="1053" spans="1:9" s="4" customFormat="1" ht="30.95" customHeight="1" x14ac:dyDescent="0.15">
      <c r="A1053" s="224"/>
      <c r="B1053" s="233"/>
      <c r="C1053" s="28" t="s">
        <v>3380</v>
      </c>
      <c r="D1053" s="27" t="s">
        <v>3381</v>
      </c>
      <c r="E1053" s="27" t="s">
        <v>256</v>
      </c>
      <c r="F1053" s="28" t="s">
        <v>3382</v>
      </c>
      <c r="G1053" s="29" t="s">
        <v>3383</v>
      </c>
      <c r="H1053" s="137">
        <v>2</v>
      </c>
      <c r="I1053" s="74"/>
    </row>
    <row r="1054" spans="1:9" s="4" customFormat="1" ht="30.95" customHeight="1" x14ac:dyDescent="0.15">
      <c r="A1054" s="224"/>
      <c r="B1054" s="233"/>
      <c r="C1054" s="28" t="s">
        <v>3384</v>
      </c>
      <c r="D1054" s="27" t="s">
        <v>3385</v>
      </c>
      <c r="E1054" s="27" t="s">
        <v>256</v>
      </c>
      <c r="F1054" s="28" t="s">
        <v>3386</v>
      </c>
      <c r="G1054" s="29" t="s">
        <v>3387</v>
      </c>
      <c r="H1054" s="137">
        <v>2</v>
      </c>
      <c r="I1054" s="74"/>
    </row>
    <row r="1055" spans="1:9" s="4" customFormat="1" ht="30.95" customHeight="1" x14ac:dyDescent="0.15">
      <c r="A1055" s="224"/>
      <c r="B1055" s="233"/>
      <c r="C1055" s="28" t="s">
        <v>3388</v>
      </c>
      <c r="D1055" s="27" t="s">
        <v>3389</v>
      </c>
      <c r="E1055" s="27" t="s">
        <v>256</v>
      </c>
      <c r="F1055" s="28" t="s">
        <v>3390</v>
      </c>
      <c r="G1055" s="29" t="s">
        <v>3391</v>
      </c>
      <c r="H1055" s="137">
        <v>2</v>
      </c>
      <c r="I1055" s="74"/>
    </row>
    <row r="1056" spans="1:9" s="4" customFormat="1" ht="30.95" customHeight="1" x14ac:dyDescent="0.15">
      <c r="A1056" s="224" t="s">
        <v>192</v>
      </c>
      <c r="B1056" s="216" t="s">
        <v>193</v>
      </c>
      <c r="C1056" s="217"/>
      <c r="D1056" s="70"/>
      <c r="E1056" s="71"/>
      <c r="F1056" s="54"/>
      <c r="G1056" s="72"/>
      <c r="H1056" s="73">
        <f>H1057+H1074+H1087+H1098+H1101+H1112+H1119+H1124+H1131+H1143+H1150+H1151</f>
        <v>192</v>
      </c>
      <c r="I1056" s="74"/>
    </row>
    <row r="1057" spans="1:9" s="4" customFormat="1" ht="30.95" customHeight="1" x14ac:dyDescent="0.15">
      <c r="A1057" s="224"/>
      <c r="B1057" s="224" t="s">
        <v>194</v>
      </c>
      <c r="C1057" s="19" t="s">
        <v>712</v>
      </c>
      <c r="D1057" s="140"/>
      <c r="E1057" s="71"/>
      <c r="F1057" s="54"/>
      <c r="G1057" s="72"/>
      <c r="H1057" s="36">
        <f>SUM(H1058,H1061,H1064,H1065,H1068:H1073)</f>
        <v>30</v>
      </c>
      <c r="I1057" s="74"/>
    </row>
    <row r="1058" spans="1:9" s="4" customFormat="1" ht="30.95" customHeight="1" x14ac:dyDescent="0.15">
      <c r="A1058" s="224"/>
      <c r="B1058" s="224"/>
      <c r="C1058" s="253" t="s">
        <v>3392</v>
      </c>
      <c r="D1058" s="95" t="s">
        <v>63</v>
      </c>
      <c r="E1058" s="27"/>
      <c r="F1058" s="28"/>
      <c r="G1058" s="29"/>
      <c r="H1058" s="36">
        <f>SUM(H1059:H1060)</f>
        <v>4</v>
      </c>
      <c r="I1058" s="74"/>
    </row>
    <row r="1059" spans="1:9" s="4" customFormat="1" ht="30.95" customHeight="1" x14ac:dyDescent="0.15">
      <c r="A1059" s="224"/>
      <c r="B1059" s="224"/>
      <c r="C1059" s="253"/>
      <c r="D1059" s="141" t="s">
        <v>3393</v>
      </c>
      <c r="E1059" s="27" t="s">
        <v>256</v>
      </c>
      <c r="F1059" s="28" t="s">
        <v>3394</v>
      </c>
      <c r="G1059" s="29" t="s">
        <v>3395</v>
      </c>
      <c r="H1059" s="30">
        <v>2</v>
      </c>
      <c r="I1059" s="74"/>
    </row>
    <row r="1060" spans="1:9" s="4" customFormat="1" ht="30.95" customHeight="1" x14ac:dyDescent="0.15">
      <c r="A1060" s="224"/>
      <c r="B1060" s="224"/>
      <c r="C1060" s="253"/>
      <c r="D1060" s="141" t="s">
        <v>3396</v>
      </c>
      <c r="E1060" s="27" t="s">
        <v>256</v>
      </c>
      <c r="F1060" s="28" t="s">
        <v>3397</v>
      </c>
      <c r="G1060" s="29" t="s">
        <v>3398</v>
      </c>
      <c r="H1060" s="30">
        <v>2</v>
      </c>
      <c r="I1060" s="74"/>
    </row>
    <row r="1061" spans="1:9" s="4" customFormat="1" ht="30.95" customHeight="1" x14ac:dyDescent="0.15">
      <c r="A1061" s="224"/>
      <c r="B1061" s="224"/>
      <c r="C1061" s="253" t="s">
        <v>3399</v>
      </c>
      <c r="D1061" s="95" t="s">
        <v>63</v>
      </c>
      <c r="E1061" s="27"/>
      <c r="F1061" s="28"/>
      <c r="G1061" s="29"/>
      <c r="H1061" s="36">
        <f>SUM(H1062:H1063)</f>
        <v>4</v>
      </c>
      <c r="I1061" s="74"/>
    </row>
    <row r="1062" spans="1:9" s="4" customFormat="1" ht="30.95" customHeight="1" x14ac:dyDescent="0.15">
      <c r="A1062" s="224"/>
      <c r="B1062" s="224"/>
      <c r="C1062" s="253"/>
      <c r="D1062" s="141" t="s">
        <v>3400</v>
      </c>
      <c r="E1062" s="27" t="s">
        <v>256</v>
      </c>
      <c r="F1062" s="28" t="s">
        <v>3401</v>
      </c>
      <c r="G1062" s="29" t="s">
        <v>3402</v>
      </c>
      <c r="H1062" s="30">
        <v>2</v>
      </c>
      <c r="I1062" s="74"/>
    </row>
    <row r="1063" spans="1:9" s="4" customFormat="1" ht="30.95" customHeight="1" x14ac:dyDescent="0.15">
      <c r="A1063" s="224"/>
      <c r="B1063" s="224"/>
      <c r="C1063" s="253"/>
      <c r="D1063" s="141" t="s">
        <v>3403</v>
      </c>
      <c r="E1063" s="27" t="s">
        <v>256</v>
      </c>
      <c r="F1063" s="28" t="s">
        <v>3404</v>
      </c>
      <c r="G1063" s="29" t="s">
        <v>3405</v>
      </c>
      <c r="H1063" s="30">
        <v>2</v>
      </c>
      <c r="I1063" s="74"/>
    </row>
    <row r="1064" spans="1:9" s="4" customFormat="1" ht="30.95" customHeight="1" x14ac:dyDescent="0.15">
      <c r="A1064" s="224"/>
      <c r="B1064" s="224"/>
      <c r="C1064" s="28" t="s">
        <v>3406</v>
      </c>
      <c r="D1064" s="141" t="s">
        <v>3407</v>
      </c>
      <c r="E1064" s="27" t="s">
        <v>252</v>
      </c>
      <c r="F1064" s="28" t="s">
        <v>3408</v>
      </c>
      <c r="G1064" s="29" t="s">
        <v>3409</v>
      </c>
      <c r="H1064" s="30">
        <v>6</v>
      </c>
      <c r="I1064" s="74"/>
    </row>
    <row r="1065" spans="1:9" s="4" customFormat="1" ht="30.95" customHeight="1" x14ac:dyDescent="0.15">
      <c r="A1065" s="224"/>
      <c r="B1065" s="224"/>
      <c r="C1065" s="283" t="s">
        <v>3410</v>
      </c>
      <c r="D1065" s="75" t="s">
        <v>63</v>
      </c>
      <c r="E1065" s="27"/>
      <c r="F1065" s="32"/>
      <c r="G1065" s="132"/>
      <c r="H1065" s="36">
        <f>SUM(H1066:H1067)</f>
        <v>4</v>
      </c>
      <c r="I1065" s="74"/>
    </row>
    <row r="1066" spans="1:9" s="4" customFormat="1" ht="30.95" customHeight="1" x14ac:dyDescent="0.15">
      <c r="A1066" s="224"/>
      <c r="B1066" s="224"/>
      <c r="C1066" s="283"/>
      <c r="D1066" s="141" t="s">
        <v>3411</v>
      </c>
      <c r="E1066" s="27" t="s">
        <v>256</v>
      </c>
      <c r="F1066" s="28" t="s">
        <v>3412</v>
      </c>
      <c r="G1066" s="29" t="s">
        <v>3413</v>
      </c>
      <c r="H1066" s="30">
        <v>2</v>
      </c>
      <c r="I1066" s="74"/>
    </row>
    <row r="1067" spans="1:9" s="4" customFormat="1" ht="30.95" customHeight="1" x14ac:dyDescent="0.15">
      <c r="A1067" s="224"/>
      <c r="B1067" s="224"/>
      <c r="C1067" s="283"/>
      <c r="D1067" s="141" t="s">
        <v>3414</v>
      </c>
      <c r="E1067" s="27" t="s">
        <v>256</v>
      </c>
      <c r="F1067" s="28" t="s">
        <v>3415</v>
      </c>
      <c r="G1067" s="29" t="s">
        <v>3416</v>
      </c>
      <c r="H1067" s="30">
        <v>2</v>
      </c>
      <c r="I1067" s="74"/>
    </row>
    <row r="1068" spans="1:9" s="4" customFormat="1" ht="30.95" customHeight="1" x14ac:dyDescent="0.15">
      <c r="A1068" s="224"/>
      <c r="B1068" s="224"/>
      <c r="C1068" s="28" t="s">
        <v>3417</v>
      </c>
      <c r="D1068" s="141" t="s">
        <v>3418</v>
      </c>
      <c r="E1068" s="27" t="s">
        <v>256</v>
      </c>
      <c r="F1068" s="28" t="s">
        <v>3419</v>
      </c>
      <c r="G1068" s="29" t="s">
        <v>3420</v>
      </c>
      <c r="H1068" s="30">
        <v>2</v>
      </c>
      <c r="I1068" s="74"/>
    </row>
    <row r="1069" spans="1:9" s="4" customFormat="1" ht="30.95" customHeight="1" x14ac:dyDescent="0.15">
      <c r="A1069" s="224"/>
      <c r="B1069" s="224"/>
      <c r="C1069" s="28" t="s">
        <v>3421</v>
      </c>
      <c r="D1069" s="141" t="s">
        <v>3422</v>
      </c>
      <c r="E1069" s="27" t="s">
        <v>256</v>
      </c>
      <c r="F1069" s="28" t="s">
        <v>3423</v>
      </c>
      <c r="G1069" s="29" t="s">
        <v>3424</v>
      </c>
      <c r="H1069" s="30">
        <v>2</v>
      </c>
      <c r="I1069" s="74"/>
    </row>
    <row r="1070" spans="1:9" s="4" customFormat="1" ht="30.95" customHeight="1" x14ac:dyDescent="0.15">
      <c r="A1070" s="224"/>
      <c r="B1070" s="224"/>
      <c r="C1070" s="28" t="s">
        <v>3425</v>
      </c>
      <c r="D1070" s="141" t="s">
        <v>3426</v>
      </c>
      <c r="E1070" s="27" t="s">
        <v>256</v>
      </c>
      <c r="F1070" s="28" t="s">
        <v>3427</v>
      </c>
      <c r="G1070" s="29" t="s">
        <v>3428</v>
      </c>
      <c r="H1070" s="30">
        <v>2</v>
      </c>
      <c r="I1070" s="74"/>
    </row>
    <row r="1071" spans="1:9" s="4" customFormat="1" ht="30.95" customHeight="1" x14ac:dyDescent="0.15">
      <c r="A1071" s="224"/>
      <c r="B1071" s="224"/>
      <c r="C1071" s="28" t="s">
        <v>3429</v>
      </c>
      <c r="D1071" s="141" t="s">
        <v>3430</v>
      </c>
      <c r="E1071" s="27" t="s">
        <v>256</v>
      </c>
      <c r="F1071" s="28" t="s">
        <v>3431</v>
      </c>
      <c r="G1071" s="29" t="s">
        <v>3432</v>
      </c>
      <c r="H1071" s="30">
        <v>2</v>
      </c>
      <c r="I1071" s="74"/>
    </row>
    <row r="1072" spans="1:9" s="4" customFormat="1" ht="30.95" customHeight="1" x14ac:dyDescent="0.15">
      <c r="A1072" s="224"/>
      <c r="B1072" s="224"/>
      <c r="C1072" s="28" t="s">
        <v>3433</v>
      </c>
      <c r="D1072" s="141" t="s">
        <v>3434</v>
      </c>
      <c r="E1072" s="27" t="s">
        <v>256</v>
      </c>
      <c r="F1072" s="28" t="s">
        <v>3435</v>
      </c>
      <c r="G1072" s="29" t="s">
        <v>3436</v>
      </c>
      <c r="H1072" s="30">
        <v>2</v>
      </c>
      <c r="I1072" s="74"/>
    </row>
    <row r="1073" spans="1:9" s="4" customFormat="1" ht="30.95" customHeight="1" x14ac:dyDescent="0.15">
      <c r="A1073" s="224"/>
      <c r="B1073" s="224"/>
      <c r="C1073" s="28" t="s">
        <v>3437</v>
      </c>
      <c r="D1073" s="141" t="s">
        <v>3438</v>
      </c>
      <c r="E1073" s="27" t="s">
        <v>256</v>
      </c>
      <c r="F1073" s="28" t="s">
        <v>3439</v>
      </c>
      <c r="G1073" s="29" t="s">
        <v>3440</v>
      </c>
      <c r="H1073" s="30">
        <v>2</v>
      </c>
      <c r="I1073" s="74"/>
    </row>
    <row r="1074" spans="1:9" s="4" customFormat="1" ht="30.95" customHeight="1" x14ac:dyDescent="0.15">
      <c r="A1074" s="224"/>
      <c r="B1074" s="233" t="s">
        <v>195</v>
      </c>
      <c r="C1074" s="81" t="s">
        <v>3441</v>
      </c>
      <c r="D1074" s="141"/>
      <c r="E1074" s="27"/>
      <c r="F1074" s="28"/>
      <c r="G1074" s="29"/>
      <c r="H1074" s="36">
        <f>SUM(H1075,H1078:H1086)</f>
        <v>26</v>
      </c>
      <c r="I1074" s="74"/>
    </row>
    <row r="1075" spans="1:9" s="4" customFormat="1" ht="30.95" customHeight="1" x14ac:dyDescent="0.15">
      <c r="A1075" s="224"/>
      <c r="B1075" s="233"/>
      <c r="C1075" s="272" t="s">
        <v>3442</v>
      </c>
      <c r="D1075" s="95" t="s">
        <v>63</v>
      </c>
      <c r="E1075" s="33"/>
      <c r="F1075" s="34"/>
      <c r="G1075" s="35"/>
      <c r="H1075" s="36">
        <f>SUM(H1076:H1077)</f>
        <v>8</v>
      </c>
      <c r="I1075" s="74"/>
    </row>
    <row r="1076" spans="1:9" s="4" customFormat="1" ht="30.95" customHeight="1" x14ac:dyDescent="0.15">
      <c r="A1076" s="224"/>
      <c r="B1076" s="233"/>
      <c r="C1076" s="272"/>
      <c r="D1076" s="64" t="s">
        <v>3443</v>
      </c>
      <c r="E1076" s="27" t="s">
        <v>252</v>
      </c>
      <c r="F1076" s="131" t="s">
        <v>3444</v>
      </c>
      <c r="G1076" s="132" t="s">
        <v>3445</v>
      </c>
      <c r="H1076" s="30">
        <v>6</v>
      </c>
      <c r="I1076" s="74"/>
    </row>
    <row r="1077" spans="1:9" s="4" customFormat="1" ht="30.95" customHeight="1" x14ac:dyDescent="0.15">
      <c r="A1077" s="224"/>
      <c r="B1077" s="233"/>
      <c r="C1077" s="272"/>
      <c r="D1077" s="142" t="s">
        <v>3446</v>
      </c>
      <c r="E1077" s="27" t="s">
        <v>256</v>
      </c>
      <c r="F1077" s="32" t="s">
        <v>3447</v>
      </c>
      <c r="G1077" s="97" t="s">
        <v>3448</v>
      </c>
      <c r="H1077" s="30">
        <v>2</v>
      </c>
      <c r="I1077" s="74"/>
    </row>
    <row r="1078" spans="1:9" s="4" customFormat="1" ht="30.95" customHeight="1" x14ac:dyDescent="0.15">
      <c r="A1078" s="224"/>
      <c r="B1078" s="233"/>
      <c r="C1078" s="28" t="s">
        <v>3449</v>
      </c>
      <c r="D1078" s="141" t="s">
        <v>3450</v>
      </c>
      <c r="E1078" s="27" t="s">
        <v>256</v>
      </c>
      <c r="F1078" s="28" t="s">
        <v>3451</v>
      </c>
      <c r="G1078" s="29" t="s">
        <v>3452</v>
      </c>
      <c r="H1078" s="30">
        <v>2</v>
      </c>
      <c r="I1078" s="74"/>
    </row>
    <row r="1079" spans="1:9" s="4" customFormat="1" ht="30.95" customHeight="1" x14ac:dyDescent="0.15">
      <c r="A1079" s="224"/>
      <c r="B1079" s="233"/>
      <c r="C1079" s="28" t="s">
        <v>3453</v>
      </c>
      <c r="D1079" s="141" t="s">
        <v>3454</v>
      </c>
      <c r="E1079" s="27" t="s">
        <v>256</v>
      </c>
      <c r="F1079" s="28" t="s">
        <v>3455</v>
      </c>
      <c r="G1079" s="29" t="s">
        <v>3456</v>
      </c>
      <c r="H1079" s="30">
        <v>2</v>
      </c>
      <c r="I1079" s="74"/>
    </row>
    <row r="1080" spans="1:9" s="4" customFormat="1" ht="30.95" customHeight="1" x14ac:dyDescent="0.15">
      <c r="A1080" s="224"/>
      <c r="B1080" s="233"/>
      <c r="C1080" s="28" t="s">
        <v>3457</v>
      </c>
      <c r="D1080" s="141" t="s">
        <v>3458</v>
      </c>
      <c r="E1080" s="27" t="s">
        <v>256</v>
      </c>
      <c r="F1080" s="28" t="s">
        <v>3459</v>
      </c>
      <c r="G1080" s="29" t="s">
        <v>3460</v>
      </c>
      <c r="H1080" s="30">
        <v>2</v>
      </c>
      <c r="I1080" s="74"/>
    </row>
    <row r="1081" spans="1:9" s="4" customFormat="1" ht="30.95" customHeight="1" x14ac:dyDescent="0.15">
      <c r="A1081" s="224"/>
      <c r="B1081" s="233"/>
      <c r="C1081" s="28" t="s">
        <v>3461</v>
      </c>
      <c r="D1081" s="141" t="s">
        <v>3462</v>
      </c>
      <c r="E1081" s="27" t="s">
        <v>256</v>
      </c>
      <c r="F1081" s="28" t="s">
        <v>3463</v>
      </c>
      <c r="G1081" s="29" t="s">
        <v>3464</v>
      </c>
      <c r="H1081" s="30">
        <v>2</v>
      </c>
      <c r="I1081" s="74"/>
    </row>
    <row r="1082" spans="1:9" s="4" customFormat="1" ht="30.95" customHeight="1" x14ac:dyDescent="0.15">
      <c r="A1082" s="224"/>
      <c r="B1082" s="233"/>
      <c r="C1082" s="28" t="s">
        <v>3465</v>
      </c>
      <c r="D1082" s="141" t="s">
        <v>3466</v>
      </c>
      <c r="E1082" s="27" t="s">
        <v>256</v>
      </c>
      <c r="F1082" s="28" t="s">
        <v>3467</v>
      </c>
      <c r="G1082" s="29" t="s">
        <v>3468</v>
      </c>
      <c r="H1082" s="30">
        <v>2</v>
      </c>
      <c r="I1082" s="74"/>
    </row>
    <row r="1083" spans="1:9" s="4" customFormat="1" ht="30.95" customHeight="1" x14ac:dyDescent="0.15">
      <c r="A1083" s="224"/>
      <c r="B1083" s="233"/>
      <c r="C1083" s="28" t="s">
        <v>3469</v>
      </c>
      <c r="D1083" s="141" t="s">
        <v>3470</v>
      </c>
      <c r="E1083" s="27" t="s">
        <v>256</v>
      </c>
      <c r="F1083" s="28" t="s">
        <v>3471</v>
      </c>
      <c r="G1083" s="29" t="s">
        <v>3472</v>
      </c>
      <c r="H1083" s="30">
        <v>2</v>
      </c>
      <c r="I1083" s="74"/>
    </row>
    <row r="1084" spans="1:9" s="4" customFormat="1" ht="30.95" customHeight="1" x14ac:dyDescent="0.15">
      <c r="A1084" s="224"/>
      <c r="B1084" s="233"/>
      <c r="C1084" s="28" t="s">
        <v>3473</v>
      </c>
      <c r="D1084" s="141" t="s">
        <v>3474</v>
      </c>
      <c r="E1084" s="27" t="s">
        <v>256</v>
      </c>
      <c r="F1084" s="28" t="s">
        <v>3475</v>
      </c>
      <c r="G1084" s="29" t="s">
        <v>3476</v>
      </c>
      <c r="H1084" s="30">
        <v>2</v>
      </c>
      <c r="I1084" s="74"/>
    </row>
    <row r="1085" spans="1:9" s="4" customFormat="1" ht="30.95" customHeight="1" x14ac:dyDescent="0.15">
      <c r="A1085" s="224"/>
      <c r="B1085" s="233"/>
      <c r="C1085" s="28" t="s">
        <v>3477</v>
      </c>
      <c r="D1085" s="141" t="s">
        <v>3478</v>
      </c>
      <c r="E1085" s="27" t="s">
        <v>256</v>
      </c>
      <c r="F1085" s="28" t="s">
        <v>3479</v>
      </c>
      <c r="G1085" s="29" t="s">
        <v>3480</v>
      </c>
      <c r="H1085" s="30">
        <v>2</v>
      </c>
      <c r="I1085" s="74"/>
    </row>
    <row r="1086" spans="1:9" s="4" customFormat="1" ht="30.95" customHeight="1" x14ac:dyDescent="0.15">
      <c r="A1086" s="224"/>
      <c r="B1086" s="233"/>
      <c r="C1086" s="28" t="s">
        <v>3481</v>
      </c>
      <c r="D1086" s="141" t="s">
        <v>3482</v>
      </c>
      <c r="E1086" s="27" t="s">
        <v>256</v>
      </c>
      <c r="F1086" s="28" t="s">
        <v>3483</v>
      </c>
      <c r="G1086" s="29" t="s">
        <v>3484</v>
      </c>
      <c r="H1086" s="30">
        <v>2</v>
      </c>
      <c r="I1086" s="74"/>
    </row>
    <row r="1087" spans="1:9" s="4" customFormat="1" ht="30.95" customHeight="1" x14ac:dyDescent="0.15">
      <c r="A1087" s="224"/>
      <c r="B1087" s="233" t="s">
        <v>196</v>
      </c>
      <c r="C1087" s="81" t="s">
        <v>3485</v>
      </c>
      <c r="D1087" s="143"/>
      <c r="E1087" s="27"/>
      <c r="F1087" s="28"/>
      <c r="G1087" s="29"/>
      <c r="H1087" s="36">
        <f>SUM(H1088:H1091,H1092,H1095:H1097)</f>
        <v>22</v>
      </c>
      <c r="I1087" s="74"/>
    </row>
    <row r="1088" spans="1:9" s="4" customFormat="1" ht="30.95" customHeight="1" x14ac:dyDescent="0.15">
      <c r="A1088" s="224"/>
      <c r="B1088" s="233"/>
      <c r="C1088" s="28" t="s">
        <v>3486</v>
      </c>
      <c r="D1088" s="141" t="s">
        <v>3487</v>
      </c>
      <c r="E1088" s="27" t="s">
        <v>252</v>
      </c>
      <c r="F1088" s="28" t="s">
        <v>3488</v>
      </c>
      <c r="G1088" s="29" t="s">
        <v>3489</v>
      </c>
      <c r="H1088" s="30">
        <v>6</v>
      </c>
      <c r="I1088" s="74"/>
    </row>
    <row r="1089" spans="1:9" s="4" customFormat="1" ht="30.95" customHeight="1" x14ac:dyDescent="0.15">
      <c r="A1089" s="224"/>
      <c r="B1089" s="233"/>
      <c r="C1089" s="28" t="s">
        <v>3490</v>
      </c>
      <c r="D1089" s="141" t="s">
        <v>3491</v>
      </c>
      <c r="E1089" s="27" t="s">
        <v>256</v>
      </c>
      <c r="F1089" s="28" t="s">
        <v>3492</v>
      </c>
      <c r="G1089" s="29" t="s">
        <v>3493</v>
      </c>
      <c r="H1089" s="30">
        <v>2</v>
      </c>
      <c r="I1089" s="74"/>
    </row>
    <row r="1090" spans="1:9" s="4" customFormat="1" ht="30.95" customHeight="1" x14ac:dyDescent="0.15">
      <c r="A1090" s="224"/>
      <c r="B1090" s="233"/>
      <c r="C1090" s="28" t="s">
        <v>3494</v>
      </c>
      <c r="D1090" s="141" t="s">
        <v>3495</v>
      </c>
      <c r="E1090" s="27" t="s">
        <v>256</v>
      </c>
      <c r="F1090" s="28" t="s">
        <v>3496</v>
      </c>
      <c r="G1090" s="29" t="s">
        <v>3497</v>
      </c>
      <c r="H1090" s="30">
        <v>2</v>
      </c>
      <c r="I1090" s="74"/>
    </row>
    <row r="1091" spans="1:9" s="4" customFormat="1" ht="30.95" customHeight="1" x14ac:dyDescent="0.15">
      <c r="A1091" s="224"/>
      <c r="B1091" s="233"/>
      <c r="C1091" s="28" t="s">
        <v>3498</v>
      </c>
      <c r="D1091" s="141" t="s">
        <v>3499</v>
      </c>
      <c r="E1091" s="27" t="s">
        <v>256</v>
      </c>
      <c r="F1091" s="28" t="s">
        <v>3500</v>
      </c>
      <c r="G1091" s="29" t="s">
        <v>3501</v>
      </c>
      <c r="H1091" s="30">
        <v>2</v>
      </c>
      <c r="I1091" s="74"/>
    </row>
    <row r="1092" spans="1:9" s="4" customFormat="1" ht="30.95" customHeight="1" x14ac:dyDescent="0.15">
      <c r="A1092" s="224"/>
      <c r="B1092" s="233"/>
      <c r="C1092" s="272" t="s">
        <v>3502</v>
      </c>
      <c r="D1092" s="95" t="s">
        <v>63</v>
      </c>
      <c r="E1092" s="33"/>
      <c r="F1092" s="34"/>
      <c r="G1092" s="35"/>
      <c r="H1092" s="36">
        <f>SUM(H1093:H1094)</f>
        <v>4</v>
      </c>
      <c r="I1092" s="74"/>
    </row>
    <row r="1093" spans="1:9" s="4" customFormat="1" ht="30.95" customHeight="1" x14ac:dyDescent="0.15">
      <c r="A1093" s="224"/>
      <c r="B1093" s="233"/>
      <c r="C1093" s="272"/>
      <c r="D1093" s="141" t="s">
        <v>3503</v>
      </c>
      <c r="E1093" s="27" t="s">
        <v>256</v>
      </c>
      <c r="F1093" s="28" t="s">
        <v>3504</v>
      </c>
      <c r="G1093" s="29" t="s">
        <v>3505</v>
      </c>
      <c r="H1093" s="30">
        <v>2</v>
      </c>
      <c r="I1093" s="74"/>
    </row>
    <row r="1094" spans="1:9" s="4" customFormat="1" ht="30.95" customHeight="1" x14ac:dyDescent="0.15">
      <c r="A1094" s="224"/>
      <c r="B1094" s="233"/>
      <c r="C1094" s="272"/>
      <c r="D1094" s="141" t="s">
        <v>3506</v>
      </c>
      <c r="E1094" s="27" t="s">
        <v>256</v>
      </c>
      <c r="F1094" s="28" t="s">
        <v>3507</v>
      </c>
      <c r="G1094" s="29" t="s">
        <v>3508</v>
      </c>
      <c r="H1094" s="30">
        <v>2</v>
      </c>
      <c r="I1094" s="74"/>
    </row>
    <row r="1095" spans="1:9" s="4" customFormat="1" ht="30.95" customHeight="1" x14ac:dyDescent="0.15">
      <c r="A1095" s="224"/>
      <c r="B1095" s="233"/>
      <c r="C1095" s="28" t="s">
        <v>3509</v>
      </c>
      <c r="D1095" s="141" t="s">
        <v>3510</v>
      </c>
      <c r="E1095" s="27" t="s">
        <v>256</v>
      </c>
      <c r="F1095" s="28" t="s">
        <v>3511</v>
      </c>
      <c r="G1095" s="29" t="s">
        <v>3512</v>
      </c>
      <c r="H1095" s="30">
        <v>2</v>
      </c>
      <c r="I1095" s="74"/>
    </row>
    <row r="1096" spans="1:9" s="4" customFormat="1" ht="30.95" customHeight="1" x14ac:dyDescent="0.15">
      <c r="A1096" s="224"/>
      <c r="B1096" s="233"/>
      <c r="C1096" s="28" t="s">
        <v>3513</v>
      </c>
      <c r="D1096" s="141" t="s">
        <v>3514</v>
      </c>
      <c r="E1096" s="27" t="s">
        <v>256</v>
      </c>
      <c r="F1096" s="28" t="s">
        <v>3515</v>
      </c>
      <c r="G1096" s="29" t="s">
        <v>3516</v>
      </c>
      <c r="H1096" s="30">
        <v>2</v>
      </c>
      <c r="I1096" s="74"/>
    </row>
    <row r="1097" spans="1:9" s="4" customFormat="1" ht="30.95" customHeight="1" x14ac:dyDescent="0.15">
      <c r="A1097" s="224"/>
      <c r="B1097" s="233"/>
      <c r="C1097" s="28" t="s">
        <v>3517</v>
      </c>
      <c r="D1097" s="141" t="s">
        <v>3518</v>
      </c>
      <c r="E1097" s="27" t="s">
        <v>256</v>
      </c>
      <c r="F1097" s="28" t="s">
        <v>3519</v>
      </c>
      <c r="G1097" s="29" t="s">
        <v>3520</v>
      </c>
      <c r="H1097" s="30">
        <v>2</v>
      </c>
      <c r="I1097" s="74"/>
    </row>
    <row r="1098" spans="1:9" s="4" customFormat="1" ht="30.95" customHeight="1" x14ac:dyDescent="0.15">
      <c r="A1098" s="224"/>
      <c r="B1098" s="234" t="s">
        <v>197</v>
      </c>
      <c r="C1098" s="81" t="s">
        <v>3521</v>
      </c>
      <c r="D1098" s="143"/>
      <c r="E1098" s="27"/>
      <c r="F1098" s="123"/>
      <c r="G1098" s="29"/>
      <c r="H1098" s="36">
        <f>SUM(H1099:H1100)</f>
        <v>4</v>
      </c>
      <c r="I1098" s="74"/>
    </row>
    <row r="1099" spans="1:9" s="4" customFormat="1" ht="30.95" customHeight="1" x14ac:dyDescent="0.15">
      <c r="A1099" s="224"/>
      <c r="B1099" s="234"/>
      <c r="C1099" s="28" t="s">
        <v>3522</v>
      </c>
      <c r="D1099" s="141" t="s">
        <v>3523</v>
      </c>
      <c r="E1099" s="27" t="s">
        <v>256</v>
      </c>
      <c r="F1099" s="28" t="s">
        <v>3524</v>
      </c>
      <c r="G1099" s="29" t="s">
        <v>3525</v>
      </c>
      <c r="H1099" s="30">
        <v>2</v>
      </c>
      <c r="I1099" s="74"/>
    </row>
    <row r="1100" spans="1:9" s="4" customFormat="1" ht="30.95" customHeight="1" x14ac:dyDescent="0.15">
      <c r="A1100" s="224"/>
      <c r="B1100" s="234"/>
      <c r="C1100" s="28" t="s">
        <v>3526</v>
      </c>
      <c r="D1100" s="141" t="s">
        <v>3527</v>
      </c>
      <c r="E1100" s="27" t="s">
        <v>256</v>
      </c>
      <c r="F1100" s="28" t="s">
        <v>3528</v>
      </c>
      <c r="G1100" s="29" t="s">
        <v>3529</v>
      </c>
      <c r="H1100" s="30">
        <v>2</v>
      </c>
      <c r="I1100" s="74"/>
    </row>
    <row r="1101" spans="1:9" s="4" customFormat="1" ht="30.95" customHeight="1" x14ac:dyDescent="0.15">
      <c r="A1101" s="224"/>
      <c r="B1101" s="233" t="s">
        <v>198</v>
      </c>
      <c r="C1101" s="81" t="s">
        <v>3530</v>
      </c>
      <c r="D1101" s="143"/>
      <c r="E1101" s="27"/>
      <c r="F1101" s="123"/>
      <c r="G1101" s="29"/>
      <c r="H1101" s="36">
        <f>SUM(H1102,H1103,H1107,H1111)</f>
        <v>24</v>
      </c>
      <c r="I1101" s="74"/>
    </row>
    <row r="1102" spans="1:9" s="4" customFormat="1" ht="30.95" customHeight="1" x14ac:dyDescent="0.15">
      <c r="A1102" s="224"/>
      <c r="B1102" s="233"/>
      <c r="C1102" s="28" t="s">
        <v>3531</v>
      </c>
      <c r="D1102" s="141" t="s">
        <v>3532</v>
      </c>
      <c r="E1102" s="27" t="s">
        <v>252</v>
      </c>
      <c r="F1102" s="28" t="s">
        <v>3533</v>
      </c>
      <c r="G1102" s="29" t="s">
        <v>3534</v>
      </c>
      <c r="H1102" s="30">
        <v>6</v>
      </c>
      <c r="I1102" s="74"/>
    </row>
    <row r="1103" spans="1:9" s="4" customFormat="1" ht="30.95" customHeight="1" x14ac:dyDescent="0.15">
      <c r="A1103" s="224"/>
      <c r="B1103" s="233"/>
      <c r="C1103" s="272" t="s">
        <v>3535</v>
      </c>
      <c r="D1103" s="95" t="s">
        <v>63</v>
      </c>
      <c r="E1103" s="27"/>
      <c r="F1103" s="28"/>
      <c r="G1103" s="29"/>
      <c r="H1103" s="36">
        <f>SUM(H1104:H1106)</f>
        <v>10</v>
      </c>
      <c r="I1103" s="74"/>
    </row>
    <row r="1104" spans="1:9" s="4" customFormat="1" ht="30.95" customHeight="1" x14ac:dyDescent="0.15">
      <c r="A1104" s="224"/>
      <c r="B1104" s="233"/>
      <c r="C1104" s="272"/>
      <c r="D1104" s="141" t="s">
        <v>3536</v>
      </c>
      <c r="E1104" s="27" t="s">
        <v>252</v>
      </c>
      <c r="F1104" s="28" t="s">
        <v>3537</v>
      </c>
      <c r="G1104" s="29" t="s">
        <v>3538</v>
      </c>
      <c r="H1104" s="30">
        <v>6</v>
      </c>
      <c r="I1104" s="74"/>
    </row>
    <row r="1105" spans="1:9" s="4" customFormat="1" ht="30.95" customHeight="1" x14ac:dyDescent="0.15">
      <c r="A1105" s="224"/>
      <c r="B1105" s="233"/>
      <c r="C1105" s="272"/>
      <c r="D1105" s="141" t="s">
        <v>3539</v>
      </c>
      <c r="E1105" s="27" t="s">
        <v>256</v>
      </c>
      <c r="F1105" s="28" t="s">
        <v>3540</v>
      </c>
      <c r="G1105" s="29" t="s">
        <v>3541</v>
      </c>
      <c r="H1105" s="30">
        <v>2</v>
      </c>
      <c r="I1105" s="74"/>
    </row>
    <row r="1106" spans="1:9" s="4" customFormat="1" ht="30.95" customHeight="1" x14ac:dyDescent="0.15">
      <c r="A1106" s="224"/>
      <c r="B1106" s="233"/>
      <c r="C1106" s="272"/>
      <c r="D1106" s="141" t="s">
        <v>3542</v>
      </c>
      <c r="E1106" s="27" t="s">
        <v>256</v>
      </c>
      <c r="F1106" s="28" t="s">
        <v>3543</v>
      </c>
      <c r="G1106" s="29" t="s">
        <v>3544</v>
      </c>
      <c r="H1106" s="30">
        <v>2</v>
      </c>
      <c r="I1106" s="74"/>
    </row>
    <row r="1107" spans="1:9" s="4" customFormat="1" ht="30.95" customHeight="1" x14ac:dyDescent="0.15">
      <c r="A1107" s="224"/>
      <c r="B1107" s="233"/>
      <c r="C1107" s="272" t="s">
        <v>3545</v>
      </c>
      <c r="D1107" s="95" t="s">
        <v>63</v>
      </c>
      <c r="E1107" s="27"/>
      <c r="F1107" s="28"/>
      <c r="G1107" s="29"/>
      <c r="H1107" s="36">
        <f>SUM(H1108:H1110)</f>
        <v>6</v>
      </c>
      <c r="I1107" s="74"/>
    </row>
    <row r="1108" spans="1:9" s="4" customFormat="1" ht="30.95" customHeight="1" x14ac:dyDescent="0.15">
      <c r="A1108" s="224"/>
      <c r="B1108" s="233"/>
      <c r="C1108" s="272"/>
      <c r="D1108" s="141" t="s">
        <v>3546</v>
      </c>
      <c r="E1108" s="27" t="s">
        <v>256</v>
      </c>
      <c r="F1108" s="28" t="s">
        <v>3547</v>
      </c>
      <c r="G1108" s="29" t="s">
        <v>3548</v>
      </c>
      <c r="H1108" s="30">
        <v>2</v>
      </c>
      <c r="I1108" s="74"/>
    </row>
    <row r="1109" spans="1:9" s="4" customFormat="1" ht="30.95" customHeight="1" x14ac:dyDescent="0.15">
      <c r="A1109" s="224"/>
      <c r="B1109" s="233"/>
      <c r="C1109" s="272"/>
      <c r="D1109" s="141" t="s">
        <v>3549</v>
      </c>
      <c r="E1109" s="27" t="s">
        <v>256</v>
      </c>
      <c r="F1109" s="28" t="s">
        <v>3550</v>
      </c>
      <c r="G1109" s="29" t="s">
        <v>3551</v>
      </c>
      <c r="H1109" s="30">
        <v>2</v>
      </c>
      <c r="I1109" s="74"/>
    </row>
    <row r="1110" spans="1:9" s="4" customFormat="1" ht="30.95" customHeight="1" x14ac:dyDescent="0.15">
      <c r="A1110" s="224"/>
      <c r="B1110" s="233"/>
      <c r="C1110" s="272"/>
      <c r="D1110" s="141" t="s">
        <v>3552</v>
      </c>
      <c r="E1110" s="27" t="s">
        <v>256</v>
      </c>
      <c r="F1110" s="28" t="s">
        <v>3553</v>
      </c>
      <c r="G1110" s="29" t="s">
        <v>3554</v>
      </c>
      <c r="H1110" s="30">
        <v>2</v>
      </c>
      <c r="I1110" s="74"/>
    </row>
    <row r="1111" spans="1:9" s="4" customFormat="1" ht="30.95" customHeight="1" x14ac:dyDescent="0.15">
      <c r="A1111" s="224"/>
      <c r="B1111" s="233"/>
      <c r="C1111" s="28" t="s">
        <v>3555</v>
      </c>
      <c r="D1111" s="141" t="s">
        <v>3556</v>
      </c>
      <c r="E1111" s="27" t="s">
        <v>256</v>
      </c>
      <c r="F1111" s="28" t="s">
        <v>3557</v>
      </c>
      <c r="G1111" s="29" t="s">
        <v>3558</v>
      </c>
      <c r="H1111" s="30">
        <v>2</v>
      </c>
      <c r="I1111" s="74"/>
    </row>
    <row r="1112" spans="1:9" s="4" customFormat="1" ht="30.95" customHeight="1" x14ac:dyDescent="0.15">
      <c r="A1112" s="224"/>
      <c r="B1112" s="234" t="s">
        <v>199</v>
      </c>
      <c r="C1112" s="81" t="s">
        <v>3559</v>
      </c>
      <c r="D1112" s="143"/>
      <c r="E1112" s="27"/>
      <c r="F1112" s="123"/>
      <c r="G1112" s="29"/>
      <c r="H1112" s="39">
        <f>H1113+H1114</f>
        <v>10</v>
      </c>
      <c r="I1112" s="74"/>
    </row>
    <row r="1113" spans="1:9" s="4" customFormat="1" ht="45" customHeight="1" x14ac:dyDescent="0.15">
      <c r="A1113" s="224"/>
      <c r="B1113" s="234"/>
      <c r="C1113" s="28" t="s">
        <v>3560</v>
      </c>
      <c r="D1113" s="141" t="s">
        <v>3561</v>
      </c>
      <c r="E1113" s="27" t="s">
        <v>256</v>
      </c>
      <c r="F1113" s="28" t="s">
        <v>3562</v>
      </c>
      <c r="G1113" s="29" t="s">
        <v>3563</v>
      </c>
      <c r="H1113" s="30">
        <v>2</v>
      </c>
      <c r="I1113" s="74"/>
    </row>
    <row r="1114" spans="1:9" s="4" customFormat="1" ht="30.95" customHeight="1" x14ac:dyDescent="0.15">
      <c r="A1114" s="224"/>
      <c r="B1114" s="234"/>
      <c r="C1114" s="272" t="s">
        <v>3564</v>
      </c>
      <c r="D1114" s="95" t="s">
        <v>63</v>
      </c>
      <c r="E1114" s="27"/>
      <c r="F1114" s="28"/>
      <c r="G1114" s="29"/>
      <c r="H1114" s="36">
        <f>SUM(H1115:H1118)</f>
        <v>8</v>
      </c>
      <c r="I1114" s="74"/>
    </row>
    <row r="1115" spans="1:9" s="4" customFormat="1" ht="30.95" customHeight="1" x14ac:dyDescent="0.15">
      <c r="A1115" s="224"/>
      <c r="B1115" s="234"/>
      <c r="C1115" s="272"/>
      <c r="D1115" s="141" t="s">
        <v>3565</v>
      </c>
      <c r="E1115" s="27" t="s">
        <v>256</v>
      </c>
      <c r="F1115" s="28" t="s">
        <v>3566</v>
      </c>
      <c r="G1115" s="29" t="s">
        <v>3567</v>
      </c>
      <c r="H1115" s="30">
        <v>2</v>
      </c>
      <c r="I1115" s="74"/>
    </row>
    <row r="1116" spans="1:9" s="4" customFormat="1" ht="30.95" customHeight="1" x14ac:dyDescent="0.15">
      <c r="A1116" s="224"/>
      <c r="B1116" s="234"/>
      <c r="C1116" s="272"/>
      <c r="D1116" s="141" t="s">
        <v>3568</v>
      </c>
      <c r="E1116" s="27" t="s">
        <v>256</v>
      </c>
      <c r="F1116" s="28" t="s">
        <v>3569</v>
      </c>
      <c r="G1116" s="29" t="s">
        <v>3570</v>
      </c>
      <c r="H1116" s="30">
        <v>2</v>
      </c>
      <c r="I1116" s="74"/>
    </row>
    <row r="1117" spans="1:9" s="4" customFormat="1" ht="30.95" customHeight="1" x14ac:dyDescent="0.15">
      <c r="A1117" s="224"/>
      <c r="B1117" s="234"/>
      <c r="C1117" s="272"/>
      <c r="D1117" s="141" t="s">
        <v>3571</v>
      </c>
      <c r="E1117" s="27" t="s">
        <v>256</v>
      </c>
      <c r="F1117" s="28" t="s">
        <v>3572</v>
      </c>
      <c r="G1117" s="29" t="s">
        <v>3573</v>
      </c>
      <c r="H1117" s="30">
        <v>2</v>
      </c>
      <c r="I1117" s="74"/>
    </row>
    <row r="1118" spans="1:9" s="4" customFormat="1" ht="30.95" customHeight="1" x14ac:dyDescent="0.15">
      <c r="A1118" s="224"/>
      <c r="B1118" s="234"/>
      <c r="C1118" s="272"/>
      <c r="D1118" s="141" t="s">
        <v>3574</v>
      </c>
      <c r="E1118" s="27" t="s">
        <v>256</v>
      </c>
      <c r="F1118" s="28" t="s">
        <v>3575</v>
      </c>
      <c r="G1118" s="29" t="s">
        <v>3576</v>
      </c>
      <c r="H1118" s="30">
        <v>2</v>
      </c>
      <c r="I1118" s="74"/>
    </row>
    <row r="1119" spans="1:9" s="4" customFormat="1" ht="30.95" customHeight="1" x14ac:dyDescent="0.15">
      <c r="A1119" s="224"/>
      <c r="B1119" s="233" t="s">
        <v>200</v>
      </c>
      <c r="C1119" s="81" t="s">
        <v>3577</v>
      </c>
      <c r="D1119" s="143"/>
      <c r="E1119" s="27"/>
      <c r="F1119" s="106"/>
      <c r="G1119" s="107"/>
      <c r="H1119" s="36">
        <f>SUM(H1120:H1123)</f>
        <v>8</v>
      </c>
      <c r="I1119" s="74"/>
    </row>
    <row r="1120" spans="1:9" s="4" customFormat="1" ht="30.95" customHeight="1" x14ac:dyDescent="0.15">
      <c r="A1120" s="224"/>
      <c r="B1120" s="233"/>
      <c r="C1120" s="28" t="s">
        <v>3578</v>
      </c>
      <c r="D1120" s="141" t="s">
        <v>3579</v>
      </c>
      <c r="E1120" s="27" t="s">
        <v>256</v>
      </c>
      <c r="F1120" s="28" t="s">
        <v>3580</v>
      </c>
      <c r="G1120" s="29" t="s">
        <v>3581</v>
      </c>
      <c r="H1120" s="30">
        <v>2</v>
      </c>
      <c r="I1120" s="74"/>
    </row>
    <row r="1121" spans="1:9" s="4" customFormat="1" ht="30.95" customHeight="1" x14ac:dyDescent="0.15">
      <c r="A1121" s="224"/>
      <c r="B1121" s="233"/>
      <c r="C1121" s="28" t="s">
        <v>3582</v>
      </c>
      <c r="D1121" s="141" t="s">
        <v>3583</v>
      </c>
      <c r="E1121" s="27" t="s">
        <v>256</v>
      </c>
      <c r="F1121" s="28" t="s">
        <v>3584</v>
      </c>
      <c r="G1121" s="29" t="s">
        <v>3585</v>
      </c>
      <c r="H1121" s="30">
        <v>2</v>
      </c>
      <c r="I1121" s="74"/>
    </row>
    <row r="1122" spans="1:9" s="4" customFormat="1" ht="30.95" customHeight="1" x14ac:dyDescent="0.15">
      <c r="A1122" s="224"/>
      <c r="B1122" s="233"/>
      <c r="C1122" s="28" t="s">
        <v>3586</v>
      </c>
      <c r="D1122" s="141" t="s">
        <v>3587</v>
      </c>
      <c r="E1122" s="27" t="s">
        <v>256</v>
      </c>
      <c r="F1122" s="28" t="s">
        <v>3588</v>
      </c>
      <c r="G1122" s="29" t="s">
        <v>3589</v>
      </c>
      <c r="H1122" s="30">
        <v>2</v>
      </c>
      <c r="I1122" s="74"/>
    </row>
    <row r="1123" spans="1:9" s="4" customFormat="1" ht="30.95" customHeight="1" x14ac:dyDescent="0.15">
      <c r="A1123" s="224"/>
      <c r="B1123" s="233"/>
      <c r="C1123" s="28" t="s">
        <v>3590</v>
      </c>
      <c r="D1123" s="141" t="s">
        <v>3591</v>
      </c>
      <c r="E1123" s="27" t="s">
        <v>256</v>
      </c>
      <c r="F1123" s="28" t="s">
        <v>3592</v>
      </c>
      <c r="G1123" s="29" t="s">
        <v>3593</v>
      </c>
      <c r="H1123" s="30">
        <v>2</v>
      </c>
      <c r="I1123" s="74"/>
    </row>
    <row r="1124" spans="1:9" s="4" customFormat="1" ht="30.95" customHeight="1" x14ac:dyDescent="0.15">
      <c r="A1124" s="224"/>
      <c r="B1124" s="251" t="s">
        <v>201</v>
      </c>
      <c r="C1124" s="81" t="s">
        <v>3594</v>
      </c>
      <c r="D1124" s="143"/>
      <c r="E1124" s="27"/>
      <c r="F1124" s="28"/>
      <c r="G1124" s="29"/>
      <c r="H1124" s="36">
        <f>SUM(H1125:H1130)</f>
        <v>20</v>
      </c>
      <c r="I1124" s="74"/>
    </row>
    <row r="1125" spans="1:9" s="4" customFormat="1" ht="30.95" customHeight="1" x14ac:dyDescent="0.15">
      <c r="A1125" s="224"/>
      <c r="B1125" s="251"/>
      <c r="C1125" s="28" t="s">
        <v>3595</v>
      </c>
      <c r="D1125" s="141" t="s">
        <v>3596</v>
      </c>
      <c r="E1125" s="27" t="s">
        <v>252</v>
      </c>
      <c r="F1125" s="28" t="s">
        <v>3597</v>
      </c>
      <c r="G1125" s="29" t="s">
        <v>3598</v>
      </c>
      <c r="H1125" s="30">
        <v>6</v>
      </c>
      <c r="I1125" s="74"/>
    </row>
    <row r="1126" spans="1:9" s="4" customFormat="1" ht="30.95" customHeight="1" x14ac:dyDescent="0.15">
      <c r="A1126" s="224"/>
      <c r="B1126" s="251"/>
      <c r="C1126" s="28" t="s">
        <v>3599</v>
      </c>
      <c r="D1126" s="141" t="s">
        <v>3600</v>
      </c>
      <c r="E1126" s="27" t="s">
        <v>252</v>
      </c>
      <c r="F1126" s="28" t="s">
        <v>3601</v>
      </c>
      <c r="G1126" s="29" t="s">
        <v>3602</v>
      </c>
      <c r="H1126" s="30">
        <v>6</v>
      </c>
      <c r="I1126" s="74"/>
    </row>
    <row r="1127" spans="1:9" s="4" customFormat="1" ht="30.95" customHeight="1" x14ac:dyDescent="0.15">
      <c r="A1127" s="224"/>
      <c r="B1127" s="251"/>
      <c r="C1127" s="28" t="s">
        <v>3603</v>
      </c>
      <c r="D1127" s="141" t="s">
        <v>3604</v>
      </c>
      <c r="E1127" s="27" t="s">
        <v>256</v>
      </c>
      <c r="F1127" s="28" t="s">
        <v>3605</v>
      </c>
      <c r="G1127" s="29" t="s">
        <v>3606</v>
      </c>
      <c r="H1127" s="30">
        <v>2</v>
      </c>
      <c r="I1127" s="74"/>
    </row>
    <row r="1128" spans="1:9" s="4" customFormat="1" ht="30.95" customHeight="1" x14ac:dyDescent="0.15">
      <c r="A1128" s="224"/>
      <c r="B1128" s="251"/>
      <c r="C1128" s="28" t="s">
        <v>3607</v>
      </c>
      <c r="D1128" s="141" t="s">
        <v>3608</v>
      </c>
      <c r="E1128" s="27" t="s">
        <v>256</v>
      </c>
      <c r="F1128" s="28" t="s">
        <v>3609</v>
      </c>
      <c r="G1128" s="29" t="s">
        <v>3610</v>
      </c>
      <c r="H1128" s="30">
        <v>2</v>
      </c>
      <c r="I1128" s="74"/>
    </row>
    <row r="1129" spans="1:9" s="4" customFormat="1" ht="30.95" customHeight="1" x14ac:dyDescent="0.15">
      <c r="A1129" s="224"/>
      <c r="B1129" s="251"/>
      <c r="C1129" s="28" t="s">
        <v>3611</v>
      </c>
      <c r="D1129" s="141" t="s">
        <v>3612</v>
      </c>
      <c r="E1129" s="27" t="s">
        <v>256</v>
      </c>
      <c r="F1129" s="28" t="s">
        <v>3613</v>
      </c>
      <c r="G1129" s="29" t="s">
        <v>3614</v>
      </c>
      <c r="H1129" s="30">
        <v>2</v>
      </c>
      <c r="I1129" s="74"/>
    </row>
    <row r="1130" spans="1:9" s="4" customFormat="1" ht="30.95" customHeight="1" x14ac:dyDescent="0.15">
      <c r="A1130" s="224"/>
      <c r="B1130" s="251"/>
      <c r="C1130" s="28" t="s">
        <v>3615</v>
      </c>
      <c r="D1130" s="141" t="s">
        <v>3616</v>
      </c>
      <c r="E1130" s="27" t="s">
        <v>256</v>
      </c>
      <c r="F1130" s="28" t="s">
        <v>3617</v>
      </c>
      <c r="G1130" s="29" t="s">
        <v>3618</v>
      </c>
      <c r="H1130" s="30">
        <v>2</v>
      </c>
      <c r="I1130" s="74"/>
    </row>
    <row r="1131" spans="1:9" s="4" customFormat="1" ht="30.95" customHeight="1" x14ac:dyDescent="0.15">
      <c r="A1131" s="224"/>
      <c r="B1131" s="233" t="s">
        <v>202</v>
      </c>
      <c r="C1131" s="81" t="s">
        <v>3619</v>
      </c>
      <c r="D1131" s="143"/>
      <c r="E1131" s="27"/>
      <c r="F1131" s="28"/>
      <c r="G1131" s="29"/>
      <c r="H1131" s="36">
        <f>SUM(H1132,H1135,H1139,H1140)</f>
        <v>20</v>
      </c>
      <c r="I1131" s="74"/>
    </row>
    <row r="1132" spans="1:9" s="4" customFormat="1" ht="30.95" customHeight="1" x14ac:dyDescent="0.15">
      <c r="A1132" s="224"/>
      <c r="B1132" s="233"/>
      <c r="C1132" s="272" t="s">
        <v>3620</v>
      </c>
      <c r="D1132" s="95" t="s">
        <v>63</v>
      </c>
      <c r="E1132" s="27"/>
      <c r="F1132" s="28"/>
      <c r="G1132" s="29"/>
      <c r="H1132" s="36">
        <f>SUM(H1133:H1134)</f>
        <v>8</v>
      </c>
      <c r="I1132" s="74"/>
    </row>
    <row r="1133" spans="1:9" s="4" customFormat="1" ht="41.1" customHeight="1" x14ac:dyDescent="0.15">
      <c r="A1133" s="224"/>
      <c r="B1133" s="233"/>
      <c r="C1133" s="272"/>
      <c r="D1133" s="141" t="s">
        <v>3621</v>
      </c>
      <c r="E1133" s="27" t="s">
        <v>252</v>
      </c>
      <c r="F1133" s="28" t="s">
        <v>3622</v>
      </c>
      <c r="G1133" s="29" t="s">
        <v>3623</v>
      </c>
      <c r="H1133" s="30">
        <v>6</v>
      </c>
      <c r="I1133" s="74"/>
    </row>
    <row r="1134" spans="1:9" s="4" customFormat="1" ht="30.95" customHeight="1" x14ac:dyDescent="0.15">
      <c r="A1134" s="224"/>
      <c r="B1134" s="233"/>
      <c r="C1134" s="272"/>
      <c r="D1134" s="141" t="s">
        <v>3624</v>
      </c>
      <c r="E1134" s="27" t="s">
        <v>256</v>
      </c>
      <c r="F1134" s="28" t="s">
        <v>3625</v>
      </c>
      <c r="G1134" s="29" t="s">
        <v>3626</v>
      </c>
      <c r="H1134" s="30">
        <v>2</v>
      </c>
      <c r="I1134" s="74"/>
    </row>
    <row r="1135" spans="1:9" s="4" customFormat="1" ht="30.95" customHeight="1" x14ac:dyDescent="0.15">
      <c r="A1135" s="224"/>
      <c r="B1135" s="233"/>
      <c r="C1135" s="272" t="s">
        <v>3627</v>
      </c>
      <c r="D1135" s="95" t="s">
        <v>63</v>
      </c>
      <c r="E1135" s="27"/>
      <c r="F1135" s="28"/>
      <c r="G1135" s="29"/>
      <c r="H1135" s="36">
        <f>SUM(H1136:H1138)</f>
        <v>6</v>
      </c>
      <c r="I1135" s="74"/>
    </row>
    <row r="1136" spans="1:9" s="4" customFormat="1" ht="30.95" customHeight="1" x14ac:dyDescent="0.15">
      <c r="A1136" s="224"/>
      <c r="B1136" s="233"/>
      <c r="C1136" s="272"/>
      <c r="D1136" s="141" t="s">
        <v>3628</v>
      </c>
      <c r="E1136" s="27" t="s">
        <v>256</v>
      </c>
      <c r="F1136" s="28" t="s">
        <v>3629</v>
      </c>
      <c r="G1136" s="29" t="s">
        <v>3630</v>
      </c>
      <c r="H1136" s="30">
        <v>2</v>
      </c>
      <c r="I1136" s="74"/>
    </row>
    <row r="1137" spans="1:9" s="4" customFormat="1" ht="30.95" customHeight="1" x14ac:dyDescent="0.15">
      <c r="A1137" s="224"/>
      <c r="B1137" s="233"/>
      <c r="C1137" s="272"/>
      <c r="D1137" s="141" t="s">
        <v>3631</v>
      </c>
      <c r="E1137" s="27" t="s">
        <v>256</v>
      </c>
      <c r="F1137" s="28" t="s">
        <v>3632</v>
      </c>
      <c r="G1137" s="29" t="s">
        <v>3633</v>
      </c>
      <c r="H1137" s="30">
        <v>2</v>
      </c>
      <c r="I1137" s="74"/>
    </row>
    <row r="1138" spans="1:9" s="4" customFormat="1" ht="30.95" customHeight="1" x14ac:dyDescent="0.15">
      <c r="A1138" s="224"/>
      <c r="B1138" s="233"/>
      <c r="C1138" s="272"/>
      <c r="D1138" s="141" t="s">
        <v>3634</v>
      </c>
      <c r="E1138" s="27" t="s">
        <v>256</v>
      </c>
      <c r="F1138" s="28" t="s">
        <v>3635</v>
      </c>
      <c r="G1138" s="29" t="s">
        <v>3636</v>
      </c>
      <c r="H1138" s="30">
        <v>2</v>
      </c>
      <c r="I1138" s="74"/>
    </row>
    <row r="1139" spans="1:9" s="4" customFormat="1" ht="30.95" customHeight="1" x14ac:dyDescent="0.15">
      <c r="A1139" s="224"/>
      <c r="B1139" s="233"/>
      <c r="C1139" s="28" t="s">
        <v>3637</v>
      </c>
      <c r="D1139" s="141" t="s">
        <v>3638</v>
      </c>
      <c r="E1139" s="27" t="s">
        <v>256</v>
      </c>
      <c r="F1139" s="28" t="s">
        <v>3639</v>
      </c>
      <c r="G1139" s="29" t="s">
        <v>3640</v>
      </c>
      <c r="H1139" s="30">
        <v>2</v>
      </c>
      <c r="I1139" s="74"/>
    </row>
    <row r="1140" spans="1:9" s="4" customFormat="1" ht="30.95" customHeight="1" x14ac:dyDescent="0.15">
      <c r="A1140" s="224"/>
      <c r="B1140" s="233"/>
      <c r="C1140" s="272" t="s">
        <v>3641</v>
      </c>
      <c r="D1140" s="95" t="s">
        <v>63</v>
      </c>
      <c r="E1140" s="27"/>
      <c r="F1140" s="28"/>
      <c r="G1140" s="29"/>
      <c r="H1140" s="45">
        <f>SUM(H1141:H1142)</f>
        <v>4</v>
      </c>
      <c r="I1140" s="74"/>
    </row>
    <row r="1141" spans="1:9" s="4" customFormat="1" ht="30.95" customHeight="1" x14ac:dyDescent="0.15">
      <c r="A1141" s="224"/>
      <c r="B1141" s="233"/>
      <c r="C1141" s="272"/>
      <c r="D1141" s="141" t="s">
        <v>3642</v>
      </c>
      <c r="E1141" s="27" t="s">
        <v>256</v>
      </c>
      <c r="F1141" s="28" t="s">
        <v>3643</v>
      </c>
      <c r="G1141" s="29" t="s">
        <v>3644</v>
      </c>
      <c r="H1141" s="30">
        <v>2</v>
      </c>
      <c r="I1141" s="74"/>
    </row>
    <row r="1142" spans="1:9" s="4" customFormat="1" ht="30.95" customHeight="1" x14ac:dyDescent="0.15">
      <c r="A1142" s="224"/>
      <c r="B1142" s="233"/>
      <c r="C1142" s="272"/>
      <c r="D1142" s="141" t="s">
        <v>3645</v>
      </c>
      <c r="E1142" s="27" t="s">
        <v>256</v>
      </c>
      <c r="F1142" s="28" t="s">
        <v>3646</v>
      </c>
      <c r="G1142" s="29" t="s">
        <v>3647</v>
      </c>
      <c r="H1142" s="30">
        <v>2</v>
      </c>
      <c r="I1142" s="74"/>
    </row>
    <row r="1143" spans="1:9" s="4" customFormat="1" ht="30.95" customHeight="1" x14ac:dyDescent="0.15">
      <c r="A1143" s="224"/>
      <c r="B1143" s="234" t="s">
        <v>203</v>
      </c>
      <c r="C1143" s="81" t="s">
        <v>3648</v>
      </c>
      <c r="D1143" s="143"/>
      <c r="E1143" s="27"/>
      <c r="F1143" s="123"/>
      <c r="G1143" s="144"/>
      <c r="H1143" s="36">
        <f>SUM(H1144:H1149)</f>
        <v>20</v>
      </c>
      <c r="I1143" s="74"/>
    </row>
    <row r="1144" spans="1:9" s="4" customFormat="1" ht="30.95" customHeight="1" x14ac:dyDescent="0.15">
      <c r="A1144" s="224"/>
      <c r="B1144" s="234"/>
      <c r="C1144" s="28" t="s">
        <v>3649</v>
      </c>
      <c r="D1144" s="141" t="s">
        <v>3650</v>
      </c>
      <c r="E1144" s="27" t="s">
        <v>252</v>
      </c>
      <c r="F1144" s="28" t="s">
        <v>3651</v>
      </c>
      <c r="G1144" s="29" t="s">
        <v>3652</v>
      </c>
      <c r="H1144" s="30">
        <v>6</v>
      </c>
      <c r="I1144" s="74"/>
    </row>
    <row r="1145" spans="1:9" s="4" customFormat="1" ht="30.95" customHeight="1" x14ac:dyDescent="0.15">
      <c r="A1145" s="224"/>
      <c r="B1145" s="234"/>
      <c r="C1145" s="28" t="s">
        <v>3653</v>
      </c>
      <c r="D1145" s="141" t="s">
        <v>3654</v>
      </c>
      <c r="E1145" s="27" t="s">
        <v>252</v>
      </c>
      <c r="F1145" s="28" t="s">
        <v>3655</v>
      </c>
      <c r="G1145" s="29" t="s">
        <v>3656</v>
      </c>
      <c r="H1145" s="30">
        <v>6</v>
      </c>
      <c r="I1145" s="74"/>
    </row>
    <row r="1146" spans="1:9" s="4" customFormat="1" ht="30.95" customHeight="1" x14ac:dyDescent="0.15">
      <c r="A1146" s="224"/>
      <c r="B1146" s="234"/>
      <c r="C1146" s="28" t="s">
        <v>3657</v>
      </c>
      <c r="D1146" s="141" t="s">
        <v>3658</v>
      </c>
      <c r="E1146" s="27" t="s">
        <v>256</v>
      </c>
      <c r="F1146" s="28" t="s">
        <v>3659</v>
      </c>
      <c r="G1146" s="29" t="s">
        <v>3660</v>
      </c>
      <c r="H1146" s="30">
        <v>2</v>
      </c>
      <c r="I1146" s="74"/>
    </row>
    <row r="1147" spans="1:9" s="4" customFormat="1" ht="30.95" customHeight="1" x14ac:dyDescent="0.15">
      <c r="A1147" s="224"/>
      <c r="B1147" s="234"/>
      <c r="C1147" s="28" t="s">
        <v>3661</v>
      </c>
      <c r="D1147" s="141" t="s">
        <v>3662</v>
      </c>
      <c r="E1147" s="27" t="s">
        <v>256</v>
      </c>
      <c r="F1147" s="28" t="s">
        <v>3663</v>
      </c>
      <c r="G1147" s="29" t="s">
        <v>3664</v>
      </c>
      <c r="H1147" s="30">
        <v>2</v>
      </c>
      <c r="I1147" s="74"/>
    </row>
    <row r="1148" spans="1:9" s="4" customFormat="1" ht="30.95" customHeight="1" x14ac:dyDescent="0.15">
      <c r="A1148" s="224"/>
      <c r="B1148" s="234"/>
      <c r="C1148" s="28" t="s">
        <v>3665</v>
      </c>
      <c r="D1148" s="141" t="s">
        <v>3666</v>
      </c>
      <c r="E1148" s="27" t="s">
        <v>256</v>
      </c>
      <c r="F1148" s="28" t="s">
        <v>3667</v>
      </c>
      <c r="G1148" s="29" t="s">
        <v>3668</v>
      </c>
      <c r="H1148" s="30">
        <v>2</v>
      </c>
      <c r="I1148" s="74"/>
    </row>
    <row r="1149" spans="1:9" s="4" customFormat="1" ht="30.95" customHeight="1" x14ac:dyDescent="0.15">
      <c r="A1149" s="224"/>
      <c r="B1149" s="234"/>
      <c r="C1149" s="28" t="s">
        <v>3669</v>
      </c>
      <c r="D1149" s="141" t="s">
        <v>3670</v>
      </c>
      <c r="E1149" s="27" t="s">
        <v>256</v>
      </c>
      <c r="F1149" s="28" t="s">
        <v>3671</v>
      </c>
      <c r="G1149" s="29" t="s">
        <v>3672</v>
      </c>
      <c r="H1149" s="30">
        <v>2</v>
      </c>
      <c r="I1149" s="74"/>
    </row>
    <row r="1150" spans="1:9" s="4" customFormat="1" ht="30.95" customHeight="1" x14ac:dyDescent="0.15">
      <c r="A1150" s="224"/>
      <c r="B1150" s="53" t="s">
        <v>204</v>
      </c>
      <c r="C1150" s="28" t="s">
        <v>3673</v>
      </c>
      <c r="D1150" s="141" t="s">
        <v>3674</v>
      </c>
      <c r="E1150" s="27" t="s">
        <v>256</v>
      </c>
      <c r="F1150" s="28" t="s">
        <v>3675</v>
      </c>
      <c r="G1150" s="29" t="s">
        <v>3676</v>
      </c>
      <c r="H1150" s="39">
        <v>2</v>
      </c>
      <c r="I1150" s="74"/>
    </row>
    <row r="1151" spans="1:9" s="4" customFormat="1" ht="30.95" customHeight="1" x14ac:dyDescent="0.15">
      <c r="A1151" s="224"/>
      <c r="B1151" s="49" t="s">
        <v>205</v>
      </c>
      <c r="C1151" s="28" t="s">
        <v>3677</v>
      </c>
      <c r="D1151" s="141" t="s">
        <v>3678</v>
      </c>
      <c r="E1151" s="27" t="s">
        <v>252</v>
      </c>
      <c r="F1151" s="28" t="s">
        <v>3679</v>
      </c>
      <c r="G1151" s="29" t="s">
        <v>3680</v>
      </c>
      <c r="H1151" s="39">
        <v>6</v>
      </c>
      <c r="I1151" s="74"/>
    </row>
    <row r="1152" spans="1:9" s="4" customFormat="1" ht="30.95" customHeight="1" x14ac:dyDescent="0.15">
      <c r="A1152" s="224" t="s">
        <v>179</v>
      </c>
      <c r="B1152" s="216" t="s">
        <v>180</v>
      </c>
      <c r="C1152" s="217"/>
      <c r="D1152" s="70"/>
      <c r="E1152" s="71"/>
      <c r="F1152" s="54"/>
      <c r="G1152" s="72"/>
      <c r="H1152" s="36">
        <f>H1153+H1170+H1181+H1192+H1193+H1210+H1211+H1212+H1218+H1225+H1234</f>
        <v>208</v>
      </c>
      <c r="I1152" s="74"/>
    </row>
    <row r="1153" spans="1:9" s="4" customFormat="1" ht="30.95" customHeight="1" x14ac:dyDescent="0.15">
      <c r="A1153" s="224"/>
      <c r="B1153" s="224" t="s">
        <v>181</v>
      </c>
      <c r="C1153" s="19" t="s">
        <v>712</v>
      </c>
      <c r="D1153" s="71"/>
      <c r="E1153" s="71"/>
      <c r="F1153" s="54"/>
      <c r="G1153" s="72"/>
      <c r="H1153" s="36">
        <f>SUM(H1154,H1160,H1163,H1164,H1167:H1169)</f>
        <v>42</v>
      </c>
      <c r="I1153" s="74"/>
    </row>
    <row r="1154" spans="1:9" s="4" customFormat="1" ht="30.95" customHeight="1" x14ac:dyDescent="0.15">
      <c r="A1154" s="224"/>
      <c r="B1154" s="224"/>
      <c r="C1154" s="272" t="s">
        <v>3681</v>
      </c>
      <c r="D1154" s="33" t="s">
        <v>63</v>
      </c>
      <c r="E1154" s="33"/>
      <c r="F1154" s="34"/>
      <c r="G1154" s="35"/>
      <c r="H1154" s="36">
        <f>SUM(H1155:H1159)</f>
        <v>18</v>
      </c>
      <c r="I1154" s="74"/>
    </row>
    <row r="1155" spans="1:9" s="4" customFormat="1" ht="30.95" customHeight="1" x14ac:dyDescent="0.15">
      <c r="A1155" s="224"/>
      <c r="B1155" s="224"/>
      <c r="C1155" s="272"/>
      <c r="D1155" s="27" t="s">
        <v>3682</v>
      </c>
      <c r="E1155" s="27" t="s">
        <v>252</v>
      </c>
      <c r="F1155" s="28" t="s">
        <v>3683</v>
      </c>
      <c r="G1155" s="29" t="s">
        <v>3684</v>
      </c>
      <c r="H1155" s="30">
        <v>6</v>
      </c>
      <c r="I1155" s="74"/>
    </row>
    <row r="1156" spans="1:9" s="4" customFormat="1" ht="30.95" customHeight="1" x14ac:dyDescent="0.15">
      <c r="A1156" s="224"/>
      <c r="B1156" s="224"/>
      <c r="C1156" s="272"/>
      <c r="D1156" s="27" t="s">
        <v>3685</v>
      </c>
      <c r="E1156" s="27" t="s">
        <v>252</v>
      </c>
      <c r="F1156" s="28" t="s">
        <v>3686</v>
      </c>
      <c r="G1156" s="29" t="s">
        <v>3687</v>
      </c>
      <c r="H1156" s="30">
        <v>6</v>
      </c>
      <c r="I1156" s="74"/>
    </row>
    <row r="1157" spans="1:9" s="4" customFormat="1" ht="30.95" customHeight="1" x14ac:dyDescent="0.15">
      <c r="A1157" s="224"/>
      <c r="B1157" s="224"/>
      <c r="C1157" s="272"/>
      <c r="D1157" s="27" t="s">
        <v>3688</v>
      </c>
      <c r="E1157" s="27" t="s">
        <v>256</v>
      </c>
      <c r="F1157" s="28" t="s">
        <v>3689</v>
      </c>
      <c r="G1157" s="29" t="s">
        <v>3690</v>
      </c>
      <c r="H1157" s="30">
        <v>2</v>
      </c>
      <c r="I1157" s="74"/>
    </row>
    <row r="1158" spans="1:9" s="4" customFormat="1" ht="30.95" customHeight="1" x14ac:dyDescent="0.15">
      <c r="A1158" s="224"/>
      <c r="B1158" s="224"/>
      <c r="C1158" s="272"/>
      <c r="D1158" s="27" t="s">
        <v>3691</v>
      </c>
      <c r="E1158" s="27" t="s">
        <v>256</v>
      </c>
      <c r="F1158" s="28" t="s">
        <v>3692</v>
      </c>
      <c r="G1158" s="29" t="s">
        <v>3693</v>
      </c>
      <c r="H1158" s="30">
        <v>2</v>
      </c>
      <c r="I1158" s="74"/>
    </row>
    <row r="1159" spans="1:9" s="4" customFormat="1" ht="30.95" customHeight="1" x14ac:dyDescent="0.15">
      <c r="A1159" s="224"/>
      <c r="B1159" s="224"/>
      <c r="C1159" s="272"/>
      <c r="D1159" s="27" t="s">
        <v>3694</v>
      </c>
      <c r="E1159" s="27" t="s">
        <v>256</v>
      </c>
      <c r="F1159" s="28" t="s">
        <v>3695</v>
      </c>
      <c r="G1159" s="29" t="s">
        <v>3696</v>
      </c>
      <c r="H1159" s="30">
        <v>2</v>
      </c>
      <c r="I1159" s="74"/>
    </row>
    <row r="1160" spans="1:9" s="4" customFormat="1" ht="30.95" customHeight="1" x14ac:dyDescent="0.15">
      <c r="A1160" s="224"/>
      <c r="B1160" s="224"/>
      <c r="C1160" s="272" t="s">
        <v>3697</v>
      </c>
      <c r="D1160" s="33" t="s">
        <v>63</v>
      </c>
      <c r="E1160" s="33"/>
      <c r="F1160" s="34"/>
      <c r="G1160" s="35"/>
      <c r="H1160" s="36">
        <f>SUM(H1161:H1162)</f>
        <v>12</v>
      </c>
      <c r="I1160" s="74"/>
    </row>
    <row r="1161" spans="1:9" s="4" customFormat="1" ht="30.95" customHeight="1" x14ac:dyDescent="0.15">
      <c r="A1161" s="224"/>
      <c r="B1161" s="224"/>
      <c r="C1161" s="272"/>
      <c r="D1161" s="27" t="s">
        <v>3698</v>
      </c>
      <c r="E1161" s="27" t="s">
        <v>252</v>
      </c>
      <c r="F1161" s="28" t="s">
        <v>3699</v>
      </c>
      <c r="G1161" s="29" t="s">
        <v>3700</v>
      </c>
      <c r="H1161" s="30">
        <v>6</v>
      </c>
      <c r="I1161" s="74"/>
    </row>
    <row r="1162" spans="1:9" s="4" customFormat="1" ht="30.95" customHeight="1" x14ac:dyDescent="0.15">
      <c r="A1162" s="224"/>
      <c r="B1162" s="224"/>
      <c r="C1162" s="272"/>
      <c r="D1162" s="27" t="s">
        <v>3701</v>
      </c>
      <c r="E1162" s="27" t="s">
        <v>252</v>
      </c>
      <c r="F1162" s="28" t="s">
        <v>3702</v>
      </c>
      <c r="G1162" s="29" t="s">
        <v>3703</v>
      </c>
      <c r="H1162" s="30">
        <v>6</v>
      </c>
      <c r="I1162" s="74"/>
    </row>
    <row r="1163" spans="1:9" s="4" customFormat="1" ht="30.95" customHeight="1" x14ac:dyDescent="0.15">
      <c r="A1163" s="224"/>
      <c r="B1163" s="224"/>
      <c r="C1163" s="28" t="s">
        <v>3704</v>
      </c>
      <c r="D1163" s="27" t="s">
        <v>3705</v>
      </c>
      <c r="E1163" s="27" t="s">
        <v>256</v>
      </c>
      <c r="F1163" s="28" t="s">
        <v>3706</v>
      </c>
      <c r="G1163" s="29" t="s">
        <v>3707</v>
      </c>
      <c r="H1163" s="30">
        <v>2</v>
      </c>
      <c r="I1163" s="74"/>
    </row>
    <row r="1164" spans="1:9" s="4" customFormat="1" ht="30.95" customHeight="1" x14ac:dyDescent="0.15">
      <c r="A1164" s="224"/>
      <c r="B1164" s="224"/>
      <c r="C1164" s="272" t="s">
        <v>3708</v>
      </c>
      <c r="D1164" s="33" t="s">
        <v>63</v>
      </c>
      <c r="E1164" s="33"/>
      <c r="F1164" s="34"/>
      <c r="G1164" s="35"/>
      <c r="H1164" s="36">
        <f>SUM(H1165:H1166)</f>
        <v>4</v>
      </c>
      <c r="I1164" s="74"/>
    </row>
    <row r="1165" spans="1:9" s="4" customFormat="1" ht="30.95" customHeight="1" x14ac:dyDescent="0.15">
      <c r="A1165" s="224"/>
      <c r="B1165" s="224"/>
      <c r="C1165" s="272"/>
      <c r="D1165" s="27" t="s">
        <v>3709</v>
      </c>
      <c r="E1165" s="27" t="s">
        <v>256</v>
      </c>
      <c r="F1165" s="28" t="s">
        <v>3710</v>
      </c>
      <c r="G1165" s="29" t="s">
        <v>3711</v>
      </c>
      <c r="H1165" s="69">
        <v>2</v>
      </c>
      <c r="I1165" s="74"/>
    </row>
    <row r="1166" spans="1:9" s="4" customFormat="1" ht="30.95" customHeight="1" x14ac:dyDescent="0.15">
      <c r="A1166" s="224"/>
      <c r="B1166" s="224"/>
      <c r="C1166" s="272"/>
      <c r="D1166" s="32" t="s">
        <v>3712</v>
      </c>
      <c r="E1166" s="27" t="s">
        <v>256</v>
      </c>
      <c r="F1166" s="32" t="s">
        <v>3713</v>
      </c>
      <c r="G1166" s="126" t="s">
        <v>3714</v>
      </c>
      <c r="H1166" s="69">
        <v>2</v>
      </c>
      <c r="I1166" s="74"/>
    </row>
    <row r="1167" spans="1:9" s="4" customFormat="1" ht="30.95" customHeight="1" x14ac:dyDescent="0.15">
      <c r="A1167" s="224"/>
      <c r="B1167" s="224"/>
      <c r="C1167" s="28" t="s">
        <v>3715</v>
      </c>
      <c r="D1167" s="27" t="s">
        <v>3716</v>
      </c>
      <c r="E1167" s="27" t="s">
        <v>256</v>
      </c>
      <c r="F1167" s="28" t="s">
        <v>3717</v>
      </c>
      <c r="G1167" s="29" t="s">
        <v>3718</v>
      </c>
      <c r="H1167" s="30">
        <v>2</v>
      </c>
      <c r="I1167" s="74"/>
    </row>
    <row r="1168" spans="1:9" s="4" customFormat="1" ht="30.95" customHeight="1" x14ac:dyDescent="0.15">
      <c r="A1168" s="224"/>
      <c r="B1168" s="224"/>
      <c r="C1168" s="28" t="s">
        <v>3719</v>
      </c>
      <c r="D1168" s="27" t="s">
        <v>3720</v>
      </c>
      <c r="E1168" s="27" t="s">
        <v>256</v>
      </c>
      <c r="F1168" s="28" t="s">
        <v>3721</v>
      </c>
      <c r="G1168" s="29" t="s">
        <v>3722</v>
      </c>
      <c r="H1168" s="30">
        <v>2</v>
      </c>
      <c r="I1168" s="74"/>
    </row>
    <row r="1169" spans="1:9" s="4" customFormat="1" ht="30.95" customHeight="1" x14ac:dyDescent="0.15">
      <c r="A1169" s="224"/>
      <c r="B1169" s="224"/>
      <c r="C1169" s="28" t="s">
        <v>3723</v>
      </c>
      <c r="D1169" s="27" t="s">
        <v>3724</v>
      </c>
      <c r="E1169" s="27" t="s">
        <v>256</v>
      </c>
      <c r="F1169" s="28" t="s">
        <v>3725</v>
      </c>
      <c r="G1169" s="29" t="s">
        <v>3726</v>
      </c>
      <c r="H1169" s="30">
        <v>2</v>
      </c>
      <c r="I1169" s="74"/>
    </row>
    <row r="1170" spans="1:9" s="4" customFormat="1" ht="30.95" customHeight="1" x14ac:dyDescent="0.15">
      <c r="A1170" s="224"/>
      <c r="B1170" s="234" t="s">
        <v>182</v>
      </c>
      <c r="C1170" s="81" t="s">
        <v>3727</v>
      </c>
      <c r="D1170" s="26"/>
      <c r="E1170" s="27"/>
      <c r="F1170" s="28"/>
      <c r="G1170" s="29"/>
      <c r="H1170" s="36">
        <f>SUM(H1171,H1174,H1175,H1179:H1180)</f>
        <v>20</v>
      </c>
      <c r="I1170" s="74"/>
    </row>
    <row r="1171" spans="1:9" s="4" customFormat="1" ht="30.95" customHeight="1" x14ac:dyDescent="0.15">
      <c r="A1171" s="224"/>
      <c r="B1171" s="234"/>
      <c r="C1171" s="272" t="s">
        <v>3728</v>
      </c>
      <c r="D1171" s="33" t="s">
        <v>63</v>
      </c>
      <c r="E1171" s="27"/>
      <c r="F1171" s="28"/>
      <c r="G1171" s="29"/>
      <c r="H1171" s="36">
        <f>SUM(H1172:H1173)</f>
        <v>4</v>
      </c>
      <c r="I1171" s="74"/>
    </row>
    <row r="1172" spans="1:9" s="4" customFormat="1" ht="30.95" customHeight="1" x14ac:dyDescent="0.15">
      <c r="A1172" s="224"/>
      <c r="B1172" s="234"/>
      <c r="C1172" s="272"/>
      <c r="D1172" s="27" t="s">
        <v>3729</v>
      </c>
      <c r="E1172" s="27" t="s">
        <v>256</v>
      </c>
      <c r="F1172" s="28" t="s">
        <v>3730</v>
      </c>
      <c r="G1172" s="29" t="s">
        <v>3731</v>
      </c>
      <c r="H1172" s="30">
        <v>2</v>
      </c>
      <c r="I1172" s="74"/>
    </row>
    <row r="1173" spans="1:9" s="4" customFormat="1" ht="30.95" customHeight="1" x14ac:dyDescent="0.15">
      <c r="A1173" s="224"/>
      <c r="B1173" s="234"/>
      <c r="C1173" s="272"/>
      <c r="D1173" s="27" t="s">
        <v>3732</v>
      </c>
      <c r="E1173" s="27" t="s">
        <v>256</v>
      </c>
      <c r="F1173" s="28" t="s">
        <v>3733</v>
      </c>
      <c r="G1173" s="29" t="s">
        <v>3734</v>
      </c>
      <c r="H1173" s="30">
        <v>2</v>
      </c>
      <c r="I1173" s="74"/>
    </row>
    <row r="1174" spans="1:9" s="4" customFormat="1" ht="30.95" customHeight="1" x14ac:dyDescent="0.15">
      <c r="A1174" s="224"/>
      <c r="B1174" s="234"/>
      <c r="C1174" s="28" t="s">
        <v>3735</v>
      </c>
      <c r="D1174" s="27" t="s">
        <v>3736</v>
      </c>
      <c r="E1174" s="27" t="s">
        <v>256</v>
      </c>
      <c r="F1174" s="28" t="s">
        <v>3737</v>
      </c>
      <c r="G1174" s="29" t="s">
        <v>3738</v>
      </c>
      <c r="H1174" s="30">
        <v>2</v>
      </c>
      <c r="I1174" s="74"/>
    </row>
    <row r="1175" spans="1:9" s="4" customFormat="1" ht="30.95" customHeight="1" x14ac:dyDescent="0.15">
      <c r="A1175" s="224"/>
      <c r="B1175" s="234"/>
      <c r="C1175" s="272" t="s">
        <v>3739</v>
      </c>
      <c r="D1175" s="33" t="s">
        <v>63</v>
      </c>
      <c r="E1175" s="33"/>
      <c r="F1175" s="34"/>
      <c r="G1175" s="35"/>
      <c r="H1175" s="36">
        <f>SUM(H1176:H1178)</f>
        <v>10</v>
      </c>
      <c r="I1175" s="74"/>
    </row>
    <row r="1176" spans="1:9" s="4" customFormat="1" ht="30.95" customHeight="1" x14ac:dyDescent="0.15">
      <c r="A1176" s="224"/>
      <c r="B1176" s="234"/>
      <c r="C1176" s="272"/>
      <c r="D1176" s="27" t="s">
        <v>3740</v>
      </c>
      <c r="E1176" s="27" t="s">
        <v>252</v>
      </c>
      <c r="F1176" s="28" t="s">
        <v>3741</v>
      </c>
      <c r="G1176" s="29" t="s">
        <v>3742</v>
      </c>
      <c r="H1176" s="30">
        <v>6</v>
      </c>
      <c r="I1176" s="74"/>
    </row>
    <row r="1177" spans="1:9" s="4" customFormat="1" ht="30.95" customHeight="1" x14ac:dyDescent="0.15">
      <c r="A1177" s="224"/>
      <c r="B1177" s="234"/>
      <c r="C1177" s="272"/>
      <c r="D1177" s="27" t="s">
        <v>3743</v>
      </c>
      <c r="E1177" s="27" t="s">
        <v>256</v>
      </c>
      <c r="F1177" s="28" t="s">
        <v>3744</v>
      </c>
      <c r="G1177" s="29" t="s">
        <v>3745</v>
      </c>
      <c r="H1177" s="30">
        <v>2</v>
      </c>
      <c r="I1177" s="74"/>
    </row>
    <row r="1178" spans="1:9" s="4" customFormat="1" ht="30.95" customHeight="1" x14ac:dyDescent="0.15">
      <c r="A1178" s="224"/>
      <c r="B1178" s="234"/>
      <c r="C1178" s="272"/>
      <c r="D1178" s="27" t="s">
        <v>3746</v>
      </c>
      <c r="E1178" s="27" t="s">
        <v>256</v>
      </c>
      <c r="F1178" s="28" t="s">
        <v>3747</v>
      </c>
      <c r="G1178" s="29" t="s">
        <v>3748</v>
      </c>
      <c r="H1178" s="30">
        <v>2</v>
      </c>
      <c r="I1178" s="74"/>
    </row>
    <row r="1179" spans="1:9" s="4" customFormat="1" ht="30.95" customHeight="1" x14ac:dyDescent="0.15">
      <c r="A1179" s="224"/>
      <c r="B1179" s="234"/>
      <c r="C1179" s="28" t="s">
        <v>3749</v>
      </c>
      <c r="D1179" s="27" t="s">
        <v>3750</v>
      </c>
      <c r="E1179" s="27" t="s">
        <v>256</v>
      </c>
      <c r="F1179" s="28" t="s">
        <v>3751</v>
      </c>
      <c r="G1179" s="29" t="s">
        <v>3752</v>
      </c>
      <c r="H1179" s="30">
        <v>2</v>
      </c>
      <c r="I1179" s="74"/>
    </row>
    <row r="1180" spans="1:9" s="4" customFormat="1" ht="30.95" customHeight="1" x14ac:dyDescent="0.15">
      <c r="A1180" s="224"/>
      <c r="B1180" s="234"/>
      <c r="C1180" s="28" t="s">
        <v>3753</v>
      </c>
      <c r="D1180" s="27" t="s">
        <v>3754</v>
      </c>
      <c r="E1180" s="27" t="s">
        <v>256</v>
      </c>
      <c r="F1180" s="28" t="s">
        <v>3755</v>
      </c>
      <c r="G1180" s="29" t="s">
        <v>3756</v>
      </c>
      <c r="H1180" s="30">
        <v>2</v>
      </c>
      <c r="I1180" s="74"/>
    </row>
    <row r="1181" spans="1:9" s="4" customFormat="1" ht="30.95" customHeight="1" x14ac:dyDescent="0.15">
      <c r="A1181" s="224"/>
      <c r="B1181" s="238" t="s">
        <v>183</v>
      </c>
      <c r="C1181" s="81" t="s">
        <v>3757</v>
      </c>
      <c r="D1181" s="26"/>
      <c r="E1181" s="27"/>
      <c r="F1181" s="28"/>
      <c r="G1181" s="29"/>
      <c r="H1181" s="36">
        <f>SUM(H1182:H1185,H1186,H1189:H1191)</f>
        <v>22</v>
      </c>
      <c r="I1181" s="74"/>
    </row>
    <row r="1182" spans="1:9" s="4" customFormat="1" ht="30.95" customHeight="1" x14ac:dyDescent="0.15">
      <c r="A1182" s="224"/>
      <c r="B1182" s="238"/>
      <c r="C1182" s="28" t="s">
        <v>3758</v>
      </c>
      <c r="D1182" s="27" t="s">
        <v>3759</v>
      </c>
      <c r="E1182" s="27" t="s">
        <v>252</v>
      </c>
      <c r="F1182" s="28" t="s">
        <v>3760</v>
      </c>
      <c r="G1182" s="29" t="s">
        <v>3761</v>
      </c>
      <c r="H1182" s="30">
        <v>6</v>
      </c>
      <c r="I1182" s="74"/>
    </row>
    <row r="1183" spans="1:9" s="4" customFormat="1" ht="30.95" customHeight="1" x14ac:dyDescent="0.15">
      <c r="A1183" s="224"/>
      <c r="B1183" s="238"/>
      <c r="C1183" s="28" t="s">
        <v>3762</v>
      </c>
      <c r="D1183" s="27" t="s">
        <v>3763</v>
      </c>
      <c r="E1183" s="27" t="s">
        <v>256</v>
      </c>
      <c r="F1183" s="28" t="s">
        <v>3764</v>
      </c>
      <c r="G1183" s="29" t="s">
        <v>3765</v>
      </c>
      <c r="H1183" s="30">
        <v>2</v>
      </c>
      <c r="I1183" s="74"/>
    </row>
    <row r="1184" spans="1:9" s="4" customFormat="1" ht="30.95" customHeight="1" x14ac:dyDescent="0.15">
      <c r="A1184" s="224"/>
      <c r="B1184" s="238"/>
      <c r="C1184" s="28" t="s">
        <v>3766</v>
      </c>
      <c r="D1184" s="27" t="s">
        <v>3767</v>
      </c>
      <c r="E1184" s="27" t="s">
        <v>256</v>
      </c>
      <c r="F1184" s="28" t="s">
        <v>3768</v>
      </c>
      <c r="G1184" s="29" t="s">
        <v>3769</v>
      </c>
      <c r="H1184" s="30">
        <v>2</v>
      </c>
      <c r="I1184" s="74"/>
    </row>
    <row r="1185" spans="1:9" s="4" customFormat="1" ht="30.95" customHeight="1" x14ac:dyDescent="0.15">
      <c r="A1185" s="224"/>
      <c r="B1185" s="238"/>
      <c r="C1185" s="28" t="s">
        <v>3770</v>
      </c>
      <c r="D1185" s="27" t="s">
        <v>3771</v>
      </c>
      <c r="E1185" s="27" t="s">
        <v>256</v>
      </c>
      <c r="F1185" s="28" t="s">
        <v>3772</v>
      </c>
      <c r="G1185" s="29" t="s">
        <v>3773</v>
      </c>
      <c r="H1185" s="30">
        <v>2</v>
      </c>
      <c r="I1185" s="74"/>
    </row>
    <row r="1186" spans="1:9" s="4" customFormat="1" ht="30.95" customHeight="1" x14ac:dyDescent="0.15">
      <c r="A1186" s="224"/>
      <c r="B1186" s="238"/>
      <c r="C1186" s="272" t="s">
        <v>3774</v>
      </c>
      <c r="D1186" s="33" t="s">
        <v>63</v>
      </c>
      <c r="E1186" s="27"/>
      <c r="F1186" s="28"/>
      <c r="G1186" s="29"/>
      <c r="H1186" s="36">
        <f>SUM(H1187:H1188)</f>
        <v>4</v>
      </c>
      <c r="I1186" s="74"/>
    </row>
    <row r="1187" spans="1:9" s="4" customFormat="1" ht="30.95" customHeight="1" x14ac:dyDescent="0.15">
      <c r="A1187" s="224"/>
      <c r="B1187" s="238"/>
      <c r="C1187" s="272"/>
      <c r="D1187" s="27" t="s">
        <v>3775</v>
      </c>
      <c r="E1187" s="27" t="s">
        <v>256</v>
      </c>
      <c r="F1187" s="28" t="s">
        <v>3776</v>
      </c>
      <c r="G1187" s="29" t="s">
        <v>3777</v>
      </c>
      <c r="H1187" s="30">
        <v>2</v>
      </c>
      <c r="I1187" s="74"/>
    </row>
    <row r="1188" spans="1:9" s="4" customFormat="1" ht="30.95" customHeight="1" x14ac:dyDescent="0.15">
      <c r="A1188" s="224"/>
      <c r="B1188" s="238"/>
      <c r="C1188" s="272"/>
      <c r="D1188" s="27" t="s">
        <v>3778</v>
      </c>
      <c r="E1188" s="27" t="s">
        <v>256</v>
      </c>
      <c r="F1188" s="28" t="s">
        <v>3779</v>
      </c>
      <c r="G1188" s="29" t="s">
        <v>3780</v>
      </c>
      <c r="H1188" s="30">
        <v>2</v>
      </c>
      <c r="I1188" s="74"/>
    </row>
    <row r="1189" spans="1:9" s="4" customFormat="1" ht="30.95" customHeight="1" x14ac:dyDescent="0.15">
      <c r="A1189" s="224"/>
      <c r="B1189" s="238"/>
      <c r="C1189" s="28" t="s">
        <v>3781</v>
      </c>
      <c r="D1189" s="27" t="s">
        <v>3782</v>
      </c>
      <c r="E1189" s="27" t="s">
        <v>256</v>
      </c>
      <c r="F1189" s="28" t="s">
        <v>3783</v>
      </c>
      <c r="G1189" s="29" t="s">
        <v>3784</v>
      </c>
      <c r="H1189" s="30">
        <v>2</v>
      </c>
      <c r="I1189" s="74"/>
    </row>
    <row r="1190" spans="1:9" s="4" customFormat="1" ht="30.95" customHeight="1" x14ac:dyDescent="0.15">
      <c r="A1190" s="224"/>
      <c r="B1190" s="238"/>
      <c r="C1190" s="28" t="s">
        <v>3785</v>
      </c>
      <c r="D1190" s="27" t="s">
        <v>3786</v>
      </c>
      <c r="E1190" s="27" t="s">
        <v>256</v>
      </c>
      <c r="F1190" s="28" t="s">
        <v>3787</v>
      </c>
      <c r="G1190" s="29" t="s">
        <v>3788</v>
      </c>
      <c r="H1190" s="30">
        <v>2</v>
      </c>
      <c r="I1190" s="74"/>
    </row>
    <row r="1191" spans="1:9" s="4" customFormat="1" ht="30.95" customHeight="1" x14ac:dyDescent="0.15">
      <c r="A1191" s="224"/>
      <c r="B1191" s="238"/>
      <c r="C1191" s="28" t="s">
        <v>3789</v>
      </c>
      <c r="D1191" s="27" t="s">
        <v>3790</v>
      </c>
      <c r="E1191" s="27" t="s">
        <v>256</v>
      </c>
      <c r="F1191" s="28" t="s">
        <v>3791</v>
      </c>
      <c r="G1191" s="29" t="s">
        <v>3792</v>
      </c>
      <c r="H1191" s="30">
        <v>2</v>
      </c>
      <c r="I1191" s="74"/>
    </row>
    <row r="1192" spans="1:9" s="4" customFormat="1" ht="30.95" customHeight="1" x14ac:dyDescent="0.15">
      <c r="A1192" s="224"/>
      <c r="B1192" s="49" t="s">
        <v>184</v>
      </c>
      <c r="C1192" s="28" t="s">
        <v>3793</v>
      </c>
      <c r="D1192" s="27" t="s">
        <v>3794</v>
      </c>
      <c r="E1192" s="27" t="s">
        <v>252</v>
      </c>
      <c r="F1192" s="28" t="s">
        <v>3795</v>
      </c>
      <c r="G1192" s="29" t="s">
        <v>3796</v>
      </c>
      <c r="H1192" s="39">
        <v>6</v>
      </c>
      <c r="I1192" s="74"/>
    </row>
    <row r="1193" spans="1:9" s="4" customFormat="1" ht="30.95" customHeight="1" x14ac:dyDescent="0.15">
      <c r="A1193" s="224"/>
      <c r="B1193" s="234" t="s">
        <v>185</v>
      </c>
      <c r="C1193" s="34" t="s">
        <v>3797</v>
      </c>
      <c r="D1193" s="26"/>
      <c r="E1193" s="27"/>
      <c r="F1193" s="60"/>
      <c r="G1193" s="110"/>
      <c r="H1193" s="36">
        <f>SUM(H1194:H1198,H1199,H1202:H1204,H1205,H1208:H1209)</f>
        <v>32</v>
      </c>
      <c r="I1193" s="74"/>
    </row>
    <row r="1194" spans="1:9" s="4" customFormat="1" ht="30.95" customHeight="1" x14ac:dyDescent="0.15">
      <c r="A1194" s="224"/>
      <c r="B1194" s="234"/>
      <c r="C1194" s="28" t="s">
        <v>3798</v>
      </c>
      <c r="D1194" s="27" t="s">
        <v>3799</v>
      </c>
      <c r="E1194" s="27" t="s">
        <v>252</v>
      </c>
      <c r="F1194" s="28" t="s">
        <v>3800</v>
      </c>
      <c r="G1194" s="29" t="s">
        <v>3801</v>
      </c>
      <c r="H1194" s="30">
        <v>6</v>
      </c>
      <c r="I1194" s="74"/>
    </row>
    <row r="1195" spans="1:9" s="4" customFormat="1" ht="30.95" customHeight="1" x14ac:dyDescent="0.15">
      <c r="A1195" s="224"/>
      <c r="B1195" s="234"/>
      <c r="C1195" s="28" t="s">
        <v>3802</v>
      </c>
      <c r="D1195" s="27" t="s">
        <v>3803</v>
      </c>
      <c r="E1195" s="27" t="s">
        <v>256</v>
      </c>
      <c r="F1195" s="28" t="s">
        <v>1494</v>
      </c>
      <c r="G1195" s="29" t="s">
        <v>3804</v>
      </c>
      <c r="H1195" s="30">
        <v>2</v>
      </c>
      <c r="I1195" s="74"/>
    </row>
    <row r="1196" spans="1:9" s="4" customFormat="1" ht="30.95" customHeight="1" x14ac:dyDescent="0.15">
      <c r="A1196" s="224"/>
      <c r="B1196" s="234"/>
      <c r="C1196" s="28" t="s">
        <v>3805</v>
      </c>
      <c r="D1196" s="27" t="s">
        <v>3806</v>
      </c>
      <c r="E1196" s="27" t="s">
        <v>256</v>
      </c>
      <c r="F1196" s="28" t="s">
        <v>3807</v>
      </c>
      <c r="G1196" s="29" t="s">
        <v>3808</v>
      </c>
      <c r="H1196" s="30">
        <v>2</v>
      </c>
      <c r="I1196" s="74"/>
    </row>
    <row r="1197" spans="1:9" s="4" customFormat="1" ht="30.95" customHeight="1" x14ac:dyDescent="0.15">
      <c r="A1197" s="224"/>
      <c r="B1197" s="234"/>
      <c r="C1197" s="28" t="s">
        <v>3809</v>
      </c>
      <c r="D1197" s="27" t="s">
        <v>3810</v>
      </c>
      <c r="E1197" s="27" t="s">
        <v>256</v>
      </c>
      <c r="F1197" s="28" t="s">
        <v>3811</v>
      </c>
      <c r="G1197" s="29" t="s">
        <v>3812</v>
      </c>
      <c r="H1197" s="30">
        <v>2</v>
      </c>
      <c r="I1197" s="74"/>
    </row>
    <row r="1198" spans="1:9" s="4" customFormat="1" ht="30.95" customHeight="1" x14ac:dyDescent="0.15">
      <c r="A1198" s="224"/>
      <c r="B1198" s="234"/>
      <c r="C1198" s="28" t="s">
        <v>3813</v>
      </c>
      <c r="D1198" s="27" t="s">
        <v>3814</v>
      </c>
      <c r="E1198" s="27" t="s">
        <v>256</v>
      </c>
      <c r="F1198" s="28" t="s">
        <v>3815</v>
      </c>
      <c r="G1198" s="29" t="s">
        <v>3816</v>
      </c>
      <c r="H1198" s="30">
        <v>2</v>
      </c>
      <c r="I1198" s="74"/>
    </row>
    <row r="1199" spans="1:9" s="4" customFormat="1" ht="30.95" customHeight="1" x14ac:dyDescent="0.15">
      <c r="A1199" s="224"/>
      <c r="B1199" s="234"/>
      <c r="C1199" s="272" t="s">
        <v>3817</v>
      </c>
      <c r="D1199" s="33" t="s">
        <v>63</v>
      </c>
      <c r="E1199" s="27"/>
      <c r="F1199" s="28"/>
      <c r="G1199" s="29"/>
      <c r="H1199" s="36">
        <f>SUM(H1200:H1201)</f>
        <v>4</v>
      </c>
      <c r="I1199" s="74"/>
    </row>
    <row r="1200" spans="1:9" s="4" customFormat="1" ht="30.95" customHeight="1" x14ac:dyDescent="0.15">
      <c r="A1200" s="224"/>
      <c r="B1200" s="234"/>
      <c r="C1200" s="272"/>
      <c r="D1200" s="27" t="s">
        <v>3818</v>
      </c>
      <c r="E1200" s="27" t="s">
        <v>256</v>
      </c>
      <c r="F1200" s="28" t="s">
        <v>3819</v>
      </c>
      <c r="G1200" s="29" t="s">
        <v>3820</v>
      </c>
      <c r="H1200" s="30">
        <v>2</v>
      </c>
      <c r="I1200" s="74"/>
    </row>
    <row r="1201" spans="1:9" s="4" customFormat="1" ht="30.95" customHeight="1" x14ac:dyDescent="0.15">
      <c r="A1201" s="224"/>
      <c r="B1201" s="234"/>
      <c r="C1201" s="272"/>
      <c r="D1201" s="27" t="s">
        <v>3821</v>
      </c>
      <c r="E1201" s="27" t="s">
        <v>256</v>
      </c>
      <c r="F1201" s="28" t="s">
        <v>3822</v>
      </c>
      <c r="G1201" s="29" t="s">
        <v>3823</v>
      </c>
      <c r="H1201" s="30">
        <v>2</v>
      </c>
      <c r="I1201" s="74"/>
    </row>
    <row r="1202" spans="1:9" s="4" customFormat="1" ht="30.95" customHeight="1" x14ac:dyDescent="0.15">
      <c r="A1202" s="224"/>
      <c r="B1202" s="234"/>
      <c r="C1202" s="28" t="s">
        <v>3824</v>
      </c>
      <c r="D1202" s="27" t="s">
        <v>3825</v>
      </c>
      <c r="E1202" s="27" t="s">
        <v>256</v>
      </c>
      <c r="F1202" s="28" t="s">
        <v>3826</v>
      </c>
      <c r="G1202" s="29" t="s">
        <v>3827</v>
      </c>
      <c r="H1202" s="30">
        <v>2</v>
      </c>
      <c r="I1202" s="74"/>
    </row>
    <row r="1203" spans="1:9" s="4" customFormat="1" ht="30.95" customHeight="1" x14ac:dyDescent="0.15">
      <c r="A1203" s="224"/>
      <c r="B1203" s="234"/>
      <c r="C1203" s="28" t="s">
        <v>3828</v>
      </c>
      <c r="D1203" s="27" t="s">
        <v>3829</v>
      </c>
      <c r="E1203" s="27" t="s">
        <v>256</v>
      </c>
      <c r="F1203" s="28" t="s">
        <v>3828</v>
      </c>
      <c r="G1203" s="29" t="s">
        <v>3830</v>
      </c>
      <c r="H1203" s="30">
        <v>2</v>
      </c>
      <c r="I1203" s="74"/>
    </row>
    <row r="1204" spans="1:9" s="4" customFormat="1" ht="30.95" customHeight="1" x14ac:dyDescent="0.15">
      <c r="A1204" s="224"/>
      <c r="B1204" s="234"/>
      <c r="C1204" s="28" t="s">
        <v>3831</v>
      </c>
      <c r="D1204" s="27" t="s">
        <v>3832</v>
      </c>
      <c r="E1204" s="27" t="s">
        <v>256</v>
      </c>
      <c r="F1204" s="28" t="s">
        <v>3833</v>
      </c>
      <c r="G1204" s="29" t="s">
        <v>3834</v>
      </c>
      <c r="H1204" s="30">
        <v>2</v>
      </c>
      <c r="I1204" s="74"/>
    </row>
    <row r="1205" spans="1:9" s="4" customFormat="1" ht="30.95" customHeight="1" x14ac:dyDescent="0.15">
      <c r="A1205" s="224"/>
      <c r="B1205" s="234"/>
      <c r="C1205" s="272" t="s">
        <v>3835</v>
      </c>
      <c r="D1205" s="33" t="s">
        <v>63</v>
      </c>
      <c r="E1205" s="33"/>
      <c r="F1205" s="34"/>
      <c r="G1205" s="35"/>
      <c r="H1205" s="36">
        <f>SUM(H1206:H1207)</f>
        <v>4</v>
      </c>
      <c r="I1205" s="74"/>
    </row>
    <row r="1206" spans="1:9" s="4" customFormat="1" ht="30.95" customHeight="1" x14ac:dyDescent="0.15">
      <c r="A1206" s="224"/>
      <c r="B1206" s="234"/>
      <c r="C1206" s="272"/>
      <c r="D1206" s="27" t="s">
        <v>3836</v>
      </c>
      <c r="E1206" s="27" t="s">
        <v>256</v>
      </c>
      <c r="F1206" s="28" t="s">
        <v>3837</v>
      </c>
      <c r="G1206" s="29" t="s">
        <v>3838</v>
      </c>
      <c r="H1206" s="30">
        <v>2</v>
      </c>
      <c r="I1206" s="74"/>
    </row>
    <row r="1207" spans="1:9" s="4" customFormat="1" ht="30.95" customHeight="1" x14ac:dyDescent="0.15">
      <c r="A1207" s="224"/>
      <c r="B1207" s="234"/>
      <c r="C1207" s="272"/>
      <c r="D1207" s="27" t="s">
        <v>3839</v>
      </c>
      <c r="E1207" s="27" t="s">
        <v>256</v>
      </c>
      <c r="F1207" s="28" t="s">
        <v>3840</v>
      </c>
      <c r="G1207" s="29" t="s">
        <v>3841</v>
      </c>
      <c r="H1207" s="30">
        <v>2</v>
      </c>
      <c r="I1207" s="74"/>
    </row>
    <row r="1208" spans="1:9" s="4" customFormat="1" ht="30.95" customHeight="1" x14ac:dyDescent="0.15">
      <c r="A1208" s="224"/>
      <c r="B1208" s="234"/>
      <c r="C1208" s="28" t="s">
        <v>3842</v>
      </c>
      <c r="D1208" s="27" t="s">
        <v>3843</v>
      </c>
      <c r="E1208" s="27" t="s">
        <v>256</v>
      </c>
      <c r="F1208" s="28" t="s">
        <v>3844</v>
      </c>
      <c r="G1208" s="29" t="s">
        <v>3845</v>
      </c>
      <c r="H1208" s="30">
        <v>2</v>
      </c>
      <c r="I1208" s="74"/>
    </row>
    <row r="1209" spans="1:9" s="4" customFormat="1" ht="30.95" customHeight="1" x14ac:dyDescent="0.15">
      <c r="A1209" s="224"/>
      <c r="B1209" s="234"/>
      <c r="C1209" s="28" t="s">
        <v>3846</v>
      </c>
      <c r="D1209" s="27" t="s">
        <v>3847</v>
      </c>
      <c r="E1209" s="27" t="s">
        <v>256</v>
      </c>
      <c r="F1209" s="28" t="s">
        <v>3848</v>
      </c>
      <c r="G1209" s="29" t="s">
        <v>2571</v>
      </c>
      <c r="H1209" s="30">
        <v>2</v>
      </c>
      <c r="I1209" s="74"/>
    </row>
    <row r="1210" spans="1:9" s="4" customFormat="1" ht="30.95" customHeight="1" x14ac:dyDescent="0.15">
      <c r="A1210" s="224"/>
      <c r="B1210" s="49" t="s">
        <v>186</v>
      </c>
      <c r="C1210" s="28" t="s">
        <v>3849</v>
      </c>
      <c r="D1210" s="27" t="s">
        <v>3850</v>
      </c>
      <c r="E1210" s="27" t="s">
        <v>256</v>
      </c>
      <c r="F1210" s="28" t="s">
        <v>3851</v>
      </c>
      <c r="G1210" s="29" t="s">
        <v>3852</v>
      </c>
      <c r="H1210" s="39">
        <v>2</v>
      </c>
      <c r="I1210" s="74"/>
    </row>
    <row r="1211" spans="1:9" s="4" customFormat="1" ht="30.95" customHeight="1" x14ac:dyDescent="0.15">
      <c r="A1211" s="224"/>
      <c r="B1211" s="27" t="s">
        <v>187</v>
      </c>
      <c r="C1211" s="28" t="s">
        <v>3853</v>
      </c>
      <c r="D1211" s="27" t="s">
        <v>3854</v>
      </c>
      <c r="E1211" s="27" t="s">
        <v>256</v>
      </c>
      <c r="F1211" s="28" t="s">
        <v>3855</v>
      </c>
      <c r="G1211" s="29" t="s">
        <v>3856</v>
      </c>
      <c r="H1211" s="39">
        <v>2</v>
      </c>
      <c r="I1211" s="74"/>
    </row>
    <row r="1212" spans="1:9" s="4" customFormat="1" ht="30.95" customHeight="1" x14ac:dyDescent="0.15">
      <c r="A1212" s="224"/>
      <c r="B1212" s="226" t="s">
        <v>188</v>
      </c>
      <c r="C1212" s="81" t="s">
        <v>3857</v>
      </c>
      <c r="D1212" s="26"/>
      <c r="E1212" s="27"/>
      <c r="F1212" s="28"/>
      <c r="G1212" s="29"/>
      <c r="H1212" s="36">
        <f>H1213+H1217</f>
        <v>16</v>
      </c>
      <c r="I1212" s="74"/>
    </row>
    <row r="1213" spans="1:9" s="4" customFormat="1" ht="30.95" customHeight="1" x14ac:dyDescent="0.15">
      <c r="A1213" s="224"/>
      <c r="B1213" s="226"/>
      <c r="C1213" s="272" t="s">
        <v>3858</v>
      </c>
      <c r="D1213" s="141" t="s">
        <v>63</v>
      </c>
      <c r="E1213" s="27"/>
      <c r="F1213" s="28"/>
      <c r="G1213" s="29"/>
      <c r="H1213" s="36">
        <f>SUM(H1214:H1216)</f>
        <v>14</v>
      </c>
      <c r="I1213" s="74"/>
    </row>
    <row r="1214" spans="1:9" s="4" customFormat="1" ht="30.95" customHeight="1" x14ac:dyDescent="0.15">
      <c r="A1214" s="224"/>
      <c r="B1214" s="226"/>
      <c r="C1214" s="272"/>
      <c r="D1214" s="141" t="s">
        <v>3859</v>
      </c>
      <c r="E1214" s="27" t="s">
        <v>252</v>
      </c>
      <c r="F1214" s="28" t="s">
        <v>3860</v>
      </c>
      <c r="G1214" s="29" t="s">
        <v>3861</v>
      </c>
      <c r="H1214" s="30">
        <v>6</v>
      </c>
      <c r="I1214" s="74"/>
    </row>
    <row r="1215" spans="1:9" s="4" customFormat="1" ht="30.95" customHeight="1" x14ac:dyDescent="0.15">
      <c r="A1215" s="224"/>
      <c r="B1215" s="226"/>
      <c r="C1215" s="272"/>
      <c r="D1215" s="141" t="s">
        <v>3862</v>
      </c>
      <c r="E1215" s="27" t="s">
        <v>252</v>
      </c>
      <c r="F1215" s="28" t="s">
        <v>3863</v>
      </c>
      <c r="G1215" s="29" t="s">
        <v>3864</v>
      </c>
      <c r="H1215" s="30">
        <v>6</v>
      </c>
      <c r="I1215" s="74"/>
    </row>
    <row r="1216" spans="1:9" s="4" customFormat="1" ht="30.95" customHeight="1" x14ac:dyDescent="0.15">
      <c r="A1216" s="224"/>
      <c r="B1216" s="226"/>
      <c r="C1216" s="272"/>
      <c r="D1216" s="141" t="s">
        <v>3865</v>
      </c>
      <c r="E1216" s="27" t="s">
        <v>256</v>
      </c>
      <c r="F1216" s="28" t="s">
        <v>3866</v>
      </c>
      <c r="G1216" s="29" t="s">
        <v>3867</v>
      </c>
      <c r="H1216" s="30">
        <v>2</v>
      </c>
      <c r="I1216" s="74"/>
    </row>
    <row r="1217" spans="1:9" s="4" customFormat="1" ht="30.95" customHeight="1" x14ac:dyDescent="0.15">
      <c r="A1217" s="224"/>
      <c r="B1217" s="226"/>
      <c r="C1217" s="28" t="s">
        <v>3868</v>
      </c>
      <c r="D1217" s="27" t="s">
        <v>3869</v>
      </c>
      <c r="E1217" s="27" t="s">
        <v>256</v>
      </c>
      <c r="F1217" s="28" t="s">
        <v>3870</v>
      </c>
      <c r="G1217" s="29" t="s">
        <v>3871</v>
      </c>
      <c r="H1217" s="30">
        <v>2</v>
      </c>
      <c r="I1217" s="74"/>
    </row>
    <row r="1218" spans="1:9" s="4" customFormat="1" ht="30.95" customHeight="1" x14ac:dyDescent="0.15">
      <c r="A1218" s="224"/>
      <c r="B1218" s="251" t="s">
        <v>189</v>
      </c>
      <c r="C1218" s="81" t="s">
        <v>3872</v>
      </c>
      <c r="D1218" s="26"/>
      <c r="E1218" s="27"/>
      <c r="F1218" s="28"/>
      <c r="G1218" s="29"/>
      <c r="H1218" s="36">
        <f>SUM(H1219:H1220,H1221,H1224)</f>
        <v>18</v>
      </c>
      <c r="I1218" s="74"/>
    </row>
    <row r="1219" spans="1:9" s="4" customFormat="1" ht="30.95" customHeight="1" x14ac:dyDescent="0.15">
      <c r="A1219" s="224"/>
      <c r="B1219" s="251"/>
      <c r="C1219" s="28" t="s">
        <v>3873</v>
      </c>
      <c r="D1219" s="27" t="s">
        <v>3874</v>
      </c>
      <c r="E1219" s="27" t="s">
        <v>252</v>
      </c>
      <c r="F1219" s="28" t="s">
        <v>3875</v>
      </c>
      <c r="G1219" s="29" t="s">
        <v>3876</v>
      </c>
      <c r="H1219" s="30">
        <v>6</v>
      </c>
      <c r="I1219" s="74"/>
    </row>
    <row r="1220" spans="1:9" s="4" customFormat="1" ht="30.95" customHeight="1" x14ac:dyDescent="0.15">
      <c r="A1220" s="224"/>
      <c r="B1220" s="251"/>
      <c r="C1220" s="28" t="s">
        <v>3877</v>
      </c>
      <c r="D1220" s="27" t="s">
        <v>3878</v>
      </c>
      <c r="E1220" s="27" t="s">
        <v>252</v>
      </c>
      <c r="F1220" s="28" t="s">
        <v>3879</v>
      </c>
      <c r="G1220" s="29" t="s">
        <v>3880</v>
      </c>
      <c r="H1220" s="30">
        <v>6</v>
      </c>
      <c r="I1220" s="74"/>
    </row>
    <row r="1221" spans="1:9" s="4" customFormat="1" ht="30.95" customHeight="1" x14ac:dyDescent="0.15">
      <c r="A1221" s="224"/>
      <c r="B1221" s="251"/>
      <c r="C1221" s="272" t="s">
        <v>3881</v>
      </c>
      <c r="D1221" s="26" t="s">
        <v>63</v>
      </c>
      <c r="E1221" s="27"/>
      <c r="F1221" s="28"/>
      <c r="G1221" s="29"/>
      <c r="H1221" s="36">
        <f>SUM(H1222:H1223)</f>
        <v>4</v>
      </c>
      <c r="I1221" s="74"/>
    </row>
    <row r="1222" spans="1:9" s="4" customFormat="1" ht="30.95" customHeight="1" x14ac:dyDescent="0.15">
      <c r="A1222" s="224"/>
      <c r="B1222" s="251"/>
      <c r="C1222" s="272"/>
      <c r="D1222" s="27" t="s">
        <v>3882</v>
      </c>
      <c r="E1222" s="27" t="s">
        <v>256</v>
      </c>
      <c r="F1222" s="28" t="s">
        <v>3883</v>
      </c>
      <c r="G1222" s="29" t="s">
        <v>3884</v>
      </c>
      <c r="H1222" s="30">
        <v>2</v>
      </c>
      <c r="I1222" s="74"/>
    </row>
    <row r="1223" spans="1:9" s="4" customFormat="1" ht="30.95" customHeight="1" x14ac:dyDescent="0.15">
      <c r="A1223" s="224"/>
      <c r="B1223" s="251"/>
      <c r="C1223" s="272"/>
      <c r="D1223" s="27" t="s">
        <v>3885</v>
      </c>
      <c r="E1223" s="27" t="s">
        <v>256</v>
      </c>
      <c r="F1223" s="28" t="s">
        <v>3886</v>
      </c>
      <c r="G1223" s="29" t="s">
        <v>3887</v>
      </c>
      <c r="H1223" s="30">
        <v>2</v>
      </c>
      <c r="I1223" s="74"/>
    </row>
    <row r="1224" spans="1:9" s="4" customFormat="1" ht="30.95" customHeight="1" x14ac:dyDescent="0.15">
      <c r="A1224" s="224"/>
      <c r="B1224" s="251"/>
      <c r="C1224" s="28" t="s">
        <v>3888</v>
      </c>
      <c r="D1224" s="27" t="s">
        <v>3889</v>
      </c>
      <c r="E1224" s="27" t="s">
        <v>256</v>
      </c>
      <c r="F1224" s="28" t="s">
        <v>3890</v>
      </c>
      <c r="G1224" s="29" t="s">
        <v>3891</v>
      </c>
      <c r="H1224" s="30">
        <v>2</v>
      </c>
      <c r="I1224" s="74"/>
    </row>
    <row r="1225" spans="1:9" s="4" customFormat="1" ht="30.95" customHeight="1" x14ac:dyDescent="0.15">
      <c r="A1225" s="224"/>
      <c r="B1225" s="234" t="s">
        <v>190</v>
      </c>
      <c r="C1225" s="81" t="s">
        <v>3892</v>
      </c>
      <c r="D1225" s="26"/>
      <c r="E1225" s="27"/>
      <c r="F1225" s="28"/>
      <c r="G1225" s="29"/>
      <c r="H1225" s="36">
        <f>SUM(H1226,H1229:H1233)</f>
        <v>14</v>
      </c>
      <c r="I1225" s="74"/>
    </row>
    <row r="1226" spans="1:9" s="4" customFormat="1" ht="30.95" customHeight="1" x14ac:dyDescent="0.15">
      <c r="A1226" s="224"/>
      <c r="B1226" s="234"/>
      <c r="C1226" s="272" t="s">
        <v>3893</v>
      </c>
      <c r="D1226" s="27" t="s">
        <v>63</v>
      </c>
      <c r="E1226" s="27"/>
      <c r="F1226" s="28"/>
      <c r="G1226" s="29"/>
      <c r="H1226" s="36">
        <f>SUM(H1227:H1228)</f>
        <v>4</v>
      </c>
      <c r="I1226" s="74"/>
    </row>
    <row r="1227" spans="1:9" s="4" customFormat="1" ht="30.95" customHeight="1" x14ac:dyDescent="0.15">
      <c r="A1227" s="224"/>
      <c r="B1227" s="234"/>
      <c r="C1227" s="272"/>
      <c r="D1227" s="27" t="s">
        <v>3894</v>
      </c>
      <c r="E1227" s="27" t="s">
        <v>256</v>
      </c>
      <c r="F1227" s="28" t="s">
        <v>3895</v>
      </c>
      <c r="G1227" s="29" t="s">
        <v>3896</v>
      </c>
      <c r="H1227" s="30">
        <v>2</v>
      </c>
      <c r="I1227" s="74"/>
    </row>
    <row r="1228" spans="1:9" s="4" customFormat="1" ht="30.95" customHeight="1" x14ac:dyDescent="0.15">
      <c r="A1228" s="224"/>
      <c r="B1228" s="234"/>
      <c r="C1228" s="272"/>
      <c r="D1228" s="27" t="s">
        <v>3897</v>
      </c>
      <c r="E1228" s="27" t="s">
        <v>256</v>
      </c>
      <c r="F1228" s="28" t="s">
        <v>3898</v>
      </c>
      <c r="G1228" s="29" t="s">
        <v>3899</v>
      </c>
      <c r="H1228" s="30">
        <v>2</v>
      </c>
      <c r="I1228" s="74"/>
    </row>
    <row r="1229" spans="1:9" s="4" customFormat="1" ht="30.95" customHeight="1" x14ac:dyDescent="0.15">
      <c r="A1229" s="224"/>
      <c r="B1229" s="234"/>
      <c r="C1229" s="28" t="s">
        <v>3900</v>
      </c>
      <c r="D1229" s="27" t="s">
        <v>3901</v>
      </c>
      <c r="E1229" s="27" t="s">
        <v>256</v>
      </c>
      <c r="F1229" s="28" t="s">
        <v>3902</v>
      </c>
      <c r="G1229" s="29" t="s">
        <v>3903</v>
      </c>
      <c r="H1229" s="30">
        <v>2</v>
      </c>
      <c r="I1229" s="74"/>
    </row>
    <row r="1230" spans="1:9" s="4" customFormat="1" ht="30.95" customHeight="1" x14ac:dyDescent="0.15">
      <c r="A1230" s="224"/>
      <c r="B1230" s="234"/>
      <c r="C1230" s="28" t="s">
        <v>3904</v>
      </c>
      <c r="D1230" s="27" t="s">
        <v>3905</v>
      </c>
      <c r="E1230" s="27" t="s">
        <v>256</v>
      </c>
      <c r="F1230" s="28" t="s">
        <v>3906</v>
      </c>
      <c r="G1230" s="29" t="s">
        <v>3907</v>
      </c>
      <c r="H1230" s="30">
        <v>2</v>
      </c>
      <c r="I1230" s="74"/>
    </row>
    <row r="1231" spans="1:9" s="4" customFormat="1" ht="30.95" customHeight="1" x14ac:dyDescent="0.15">
      <c r="A1231" s="224"/>
      <c r="B1231" s="234"/>
      <c r="C1231" s="28" t="s">
        <v>3908</v>
      </c>
      <c r="D1231" s="27" t="s">
        <v>3909</v>
      </c>
      <c r="E1231" s="27" t="s">
        <v>256</v>
      </c>
      <c r="F1231" s="28" t="s">
        <v>3910</v>
      </c>
      <c r="G1231" s="29" t="s">
        <v>3911</v>
      </c>
      <c r="H1231" s="30">
        <v>2</v>
      </c>
      <c r="I1231" s="74"/>
    </row>
    <row r="1232" spans="1:9" s="4" customFormat="1" ht="30.95" customHeight="1" x14ac:dyDescent="0.15">
      <c r="A1232" s="224"/>
      <c r="B1232" s="234"/>
      <c r="C1232" s="28" t="s">
        <v>3912</v>
      </c>
      <c r="D1232" s="27" t="s">
        <v>3913</v>
      </c>
      <c r="E1232" s="27" t="s">
        <v>256</v>
      </c>
      <c r="F1232" s="28" t="s">
        <v>3914</v>
      </c>
      <c r="G1232" s="29" t="s">
        <v>3915</v>
      </c>
      <c r="H1232" s="30">
        <v>2</v>
      </c>
      <c r="I1232" s="74"/>
    </row>
    <row r="1233" spans="1:9" s="4" customFormat="1" ht="30.95" customHeight="1" x14ac:dyDescent="0.15">
      <c r="A1233" s="224"/>
      <c r="B1233" s="234"/>
      <c r="C1233" s="28" t="s">
        <v>3916</v>
      </c>
      <c r="D1233" s="27" t="s">
        <v>3917</v>
      </c>
      <c r="E1233" s="27" t="s">
        <v>256</v>
      </c>
      <c r="F1233" s="28" t="s">
        <v>3918</v>
      </c>
      <c r="G1233" s="29" t="s">
        <v>3919</v>
      </c>
      <c r="H1233" s="30">
        <v>2</v>
      </c>
      <c r="I1233" s="74"/>
    </row>
    <row r="1234" spans="1:9" s="4" customFormat="1" ht="30.95" customHeight="1" x14ac:dyDescent="0.15">
      <c r="A1234" s="224"/>
      <c r="B1234" s="233" t="s">
        <v>191</v>
      </c>
      <c r="C1234" s="81" t="s">
        <v>3920</v>
      </c>
      <c r="D1234" s="26"/>
      <c r="E1234" s="27"/>
      <c r="F1234" s="28"/>
      <c r="G1234" s="29"/>
      <c r="H1234" s="36">
        <f>SUM(H1235,H1238:H1240,H1241,H1244:H1249)</f>
        <v>34</v>
      </c>
      <c r="I1234" s="74"/>
    </row>
    <row r="1235" spans="1:9" s="4" customFormat="1" ht="30.95" customHeight="1" x14ac:dyDescent="0.15">
      <c r="A1235" s="224"/>
      <c r="B1235" s="233"/>
      <c r="C1235" s="272" t="s">
        <v>3921</v>
      </c>
      <c r="D1235" s="26" t="s">
        <v>63</v>
      </c>
      <c r="E1235" s="27"/>
      <c r="F1235" s="28"/>
      <c r="G1235" s="29"/>
      <c r="H1235" s="36">
        <f>SUM(H1236:H1237)</f>
        <v>8</v>
      </c>
      <c r="I1235" s="74"/>
    </row>
    <row r="1236" spans="1:9" s="4" customFormat="1" ht="30.95" customHeight="1" x14ac:dyDescent="0.15">
      <c r="A1236" s="224"/>
      <c r="B1236" s="233"/>
      <c r="C1236" s="272"/>
      <c r="D1236" s="27" t="s">
        <v>3922</v>
      </c>
      <c r="E1236" s="27" t="s">
        <v>252</v>
      </c>
      <c r="F1236" s="28" t="s">
        <v>3923</v>
      </c>
      <c r="G1236" s="29" t="s">
        <v>3924</v>
      </c>
      <c r="H1236" s="30">
        <v>6</v>
      </c>
      <c r="I1236" s="74"/>
    </row>
    <row r="1237" spans="1:9" s="4" customFormat="1" ht="30.95" customHeight="1" x14ac:dyDescent="0.15">
      <c r="A1237" s="224"/>
      <c r="B1237" s="233"/>
      <c r="C1237" s="272"/>
      <c r="D1237" s="27" t="s">
        <v>3925</v>
      </c>
      <c r="E1237" s="27" t="s">
        <v>256</v>
      </c>
      <c r="F1237" s="28" t="s">
        <v>3926</v>
      </c>
      <c r="G1237" s="29" t="s">
        <v>3927</v>
      </c>
      <c r="H1237" s="30">
        <v>2</v>
      </c>
      <c r="I1237" s="74"/>
    </row>
    <row r="1238" spans="1:9" s="4" customFormat="1" ht="30.95" customHeight="1" x14ac:dyDescent="0.15">
      <c r="A1238" s="224"/>
      <c r="B1238" s="233"/>
      <c r="C1238" s="28" t="s">
        <v>3928</v>
      </c>
      <c r="D1238" s="27" t="s">
        <v>3929</v>
      </c>
      <c r="E1238" s="27" t="s">
        <v>252</v>
      </c>
      <c r="F1238" s="28" t="s">
        <v>3930</v>
      </c>
      <c r="G1238" s="29" t="s">
        <v>3931</v>
      </c>
      <c r="H1238" s="30">
        <v>6</v>
      </c>
      <c r="I1238" s="74"/>
    </row>
    <row r="1239" spans="1:9" s="4" customFormat="1" ht="30.95" customHeight="1" x14ac:dyDescent="0.15">
      <c r="A1239" s="224"/>
      <c r="B1239" s="233"/>
      <c r="C1239" s="28" t="s">
        <v>3932</v>
      </c>
      <c r="D1239" s="27" t="s">
        <v>3933</v>
      </c>
      <c r="E1239" s="27" t="s">
        <v>256</v>
      </c>
      <c r="F1239" s="28" t="s">
        <v>3934</v>
      </c>
      <c r="G1239" s="29" t="s">
        <v>3935</v>
      </c>
      <c r="H1239" s="30">
        <v>2</v>
      </c>
      <c r="I1239" s="74"/>
    </row>
    <row r="1240" spans="1:9" s="4" customFormat="1" ht="30.95" customHeight="1" x14ac:dyDescent="0.15">
      <c r="A1240" s="224"/>
      <c r="B1240" s="233"/>
      <c r="C1240" s="28" t="s">
        <v>3936</v>
      </c>
      <c r="D1240" s="27" t="s">
        <v>3937</v>
      </c>
      <c r="E1240" s="27" t="s">
        <v>256</v>
      </c>
      <c r="F1240" s="28" t="s">
        <v>3938</v>
      </c>
      <c r="G1240" s="29" t="s">
        <v>3939</v>
      </c>
      <c r="H1240" s="30">
        <v>2</v>
      </c>
      <c r="I1240" s="74"/>
    </row>
    <row r="1241" spans="1:9" s="4" customFormat="1" ht="30.95" customHeight="1" x14ac:dyDescent="0.15">
      <c r="A1241" s="224"/>
      <c r="B1241" s="233"/>
      <c r="C1241" s="272" t="s">
        <v>3940</v>
      </c>
      <c r="D1241" s="27" t="s">
        <v>63</v>
      </c>
      <c r="E1241" s="27"/>
      <c r="F1241" s="28"/>
      <c r="G1241" s="29"/>
      <c r="H1241" s="36">
        <f>SUM(H1242:H1243)</f>
        <v>4</v>
      </c>
      <c r="I1241" s="74"/>
    </row>
    <row r="1242" spans="1:9" s="4" customFormat="1" ht="30.95" customHeight="1" x14ac:dyDescent="0.15">
      <c r="A1242" s="224"/>
      <c r="B1242" s="233"/>
      <c r="C1242" s="272"/>
      <c r="D1242" s="27" t="s">
        <v>3941</v>
      </c>
      <c r="E1242" s="27" t="s">
        <v>256</v>
      </c>
      <c r="F1242" s="28" t="s">
        <v>3942</v>
      </c>
      <c r="G1242" s="29" t="s">
        <v>3943</v>
      </c>
      <c r="H1242" s="30">
        <v>2</v>
      </c>
      <c r="I1242" s="74"/>
    </row>
    <row r="1243" spans="1:9" s="4" customFormat="1" ht="30.95" customHeight="1" x14ac:dyDescent="0.15">
      <c r="A1243" s="224"/>
      <c r="B1243" s="233"/>
      <c r="C1243" s="272"/>
      <c r="D1243" s="27" t="s">
        <v>3944</v>
      </c>
      <c r="E1243" s="27" t="s">
        <v>256</v>
      </c>
      <c r="F1243" s="28" t="s">
        <v>3945</v>
      </c>
      <c r="G1243" s="29" t="s">
        <v>3946</v>
      </c>
      <c r="H1243" s="30">
        <v>2</v>
      </c>
      <c r="I1243" s="74"/>
    </row>
    <row r="1244" spans="1:9" s="4" customFormat="1" ht="30.95" customHeight="1" x14ac:dyDescent="0.15">
      <c r="A1244" s="224"/>
      <c r="B1244" s="233"/>
      <c r="C1244" s="28" t="s">
        <v>3947</v>
      </c>
      <c r="D1244" s="27" t="s">
        <v>3948</v>
      </c>
      <c r="E1244" s="27" t="s">
        <v>256</v>
      </c>
      <c r="F1244" s="28" t="s">
        <v>3949</v>
      </c>
      <c r="G1244" s="29" t="s">
        <v>3950</v>
      </c>
      <c r="H1244" s="30">
        <v>2</v>
      </c>
      <c r="I1244" s="74"/>
    </row>
    <row r="1245" spans="1:9" s="4" customFormat="1" ht="30.95" customHeight="1" x14ac:dyDescent="0.15">
      <c r="A1245" s="224"/>
      <c r="B1245" s="233"/>
      <c r="C1245" s="28" t="s">
        <v>3951</v>
      </c>
      <c r="D1245" s="27" t="s">
        <v>3952</v>
      </c>
      <c r="E1245" s="27" t="s">
        <v>256</v>
      </c>
      <c r="F1245" s="28" t="s">
        <v>3953</v>
      </c>
      <c r="G1245" s="29" t="s">
        <v>3954</v>
      </c>
      <c r="H1245" s="30">
        <v>2</v>
      </c>
      <c r="I1245" s="74"/>
    </row>
    <row r="1246" spans="1:9" s="4" customFormat="1" ht="30.95" customHeight="1" x14ac:dyDescent="0.15">
      <c r="A1246" s="224"/>
      <c r="B1246" s="233"/>
      <c r="C1246" s="28" t="s">
        <v>3955</v>
      </c>
      <c r="D1246" s="27" t="s">
        <v>3956</v>
      </c>
      <c r="E1246" s="27" t="s">
        <v>256</v>
      </c>
      <c r="F1246" s="28" t="s">
        <v>3957</v>
      </c>
      <c r="G1246" s="29" t="s">
        <v>3958</v>
      </c>
      <c r="H1246" s="30">
        <v>2</v>
      </c>
      <c r="I1246" s="74"/>
    </row>
    <row r="1247" spans="1:9" s="4" customFormat="1" ht="30.95" customHeight="1" x14ac:dyDescent="0.15">
      <c r="A1247" s="224"/>
      <c r="B1247" s="233"/>
      <c r="C1247" s="28" t="s">
        <v>3959</v>
      </c>
      <c r="D1247" s="27" t="s">
        <v>3960</v>
      </c>
      <c r="E1247" s="27" t="s">
        <v>256</v>
      </c>
      <c r="F1247" s="28" t="s">
        <v>3961</v>
      </c>
      <c r="G1247" s="29" t="s">
        <v>3962</v>
      </c>
      <c r="H1247" s="30">
        <v>2</v>
      </c>
      <c r="I1247" s="74"/>
    </row>
    <row r="1248" spans="1:9" s="4" customFormat="1" ht="30.95" customHeight="1" x14ac:dyDescent="0.15">
      <c r="A1248" s="224"/>
      <c r="B1248" s="233"/>
      <c r="C1248" s="28" t="s">
        <v>3963</v>
      </c>
      <c r="D1248" s="27" t="s">
        <v>3964</v>
      </c>
      <c r="E1248" s="27" t="s">
        <v>256</v>
      </c>
      <c r="F1248" s="28" t="s">
        <v>3965</v>
      </c>
      <c r="G1248" s="29" t="s">
        <v>3966</v>
      </c>
      <c r="H1248" s="30">
        <v>2</v>
      </c>
      <c r="I1248" s="74"/>
    </row>
    <row r="1249" spans="1:9" s="4" customFormat="1" ht="30.95" customHeight="1" x14ac:dyDescent="0.15">
      <c r="A1249" s="224"/>
      <c r="B1249" s="233"/>
      <c r="C1249" s="28" t="s">
        <v>3967</v>
      </c>
      <c r="D1249" s="27" t="s">
        <v>3968</v>
      </c>
      <c r="E1249" s="27" t="s">
        <v>256</v>
      </c>
      <c r="F1249" s="28" t="s">
        <v>3969</v>
      </c>
      <c r="G1249" s="29" t="s">
        <v>3970</v>
      </c>
      <c r="H1249" s="30">
        <v>2</v>
      </c>
      <c r="I1249" s="74"/>
    </row>
    <row r="1250" spans="1:9" s="4" customFormat="1" ht="30.95" customHeight="1" x14ac:dyDescent="0.15">
      <c r="A1250" s="224" t="s">
        <v>215</v>
      </c>
      <c r="B1250" s="216" t="s">
        <v>216</v>
      </c>
      <c r="C1250" s="217"/>
      <c r="D1250" s="70"/>
      <c r="E1250" s="71"/>
      <c r="F1250" s="54"/>
      <c r="G1250" s="72"/>
      <c r="H1250" s="73">
        <f>H1251+H1291+H1300+H1303+H1306+H1313+H1317+H1321+H1327+H1333+H1339+H1342+H1346+H1350</f>
        <v>218</v>
      </c>
      <c r="I1250" s="74"/>
    </row>
    <row r="1251" spans="1:9" s="4" customFormat="1" ht="30.95" customHeight="1" x14ac:dyDescent="0.15">
      <c r="A1251" s="224"/>
      <c r="B1251" s="224" t="s">
        <v>217</v>
      </c>
      <c r="C1251" s="19" t="s">
        <v>712</v>
      </c>
      <c r="D1251" s="71"/>
      <c r="E1251" s="71"/>
      <c r="F1251" s="54"/>
      <c r="G1251" s="72"/>
      <c r="H1251" s="36">
        <f>SUM(H1252,H1263,H1266,H1269,H1272,H1273,H1276,H1279,H1283,H1286:H1290)</f>
        <v>82</v>
      </c>
      <c r="I1251" s="74"/>
    </row>
    <row r="1252" spans="1:9" s="4" customFormat="1" ht="30.95" customHeight="1" x14ac:dyDescent="0.15">
      <c r="A1252" s="224"/>
      <c r="B1252" s="224"/>
      <c r="C1252" s="253" t="s">
        <v>3971</v>
      </c>
      <c r="D1252" s="33" t="s">
        <v>63</v>
      </c>
      <c r="E1252" s="33"/>
      <c r="F1252" s="34"/>
      <c r="G1252" s="35"/>
      <c r="H1252" s="36">
        <f>SUM(H1253:H1262)</f>
        <v>24</v>
      </c>
      <c r="I1252" s="74"/>
    </row>
    <row r="1253" spans="1:9" s="4" customFormat="1" ht="30.95" customHeight="1" x14ac:dyDescent="0.15">
      <c r="A1253" s="224"/>
      <c r="B1253" s="224"/>
      <c r="C1253" s="253"/>
      <c r="D1253" s="27" t="s">
        <v>3972</v>
      </c>
      <c r="E1253" s="27" t="s">
        <v>252</v>
      </c>
      <c r="F1253" s="28" t="s">
        <v>3973</v>
      </c>
      <c r="G1253" s="29" t="s">
        <v>3974</v>
      </c>
      <c r="H1253" s="30">
        <v>6</v>
      </c>
      <c r="I1253" s="74"/>
    </row>
    <row r="1254" spans="1:9" s="4" customFormat="1" ht="30.95" customHeight="1" x14ac:dyDescent="0.15">
      <c r="A1254" s="224"/>
      <c r="B1254" s="224"/>
      <c r="C1254" s="253"/>
      <c r="D1254" s="27" t="s">
        <v>3975</v>
      </c>
      <c r="E1254" s="27" t="s">
        <v>256</v>
      </c>
      <c r="F1254" s="28" t="s">
        <v>3976</v>
      </c>
      <c r="G1254" s="29" t="s">
        <v>3977</v>
      </c>
      <c r="H1254" s="30">
        <v>2</v>
      </c>
      <c r="I1254" s="74"/>
    </row>
    <row r="1255" spans="1:9" s="4" customFormat="1" ht="30.95" customHeight="1" x14ac:dyDescent="0.15">
      <c r="A1255" s="224"/>
      <c r="B1255" s="224"/>
      <c r="C1255" s="253"/>
      <c r="D1255" s="27" t="s">
        <v>3978</v>
      </c>
      <c r="E1255" s="27" t="s">
        <v>256</v>
      </c>
      <c r="F1255" s="28" t="s">
        <v>3979</v>
      </c>
      <c r="G1255" s="29" t="s">
        <v>3980</v>
      </c>
      <c r="H1255" s="30">
        <v>2</v>
      </c>
      <c r="I1255" s="74"/>
    </row>
    <row r="1256" spans="1:9" s="4" customFormat="1" ht="30.95" customHeight="1" x14ac:dyDescent="0.15">
      <c r="A1256" s="224"/>
      <c r="B1256" s="224"/>
      <c r="C1256" s="253"/>
      <c r="D1256" s="27" t="s">
        <v>3981</v>
      </c>
      <c r="E1256" s="27" t="s">
        <v>256</v>
      </c>
      <c r="F1256" s="28" t="s">
        <v>3982</v>
      </c>
      <c r="G1256" s="29" t="s">
        <v>3983</v>
      </c>
      <c r="H1256" s="30">
        <v>2</v>
      </c>
      <c r="I1256" s="74"/>
    </row>
    <row r="1257" spans="1:9" s="4" customFormat="1" ht="30.95" customHeight="1" x14ac:dyDescent="0.15">
      <c r="A1257" s="224"/>
      <c r="B1257" s="224"/>
      <c r="C1257" s="253"/>
      <c r="D1257" s="27" t="s">
        <v>3984</v>
      </c>
      <c r="E1257" s="27" t="s">
        <v>256</v>
      </c>
      <c r="F1257" s="28" t="s">
        <v>3985</v>
      </c>
      <c r="G1257" s="29" t="s">
        <v>3986</v>
      </c>
      <c r="H1257" s="30">
        <v>2</v>
      </c>
      <c r="I1257" s="74"/>
    </row>
    <row r="1258" spans="1:9" s="4" customFormat="1" ht="30.95" customHeight="1" x14ac:dyDescent="0.15">
      <c r="A1258" s="224"/>
      <c r="B1258" s="224"/>
      <c r="C1258" s="253"/>
      <c r="D1258" s="27" t="s">
        <v>3987</v>
      </c>
      <c r="E1258" s="27" t="s">
        <v>256</v>
      </c>
      <c r="F1258" s="28" t="s">
        <v>3988</v>
      </c>
      <c r="G1258" s="29" t="s">
        <v>3989</v>
      </c>
      <c r="H1258" s="30">
        <v>2</v>
      </c>
      <c r="I1258" s="74"/>
    </row>
    <row r="1259" spans="1:9" s="4" customFormat="1" ht="30.95" customHeight="1" x14ac:dyDescent="0.15">
      <c r="A1259" s="224"/>
      <c r="B1259" s="224"/>
      <c r="C1259" s="253"/>
      <c r="D1259" s="27" t="s">
        <v>3990</v>
      </c>
      <c r="E1259" s="27" t="s">
        <v>256</v>
      </c>
      <c r="F1259" s="28" t="s">
        <v>3991</v>
      </c>
      <c r="G1259" s="29" t="s">
        <v>3992</v>
      </c>
      <c r="H1259" s="30">
        <v>2</v>
      </c>
      <c r="I1259" s="74"/>
    </row>
    <row r="1260" spans="1:9" s="4" customFormat="1" ht="30.95" customHeight="1" x14ac:dyDescent="0.15">
      <c r="A1260" s="224"/>
      <c r="B1260" s="224"/>
      <c r="C1260" s="253"/>
      <c r="D1260" s="27" t="s">
        <v>3993</v>
      </c>
      <c r="E1260" s="27" t="s">
        <v>256</v>
      </c>
      <c r="F1260" s="28" t="s">
        <v>3994</v>
      </c>
      <c r="G1260" s="29" t="s">
        <v>3995</v>
      </c>
      <c r="H1260" s="30">
        <v>2</v>
      </c>
      <c r="I1260" s="74"/>
    </row>
    <row r="1261" spans="1:9" s="4" customFormat="1" ht="30.95" customHeight="1" x14ac:dyDescent="0.15">
      <c r="A1261" s="224"/>
      <c r="B1261" s="224"/>
      <c r="C1261" s="253"/>
      <c r="D1261" s="27" t="s">
        <v>3996</v>
      </c>
      <c r="E1261" s="27" t="s">
        <v>256</v>
      </c>
      <c r="F1261" s="28" t="s">
        <v>3997</v>
      </c>
      <c r="G1261" s="29" t="s">
        <v>3998</v>
      </c>
      <c r="H1261" s="30">
        <v>2</v>
      </c>
      <c r="I1261" s="74"/>
    </row>
    <row r="1262" spans="1:9" s="4" customFormat="1" ht="30.95" customHeight="1" x14ac:dyDescent="0.15">
      <c r="A1262" s="224"/>
      <c r="B1262" s="224"/>
      <c r="C1262" s="253"/>
      <c r="D1262" s="27" t="s">
        <v>3999</v>
      </c>
      <c r="E1262" s="27" t="s">
        <v>256</v>
      </c>
      <c r="F1262" s="28" t="s">
        <v>4000</v>
      </c>
      <c r="G1262" s="29" t="s">
        <v>4001</v>
      </c>
      <c r="H1262" s="30">
        <v>2</v>
      </c>
      <c r="I1262" s="74"/>
    </row>
    <row r="1263" spans="1:9" s="4" customFormat="1" ht="30.95" customHeight="1" x14ac:dyDescent="0.15">
      <c r="A1263" s="224"/>
      <c r="B1263" s="224"/>
      <c r="C1263" s="272" t="s">
        <v>4002</v>
      </c>
      <c r="D1263" s="20" t="s">
        <v>63</v>
      </c>
      <c r="E1263" s="20"/>
      <c r="F1263" s="19"/>
      <c r="G1263" s="23"/>
      <c r="H1263" s="36">
        <f>SUM(H1264:H1265)</f>
        <v>12</v>
      </c>
      <c r="I1263" s="74"/>
    </row>
    <row r="1264" spans="1:9" s="4" customFormat="1" ht="30.95" customHeight="1" x14ac:dyDescent="0.15">
      <c r="A1264" s="224"/>
      <c r="B1264" s="224"/>
      <c r="C1264" s="272"/>
      <c r="D1264" s="27" t="s">
        <v>4003</v>
      </c>
      <c r="E1264" s="27" t="s">
        <v>252</v>
      </c>
      <c r="F1264" s="28" t="s">
        <v>4004</v>
      </c>
      <c r="G1264" s="29" t="s">
        <v>4005</v>
      </c>
      <c r="H1264" s="30">
        <v>6</v>
      </c>
      <c r="I1264" s="74"/>
    </row>
    <row r="1265" spans="1:9" s="4" customFormat="1" ht="30.95" customHeight="1" x14ac:dyDescent="0.15">
      <c r="A1265" s="224"/>
      <c r="B1265" s="224"/>
      <c r="C1265" s="272"/>
      <c r="D1265" s="27" t="s">
        <v>4006</v>
      </c>
      <c r="E1265" s="27" t="s">
        <v>252</v>
      </c>
      <c r="F1265" s="28" t="s">
        <v>4007</v>
      </c>
      <c r="G1265" s="29" t="s">
        <v>4008</v>
      </c>
      <c r="H1265" s="30">
        <v>6</v>
      </c>
      <c r="I1265" s="74"/>
    </row>
    <row r="1266" spans="1:9" s="4" customFormat="1" ht="30.95" customHeight="1" x14ac:dyDescent="0.15">
      <c r="A1266" s="224"/>
      <c r="B1266" s="224"/>
      <c r="C1266" s="272" t="s">
        <v>4009</v>
      </c>
      <c r="D1266" s="33" t="s">
        <v>63</v>
      </c>
      <c r="E1266" s="33"/>
      <c r="F1266" s="34"/>
      <c r="G1266" s="35"/>
      <c r="H1266" s="24">
        <f>SUM(H1267:H1268)</f>
        <v>8</v>
      </c>
      <c r="I1266" s="74"/>
    </row>
    <row r="1267" spans="1:9" s="4" customFormat="1" ht="30.95" customHeight="1" x14ac:dyDescent="0.15">
      <c r="A1267" s="224"/>
      <c r="B1267" s="224"/>
      <c r="C1267" s="272"/>
      <c r="D1267" s="27" t="s">
        <v>4010</v>
      </c>
      <c r="E1267" s="27" t="s">
        <v>252</v>
      </c>
      <c r="F1267" s="28" t="s">
        <v>4011</v>
      </c>
      <c r="G1267" s="29" t="s">
        <v>4012</v>
      </c>
      <c r="H1267" s="30">
        <v>6</v>
      </c>
      <c r="I1267" s="74"/>
    </row>
    <row r="1268" spans="1:9" s="4" customFormat="1" ht="30.95" customHeight="1" x14ac:dyDescent="0.15">
      <c r="A1268" s="224"/>
      <c r="B1268" s="224"/>
      <c r="C1268" s="272"/>
      <c r="D1268" s="27" t="s">
        <v>4013</v>
      </c>
      <c r="E1268" s="27" t="s">
        <v>256</v>
      </c>
      <c r="F1268" s="28" t="s">
        <v>4014</v>
      </c>
      <c r="G1268" s="29" t="s">
        <v>4015</v>
      </c>
      <c r="H1268" s="30">
        <v>2</v>
      </c>
      <c r="I1268" s="74"/>
    </row>
    <row r="1269" spans="1:9" s="4" customFormat="1" ht="30.95" customHeight="1" x14ac:dyDescent="0.15">
      <c r="A1269" s="224"/>
      <c r="B1269" s="224"/>
      <c r="C1269" s="272" t="s">
        <v>4016</v>
      </c>
      <c r="D1269" s="33" t="s">
        <v>63</v>
      </c>
      <c r="E1269" s="33"/>
      <c r="F1269" s="34"/>
      <c r="G1269" s="35"/>
      <c r="H1269" s="36">
        <f>SUM(H1270:H1271)</f>
        <v>8</v>
      </c>
      <c r="I1269" s="74"/>
    </row>
    <row r="1270" spans="1:9" s="4" customFormat="1" ht="30.95" customHeight="1" x14ac:dyDescent="0.15">
      <c r="A1270" s="224"/>
      <c r="B1270" s="224"/>
      <c r="C1270" s="272"/>
      <c r="D1270" s="27" t="s">
        <v>4017</v>
      </c>
      <c r="E1270" s="27" t="s">
        <v>252</v>
      </c>
      <c r="F1270" s="28" t="s">
        <v>4018</v>
      </c>
      <c r="G1270" s="29" t="s">
        <v>4019</v>
      </c>
      <c r="H1270" s="30">
        <v>6</v>
      </c>
      <c r="I1270" s="74"/>
    </row>
    <row r="1271" spans="1:9" s="4" customFormat="1" ht="30.95" customHeight="1" x14ac:dyDescent="0.15">
      <c r="A1271" s="224"/>
      <c r="B1271" s="224"/>
      <c r="C1271" s="272"/>
      <c r="D1271" s="27" t="s">
        <v>4020</v>
      </c>
      <c r="E1271" s="27" t="s">
        <v>256</v>
      </c>
      <c r="F1271" s="28" t="s">
        <v>4021</v>
      </c>
      <c r="G1271" s="29" t="s">
        <v>4022</v>
      </c>
      <c r="H1271" s="30">
        <v>2</v>
      </c>
      <c r="I1271" s="74"/>
    </row>
    <row r="1272" spans="1:9" s="4" customFormat="1" ht="30.95" customHeight="1" x14ac:dyDescent="0.15">
      <c r="A1272" s="224"/>
      <c r="B1272" s="224"/>
      <c r="C1272" s="28" t="s">
        <v>4023</v>
      </c>
      <c r="D1272" s="27" t="s">
        <v>4024</v>
      </c>
      <c r="E1272" s="27" t="s">
        <v>256</v>
      </c>
      <c r="F1272" s="28" t="s">
        <v>4025</v>
      </c>
      <c r="G1272" s="29" t="s">
        <v>4026</v>
      </c>
      <c r="H1272" s="30">
        <v>2</v>
      </c>
      <c r="I1272" s="74"/>
    </row>
    <row r="1273" spans="1:9" s="4" customFormat="1" ht="30.95" customHeight="1" x14ac:dyDescent="0.15">
      <c r="A1273" s="224"/>
      <c r="B1273" s="224"/>
      <c r="C1273" s="272" t="s">
        <v>4027</v>
      </c>
      <c r="D1273" s="33" t="s">
        <v>63</v>
      </c>
      <c r="E1273" s="33"/>
      <c r="F1273" s="34"/>
      <c r="G1273" s="35"/>
      <c r="H1273" s="36">
        <f>SUM(H1274:H1275)</f>
        <v>4</v>
      </c>
      <c r="I1273" s="74"/>
    </row>
    <row r="1274" spans="1:9" s="4" customFormat="1" ht="30.95" customHeight="1" x14ac:dyDescent="0.15">
      <c r="A1274" s="224"/>
      <c r="B1274" s="224"/>
      <c r="C1274" s="272"/>
      <c r="D1274" s="27" t="s">
        <v>4028</v>
      </c>
      <c r="E1274" s="27" t="s">
        <v>256</v>
      </c>
      <c r="F1274" s="28" t="s">
        <v>4029</v>
      </c>
      <c r="G1274" s="29" t="s">
        <v>4030</v>
      </c>
      <c r="H1274" s="30">
        <v>2</v>
      </c>
      <c r="I1274" s="74"/>
    </row>
    <row r="1275" spans="1:9" s="4" customFormat="1" ht="30.95" customHeight="1" x14ac:dyDescent="0.15">
      <c r="A1275" s="224"/>
      <c r="B1275" s="224"/>
      <c r="C1275" s="272"/>
      <c r="D1275" s="27" t="s">
        <v>4031</v>
      </c>
      <c r="E1275" s="27" t="s">
        <v>256</v>
      </c>
      <c r="F1275" s="28" t="s">
        <v>4032</v>
      </c>
      <c r="G1275" s="29" t="s">
        <v>4033</v>
      </c>
      <c r="H1275" s="30">
        <v>2</v>
      </c>
      <c r="I1275" s="74"/>
    </row>
    <row r="1276" spans="1:9" s="4" customFormat="1" ht="30.95" customHeight="1" x14ac:dyDescent="0.15">
      <c r="A1276" s="224"/>
      <c r="B1276" s="224"/>
      <c r="C1276" s="272" t="s">
        <v>4034</v>
      </c>
      <c r="D1276" s="33" t="s">
        <v>63</v>
      </c>
      <c r="E1276" s="33"/>
      <c r="F1276" s="34"/>
      <c r="G1276" s="35"/>
      <c r="H1276" s="36">
        <f>SUM(H1277:H1278)</f>
        <v>4</v>
      </c>
      <c r="I1276" s="74"/>
    </row>
    <row r="1277" spans="1:9" s="4" customFormat="1" ht="30.95" customHeight="1" x14ac:dyDescent="0.15">
      <c r="A1277" s="224"/>
      <c r="B1277" s="224"/>
      <c r="C1277" s="272"/>
      <c r="D1277" s="27" t="s">
        <v>4035</v>
      </c>
      <c r="E1277" s="27" t="s">
        <v>256</v>
      </c>
      <c r="F1277" s="28" t="s">
        <v>4036</v>
      </c>
      <c r="G1277" s="29" t="s">
        <v>4037</v>
      </c>
      <c r="H1277" s="30">
        <v>2</v>
      </c>
      <c r="I1277" s="74"/>
    </row>
    <row r="1278" spans="1:9" s="4" customFormat="1" ht="30.95" customHeight="1" x14ac:dyDescent="0.15">
      <c r="A1278" s="224"/>
      <c r="B1278" s="224"/>
      <c r="C1278" s="272"/>
      <c r="D1278" s="27" t="s">
        <v>4038</v>
      </c>
      <c r="E1278" s="27" t="s">
        <v>256</v>
      </c>
      <c r="F1278" s="28" t="s">
        <v>4039</v>
      </c>
      <c r="G1278" s="29" t="s">
        <v>4040</v>
      </c>
      <c r="H1278" s="30">
        <v>2</v>
      </c>
      <c r="I1278" s="74"/>
    </row>
    <row r="1279" spans="1:9" s="4" customFormat="1" ht="30.95" customHeight="1" x14ac:dyDescent="0.15">
      <c r="A1279" s="224"/>
      <c r="B1279" s="224"/>
      <c r="C1279" s="272" t="s">
        <v>4041</v>
      </c>
      <c r="D1279" s="33" t="s">
        <v>63</v>
      </c>
      <c r="E1279" s="33"/>
      <c r="F1279" s="34"/>
      <c r="G1279" s="35"/>
      <c r="H1279" s="36">
        <f>SUM(H1280:H1282)</f>
        <v>6</v>
      </c>
      <c r="I1279" s="74"/>
    </row>
    <row r="1280" spans="1:9" s="4" customFormat="1" ht="30.95" customHeight="1" x14ac:dyDescent="0.15">
      <c r="A1280" s="224"/>
      <c r="B1280" s="224"/>
      <c r="C1280" s="272"/>
      <c r="D1280" s="27" t="s">
        <v>4042</v>
      </c>
      <c r="E1280" s="27" t="s">
        <v>256</v>
      </c>
      <c r="F1280" s="28" t="s">
        <v>4043</v>
      </c>
      <c r="G1280" s="29" t="s">
        <v>4044</v>
      </c>
      <c r="H1280" s="30">
        <v>2</v>
      </c>
      <c r="I1280" s="74"/>
    </row>
    <row r="1281" spans="1:9" s="4" customFormat="1" ht="30.95" customHeight="1" x14ac:dyDescent="0.15">
      <c r="A1281" s="224"/>
      <c r="B1281" s="224"/>
      <c r="C1281" s="272"/>
      <c r="D1281" s="27" t="s">
        <v>4045</v>
      </c>
      <c r="E1281" s="27" t="s">
        <v>256</v>
      </c>
      <c r="F1281" s="28" t="s">
        <v>4046</v>
      </c>
      <c r="G1281" s="29" t="s">
        <v>4047</v>
      </c>
      <c r="H1281" s="30">
        <v>2</v>
      </c>
      <c r="I1281" s="74"/>
    </row>
    <row r="1282" spans="1:9" s="4" customFormat="1" ht="30.95" customHeight="1" x14ac:dyDescent="0.15">
      <c r="A1282" s="224"/>
      <c r="B1282" s="224"/>
      <c r="C1282" s="272"/>
      <c r="D1282" s="27" t="s">
        <v>4048</v>
      </c>
      <c r="E1282" s="27" t="s">
        <v>256</v>
      </c>
      <c r="F1282" s="28" t="s">
        <v>4049</v>
      </c>
      <c r="G1282" s="29" t="s">
        <v>4050</v>
      </c>
      <c r="H1282" s="30">
        <v>2</v>
      </c>
      <c r="I1282" s="74"/>
    </row>
    <row r="1283" spans="1:9" s="4" customFormat="1" ht="30.95" customHeight="1" x14ac:dyDescent="0.15">
      <c r="A1283" s="224"/>
      <c r="B1283" s="224"/>
      <c r="C1283" s="272" t="s">
        <v>4051</v>
      </c>
      <c r="D1283" s="33" t="s">
        <v>63</v>
      </c>
      <c r="E1283" s="33"/>
      <c r="F1283" s="34"/>
      <c r="G1283" s="35"/>
      <c r="H1283" s="36">
        <f>SUM(H1284:H1285)</f>
        <v>4</v>
      </c>
      <c r="I1283" s="74"/>
    </row>
    <row r="1284" spans="1:9" s="4" customFormat="1" ht="30.95" customHeight="1" x14ac:dyDescent="0.15">
      <c r="A1284" s="224"/>
      <c r="B1284" s="224"/>
      <c r="C1284" s="272"/>
      <c r="D1284" s="27" t="s">
        <v>4052</v>
      </c>
      <c r="E1284" s="27" t="s">
        <v>256</v>
      </c>
      <c r="F1284" s="28" t="s">
        <v>4053</v>
      </c>
      <c r="G1284" s="29" t="s">
        <v>4054</v>
      </c>
      <c r="H1284" s="30">
        <v>2</v>
      </c>
      <c r="I1284" s="74"/>
    </row>
    <row r="1285" spans="1:9" s="4" customFormat="1" ht="30.95" customHeight="1" x14ac:dyDescent="0.15">
      <c r="A1285" s="224"/>
      <c r="B1285" s="224"/>
      <c r="C1285" s="272"/>
      <c r="D1285" s="27" t="s">
        <v>4055</v>
      </c>
      <c r="E1285" s="27" t="s">
        <v>256</v>
      </c>
      <c r="F1285" s="28" t="s">
        <v>4056</v>
      </c>
      <c r="G1285" s="29" t="s">
        <v>4057</v>
      </c>
      <c r="H1285" s="30">
        <v>2</v>
      </c>
      <c r="I1285" s="74"/>
    </row>
    <row r="1286" spans="1:9" s="4" customFormat="1" ht="30.95" customHeight="1" x14ac:dyDescent="0.15">
      <c r="A1286" s="224"/>
      <c r="B1286" s="224"/>
      <c r="C1286" s="28" t="s">
        <v>4058</v>
      </c>
      <c r="D1286" s="27" t="s">
        <v>4059</v>
      </c>
      <c r="E1286" s="27" t="s">
        <v>256</v>
      </c>
      <c r="F1286" s="28" t="s">
        <v>4060</v>
      </c>
      <c r="G1286" s="29" t="s">
        <v>4061</v>
      </c>
      <c r="H1286" s="30">
        <v>2</v>
      </c>
      <c r="I1286" s="74"/>
    </row>
    <row r="1287" spans="1:9" s="4" customFormat="1" ht="30.95" customHeight="1" x14ac:dyDescent="0.15">
      <c r="A1287" s="224"/>
      <c r="B1287" s="224"/>
      <c r="C1287" s="28" t="s">
        <v>4062</v>
      </c>
      <c r="D1287" s="27" t="s">
        <v>4063</v>
      </c>
      <c r="E1287" s="27" t="s">
        <v>256</v>
      </c>
      <c r="F1287" s="28" t="s">
        <v>4064</v>
      </c>
      <c r="G1287" s="29" t="s">
        <v>4065</v>
      </c>
      <c r="H1287" s="30">
        <v>2</v>
      </c>
      <c r="I1287" s="74"/>
    </row>
    <row r="1288" spans="1:9" s="4" customFormat="1" ht="30.95" customHeight="1" x14ac:dyDescent="0.15">
      <c r="A1288" s="224"/>
      <c r="B1288" s="224"/>
      <c r="C1288" s="28" t="s">
        <v>4066</v>
      </c>
      <c r="D1288" s="27" t="s">
        <v>4067</v>
      </c>
      <c r="E1288" s="27" t="s">
        <v>256</v>
      </c>
      <c r="F1288" s="28" t="s">
        <v>4068</v>
      </c>
      <c r="G1288" s="29" t="s">
        <v>4069</v>
      </c>
      <c r="H1288" s="30">
        <v>2</v>
      </c>
      <c r="I1288" s="74"/>
    </row>
    <row r="1289" spans="1:9" s="4" customFormat="1" ht="30.95" customHeight="1" x14ac:dyDescent="0.15">
      <c r="A1289" s="224"/>
      <c r="B1289" s="224"/>
      <c r="C1289" s="28" t="s">
        <v>4070</v>
      </c>
      <c r="D1289" s="27" t="s">
        <v>4071</v>
      </c>
      <c r="E1289" s="27" t="s">
        <v>256</v>
      </c>
      <c r="F1289" s="28" t="s">
        <v>4072</v>
      </c>
      <c r="G1289" s="29" t="s">
        <v>4073</v>
      </c>
      <c r="H1289" s="30">
        <v>2</v>
      </c>
      <c r="I1289" s="74"/>
    </row>
    <row r="1290" spans="1:9" s="4" customFormat="1" ht="30.95" customHeight="1" x14ac:dyDescent="0.15">
      <c r="A1290" s="224"/>
      <c r="B1290" s="224"/>
      <c r="C1290" s="28" t="s">
        <v>4074</v>
      </c>
      <c r="D1290" s="27" t="s">
        <v>4075</v>
      </c>
      <c r="E1290" s="27" t="s">
        <v>256</v>
      </c>
      <c r="F1290" s="28" t="s">
        <v>4076</v>
      </c>
      <c r="G1290" s="29" t="s">
        <v>4077</v>
      </c>
      <c r="H1290" s="30">
        <v>2</v>
      </c>
      <c r="I1290" s="74"/>
    </row>
    <row r="1291" spans="1:9" s="4" customFormat="1" ht="30.95" customHeight="1" x14ac:dyDescent="0.15">
      <c r="A1291" s="224"/>
      <c r="B1291" s="233" t="s">
        <v>218</v>
      </c>
      <c r="C1291" s="81" t="s">
        <v>4078</v>
      </c>
      <c r="D1291" s="26"/>
      <c r="E1291" s="27"/>
      <c r="F1291" s="61"/>
      <c r="G1291" s="110"/>
      <c r="H1291" s="36">
        <f>SUM(H1292:H1299)</f>
        <v>20</v>
      </c>
      <c r="I1291" s="74"/>
    </row>
    <row r="1292" spans="1:9" s="4" customFormat="1" ht="30.95" customHeight="1" x14ac:dyDescent="0.15">
      <c r="A1292" s="224"/>
      <c r="B1292" s="233"/>
      <c r="C1292" s="28" t="s">
        <v>4079</v>
      </c>
      <c r="D1292" s="27" t="s">
        <v>4080</v>
      </c>
      <c r="E1292" s="27" t="s">
        <v>252</v>
      </c>
      <c r="F1292" s="28" t="s">
        <v>4081</v>
      </c>
      <c r="G1292" s="29" t="s">
        <v>4082</v>
      </c>
      <c r="H1292" s="30">
        <v>6</v>
      </c>
      <c r="I1292" s="74"/>
    </row>
    <row r="1293" spans="1:9" s="4" customFormat="1" ht="30.95" customHeight="1" x14ac:dyDescent="0.15">
      <c r="A1293" s="224"/>
      <c r="B1293" s="233"/>
      <c r="C1293" s="28" t="s">
        <v>4083</v>
      </c>
      <c r="D1293" s="27" t="s">
        <v>4084</v>
      </c>
      <c r="E1293" s="27" t="s">
        <v>256</v>
      </c>
      <c r="F1293" s="28" t="s">
        <v>4085</v>
      </c>
      <c r="G1293" s="29" t="s">
        <v>4086</v>
      </c>
      <c r="H1293" s="30">
        <v>2</v>
      </c>
      <c r="I1293" s="74"/>
    </row>
    <row r="1294" spans="1:9" s="4" customFormat="1" ht="30.95" customHeight="1" x14ac:dyDescent="0.15">
      <c r="A1294" s="224"/>
      <c r="B1294" s="233"/>
      <c r="C1294" s="28" t="s">
        <v>4087</v>
      </c>
      <c r="D1294" s="27" t="s">
        <v>4088</v>
      </c>
      <c r="E1294" s="27" t="s">
        <v>256</v>
      </c>
      <c r="F1294" s="28" t="s">
        <v>4089</v>
      </c>
      <c r="G1294" s="29" t="s">
        <v>4090</v>
      </c>
      <c r="H1294" s="30">
        <v>2</v>
      </c>
      <c r="I1294" s="74"/>
    </row>
    <row r="1295" spans="1:9" s="4" customFormat="1" ht="30.95" customHeight="1" x14ac:dyDescent="0.15">
      <c r="A1295" s="224"/>
      <c r="B1295" s="233"/>
      <c r="C1295" s="28" t="s">
        <v>4091</v>
      </c>
      <c r="D1295" s="27" t="s">
        <v>4092</v>
      </c>
      <c r="E1295" s="27" t="s">
        <v>256</v>
      </c>
      <c r="F1295" s="28" t="s">
        <v>4093</v>
      </c>
      <c r="G1295" s="29" t="s">
        <v>4094</v>
      </c>
      <c r="H1295" s="30">
        <v>2</v>
      </c>
      <c r="I1295" s="74"/>
    </row>
    <row r="1296" spans="1:9" s="4" customFormat="1" ht="30.95" customHeight="1" x14ac:dyDescent="0.15">
      <c r="A1296" s="224"/>
      <c r="B1296" s="233"/>
      <c r="C1296" s="28" t="s">
        <v>4095</v>
      </c>
      <c r="D1296" s="27" t="s">
        <v>4096</v>
      </c>
      <c r="E1296" s="27" t="s">
        <v>256</v>
      </c>
      <c r="F1296" s="28" t="s">
        <v>4097</v>
      </c>
      <c r="G1296" s="29" t="s">
        <v>4098</v>
      </c>
      <c r="H1296" s="30">
        <v>2</v>
      </c>
      <c r="I1296" s="74"/>
    </row>
    <row r="1297" spans="1:9" s="4" customFormat="1" ht="30.95" customHeight="1" x14ac:dyDescent="0.15">
      <c r="A1297" s="224"/>
      <c r="B1297" s="233"/>
      <c r="C1297" s="28" t="s">
        <v>4099</v>
      </c>
      <c r="D1297" s="27" t="s">
        <v>4100</v>
      </c>
      <c r="E1297" s="27" t="s">
        <v>256</v>
      </c>
      <c r="F1297" s="28" t="s">
        <v>4101</v>
      </c>
      <c r="G1297" s="29" t="s">
        <v>4102</v>
      </c>
      <c r="H1297" s="30">
        <v>2</v>
      </c>
      <c r="I1297" s="74"/>
    </row>
    <row r="1298" spans="1:9" s="4" customFormat="1" ht="30.95" customHeight="1" x14ac:dyDescent="0.15">
      <c r="A1298" s="224"/>
      <c r="B1298" s="233"/>
      <c r="C1298" s="28" t="s">
        <v>4103</v>
      </c>
      <c r="D1298" s="27" t="s">
        <v>4104</v>
      </c>
      <c r="E1298" s="27" t="s">
        <v>256</v>
      </c>
      <c r="F1298" s="28" t="s">
        <v>4105</v>
      </c>
      <c r="G1298" s="29" t="s">
        <v>4106</v>
      </c>
      <c r="H1298" s="30">
        <v>2</v>
      </c>
      <c r="I1298" s="74"/>
    </row>
    <row r="1299" spans="1:9" s="4" customFormat="1" ht="30.95" customHeight="1" x14ac:dyDescent="0.15">
      <c r="A1299" s="224"/>
      <c r="B1299" s="233"/>
      <c r="C1299" s="28" t="s">
        <v>4107</v>
      </c>
      <c r="D1299" s="27" t="s">
        <v>4108</v>
      </c>
      <c r="E1299" s="27" t="s">
        <v>256</v>
      </c>
      <c r="F1299" s="28" t="s">
        <v>4109</v>
      </c>
      <c r="G1299" s="29" t="s">
        <v>4110</v>
      </c>
      <c r="H1299" s="30">
        <v>2</v>
      </c>
      <c r="I1299" s="74"/>
    </row>
    <row r="1300" spans="1:9" s="4" customFormat="1" ht="30.95" customHeight="1" x14ac:dyDescent="0.15">
      <c r="A1300" s="224"/>
      <c r="B1300" s="226" t="s">
        <v>219</v>
      </c>
      <c r="C1300" s="81" t="s">
        <v>4111</v>
      </c>
      <c r="D1300" s="26"/>
      <c r="E1300" s="27"/>
      <c r="F1300" s="61"/>
      <c r="G1300" s="110"/>
      <c r="H1300" s="36">
        <f>SUM(H1301:H1302)</f>
        <v>8</v>
      </c>
      <c r="I1300" s="74"/>
    </row>
    <row r="1301" spans="1:9" s="4" customFormat="1" ht="30.95" customHeight="1" x14ac:dyDescent="0.15">
      <c r="A1301" s="224"/>
      <c r="B1301" s="226"/>
      <c r="C1301" s="28" t="s">
        <v>4112</v>
      </c>
      <c r="D1301" s="27" t="s">
        <v>4113</v>
      </c>
      <c r="E1301" s="27" t="s">
        <v>252</v>
      </c>
      <c r="F1301" s="28" t="s">
        <v>4114</v>
      </c>
      <c r="G1301" s="29" t="s">
        <v>4115</v>
      </c>
      <c r="H1301" s="30">
        <v>6</v>
      </c>
      <c r="I1301" s="74"/>
    </row>
    <row r="1302" spans="1:9" s="4" customFormat="1" ht="30.95" customHeight="1" x14ac:dyDescent="0.15">
      <c r="A1302" s="224"/>
      <c r="B1302" s="226"/>
      <c r="C1302" s="28" t="s">
        <v>4116</v>
      </c>
      <c r="D1302" s="27" t="s">
        <v>4117</v>
      </c>
      <c r="E1302" s="27" t="s">
        <v>256</v>
      </c>
      <c r="F1302" s="28" t="s">
        <v>4118</v>
      </c>
      <c r="G1302" s="29" t="s">
        <v>4119</v>
      </c>
      <c r="H1302" s="30">
        <v>2</v>
      </c>
      <c r="I1302" s="74"/>
    </row>
    <row r="1303" spans="1:9" s="4" customFormat="1" ht="30.95" customHeight="1" x14ac:dyDescent="0.15">
      <c r="A1303" s="224"/>
      <c r="B1303" s="252" t="s">
        <v>220</v>
      </c>
      <c r="C1303" s="81" t="s">
        <v>4120</v>
      </c>
      <c r="D1303" s="27"/>
      <c r="E1303" s="27"/>
      <c r="F1303" s="28"/>
      <c r="G1303" s="29"/>
      <c r="H1303" s="36">
        <f>SUM(H1304:H1305)</f>
        <v>4</v>
      </c>
      <c r="I1303" s="74"/>
    </row>
    <row r="1304" spans="1:9" s="4" customFormat="1" ht="30.95" customHeight="1" x14ac:dyDescent="0.15">
      <c r="A1304" s="224"/>
      <c r="B1304" s="252"/>
      <c r="C1304" s="28" t="s">
        <v>4121</v>
      </c>
      <c r="D1304" s="27" t="s">
        <v>4122</v>
      </c>
      <c r="E1304" s="27" t="s">
        <v>256</v>
      </c>
      <c r="F1304" s="28" t="s">
        <v>4123</v>
      </c>
      <c r="G1304" s="29" t="s">
        <v>4124</v>
      </c>
      <c r="H1304" s="30">
        <v>2</v>
      </c>
      <c r="I1304" s="74"/>
    </row>
    <row r="1305" spans="1:9" s="4" customFormat="1" ht="30.95" customHeight="1" x14ac:dyDescent="0.15">
      <c r="A1305" s="224"/>
      <c r="B1305" s="252"/>
      <c r="C1305" s="28" t="s">
        <v>4125</v>
      </c>
      <c r="D1305" s="27" t="s">
        <v>4126</v>
      </c>
      <c r="E1305" s="27" t="s">
        <v>256</v>
      </c>
      <c r="F1305" s="28" t="s">
        <v>4127</v>
      </c>
      <c r="G1305" s="29" t="s">
        <v>4128</v>
      </c>
      <c r="H1305" s="30">
        <v>2</v>
      </c>
      <c r="I1305" s="74"/>
    </row>
    <row r="1306" spans="1:9" s="4" customFormat="1" ht="30.95" customHeight="1" x14ac:dyDescent="0.15">
      <c r="A1306" s="224"/>
      <c r="B1306" s="233" t="s">
        <v>221</v>
      </c>
      <c r="C1306" s="81" t="s">
        <v>4129</v>
      </c>
      <c r="D1306" s="26"/>
      <c r="E1306" s="27"/>
      <c r="F1306" s="61"/>
      <c r="G1306" s="110"/>
      <c r="H1306" s="36">
        <f>SUM(H1307:H1312)</f>
        <v>16</v>
      </c>
      <c r="I1306" s="74"/>
    </row>
    <row r="1307" spans="1:9" s="4" customFormat="1" ht="30.95" customHeight="1" x14ac:dyDescent="0.15">
      <c r="A1307" s="224"/>
      <c r="B1307" s="233"/>
      <c r="C1307" s="28" t="s">
        <v>4130</v>
      </c>
      <c r="D1307" s="27" t="s">
        <v>4131</v>
      </c>
      <c r="E1307" s="27" t="s">
        <v>252</v>
      </c>
      <c r="F1307" s="28" t="s">
        <v>4132</v>
      </c>
      <c r="G1307" s="29" t="s">
        <v>4133</v>
      </c>
      <c r="H1307" s="30">
        <v>6</v>
      </c>
      <c r="I1307" s="74"/>
    </row>
    <row r="1308" spans="1:9" s="4" customFormat="1" ht="30.95" customHeight="1" x14ac:dyDescent="0.15">
      <c r="A1308" s="224"/>
      <c r="B1308" s="233"/>
      <c r="C1308" s="28" t="s">
        <v>4134</v>
      </c>
      <c r="D1308" s="27" t="s">
        <v>4135</v>
      </c>
      <c r="E1308" s="27" t="s">
        <v>256</v>
      </c>
      <c r="F1308" s="28" t="s">
        <v>4136</v>
      </c>
      <c r="G1308" s="29" t="s">
        <v>4137</v>
      </c>
      <c r="H1308" s="30">
        <v>2</v>
      </c>
      <c r="I1308" s="74"/>
    </row>
    <row r="1309" spans="1:9" s="4" customFormat="1" ht="30.95" customHeight="1" x14ac:dyDescent="0.15">
      <c r="A1309" s="224"/>
      <c r="B1309" s="233"/>
      <c r="C1309" s="28" t="s">
        <v>4138</v>
      </c>
      <c r="D1309" s="27" t="s">
        <v>4139</v>
      </c>
      <c r="E1309" s="27" t="s">
        <v>256</v>
      </c>
      <c r="F1309" s="28" t="s">
        <v>4140</v>
      </c>
      <c r="G1309" s="29" t="s">
        <v>4141</v>
      </c>
      <c r="H1309" s="30">
        <v>2</v>
      </c>
      <c r="I1309" s="74"/>
    </row>
    <row r="1310" spans="1:9" s="4" customFormat="1" ht="30.95" customHeight="1" x14ac:dyDescent="0.15">
      <c r="A1310" s="224"/>
      <c r="B1310" s="233"/>
      <c r="C1310" s="28" t="s">
        <v>4142</v>
      </c>
      <c r="D1310" s="27" t="s">
        <v>4143</v>
      </c>
      <c r="E1310" s="27" t="s">
        <v>256</v>
      </c>
      <c r="F1310" s="28" t="s">
        <v>4144</v>
      </c>
      <c r="G1310" s="29" t="s">
        <v>4145</v>
      </c>
      <c r="H1310" s="30">
        <v>2</v>
      </c>
      <c r="I1310" s="74"/>
    </row>
    <row r="1311" spans="1:9" s="4" customFormat="1" ht="30.95" customHeight="1" x14ac:dyDescent="0.15">
      <c r="A1311" s="224"/>
      <c r="B1311" s="233"/>
      <c r="C1311" s="28" t="s">
        <v>4146</v>
      </c>
      <c r="D1311" s="27" t="s">
        <v>4147</v>
      </c>
      <c r="E1311" s="27" t="s">
        <v>256</v>
      </c>
      <c r="F1311" s="28" t="s">
        <v>4148</v>
      </c>
      <c r="G1311" s="29" t="s">
        <v>4149</v>
      </c>
      <c r="H1311" s="30">
        <v>2</v>
      </c>
      <c r="I1311" s="74"/>
    </row>
    <row r="1312" spans="1:9" s="4" customFormat="1" ht="30.95" customHeight="1" x14ac:dyDescent="0.15">
      <c r="A1312" s="224"/>
      <c r="B1312" s="233"/>
      <c r="C1312" s="28" t="s">
        <v>4150</v>
      </c>
      <c r="D1312" s="27" t="s">
        <v>4151</v>
      </c>
      <c r="E1312" s="27" t="s">
        <v>256</v>
      </c>
      <c r="F1312" s="28" t="s">
        <v>4152</v>
      </c>
      <c r="G1312" s="29" t="s">
        <v>4153</v>
      </c>
      <c r="H1312" s="30">
        <v>2</v>
      </c>
      <c r="I1312" s="74"/>
    </row>
    <row r="1313" spans="1:9" s="4" customFormat="1" ht="30.95" customHeight="1" x14ac:dyDescent="0.15">
      <c r="A1313" s="224"/>
      <c r="B1313" s="233" t="s">
        <v>222</v>
      </c>
      <c r="C1313" s="81" t="s">
        <v>4154</v>
      </c>
      <c r="D1313" s="26"/>
      <c r="E1313" s="26"/>
      <c r="F1313" s="25"/>
      <c r="G1313" s="79"/>
      <c r="H1313" s="36">
        <f>SUM(H1314:H1316)</f>
        <v>10</v>
      </c>
      <c r="I1313" s="74"/>
    </row>
    <row r="1314" spans="1:9" s="4" customFormat="1" ht="30.95" customHeight="1" x14ac:dyDescent="0.15">
      <c r="A1314" s="224"/>
      <c r="B1314" s="233"/>
      <c r="C1314" s="28" t="s">
        <v>4155</v>
      </c>
      <c r="D1314" s="27" t="s">
        <v>4156</v>
      </c>
      <c r="E1314" s="27" t="s">
        <v>252</v>
      </c>
      <c r="F1314" s="28" t="s">
        <v>4157</v>
      </c>
      <c r="G1314" s="29" t="s">
        <v>4158</v>
      </c>
      <c r="H1314" s="137">
        <v>6</v>
      </c>
      <c r="I1314" s="74"/>
    </row>
    <row r="1315" spans="1:9" s="4" customFormat="1" ht="30.95" customHeight="1" x14ac:dyDescent="0.15">
      <c r="A1315" s="224"/>
      <c r="B1315" s="233"/>
      <c r="C1315" s="28" t="s">
        <v>4159</v>
      </c>
      <c r="D1315" s="27" t="s">
        <v>4160</v>
      </c>
      <c r="E1315" s="27" t="s">
        <v>256</v>
      </c>
      <c r="F1315" s="28" t="s">
        <v>4161</v>
      </c>
      <c r="G1315" s="29" t="s">
        <v>4162</v>
      </c>
      <c r="H1315" s="30">
        <v>2</v>
      </c>
      <c r="I1315" s="74"/>
    </row>
    <row r="1316" spans="1:9" s="4" customFormat="1" ht="30.95" customHeight="1" x14ac:dyDescent="0.15">
      <c r="A1316" s="224"/>
      <c r="B1316" s="233"/>
      <c r="C1316" s="28" t="s">
        <v>4163</v>
      </c>
      <c r="D1316" s="27" t="s">
        <v>4164</v>
      </c>
      <c r="E1316" s="27" t="s">
        <v>256</v>
      </c>
      <c r="F1316" s="28" t="s">
        <v>4165</v>
      </c>
      <c r="G1316" s="29" t="s">
        <v>4166</v>
      </c>
      <c r="H1316" s="30">
        <v>2</v>
      </c>
      <c r="I1316" s="74"/>
    </row>
    <row r="1317" spans="1:9" s="4" customFormat="1" ht="30.95" customHeight="1" x14ac:dyDescent="0.15">
      <c r="A1317" s="224"/>
      <c r="B1317" s="226" t="s">
        <v>223</v>
      </c>
      <c r="C1317" s="81" t="s">
        <v>4167</v>
      </c>
      <c r="D1317" s="26"/>
      <c r="E1317" s="27"/>
      <c r="F1317" s="61"/>
      <c r="G1317" s="110"/>
      <c r="H1317" s="36">
        <f>SUM(H1318:H1320)</f>
        <v>6</v>
      </c>
      <c r="I1317" s="74"/>
    </row>
    <row r="1318" spans="1:9" s="4" customFormat="1" ht="30.95" customHeight="1" x14ac:dyDescent="0.15">
      <c r="A1318" s="224"/>
      <c r="B1318" s="226"/>
      <c r="C1318" s="272" t="s">
        <v>4168</v>
      </c>
      <c r="D1318" s="27" t="s">
        <v>4169</v>
      </c>
      <c r="E1318" s="27" t="s">
        <v>256</v>
      </c>
      <c r="F1318" s="28" t="s">
        <v>4170</v>
      </c>
      <c r="G1318" s="29" t="s">
        <v>4171</v>
      </c>
      <c r="H1318" s="30">
        <v>2</v>
      </c>
      <c r="I1318" s="74"/>
    </row>
    <row r="1319" spans="1:9" s="4" customFormat="1" ht="30.95" customHeight="1" x14ac:dyDescent="0.15">
      <c r="A1319" s="224"/>
      <c r="B1319" s="226"/>
      <c r="C1319" s="272"/>
      <c r="D1319" s="27" t="s">
        <v>4172</v>
      </c>
      <c r="E1319" s="27" t="s">
        <v>256</v>
      </c>
      <c r="F1319" s="28" t="s">
        <v>4173</v>
      </c>
      <c r="G1319" s="29" t="s">
        <v>4174</v>
      </c>
      <c r="H1319" s="30">
        <v>2</v>
      </c>
      <c r="I1319" s="74"/>
    </row>
    <row r="1320" spans="1:9" s="4" customFormat="1" ht="30.95" customHeight="1" x14ac:dyDescent="0.15">
      <c r="A1320" s="224"/>
      <c r="B1320" s="226"/>
      <c r="C1320" s="272"/>
      <c r="D1320" s="27" t="s">
        <v>4175</v>
      </c>
      <c r="E1320" s="27" t="s">
        <v>256</v>
      </c>
      <c r="F1320" s="28" t="s">
        <v>4176</v>
      </c>
      <c r="G1320" s="29" t="s">
        <v>4177</v>
      </c>
      <c r="H1320" s="30">
        <v>2</v>
      </c>
      <c r="I1320" s="74"/>
    </row>
    <row r="1321" spans="1:9" s="4" customFormat="1" ht="30.95" customHeight="1" x14ac:dyDescent="0.15">
      <c r="A1321" s="224"/>
      <c r="B1321" s="226" t="s">
        <v>224</v>
      </c>
      <c r="C1321" s="81" t="s">
        <v>4178</v>
      </c>
      <c r="D1321" s="26"/>
      <c r="E1321" s="27"/>
      <c r="F1321" s="61"/>
      <c r="G1321" s="110"/>
      <c r="H1321" s="36">
        <f>SUM(H1322:H1326)</f>
        <v>10</v>
      </c>
      <c r="I1321" s="74"/>
    </row>
    <row r="1322" spans="1:9" s="4" customFormat="1" ht="30.95" customHeight="1" x14ac:dyDescent="0.15">
      <c r="A1322" s="224"/>
      <c r="B1322" s="226"/>
      <c r="C1322" s="28" t="s">
        <v>4179</v>
      </c>
      <c r="D1322" s="27" t="s">
        <v>4180</v>
      </c>
      <c r="E1322" s="27" t="s">
        <v>256</v>
      </c>
      <c r="F1322" s="28" t="s">
        <v>4181</v>
      </c>
      <c r="G1322" s="29" t="s">
        <v>4182</v>
      </c>
      <c r="H1322" s="30">
        <v>2</v>
      </c>
      <c r="I1322" s="74"/>
    </row>
    <row r="1323" spans="1:9" s="4" customFormat="1" ht="30.95" customHeight="1" x14ac:dyDescent="0.15">
      <c r="A1323" s="224"/>
      <c r="B1323" s="226"/>
      <c r="C1323" s="28" t="s">
        <v>4183</v>
      </c>
      <c r="D1323" s="27" t="s">
        <v>4184</v>
      </c>
      <c r="E1323" s="27" t="s">
        <v>256</v>
      </c>
      <c r="F1323" s="28" t="s">
        <v>4185</v>
      </c>
      <c r="G1323" s="29" t="s">
        <v>4186</v>
      </c>
      <c r="H1323" s="30">
        <v>2</v>
      </c>
      <c r="I1323" s="74"/>
    </row>
    <row r="1324" spans="1:9" s="4" customFormat="1" ht="30.95" customHeight="1" x14ac:dyDescent="0.15">
      <c r="A1324" s="224"/>
      <c r="B1324" s="226"/>
      <c r="C1324" s="28" t="s">
        <v>4187</v>
      </c>
      <c r="D1324" s="27" t="s">
        <v>4188</v>
      </c>
      <c r="E1324" s="27" t="s">
        <v>256</v>
      </c>
      <c r="F1324" s="28" t="s">
        <v>4189</v>
      </c>
      <c r="G1324" s="29" t="s">
        <v>4190</v>
      </c>
      <c r="H1324" s="30">
        <v>2</v>
      </c>
      <c r="I1324" s="74"/>
    </row>
    <row r="1325" spans="1:9" s="4" customFormat="1" ht="30.95" customHeight="1" x14ac:dyDescent="0.15">
      <c r="A1325" s="224"/>
      <c r="B1325" s="226"/>
      <c r="C1325" s="28" t="s">
        <v>4191</v>
      </c>
      <c r="D1325" s="27" t="s">
        <v>4192</v>
      </c>
      <c r="E1325" s="27" t="s">
        <v>256</v>
      </c>
      <c r="F1325" s="28" t="s">
        <v>4193</v>
      </c>
      <c r="G1325" s="29" t="s">
        <v>4194</v>
      </c>
      <c r="H1325" s="30">
        <v>2</v>
      </c>
      <c r="I1325" s="74"/>
    </row>
    <row r="1326" spans="1:9" s="4" customFormat="1" ht="30.95" customHeight="1" x14ac:dyDescent="0.15">
      <c r="A1326" s="224"/>
      <c r="B1326" s="226"/>
      <c r="C1326" s="28" t="s">
        <v>4195</v>
      </c>
      <c r="D1326" s="27" t="s">
        <v>4196</v>
      </c>
      <c r="E1326" s="27" t="s">
        <v>256</v>
      </c>
      <c r="F1326" s="28" t="s">
        <v>4197</v>
      </c>
      <c r="G1326" s="29" t="s">
        <v>4198</v>
      </c>
      <c r="H1326" s="30">
        <v>2</v>
      </c>
      <c r="I1326" s="74"/>
    </row>
    <row r="1327" spans="1:9" s="4" customFormat="1" ht="30.95" customHeight="1" x14ac:dyDescent="0.15">
      <c r="A1327" s="224"/>
      <c r="B1327" s="226" t="s">
        <v>225</v>
      </c>
      <c r="C1327" s="19" t="s">
        <v>4199</v>
      </c>
      <c r="D1327" s="128"/>
      <c r="E1327" s="27"/>
      <c r="F1327" s="61"/>
      <c r="G1327" s="110"/>
      <c r="H1327" s="36">
        <f>H1328+H1332</f>
        <v>12</v>
      </c>
      <c r="I1327" s="74"/>
    </row>
    <row r="1328" spans="1:9" s="4" customFormat="1" ht="30.95" customHeight="1" x14ac:dyDescent="0.15">
      <c r="A1328" s="224"/>
      <c r="B1328" s="226"/>
      <c r="C1328" s="272" t="s">
        <v>4200</v>
      </c>
      <c r="D1328" s="33" t="s">
        <v>63</v>
      </c>
      <c r="E1328" s="33"/>
      <c r="F1328" s="34"/>
      <c r="G1328" s="35"/>
      <c r="H1328" s="36">
        <f>SUM(H1329:H1331)</f>
        <v>10</v>
      </c>
      <c r="I1328" s="74"/>
    </row>
    <row r="1329" spans="1:9" s="4" customFormat="1" ht="30.95" customHeight="1" x14ac:dyDescent="0.15">
      <c r="A1329" s="224"/>
      <c r="B1329" s="226"/>
      <c r="C1329" s="272"/>
      <c r="D1329" s="27" t="s">
        <v>4201</v>
      </c>
      <c r="E1329" s="27" t="s">
        <v>256</v>
      </c>
      <c r="F1329" s="28" t="s">
        <v>4202</v>
      </c>
      <c r="G1329" s="29" t="s">
        <v>4203</v>
      </c>
      <c r="H1329" s="30">
        <v>2</v>
      </c>
      <c r="I1329" s="74"/>
    </row>
    <row r="1330" spans="1:9" s="4" customFormat="1" ht="30.95" customHeight="1" x14ac:dyDescent="0.15">
      <c r="A1330" s="224"/>
      <c r="B1330" s="226"/>
      <c r="C1330" s="272"/>
      <c r="D1330" s="27" t="s">
        <v>4204</v>
      </c>
      <c r="E1330" s="27" t="s">
        <v>252</v>
      </c>
      <c r="F1330" s="28" t="s">
        <v>4205</v>
      </c>
      <c r="G1330" s="29" t="s">
        <v>4206</v>
      </c>
      <c r="H1330" s="30">
        <v>6</v>
      </c>
      <c r="I1330" s="74"/>
    </row>
    <row r="1331" spans="1:9" s="4" customFormat="1" ht="30.95" customHeight="1" x14ac:dyDescent="0.15">
      <c r="A1331" s="224"/>
      <c r="B1331" s="226"/>
      <c r="C1331" s="272"/>
      <c r="D1331" s="27" t="s">
        <v>4207</v>
      </c>
      <c r="E1331" s="27" t="s">
        <v>256</v>
      </c>
      <c r="F1331" s="28" t="s">
        <v>4208</v>
      </c>
      <c r="G1331" s="29" t="s">
        <v>4209</v>
      </c>
      <c r="H1331" s="30">
        <v>2</v>
      </c>
      <c r="I1331" s="74"/>
    </row>
    <row r="1332" spans="1:9" s="4" customFormat="1" ht="30.95" customHeight="1" x14ac:dyDescent="0.15">
      <c r="A1332" s="224"/>
      <c r="B1332" s="226"/>
      <c r="C1332" s="28" t="s">
        <v>4210</v>
      </c>
      <c r="D1332" s="27" t="s">
        <v>4211</v>
      </c>
      <c r="E1332" s="27" t="s">
        <v>256</v>
      </c>
      <c r="F1332" s="28" t="s">
        <v>4212</v>
      </c>
      <c r="G1332" s="29" t="s">
        <v>4213</v>
      </c>
      <c r="H1332" s="30">
        <v>2</v>
      </c>
      <c r="I1332" s="74"/>
    </row>
    <row r="1333" spans="1:9" s="4" customFormat="1" ht="30.95" customHeight="1" x14ac:dyDescent="0.15">
      <c r="A1333" s="224"/>
      <c r="B1333" s="233" t="s">
        <v>226</v>
      </c>
      <c r="C1333" s="81" t="s">
        <v>4214</v>
      </c>
      <c r="D1333" s="26"/>
      <c r="E1333" s="27"/>
      <c r="F1333" s="61"/>
      <c r="G1333" s="110"/>
      <c r="H1333" s="36">
        <f>SUM(H1334:H1338)</f>
        <v>22</v>
      </c>
      <c r="I1333" s="74"/>
    </row>
    <row r="1334" spans="1:9" s="4" customFormat="1" ht="30.95" customHeight="1" x14ac:dyDescent="0.15">
      <c r="A1334" s="224"/>
      <c r="B1334" s="233"/>
      <c r="C1334" s="28" t="s">
        <v>4215</v>
      </c>
      <c r="D1334" s="27" t="s">
        <v>4216</v>
      </c>
      <c r="E1334" s="27" t="s">
        <v>252</v>
      </c>
      <c r="F1334" s="28" t="s">
        <v>4217</v>
      </c>
      <c r="G1334" s="29" t="s">
        <v>4218</v>
      </c>
      <c r="H1334" s="30">
        <v>6</v>
      </c>
      <c r="I1334" s="74"/>
    </row>
    <row r="1335" spans="1:9" s="4" customFormat="1" ht="30.95" customHeight="1" x14ac:dyDescent="0.15">
      <c r="A1335" s="224"/>
      <c r="B1335" s="233"/>
      <c r="C1335" s="28" t="s">
        <v>4219</v>
      </c>
      <c r="D1335" s="27" t="s">
        <v>4220</v>
      </c>
      <c r="E1335" s="27" t="s">
        <v>252</v>
      </c>
      <c r="F1335" s="28" t="s">
        <v>4221</v>
      </c>
      <c r="G1335" s="29" t="s">
        <v>4222</v>
      </c>
      <c r="H1335" s="30">
        <v>6</v>
      </c>
      <c r="I1335" s="74"/>
    </row>
    <row r="1336" spans="1:9" s="4" customFormat="1" ht="30.95" customHeight="1" x14ac:dyDescent="0.15">
      <c r="A1336" s="224"/>
      <c r="B1336" s="233"/>
      <c r="C1336" s="28" t="s">
        <v>4223</v>
      </c>
      <c r="D1336" s="27" t="s">
        <v>4224</v>
      </c>
      <c r="E1336" s="27" t="s">
        <v>252</v>
      </c>
      <c r="F1336" s="28" t="s">
        <v>4225</v>
      </c>
      <c r="G1336" s="29" t="s">
        <v>4226</v>
      </c>
      <c r="H1336" s="30">
        <v>6</v>
      </c>
      <c r="I1336" s="74"/>
    </row>
    <row r="1337" spans="1:9" s="4" customFormat="1" ht="30.95" customHeight="1" x14ac:dyDescent="0.15">
      <c r="A1337" s="224"/>
      <c r="B1337" s="233"/>
      <c r="C1337" s="28" t="s">
        <v>4227</v>
      </c>
      <c r="D1337" s="27" t="s">
        <v>4228</v>
      </c>
      <c r="E1337" s="27" t="s">
        <v>256</v>
      </c>
      <c r="F1337" s="28" t="s">
        <v>4229</v>
      </c>
      <c r="G1337" s="29" t="s">
        <v>4230</v>
      </c>
      <c r="H1337" s="30">
        <v>2</v>
      </c>
      <c r="I1337" s="74"/>
    </row>
    <row r="1338" spans="1:9" s="4" customFormat="1" ht="30.95" customHeight="1" x14ac:dyDescent="0.15">
      <c r="A1338" s="224"/>
      <c r="B1338" s="233"/>
      <c r="C1338" s="28" t="s">
        <v>4231</v>
      </c>
      <c r="D1338" s="27" t="s">
        <v>4232</v>
      </c>
      <c r="E1338" s="27" t="s">
        <v>256</v>
      </c>
      <c r="F1338" s="28" t="s">
        <v>4233</v>
      </c>
      <c r="G1338" s="29" t="s">
        <v>4234</v>
      </c>
      <c r="H1338" s="30">
        <v>2</v>
      </c>
      <c r="I1338" s="74"/>
    </row>
    <row r="1339" spans="1:9" s="4" customFormat="1" ht="30.95" customHeight="1" x14ac:dyDescent="0.15">
      <c r="A1339" s="224"/>
      <c r="B1339" s="226" t="s">
        <v>227</v>
      </c>
      <c r="C1339" s="81" t="s">
        <v>4235</v>
      </c>
      <c r="D1339" s="26"/>
      <c r="E1339" s="27"/>
      <c r="F1339" s="61"/>
      <c r="G1339" s="110"/>
      <c r="H1339" s="36">
        <f>SUM(H1340:H1341)</f>
        <v>4</v>
      </c>
      <c r="I1339" s="74"/>
    </row>
    <row r="1340" spans="1:9" s="4" customFormat="1" ht="30.95" customHeight="1" x14ac:dyDescent="0.15">
      <c r="A1340" s="224"/>
      <c r="B1340" s="226"/>
      <c r="C1340" s="272" t="s">
        <v>4236</v>
      </c>
      <c r="D1340" s="27" t="s">
        <v>4237</v>
      </c>
      <c r="E1340" s="27" t="s">
        <v>256</v>
      </c>
      <c r="F1340" s="28" t="s">
        <v>4238</v>
      </c>
      <c r="G1340" s="29" t="s">
        <v>4239</v>
      </c>
      <c r="H1340" s="137">
        <v>2</v>
      </c>
      <c r="I1340" s="74"/>
    </row>
    <row r="1341" spans="1:9" s="4" customFormat="1" ht="30.95" customHeight="1" x14ac:dyDescent="0.15">
      <c r="A1341" s="224"/>
      <c r="B1341" s="226"/>
      <c r="C1341" s="272"/>
      <c r="D1341" s="27" t="s">
        <v>4240</v>
      </c>
      <c r="E1341" s="27" t="s">
        <v>256</v>
      </c>
      <c r="F1341" s="28" t="s">
        <v>4241</v>
      </c>
      <c r="G1341" s="29" t="s">
        <v>4242</v>
      </c>
      <c r="H1341" s="137">
        <v>2</v>
      </c>
      <c r="I1341" s="74"/>
    </row>
    <row r="1342" spans="1:9" s="4" customFormat="1" ht="30.95" customHeight="1" x14ac:dyDescent="0.15">
      <c r="A1342" s="224"/>
      <c r="B1342" s="230" t="s">
        <v>228</v>
      </c>
      <c r="C1342" s="81" t="s">
        <v>4243</v>
      </c>
      <c r="D1342" s="26"/>
      <c r="E1342" s="27"/>
      <c r="F1342" s="61"/>
      <c r="G1342" s="110"/>
      <c r="H1342" s="36">
        <f>SUM(H1343:H1345)</f>
        <v>14</v>
      </c>
      <c r="I1342" s="74"/>
    </row>
    <row r="1343" spans="1:9" s="4" customFormat="1" ht="30.95" customHeight="1" x14ac:dyDescent="0.15">
      <c r="A1343" s="224"/>
      <c r="B1343" s="231"/>
      <c r="C1343" s="28" t="s">
        <v>4244</v>
      </c>
      <c r="D1343" s="27" t="s">
        <v>4245</v>
      </c>
      <c r="E1343" s="27" t="s">
        <v>252</v>
      </c>
      <c r="F1343" s="28" t="s">
        <v>4246</v>
      </c>
      <c r="G1343" s="29" t="s">
        <v>4247</v>
      </c>
      <c r="H1343" s="30">
        <v>6</v>
      </c>
      <c r="I1343" s="74"/>
    </row>
    <row r="1344" spans="1:9" s="4" customFormat="1" ht="30.95" customHeight="1" x14ac:dyDescent="0.15">
      <c r="A1344" s="224"/>
      <c r="B1344" s="231"/>
      <c r="C1344" s="28" t="s">
        <v>4248</v>
      </c>
      <c r="D1344" s="27" t="s">
        <v>4249</v>
      </c>
      <c r="E1344" s="27" t="s">
        <v>252</v>
      </c>
      <c r="F1344" s="28" t="s">
        <v>4250</v>
      </c>
      <c r="G1344" s="29" t="s">
        <v>4251</v>
      </c>
      <c r="H1344" s="30">
        <v>6</v>
      </c>
      <c r="I1344" s="74"/>
    </row>
    <row r="1345" spans="1:9" s="4" customFormat="1" ht="30.95" customHeight="1" x14ac:dyDescent="0.15">
      <c r="A1345" s="224"/>
      <c r="B1345" s="232"/>
      <c r="C1345" s="28" t="s">
        <v>4252</v>
      </c>
      <c r="D1345" s="27" t="s">
        <v>4253</v>
      </c>
      <c r="E1345" s="27" t="s">
        <v>256</v>
      </c>
      <c r="F1345" s="28" t="s">
        <v>4254</v>
      </c>
      <c r="G1345" s="29" t="s">
        <v>4255</v>
      </c>
      <c r="H1345" s="30">
        <v>2</v>
      </c>
      <c r="I1345" s="74"/>
    </row>
    <row r="1346" spans="1:9" s="4" customFormat="1" ht="30.95" customHeight="1" x14ac:dyDescent="0.15">
      <c r="A1346" s="224"/>
      <c r="B1346" s="226" t="s">
        <v>229</v>
      </c>
      <c r="C1346" s="81" t="s">
        <v>4256</v>
      </c>
      <c r="D1346" s="26"/>
      <c r="E1346" s="27"/>
      <c r="F1346" s="61"/>
      <c r="G1346" s="110"/>
      <c r="H1346" s="36">
        <f>SUM(H1347:H1349)</f>
        <v>6</v>
      </c>
      <c r="I1346" s="74"/>
    </row>
    <row r="1347" spans="1:9" s="4" customFormat="1" ht="30.95" customHeight="1" x14ac:dyDescent="0.15">
      <c r="A1347" s="224"/>
      <c r="B1347" s="226"/>
      <c r="C1347" s="28" t="s">
        <v>4257</v>
      </c>
      <c r="D1347" s="27" t="s">
        <v>4258</v>
      </c>
      <c r="E1347" s="27" t="s">
        <v>256</v>
      </c>
      <c r="F1347" s="28" t="s">
        <v>4259</v>
      </c>
      <c r="G1347" s="29" t="s">
        <v>4260</v>
      </c>
      <c r="H1347" s="30">
        <v>2</v>
      </c>
      <c r="I1347" s="74"/>
    </row>
    <row r="1348" spans="1:9" s="4" customFormat="1" ht="30.95" customHeight="1" x14ac:dyDescent="0.15">
      <c r="A1348" s="224"/>
      <c r="B1348" s="226"/>
      <c r="C1348" s="28" t="s">
        <v>4261</v>
      </c>
      <c r="D1348" s="27" t="s">
        <v>4262</v>
      </c>
      <c r="E1348" s="27" t="s">
        <v>256</v>
      </c>
      <c r="F1348" s="28" t="s">
        <v>4263</v>
      </c>
      <c r="G1348" s="29" t="s">
        <v>4264</v>
      </c>
      <c r="H1348" s="30">
        <v>2</v>
      </c>
      <c r="I1348" s="74"/>
    </row>
    <row r="1349" spans="1:9" s="4" customFormat="1" ht="30.95" customHeight="1" x14ac:dyDescent="0.15">
      <c r="A1349" s="224"/>
      <c r="B1349" s="226"/>
      <c r="C1349" s="28" t="s">
        <v>4265</v>
      </c>
      <c r="D1349" s="27" t="s">
        <v>4266</v>
      </c>
      <c r="E1349" s="27" t="s">
        <v>256</v>
      </c>
      <c r="F1349" s="28" t="s">
        <v>4267</v>
      </c>
      <c r="G1349" s="29" t="s">
        <v>4268</v>
      </c>
      <c r="H1349" s="30">
        <v>2</v>
      </c>
      <c r="I1349" s="74"/>
    </row>
    <row r="1350" spans="1:9" s="4" customFormat="1" ht="30.95" customHeight="1" x14ac:dyDescent="0.15">
      <c r="A1350" s="224"/>
      <c r="B1350" s="226" t="s">
        <v>230</v>
      </c>
      <c r="C1350" s="81" t="s">
        <v>4269</v>
      </c>
      <c r="D1350" s="26"/>
      <c r="E1350" s="27"/>
      <c r="F1350" s="61"/>
      <c r="G1350" s="110"/>
      <c r="H1350" s="36">
        <f>SUM(H1351:H1352)</f>
        <v>4</v>
      </c>
      <c r="I1350" s="74"/>
    </row>
    <row r="1351" spans="1:9" s="4" customFormat="1" ht="30.95" customHeight="1" x14ac:dyDescent="0.15">
      <c r="A1351" s="224"/>
      <c r="B1351" s="226"/>
      <c r="C1351" s="28" t="s">
        <v>4270</v>
      </c>
      <c r="D1351" s="27" t="s">
        <v>4271</v>
      </c>
      <c r="E1351" s="27" t="s">
        <v>256</v>
      </c>
      <c r="F1351" s="28" t="s">
        <v>4272</v>
      </c>
      <c r="G1351" s="29" t="s">
        <v>4273</v>
      </c>
      <c r="H1351" s="30">
        <v>2</v>
      </c>
      <c r="I1351" s="74"/>
    </row>
    <row r="1352" spans="1:9" s="4" customFormat="1" ht="30.95" customHeight="1" x14ac:dyDescent="0.15">
      <c r="A1352" s="224"/>
      <c r="B1352" s="226"/>
      <c r="C1352" s="28" t="s">
        <v>4274</v>
      </c>
      <c r="D1352" s="27" t="s">
        <v>4275</v>
      </c>
      <c r="E1352" s="27" t="s">
        <v>256</v>
      </c>
      <c r="F1352" s="28" t="s">
        <v>4276</v>
      </c>
      <c r="G1352" s="29" t="s">
        <v>4277</v>
      </c>
      <c r="H1352" s="30">
        <v>2</v>
      </c>
      <c r="I1352" s="74"/>
    </row>
    <row r="1353" spans="1:9" s="4" customFormat="1" ht="30.95" customHeight="1" x14ac:dyDescent="0.15">
      <c r="A1353" s="224" t="s">
        <v>206</v>
      </c>
      <c r="B1353" s="216" t="s">
        <v>207</v>
      </c>
      <c r="C1353" s="217"/>
      <c r="D1353" s="70"/>
      <c r="E1353" s="71"/>
      <c r="F1353" s="54"/>
      <c r="G1353" s="72"/>
      <c r="H1353" s="36">
        <f>H1354+H1388+H1402+H1405+H1422+H1443+H1456</f>
        <v>178</v>
      </c>
      <c r="I1353" s="74"/>
    </row>
    <row r="1354" spans="1:9" s="4" customFormat="1" ht="30.95" customHeight="1" x14ac:dyDescent="0.15">
      <c r="A1354" s="224"/>
      <c r="B1354" s="220" t="s">
        <v>208</v>
      </c>
      <c r="C1354" s="19" t="s">
        <v>712</v>
      </c>
      <c r="D1354" s="71"/>
      <c r="E1354" s="71"/>
      <c r="F1354" s="54"/>
      <c r="G1354" s="72"/>
      <c r="H1354" s="36">
        <f>SUM(H1355,H1359,H1360,H1367,H1372,H1375,H1380,H1383:H1384,H1385)</f>
        <v>56</v>
      </c>
      <c r="I1354" s="74"/>
    </row>
    <row r="1355" spans="1:9" s="4" customFormat="1" ht="30.95" customHeight="1" x14ac:dyDescent="0.15">
      <c r="A1355" s="224"/>
      <c r="B1355" s="221"/>
      <c r="C1355" s="272" t="s">
        <v>4278</v>
      </c>
      <c r="D1355" s="20" t="s">
        <v>63</v>
      </c>
      <c r="E1355" s="71"/>
      <c r="F1355" s="54"/>
      <c r="G1355" s="72"/>
      <c r="H1355" s="36">
        <f>SUM(H1356:H1358)</f>
        <v>10</v>
      </c>
      <c r="I1355" s="74"/>
    </row>
    <row r="1356" spans="1:9" s="4" customFormat="1" ht="30.95" customHeight="1" x14ac:dyDescent="0.15">
      <c r="A1356" s="224"/>
      <c r="B1356" s="221"/>
      <c r="C1356" s="272"/>
      <c r="D1356" s="27" t="s">
        <v>4279</v>
      </c>
      <c r="E1356" s="27" t="s">
        <v>252</v>
      </c>
      <c r="F1356" s="28" t="s">
        <v>4280</v>
      </c>
      <c r="G1356" s="29" t="s">
        <v>4281</v>
      </c>
      <c r="H1356" s="69">
        <v>6</v>
      </c>
      <c r="I1356" s="74"/>
    </row>
    <row r="1357" spans="1:9" s="4" customFormat="1" ht="30.95" customHeight="1" x14ac:dyDescent="0.15">
      <c r="A1357" s="224"/>
      <c r="B1357" s="221"/>
      <c r="C1357" s="272"/>
      <c r="D1357" s="98" t="s">
        <v>4282</v>
      </c>
      <c r="E1357" s="27" t="s">
        <v>256</v>
      </c>
      <c r="F1357" s="32" t="s">
        <v>4283</v>
      </c>
      <c r="G1357" s="97" t="s">
        <v>4284</v>
      </c>
      <c r="H1357" s="30">
        <v>2</v>
      </c>
      <c r="I1357" s="74"/>
    </row>
    <row r="1358" spans="1:9" s="4" customFormat="1" ht="30.95" customHeight="1" x14ac:dyDescent="0.15">
      <c r="A1358" s="224"/>
      <c r="B1358" s="221"/>
      <c r="C1358" s="272"/>
      <c r="D1358" s="98" t="s">
        <v>4285</v>
      </c>
      <c r="E1358" s="27" t="s">
        <v>256</v>
      </c>
      <c r="F1358" s="32" t="s">
        <v>4286</v>
      </c>
      <c r="G1358" s="97" t="s">
        <v>4287</v>
      </c>
      <c r="H1358" s="30">
        <v>2</v>
      </c>
      <c r="I1358" s="74"/>
    </row>
    <row r="1359" spans="1:9" s="4" customFormat="1" ht="30.95" customHeight="1" x14ac:dyDescent="0.15">
      <c r="A1359" s="224"/>
      <c r="B1359" s="221"/>
      <c r="C1359" s="28" t="s">
        <v>4288</v>
      </c>
      <c r="D1359" s="27" t="s">
        <v>4289</v>
      </c>
      <c r="E1359" s="27" t="s">
        <v>256</v>
      </c>
      <c r="F1359" s="28" t="s">
        <v>4290</v>
      </c>
      <c r="G1359" s="29" t="s">
        <v>4291</v>
      </c>
      <c r="H1359" s="30">
        <v>2</v>
      </c>
      <c r="I1359" s="74"/>
    </row>
    <row r="1360" spans="1:9" s="4" customFormat="1" ht="30.95" customHeight="1" x14ac:dyDescent="0.15">
      <c r="A1360" s="224"/>
      <c r="B1360" s="221"/>
      <c r="C1360" s="272" t="s">
        <v>4292</v>
      </c>
      <c r="D1360" s="68" t="s">
        <v>63</v>
      </c>
      <c r="E1360" s="33"/>
      <c r="F1360" s="57"/>
      <c r="G1360" s="58"/>
      <c r="H1360" s="36">
        <f>SUM(H1361:H1366)</f>
        <v>12</v>
      </c>
      <c r="I1360" s="74"/>
    </row>
    <row r="1361" spans="1:9" s="4" customFormat="1" ht="30.95" customHeight="1" x14ac:dyDescent="0.15">
      <c r="A1361" s="224"/>
      <c r="B1361" s="221"/>
      <c r="C1361" s="272"/>
      <c r="D1361" s="27" t="s">
        <v>4293</v>
      </c>
      <c r="E1361" s="27" t="s">
        <v>256</v>
      </c>
      <c r="F1361" s="28" t="s">
        <v>4294</v>
      </c>
      <c r="G1361" s="29" t="s">
        <v>4295</v>
      </c>
      <c r="H1361" s="30">
        <v>2</v>
      </c>
      <c r="I1361" s="74"/>
    </row>
    <row r="1362" spans="1:9" s="4" customFormat="1" ht="30.95" customHeight="1" x14ac:dyDescent="0.15">
      <c r="A1362" s="224"/>
      <c r="B1362" s="221"/>
      <c r="C1362" s="272"/>
      <c r="D1362" s="27" t="s">
        <v>4296</v>
      </c>
      <c r="E1362" s="27" t="s">
        <v>256</v>
      </c>
      <c r="F1362" s="28" t="s">
        <v>1678</v>
      </c>
      <c r="G1362" s="29" t="s">
        <v>4297</v>
      </c>
      <c r="H1362" s="30">
        <v>2</v>
      </c>
      <c r="I1362" s="74"/>
    </row>
    <row r="1363" spans="1:9" s="4" customFormat="1" ht="30.95" customHeight="1" x14ac:dyDescent="0.15">
      <c r="A1363" s="224"/>
      <c r="B1363" s="221"/>
      <c r="C1363" s="272"/>
      <c r="D1363" s="27" t="s">
        <v>4298</v>
      </c>
      <c r="E1363" s="27" t="s">
        <v>256</v>
      </c>
      <c r="F1363" s="28" t="s">
        <v>4299</v>
      </c>
      <c r="G1363" s="29" t="s">
        <v>4300</v>
      </c>
      <c r="H1363" s="30">
        <v>2</v>
      </c>
      <c r="I1363" s="74"/>
    </row>
    <row r="1364" spans="1:9" s="4" customFormat="1" ht="30.95" customHeight="1" x14ac:dyDescent="0.15">
      <c r="A1364" s="224"/>
      <c r="B1364" s="221"/>
      <c r="C1364" s="272"/>
      <c r="D1364" s="27" t="s">
        <v>4301</v>
      </c>
      <c r="E1364" s="27" t="s">
        <v>256</v>
      </c>
      <c r="F1364" s="28" t="s">
        <v>4302</v>
      </c>
      <c r="G1364" s="29" t="s">
        <v>4303</v>
      </c>
      <c r="H1364" s="30">
        <v>2</v>
      </c>
      <c r="I1364" s="74"/>
    </row>
    <row r="1365" spans="1:9" s="4" customFormat="1" ht="30.95" customHeight="1" x14ac:dyDescent="0.15">
      <c r="A1365" s="224"/>
      <c r="B1365" s="221"/>
      <c r="C1365" s="272"/>
      <c r="D1365" s="27" t="s">
        <v>4304</v>
      </c>
      <c r="E1365" s="27" t="s">
        <v>256</v>
      </c>
      <c r="F1365" s="28" t="s">
        <v>4305</v>
      </c>
      <c r="G1365" s="29" t="s">
        <v>4306</v>
      </c>
      <c r="H1365" s="30">
        <v>2</v>
      </c>
      <c r="I1365" s="74"/>
    </row>
    <row r="1366" spans="1:9" s="4" customFormat="1" ht="30.95" customHeight="1" x14ac:dyDescent="0.15">
      <c r="A1366" s="224"/>
      <c r="B1366" s="221"/>
      <c r="C1366" s="272"/>
      <c r="D1366" s="27" t="s">
        <v>4307</v>
      </c>
      <c r="E1366" s="27" t="s">
        <v>256</v>
      </c>
      <c r="F1366" s="28" t="s">
        <v>4308</v>
      </c>
      <c r="G1366" s="29" t="s">
        <v>4309</v>
      </c>
      <c r="H1366" s="30">
        <v>2</v>
      </c>
      <c r="I1366" s="74"/>
    </row>
    <row r="1367" spans="1:9" s="4" customFormat="1" ht="30.95" customHeight="1" x14ac:dyDescent="0.15">
      <c r="A1367" s="224"/>
      <c r="B1367" s="221"/>
      <c r="C1367" s="272" t="s">
        <v>4310</v>
      </c>
      <c r="D1367" s="68" t="s">
        <v>63</v>
      </c>
      <c r="E1367" s="33"/>
      <c r="F1367" s="57"/>
      <c r="G1367" s="58"/>
      <c r="H1367" s="36">
        <f>SUM(H1368:H1371)</f>
        <v>8</v>
      </c>
      <c r="I1367" s="74"/>
    </row>
    <row r="1368" spans="1:9" s="4" customFormat="1" ht="30.95" customHeight="1" x14ac:dyDescent="0.15">
      <c r="A1368" s="224"/>
      <c r="B1368" s="221"/>
      <c r="C1368" s="272"/>
      <c r="D1368" s="27" t="s">
        <v>4311</v>
      </c>
      <c r="E1368" s="27" t="s">
        <v>256</v>
      </c>
      <c r="F1368" s="28" t="s">
        <v>4312</v>
      </c>
      <c r="G1368" s="29" t="s">
        <v>4313</v>
      </c>
      <c r="H1368" s="30">
        <v>2</v>
      </c>
      <c r="I1368" s="74"/>
    </row>
    <row r="1369" spans="1:9" s="4" customFormat="1" ht="30.95" customHeight="1" x14ac:dyDescent="0.15">
      <c r="A1369" s="224"/>
      <c r="B1369" s="221"/>
      <c r="C1369" s="272"/>
      <c r="D1369" s="27" t="s">
        <v>4314</v>
      </c>
      <c r="E1369" s="27" t="s">
        <v>256</v>
      </c>
      <c r="F1369" s="28" t="s">
        <v>4315</v>
      </c>
      <c r="G1369" s="29" t="s">
        <v>4316</v>
      </c>
      <c r="H1369" s="30">
        <v>2</v>
      </c>
      <c r="I1369" s="74"/>
    </row>
    <row r="1370" spans="1:9" s="4" customFormat="1" ht="30.95" customHeight="1" x14ac:dyDescent="0.15">
      <c r="A1370" s="224"/>
      <c r="B1370" s="221"/>
      <c r="C1370" s="272"/>
      <c r="D1370" s="27" t="s">
        <v>4317</v>
      </c>
      <c r="E1370" s="27" t="s">
        <v>256</v>
      </c>
      <c r="F1370" s="28" t="s">
        <v>4318</v>
      </c>
      <c r="G1370" s="29" t="s">
        <v>4319</v>
      </c>
      <c r="H1370" s="30">
        <v>2</v>
      </c>
      <c r="I1370" s="74"/>
    </row>
    <row r="1371" spans="1:9" s="4" customFormat="1" ht="30.95" customHeight="1" x14ac:dyDescent="0.15">
      <c r="A1371" s="224"/>
      <c r="B1371" s="221"/>
      <c r="C1371" s="272"/>
      <c r="D1371" s="27" t="s">
        <v>4320</v>
      </c>
      <c r="E1371" s="27" t="s">
        <v>256</v>
      </c>
      <c r="F1371" s="28" t="s">
        <v>4321</v>
      </c>
      <c r="G1371" s="29" t="s">
        <v>4322</v>
      </c>
      <c r="H1371" s="30">
        <v>2</v>
      </c>
      <c r="I1371" s="74"/>
    </row>
    <row r="1372" spans="1:9" s="4" customFormat="1" ht="30.95" customHeight="1" x14ac:dyDescent="0.15">
      <c r="A1372" s="224"/>
      <c r="B1372" s="221"/>
      <c r="C1372" s="272" t="s">
        <v>4323</v>
      </c>
      <c r="D1372" s="68" t="s">
        <v>63</v>
      </c>
      <c r="E1372" s="33"/>
      <c r="F1372" s="57"/>
      <c r="G1372" s="58"/>
      <c r="H1372" s="36">
        <f>SUM(H1373:H1374)</f>
        <v>4</v>
      </c>
      <c r="I1372" s="74"/>
    </row>
    <row r="1373" spans="1:9" s="4" customFormat="1" ht="30.95" customHeight="1" x14ac:dyDescent="0.15">
      <c r="A1373" s="224"/>
      <c r="B1373" s="221"/>
      <c r="C1373" s="272"/>
      <c r="D1373" s="27" t="s">
        <v>4324</v>
      </c>
      <c r="E1373" s="27" t="s">
        <v>256</v>
      </c>
      <c r="F1373" s="28" t="s">
        <v>4325</v>
      </c>
      <c r="G1373" s="29" t="s">
        <v>4326</v>
      </c>
      <c r="H1373" s="30">
        <v>2</v>
      </c>
      <c r="I1373" s="74"/>
    </row>
    <row r="1374" spans="1:9" s="4" customFormat="1" ht="30.95" customHeight="1" x14ac:dyDescent="0.15">
      <c r="A1374" s="224"/>
      <c r="B1374" s="221"/>
      <c r="C1374" s="272"/>
      <c r="D1374" s="27" t="s">
        <v>4327</v>
      </c>
      <c r="E1374" s="27" t="s">
        <v>256</v>
      </c>
      <c r="F1374" s="28" t="s">
        <v>4328</v>
      </c>
      <c r="G1374" s="29" t="s">
        <v>4329</v>
      </c>
      <c r="H1374" s="30">
        <v>2</v>
      </c>
      <c r="I1374" s="74"/>
    </row>
    <row r="1375" spans="1:9" s="4" customFormat="1" ht="30.95" customHeight="1" x14ac:dyDescent="0.15">
      <c r="A1375" s="224"/>
      <c r="B1375" s="221"/>
      <c r="C1375" s="272" t="s">
        <v>4330</v>
      </c>
      <c r="D1375" s="68" t="s">
        <v>63</v>
      </c>
      <c r="E1375" s="33"/>
      <c r="F1375" s="34"/>
      <c r="G1375" s="35"/>
      <c r="H1375" s="36">
        <f>SUM(H1376:H1379)</f>
        <v>8</v>
      </c>
      <c r="I1375" s="74"/>
    </row>
    <row r="1376" spans="1:9" s="4" customFormat="1" ht="30.95" customHeight="1" x14ac:dyDescent="0.15">
      <c r="A1376" s="224"/>
      <c r="B1376" s="221"/>
      <c r="C1376" s="272"/>
      <c r="D1376" s="27" t="s">
        <v>4331</v>
      </c>
      <c r="E1376" s="27" t="s">
        <v>256</v>
      </c>
      <c r="F1376" s="28" t="s">
        <v>4332</v>
      </c>
      <c r="G1376" s="29" t="s">
        <v>4333</v>
      </c>
      <c r="H1376" s="30">
        <v>2</v>
      </c>
      <c r="I1376" s="74"/>
    </row>
    <row r="1377" spans="1:9" s="4" customFormat="1" ht="30.95" customHeight="1" x14ac:dyDescent="0.15">
      <c r="A1377" s="224"/>
      <c r="B1377" s="221"/>
      <c r="C1377" s="272"/>
      <c r="D1377" s="27" t="s">
        <v>4334</v>
      </c>
      <c r="E1377" s="27" t="s">
        <v>256</v>
      </c>
      <c r="F1377" s="28" t="s">
        <v>4335</v>
      </c>
      <c r="G1377" s="29" t="s">
        <v>4336</v>
      </c>
      <c r="H1377" s="30">
        <v>2</v>
      </c>
      <c r="I1377" s="74"/>
    </row>
    <row r="1378" spans="1:9" s="4" customFormat="1" ht="30.95" customHeight="1" x14ac:dyDescent="0.15">
      <c r="A1378" s="224"/>
      <c r="B1378" s="221"/>
      <c r="C1378" s="272"/>
      <c r="D1378" s="27" t="s">
        <v>4337</v>
      </c>
      <c r="E1378" s="27" t="s">
        <v>256</v>
      </c>
      <c r="F1378" s="28" t="s">
        <v>4338</v>
      </c>
      <c r="G1378" s="29" t="s">
        <v>4339</v>
      </c>
      <c r="H1378" s="30">
        <v>2</v>
      </c>
      <c r="I1378" s="74"/>
    </row>
    <row r="1379" spans="1:9" s="4" customFormat="1" ht="30.95" customHeight="1" x14ac:dyDescent="0.15">
      <c r="A1379" s="224"/>
      <c r="B1379" s="221"/>
      <c r="C1379" s="272"/>
      <c r="D1379" s="26" t="s">
        <v>4340</v>
      </c>
      <c r="E1379" s="26" t="s">
        <v>256</v>
      </c>
      <c r="F1379" s="25" t="s">
        <v>4341</v>
      </c>
      <c r="G1379" s="79" t="s">
        <v>4342</v>
      </c>
      <c r="H1379" s="30">
        <v>2</v>
      </c>
      <c r="I1379" s="74"/>
    </row>
    <row r="1380" spans="1:9" s="4" customFormat="1" ht="30.95" customHeight="1" x14ac:dyDescent="0.15">
      <c r="A1380" s="224"/>
      <c r="B1380" s="221"/>
      <c r="C1380" s="272" t="s">
        <v>4343</v>
      </c>
      <c r="D1380" s="33" t="s">
        <v>63</v>
      </c>
      <c r="E1380" s="33"/>
      <c r="F1380" s="34"/>
      <c r="G1380" s="35"/>
      <c r="H1380" s="36">
        <f>SUM(H1381:H1382)</f>
        <v>4</v>
      </c>
      <c r="I1380" s="74"/>
    </row>
    <row r="1381" spans="1:9" s="4" customFormat="1" ht="30.95" customHeight="1" x14ac:dyDescent="0.15">
      <c r="A1381" s="224"/>
      <c r="B1381" s="221"/>
      <c r="C1381" s="272"/>
      <c r="D1381" s="27" t="s">
        <v>4344</v>
      </c>
      <c r="E1381" s="27" t="s">
        <v>256</v>
      </c>
      <c r="F1381" s="28" t="s">
        <v>4345</v>
      </c>
      <c r="G1381" s="29" t="s">
        <v>4346</v>
      </c>
      <c r="H1381" s="30">
        <v>2</v>
      </c>
      <c r="I1381" s="74"/>
    </row>
    <row r="1382" spans="1:9" s="4" customFormat="1" ht="30.95" customHeight="1" x14ac:dyDescent="0.15">
      <c r="A1382" s="224"/>
      <c r="B1382" s="221"/>
      <c r="C1382" s="272"/>
      <c r="D1382" s="27" t="s">
        <v>4347</v>
      </c>
      <c r="E1382" s="27" t="s">
        <v>256</v>
      </c>
      <c r="F1382" s="28" t="s">
        <v>4348</v>
      </c>
      <c r="G1382" s="29" t="s">
        <v>4349</v>
      </c>
      <c r="H1382" s="30">
        <v>2</v>
      </c>
      <c r="I1382" s="74"/>
    </row>
    <row r="1383" spans="1:9" s="4" customFormat="1" ht="30.95" customHeight="1" x14ac:dyDescent="0.15">
      <c r="A1383" s="224"/>
      <c r="B1383" s="221"/>
      <c r="C1383" s="28" t="s">
        <v>4350</v>
      </c>
      <c r="D1383" s="27" t="s">
        <v>4351</v>
      </c>
      <c r="E1383" s="27" t="s">
        <v>256</v>
      </c>
      <c r="F1383" s="28" t="s">
        <v>4352</v>
      </c>
      <c r="G1383" s="29" t="s">
        <v>4353</v>
      </c>
      <c r="H1383" s="30">
        <v>2</v>
      </c>
      <c r="I1383" s="74"/>
    </row>
    <row r="1384" spans="1:9" s="4" customFormat="1" ht="30.95" customHeight="1" x14ac:dyDescent="0.15">
      <c r="A1384" s="224"/>
      <c r="B1384" s="221"/>
      <c r="C1384" s="28" t="s">
        <v>4354</v>
      </c>
      <c r="D1384" s="27" t="s">
        <v>4355</v>
      </c>
      <c r="E1384" s="27" t="s">
        <v>256</v>
      </c>
      <c r="F1384" s="28" t="s">
        <v>4356</v>
      </c>
      <c r="G1384" s="29" t="s">
        <v>4357</v>
      </c>
      <c r="H1384" s="30">
        <v>2</v>
      </c>
      <c r="I1384" s="74"/>
    </row>
    <row r="1385" spans="1:9" s="4" customFormat="1" ht="30.95" customHeight="1" x14ac:dyDescent="0.15">
      <c r="A1385" s="224"/>
      <c r="B1385" s="221"/>
      <c r="C1385" s="272" t="s">
        <v>4358</v>
      </c>
      <c r="D1385" s="33" t="s">
        <v>63</v>
      </c>
      <c r="E1385" s="33"/>
      <c r="F1385" s="34"/>
      <c r="G1385" s="35"/>
      <c r="H1385" s="45">
        <f>SUM(H1386:H1387)</f>
        <v>4</v>
      </c>
      <c r="I1385" s="74"/>
    </row>
    <row r="1386" spans="1:9" s="4" customFormat="1" ht="30.95" customHeight="1" x14ac:dyDescent="0.15">
      <c r="A1386" s="224"/>
      <c r="B1386" s="221"/>
      <c r="C1386" s="272"/>
      <c r="D1386" s="27" t="s">
        <v>4359</v>
      </c>
      <c r="E1386" s="27" t="s">
        <v>256</v>
      </c>
      <c r="F1386" s="28" t="s">
        <v>4360</v>
      </c>
      <c r="G1386" s="29" t="s">
        <v>4361</v>
      </c>
      <c r="H1386" s="30">
        <v>2</v>
      </c>
      <c r="I1386" s="74"/>
    </row>
    <row r="1387" spans="1:9" s="4" customFormat="1" ht="30.95" customHeight="1" x14ac:dyDescent="0.15">
      <c r="A1387" s="224"/>
      <c r="B1387" s="245"/>
      <c r="C1387" s="272"/>
      <c r="D1387" s="26" t="s">
        <v>4362</v>
      </c>
      <c r="E1387" s="26" t="s">
        <v>256</v>
      </c>
      <c r="F1387" s="25" t="s">
        <v>4363</v>
      </c>
      <c r="G1387" s="79" t="s">
        <v>4364</v>
      </c>
      <c r="H1387" s="30">
        <v>2</v>
      </c>
      <c r="I1387" s="74"/>
    </row>
    <row r="1388" spans="1:9" s="4" customFormat="1" ht="30.95" customHeight="1" x14ac:dyDescent="0.15">
      <c r="A1388" s="224"/>
      <c r="B1388" s="233" t="s">
        <v>209</v>
      </c>
      <c r="C1388" s="81" t="s">
        <v>4365</v>
      </c>
      <c r="D1388" s="26"/>
      <c r="E1388" s="27"/>
      <c r="F1388" s="25"/>
      <c r="G1388" s="79"/>
      <c r="H1388" s="36">
        <f>H1389+H1392+H1393+H1396+H1399</f>
        <v>22</v>
      </c>
      <c r="I1388" s="74"/>
    </row>
    <row r="1389" spans="1:9" s="4" customFormat="1" ht="30.95" customHeight="1" x14ac:dyDescent="0.15">
      <c r="A1389" s="224"/>
      <c r="B1389" s="233"/>
      <c r="C1389" s="272" t="s">
        <v>4366</v>
      </c>
      <c r="D1389" s="68" t="s">
        <v>63</v>
      </c>
      <c r="E1389" s="27"/>
      <c r="F1389" s="25"/>
      <c r="G1389" s="79"/>
      <c r="H1389" s="36">
        <f>SUM(H1390:H1391)</f>
        <v>8</v>
      </c>
      <c r="I1389" s="74"/>
    </row>
    <row r="1390" spans="1:9" s="4" customFormat="1" ht="30.95" customHeight="1" x14ac:dyDescent="0.15">
      <c r="A1390" s="224"/>
      <c r="B1390" s="233"/>
      <c r="C1390" s="272"/>
      <c r="D1390" s="64" t="s">
        <v>4367</v>
      </c>
      <c r="E1390" s="26" t="s">
        <v>252</v>
      </c>
      <c r="F1390" s="25" t="s">
        <v>4368</v>
      </c>
      <c r="G1390" s="79" t="s">
        <v>4369</v>
      </c>
      <c r="H1390" s="30">
        <v>6</v>
      </c>
      <c r="I1390" s="74"/>
    </row>
    <row r="1391" spans="1:9" s="4" customFormat="1" ht="30.95" customHeight="1" x14ac:dyDescent="0.15">
      <c r="A1391" s="224"/>
      <c r="B1391" s="233"/>
      <c r="C1391" s="272"/>
      <c r="D1391" s="98" t="s">
        <v>4370</v>
      </c>
      <c r="E1391" s="26" t="s">
        <v>256</v>
      </c>
      <c r="F1391" s="25" t="s">
        <v>4371</v>
      </c>
      <c r="G1391" s="79" t="s">
        <v>4372</v>
      </c>
      <c r="H1391" s="30">
        <v>2</v>
      </c>
      <c r="I1391" s="74"/>
    </row>
    <row r="1392" spans="1:9" s="4" customFormat="1" ht="30.95" customHeight="1" x14ac:dyDescent="0.15">
      <c r="A1392" s="224"/>
      <c r="B1392" s="233"/>
      <c r="C1392" s="28" t="s">
        <v>4373</v>
      </c>
      <c r="D1392" s="27" t="s">
        <v>4374</v>
      </c>
      <c r="E1392" s="27" t="s">
        <v>256</v>
      </c>
      <c r="F1392" s="28" t="s">
        <v>4375</v>
      </c>
      <c r="G1392" s="29" t="s">
        <v>4376</v>
      </c>
      <c r="H1392" s="30">
        <v>2</v>
      </c>
      <c r="I1392" s="62"/>
    </row>
    <row r="1393" spans="1:9" s="4" customFormat="1" ht="30.95" customHeight="1" x14ac:dyDescent="0.15">
      <c r="A1393" s="224"/>
      <c r="B1393" s="233"/>
      <c r="C1393" s="281" t="s">
        <v>4377</v>
      </c>
      <c r="D1393" s="145" t="s">
        <v>63</v>
      </c>
      <c r="E1393" s="68"/>
      <c r="F1393" s="81"/>
      <c r="G1393" s="82"/>
      <c r="H1393" s="36">
        <f>SUM(H1394:H1395)</f>
        <v>4</v>
      </c>
      <c r="I1393" s="74"/>
    </row>
    <row r="1394" spans="1:9" s="4" customFormat="1" ht="30.95" customHeight="1" x14ac:dyDescent="0.15">
      <c r="A1394" s="224"/>
      <c r="B1394" s="233"/>
      <c r="C1394" s="281"/>
      <c r="D1394" s="26" t="s">
        <v>4378</v>
      </c>
      <c r="E1394" s="26" t="s">
        <v>256</v>
      </c>
      <c r="F1394" s="25" t="s">
        <v>4379</v>
      </c>
      <c r="G1394" s="79" t="s">
        <v>4380</v>
      </c>
      <c r="H1394" s="30">
        <v>2</v>
      </c>
      <c r="I1394" s="74"/>
    </row>
    <row r="1395" spans="1:9" s="4" customFormat="1" ht="30.95" customHeight="1" x14ac:dyDescent="0.15">
      <c r="A1395" s="224"/>
      <c r="B1395" s="233"/>
      <c r="C1395" s="281"/>
      <c r="D1395" s="26" t="s">
        <v>4381</v>
      </c>
      <c r="E1395" s="26" t="s">
        <v>256</v>
      </c>
      <c r="F1395" s="25" t="s">
        <v>4382</v>
      </c>
      <c r="G1395" s="79" t="s">
        <v>4383</v>
      </c>
      <c r="H1395" s="30">
        <v>2</v>
      </c>
      <c r="I1395" s="74"/>
    </row>
    <row r="1396" spans="1:9" s="4" customFormat="1" ht="30.95" customHeight="1" x14ac:dyDescent="0.15">
      <c r="A1396" s="224"/>
      <c r="B1396" s="233"/>
      <c r="C1396" s="281" t="s">
        <v>4384</v>
      </c>
      <c r="D1396" s="145" t="s">
        <v>63</v>
      </c>
      <c r="E1396" s="68"/>
      <c r="F1396" s="81"/>
      <c r="G1396" s="82"/>
      <c r="H1396" s="36">
        <f>SUM(H1397:H1398)</f>
        <v>4</v>
      </c>
      <c r="I1396" s="74"/>
    </row>
    <row r="1397" spans="1:9" s="4" customFormat="1" ht="30.95" customHeight="1" x14ac:dyDescent="0.15">
      <c r="A1397" s="224"/>
      <c r="B1397" s="233"/>
      <c r="C1397" s="281"/>
      <c r="D1397" s="26" t="s">
        <v>4385</v>
      </c>
      <c r="E1397" s="26" t="s">
        <v>256</v>
      </c>
      <c r="F1397" s="25" t="s">
        <v>4386</v>
      </c>
      <c r="G1397" s="79" t="s">
        <v>4387</v>
      </c>
      <c r="H1397" s="30">
        <v>2</v>
      </c>
      <c r="I1397" s="74"/>
    </row>
    <row r="1398" spans="1:9" s="4" customFormat="1" ht="30.95" customHeight="1" x14ac:dyDescent="0.15">
      <c r="A1398" s="224"/>
      <c r="B1398" s="233"/>
      <c r="C1398" s="281"/>
      <c r="D1398" s="26" t="s">
        <v>4388</v>
      </c>
      <c r="E1398" s="26" t="s">
        <v>256</v>
      </c>
      <c r="F1398" s="25" t="s">
        <v>4389</v>
      </c>
      <c r="G1398" s="79" t="s">
        <v>4390</v>
      </c>
      <c r="H1398" s="30">
        <v>2</v>
      </c>
      <c r="I1398" s="74"/>
    </row>
    <row r="1399" spans="1:9" s="4" customFormat="1" ht="30.95" customHeight="1" x14ac:dyDescent="0.15">
      <c r="A1399" s="224"/>
      <c r="B1399" s="233"/>
      <c r="C1399" s="281" t="s">
        <v>4391</v>
      </c>
      <c r="D1399" s="68" t="s">
        <v>63</v>
      </c>
      <c r="E1399" s="68"/>
      <c r="F1399" s="81"/>
      <c r="G1399" s="82"/>
      <c r="H1399" s="45">
        <f>SUM(H1400:H1401)</f>
        <v>4</v>
      </c>
      <c r="I1399" s="74"/>
    </row>
    <row r="1400" spans="1:9" s="4" customFormat="1" ht="30.95" customHeight="1" x14ac:dyDescent="0.15">
      <c r="A1400" s="224"/>
      <c r="B1400" s="233"/>
      <c r="C1400" s="281"/>
      <c r="D1400" s="26" t="s">
        <v>4392</v>
      </c>
      <c r="E1400" s="26" t="s">
        <v>256</v>
      </c>
      <c r="F1400" s="25" t="s">
        <v>4393</v>
      </c>
      <c r="G1400" s="79" t="s">
        <v>4394</v>
      </c>
      <c r="H1400" s="30">
        <v>2</v>
      </c>
      <c r="I1400" s="74"/>
    </row>
    <row r="1401" spans="1:9" s="4" customFormat="1" ht="30.95" customHeight="1" x14ac:dyDescent="0.15">
      <c r="A1401" s="224"/>
      <c r="B1401" s="233"/>
      <c r="C1401" s="281"/>
      <c r="D1401" s="26" t="s">
        <v>4395</v>
      </c>
      <c r="E1401" s="26" t="s">
        <v>256</v>
      </c>
      <c r="F1401" s="25" t="s">
        <v>4396</v>
      </c>
      <c r="G1401" s="79" t="s">
        <v>4397</v>
      </c>
      <c r="H1401" s="30">
        <v>2</v>
      </c>
      <c r="I1401" s="74"/>
    </row>
    <row r="1402" spans="1:9" s="4" customFormat="1" ht="30.95" customHeight="1" x14ac:dyDescent="0.15">
      <c r="A1402" s="224"/>
      <c r="B1402" s="238" t="s">
        <v>210</v>
      </c>
      <c r="C1402" s="81" t="s">
        <v>4398</v>
      </c>
      <c r="D1402" s="27"/>
      <c r="E1402" s="27"/>
      <c r="F1402" s="28"/>
      <c r="G1402" s="29"/>
      <c r="H1402" s="36">
        <f>SUM(H1403:H1404)</f>
        <v>4</v>
      </c>
      <c r="I1402" s="74"/>
    </row>
    <row r="1403" spans="1:9" s="4" customFormat="1" ht="30.95" customHeight="1" x14ac:dyDescent="0.15">
      <c r="A1403" s="224"/>
      <c r="B1403" s="238"/>
      <c r="C1403" s="25" t="s">
        <v>4399</v>
      </c>
      <c r="D1403" s="26" t="s">
        <v>4400</v>
      </c>
      <c r="E1403" s="26" t="s">
        <v>256</v>
      </c>
      <c r="F1403" s="25" t="s">
        <v>4401</v>
      </c>
      <c r="G1403" s="79" t="s">
        <v>4402</v>
      </c>
      <c r="H1403" s="30">
        <v>2</v>
      </c>
      <c r="I1403" s="62"/>
    </row>
    <row r="1404" spans="1:9" s="4" customFormat="1" ht="30.95" customHeight="1" x14ac:dyDescent="0.15">
      <c r="A1404" s="224"/>
      <c r="B1404" s="238"/>
      <c r="C1404" s="28" t="s">
        <v>4403</v>
      </c>
      <c r="D1404" s="27" t="s">
        <v>4404</v>
      </c>
      <c r="E1404" s="27" t="s">
        <v>256</v>
      </c>
      <c r="F1404" s="28" t="s">
        <v>4405</v>
      </c>
      <c r="G1404" s="29" t="s">
        <v>4406</v>
      </c>
      <c r="H1404" s="30">
        <v>2</v>
      </c>
      <c r="I1404" s="74"/>
    </row>
    <row r="1405" spans="1:9" s="4" customFormat="1" ht="30.95" customHeight="1" x14ac:dyDescent="0.15">
      <c r="A1405" s="224"/>
      <c r="B1405" s="233" t="s">
        <v>212</v>
      </c>
      <c r="C1405" s="81" t="s">
        <v>4407</v>
      </c>
      <c r="D1405" s="26"/>
      <c r="E1405" s="27"/>
      <c r="F1405" s="61"/>
      <c r="G1405" s="110"/>
      <c r="H1405" s="36">
        <f>SUM(H1406:H1407,H1408,H1411,H1412,H1415,H1418:H1421)</f>
        <v>26</v>
      </c>
      <c r="I1405" s="74"/>
    </row>
    <row r="1406" spans="1:9" s="4" customFormat="1" ht="30.95" customHeight="1" x14ac:dyDescent="0.15">
      <c r="A1406" s="224"/>
      <c r="B1406" s="233"/>
      <c r="C1406" s="28" t="s">
        <v>4408</v>
      </c>
      <c r="D1406" s="27" t="s">
        <v>4409</v>
      </c>
      <c r="E1406" s="27" t="s">
        <v>256</v>
      </c>
      <c r="F1406" s="28" t="s">
        <v>4410</v>
      </c>
      <c r="G1406" s="29" t="s">
        <v>4411</v>
      </c>
      <c r="H1406" s="30">
        <v>2</v>
      </c>
      <c r="I1406" s="74"/>
    </row>
    <row r="1407" spans="1:9" s="4" customFormat="1" ht="30.95" customHeight="1" x14ac:dyDescent="0.15">
      <c r="A1407" s="224"/>
      <c r="B1407" s="233"/>
      <c r="C1407" s="28" t="s">
        <v>4412</v>
      </c>
      <c r="D1407" s="27" t="s">
        <v>4413</v>
      </c>
      <c r="E1407" s="27" t="s">
        <v>256</v>
      </c>
      <c r="F1407" s="28" t="s">
        <v>4414</v>
      </c>
      <c r="G1407" s="29" t="s">
        <v>4415</v>
      </c>
      <c r="H1407" s="30">
        <v>2</v>
      </c>
      <c r="I1407" s="74"/>
    </row>
    <row r="1408" spans="1:9" s="4" customFormat="1" ht="30.95" customHeight="1" x14ac:dyDescent="0.15">
      <c r="A1408" s="224"/>
      <c r="B1408" s="233"/>
      <c r="C1408" s="272" t="s">
        <v>4416</v>
      </c>
      <c r="D1408" s="68" t="s">
        <v>63</v>
      </c>
      <c r="E1408" s="27"/>
      <c r="F1408" s="61"/>
      <c r="G1408" s="110"/>
      <c r="H1408" s="36">
        <f>SUM(H1409:H1410)</f>
        <v>4</v>
      </c>
      <c r="I1408" s="74"/>
    </row>
    <row r="1409" spans="1:9" s="4" customFormat="1" ht="30.95" customHeight="1" x14ac:dyDescent="0.15">
      <c r="A1409" s="224"/>
      <c r="B1409" s="233"/>
      <c r="C1409" s="272"/>
      <c r="D1409" s="27" t="s">
        <v>4417</v>
      </c>
      <c r="E1409" s="27" t="s">
        <v>256</v>
      </c>
      <c r="F1409" s="28" t="s">
        <v>4418</v>
      </c>
      <c r="G1409" s="29" t="s">
        <v>4419</v>
      </c>
      <c r="H1409" s="30">
        <v>2</v>
      </c>
      <c r="I1409" s="74"/>
    </row>
    <row r="1410" spans="1:9" s="4" customFormat="1" ht="30.95" customHeight="1" x14ac:dyDescent="0.15">
      <c r="A1410" s="224"/>
      <c r="B1410" s="233"/>
      <c r="C1410" s="272"/>
      <c r="D1410" s="27" t="s">
        <v>4420</v>
      </c>
      <c r="E1410" s="27" t="s">
        <v>256</v>
      </c>
      <c r="F1410" s="28" t="s">
        <v>4421</v>
      </c>
      <c r="G1410" s="29" t="s">
        <v>4422</v>
      </c>
      <c r="H1410" s="30">
        <v>2</v>
      </c>
      <c r="I1410" s="74"/>
    </row>
    <row r="1411" spans="1:9" s="4" customFormat="1" ht="30.95" customHeight="1" x14ac:dyDescent="0.15">
      <c r="A1411" s="224"/>
      <c r="B1411" s="233"/>
      <c r="C1411" s="25" t="s">
        <v>4423</v>
      </c>
      <c r="D1411" s="26" t="s">
        <v>4424</v>
      </c>
      <c r="E1411" s="26" t="s">
        <v>256</v>
      </c>
      <c r="F1411" s="25" t="s">
        <v>4425</v>
      </c>
      <c r="G1411" s="79" t="s">
        <v>4426</v>
      </c>
      <c r="H1411" s="30">
        <v>2</v>
      </c>
      <c r="I1411" s="62"/>
    </row>
    <row r="1412" spans="1:9" s="4" customFormat="1" ht="30.95" customHeight="1" x14ac:dyDescent="0.15">
      <c r="A1412" s="224"/>
      <c r="B1412" s="233"/>
      <c r="C1412" s="281" t="s">
        <v>4427</v>
      </c>
      <c r="D1412" s="68" t="s">
        <v>63</v>
      </c>
      <c r="E1412" s="26"/>
      <c r="F1412" s="25"/>
      <c r="G1412" s="79"/>
      <c r="H1412" s="36">
        <f>SUM(H1413:H1414)</f>
        <v>4</v>
      </c>
      <c r="I1412" s="74"/>
    </row>
    <row r="1413" spans="1:9" s="4" customFormat="1" ht="30.95" customHeight="1" x14ac:dyDescent="0.15">
      <c r="A1413" s="224"/>
      <c r="B1413" s="233"/>
      <c r="C1413" s="281"/>
      <c r="D1413" s="26" t="s">
        <v>4428</v>
      </c>
      <c r="E1413" s="26" t="s">
        <v>256</v>
      </c>
      <c r="F1413" s="25" t="s">
        <v>4429</v>
      </c>
      <c r="G1413" s="79" t="s">
        <v>4430</v>
      </c>
      <c r="H1413" s="30">
        <v>2</v>
      </c>
      <c r="I1413" s="74"/>
    </row>
    <row r="1414" spans="1:9" s="4" customFormat="1" ht="30.95" customHeight="1" x14ac:dyDescent="0.15">
      <c r="A1414" s="224"/>
      <c r="B1414" s="233"/>
      <c r="C1414" s="281"/>
      <c r="D1414" s="26" t="s">
        <v>4431</v>
      </c>
      <c r="E1414" s="26" t="s">
        <v>256</v>
      </c>
      <c r="F1414" s="25" t="s">
        <v>4432</v>
      </c>
      <c r="G1414" s="79" t="s">
        <v>4433</v>
      </c>
      <c r="H1414" s="30">
        <v>2</v>
      </c>
      <c r="I1414" s="74"/>
    </row>
    <row r="1415" spans="1:9" s="4" customFormat="1" ht="30.95" customHeight="1" x14ac:dyDescent="0.15">
      <c r="A1415" s="224"/>
      <c r="B1415" s="233"/>
      <c r="C1415" s="281" t="s">
        <v>4434</v>
      </c>
      <c r="D1415" s="68" t="s">
        <v>63</v>
      </c>
      <c r="E1415" s="68"/>
      <c r="F1415" s="81"/>
      <c r="G1415" s="146"/>
      <c r="H1415" s="36">
        <f>SUM(H1416:H1417)</f>
        <v>4</v>
      </c>
      <c r="I1415" s="74"/>
    </row>
    <row r="1416" spans="1:9" s="4" customFormat="1" ht="30.95" customHeight="1" x14ac:dyDescent="0.15">
      <c r="A1416" s="224"/>
      <c r="B1416" s="233"/>
      <c r="C1416" s="281"/>
      <c r="D1416" s="26" t="s">
        <v>4435</v>
      </c>
      <c r="E1416" s="26" t="s">
        <v>256</v>
      </c>
      <c r="F1416" s="25" t="s">
        <v>4436</v>
      </c>
      <c r="G1416" s="79" t="s">
        <v>4437</v>
      </c>
      <c r="H1416" s="30">
        <v>2</v>
      </c>
      <c r="I1416" s="74"/>
    </row>
    <row r="1417" spans="1:9" s="4" customFormat="1" ht="30.95" customHeight="1" x14ac:dyDescent="0.15">
      <c r="A1417" s="224"/>
      <c r="B1417" s="233"/>
      <c r="C1417" s="281"/>
      <c r="D1417" s="26" t="s">
        <v>4438</v>
      </c>
      <c r="E1417" s="26" t="s">
        <v>256</v>
      </c>
      <c r="F1417" s="25" t="s">
        <v>4439</v>
      </c>
      <c r="G1417" s="79" t="s">
        <v>4440</v>
      </c>
      <c r="H1417" s="30">
        <v>2</v>
      </c>
      <c r="I1417" s="74"/>
    </row>
    <row r="1418" spans="1:9" s="4" customFormat="1" ht="30.95" customHeight="1" x14ac:dyDescent="0.15">
      <c r="A1418" s="224"/>
      <c r="B1418" s="233"/>
      <c r="C1418" s="25" t="s">
        <v>4441</v>
      </c>
      <c r="D1418" s="26" t="s">
        <v>4442</v>
      </c>
      <c r="E1418" s="26" t="s">
        <v>256</v>
      </c>
      <c r="F1418" s="106" t="s">
        <v>4443</v>
      </c>
      <c r="G1418" s="79" t="s">
        <v>4444</v>
      </c>
      <c r="H1418" s="30">
        <v>2</v>
      </c>
      <c r="I1418" s="74"/>
    </row>
    <row r="1419" spans="1:9" s="4" customFormat="1" ht="30.95" customHeight="1" x14ac:dyDescent="0.15">
      <c r="A1419" s="224"/>
      <c r="B1419" s="233"/>
      <c r="C1419" s="25" t="s">
        <v>4445</v>
      </c>
      <c r="D1419" s="26" t="s">
        <v>4446</v>
      </c>
      <c r="E1419" s="26" t="s">
        <v>256</v>
      </c>
      <c r="F1419" s="25" t="s">
        <v>4447</v>
      </c>
      <c r="G1419" s="79" t="s">
        <v>4448</v>
      </c>
      <c r="H1419" s="30">
        <v>2</v>
      </c>
      <c r="I1419" s="74"/>
    </row>
    <row r="1420" spans="1:9" s="4" customFormat="1" ht="30.95" customHeight="1" x14ac:dyDescent="0.15">
      <c r="A1420" s="224"/>
      <c r="B1420" s="233"/>
      <c r="C1420" s="25" t="s">
        <v>4449</v>
      </c>
      <c r="D1420" s="26" t="s">
        <v>4450</v>
      </c>
      <c r="E1420" s="26" t="s">
        <v>256</v>
      </c>
      <c r="F1420" s="25" t="s">
        <v>4451</v>
      </c>
      <c r="G1420" s="79" t="s">
        <v>4452</v>
      </c>
      <c r="H1420" s="30">
        <v>2</v>
      </c>
      <c r="I1420" s="74"/>
    </row>
    <row r="1421" spans="1:9" s="4" customFormat="1" ht="30.95" customHeight="1" x14ac:dyDescent="0.15">
      <c r="A1421" s="224"/>
      <c r="B1421" s="233"/>
      <c r="C1421" s="25" t="s">
        <v>4453</v>
      </c>
      <c r="D1421" s="26" t="s">
        <v>4454</v>
      </c>
      <c r="E1421" s="26" t="s">
        <v>256</v>
      </c>
      <c r="F1421" s="25" t="s">
        <v>4455</v>
      </c>
      <c r="G1421" s="79" t="s">
        <v>4456</v>
      </c>
      <c r="H1421" s="30">
        <v>2</v>
      </c>
      <c r="I1421" s="74"/>
    </row>
    <row r="1422" spans="1:9" s="4" customFormat="1" ht="30.95" customHeight="1" x14ac:dyDescent="0.15">
      <c r="A1422" s="224"/>
      <c r="B1422" s="233" t="s">
        <v>211</v>
      </c>
      <c r="C1422" s="81" t="s">
        <v>4457</v>
      </c>
      <c r="D1422" s="26"/>
      <c r="E1422" s="27"/>
      <c r="F1422" s="61"/>
      <c r="G1422" s="110"/>
      <c r="H1422" s="36">
        <f>SUM(H1423,H1428,H1431,H1434,H1437:H1442)</f>
        <v>32</v>
      </c>
      <c r="I1422" s="74"/>
    </row>
    <row r="1423" spans="1:9" s="4" customFormat="1" ht="30.95" customHeight="1" x14ac:dyDescent="0.15">
      <c r="A1423" s="224"/>
      <c r="B1423" s="233"/>
      <c r="C1423" s="281" t="s">
        <v>4458</v>
      </c>
      <c r="D1423" s="68" t="s">
        <v>63</v>
      </c>
      <c r="E1423" s="26"/>
      <c r="F1423" s="25"/>
      <c r="G1423" s="79"/>
      <c r="H1423" s="36">
        <f>SUM(H1424:H1427)</f>
        <v>8</v>
      </c>
      <c r="I1423" s="74"/>
    </row>
    <row r="1424" spans="1:9" s="4" customFormat="1" ht="30.95" customHeight="1" x14ac:dyDescent="0.15">
      <c r="A1424" s="224"/>
      <c r="B1424" s="233"/>
      <c r="C1424" s="281"/>
      <c r="D1424" s="26" t="s">
        <v>4459</v>
      </c>
      <c r="E1424" s="26" t="s">
        <v>256</v>
      </c>
      <c r="F1424" s="25" t="s">
        <v>4460</v>
      </c>
      <c r="G1424" s="79" t="s">
        <v>4461</v>
      </c>
      <c r="H1424" s="30">
        <v>2</v>
      </c>
      <c r="I1424" s="74"/>
    </row>
    <row r="1425" spans="1:9" s="4" customFormat="1" ht="30.95" customHeight="1" x14ac:dyDescent="0.15">
      <c r="A1425" s="224"/>
      <c r="B1425" s="233"/>
      <c r="C1425" s="281"/>
      <c r="D1425" s="26" t="s">
        <v>4462</v>
      </c>
      <c r="E1425" s="26" t="s">
        <v>256</v>
      </c>
      <c r="F1425" s="25" t="s">
        <v>4463</v>
      </c>
      <c r="G1425" s="79" t="s">
        <v>4464</v>
      </c>
      <c r="H1425" s="30">
        <v>2</v>
      </c>
      <c r="I1425" s="74"/>
    </row>
    <row r="1426" spans="1:9" s="4" customFormat="1" ht="30.95" customHeight="1" x14ac:dyDescent="0.15">
      <c r="A1426" s="224"/>
      <c r="B1426" s="233"/>
      <c r="C1426" s="281"/>
      <c r="D1426" s="26" t="s">
        <v>4465</v>
      </c>
      <c r="E1426" s="26" t="s">
        <v>256</v>
      </c>
      <c r="F1426" s="25" t="s">
        <v>4466</v>
      </c>
      <c r="G1426" s="79" t="s">
        <v>4467</v>
      </c>
      <c r="H1426" s="30">
        <v>2</v>
      </c>
      <c r="I1426" s="74"/>
    </row>
    <row r="1427" spans="1:9" s="4" customFormat="1" ht="30.95" customHeight="1" x14ac:dyDescent="0.15">
      <c r="A1427" s="224"/>
      <c r="B1427" s="233"/>
      <c r="C1427" s="281"/>
      <c r="D1427" s="26" t="s">
        <v>4468</v>
      </c>
      <c r="E1427" s="26" t="s">
        <v>256</v>
      </c>
      <c r="F1427" s="25" t="s">
        <v>4469</v>
      </c>
      <c r="G1427" s="79" t="s">
        <v>4470</v>
      </c>
      <c r="H1427" s="30">
        <v>2</v>
      </c>
      <c r="I1427" s="74"/>
    </row>
    <row r="1428" spans="1:9" s="4" customFormat="1" ht="30.95" customHeight="1" x14ac:dyDescent="0.15">
      <c r="A1428" s="224"/>
      <c r="B1428" s="233"/>
      <c r="C1428" s="281" t="s">
        <v>4471</v>
      </c>
      <c r="D1428" s="68" t="s">
        <v>63</v>
      </c>
      <c r="E1428" s="27"/>
      <c r="F1428" s="61"/>
      <c r="G1428" s="110"/>
      <c r="H1428" s="36">
        <f>SUM(H1429:H1430)</f>
        <v>4</v>
      </c>
      <c r="I1428" s="74"/>
    </row>
    <row r="1429" spans="1:9" s="4" customFormat="1" ht="30.95" customHeight="1" x14ac:dyDescent="0.15">
      <c r="A1429" s="224"/>
      <c r="B1429" s="233"/>
      <c r="C1429" s="281"/>
      <c r="D1429" s="26" t="s">
        <v>4472</v>
      </c>
      <c r="E1429" s="26" t="s">
        <v>256</v>
      </c>
      <c r="F1429" s="25" t="s">
        <v>4473</v>
      </c>
      <c r="G1429" s="79" t="s">
        <v>4474</v>
      </c>
      <c r="H1429" s="30">
        <v>2</v>
      </c>
      <c r="I1429" s="74"/>
    </row>
    <row r="1430" spans="1:9" s="4" customFormat="1" ht="30.95" customHeight="1" x14ac:dyDescent="0.15">
      <c r="A1430" s="224"/>
      <c r="B1430" s="233"/>
      <c r="C1430" s="281"/>
      <c r="D1430" s="26" t="s">
        <v>4475</v>
      </c>
      <c r="E1430" s="26" t="s">
        <v>256</v>
      </c>
      <c r="F1430" s="25" t="s">
        <v>4476</v>
      </c>
      <c r="G1430" s="79" t="s">
        <v>4477</v>
      </c>
      <c r="H1430" s="30">
        <v>2</v>
      </c>
      <c r="I1430" s="74"/>
    </row>
    <row r="1431" spans="1:9" s="4" customFormat="1" ht="30.95" customHeight="1" x14ac:dyDescent="0.15">
      <c r="A1431" s="224"/>
      <c r="B1431" s="233"/>
      <c r="C1431" s="281" t="s">
        <v>4478</v>
      </c>
      <c r="D1431" s="68" t="s">
        <v>63</v>
      </c>
      <c r="E1431" s="68"/>
      <c r="F1431" s="81"/>
      <c r="G1431" s="82"/>
      <c r="H1431" s="36">
        <f>SUM(H1432:H1433)</f>
        <v>4</v>
      </c>
      <c r="I1431" s="74"/>
    </row>
    <row r="1432" spans="1:9" s="4" customFormat="1" ht="30.95" customHeight="1" x14ac:dyDescent="0.15">
      <c r="A1432" s="224"/>
      <c r="B1432" s="233"/>
      <c r="C1432" s="281"/>
      <c r="D1432" s="26" t="s">
        <v>4479</v>
      </c>
      <c r="E1432" s="26" t="s">
        <v>256</v>
      </c>
      <c r="F1432" s="25" t="s">
        <v>4480</v>
      </c>
      <c r="G1432" s="79" t="s">
        <v>4481</v>
      </c>
      <c r="H1432" s="30">
        <v>2</v>
      </c>
      <c r="I1432" s="74"/>
    </row>
    <row r="1433" spans="1:9" s="4" customFormat="1" ht="30.95" customHeight="1" x14ac:dyDescent="0.15">
      <c r="A1433" s="224"/>
      <c r="B1433" s="233"/>
      <c r="C1433" s="281"/>
      <c r="D1433" s="26" t="s">
        <v>4482</v>
      </c>
      <c r="E1433" s="26" t="s">
        <v>256</v>
      </c>
      <c r="F1433" s="25" t="s">
        <v>4483</v>
      </c>
      <c r="G1433" s="79" t="s">
        <v>4484</v>
      </c>
      <c r="H1433" s="30">
        <v>2</v>
      </c>
      <c r="I1433" s="74"/>
    </row>
    <row r="1434" spans="1:9" s="4" customFormat="1" ht="30.95" customHeight="1" x14ac:dyDescent="0.15">
      <c r="A1434" s="224"/>
      <c r="B1434" s="233"/>
      <c r="C1434" s="281" t="s">
        <v>4485</v>
      </c>
      <c r="D1434" s="68" t="s">
        <v>63</v>
      </c>
      <c r="E1434" s="68"/>
      <c r="F1434" s="81"/>
      <c r="G1434" s="82"/>
      <c r="H1434" s="45">
        <f>SUM(H1435:H1436)</f>
        <v>4</v>
      </c>
      <c r="I1434" s="74"/>
    </row>
    <row r="1435" spans="1:9" s="4" customFormat="1" ht="30.95" customHeight="1" x14ac:dyDescent="0.15">
      <c r="A1435" s="224"/>
      <c r="B1435" s="233"/>
      <c r="C1435" s="281"/>
      <c r="D1435" s="26" t="s">
        <v>4486</v>
      </c>
      <c r="E1435" s="26" t="s">
        <v>256</v>
      </c>
      <c r="F1435" s="25" t="s">
        <v>4487</v>
      </c>
      <c r="G1435" s="79" t="s">
        <v>4488</v>
      </c>
      <c r="H1435" s="30">
        <v>2</v>
      </c>
      <c r="I1435" s="74"/>
    </row>
    <row r="1436" spans="1:9" s="4" customFormat="1" ht="30.95" customHeight="1" x14ac:dyDescent="0.15">
      <c r="A1436" s="224"/>
      <c r="B1436" s="233"/>
      <c r="C1436" s="281"/>
      <c r="D1436" s="26" t="s">
        <v>4489</v>
      </c>
      <c r="E1436" s="26" t="s">
        <v>256</v>
      </c>
      <c r="F1436" s="25" t="s">
        <v>4490</v>
      </c>
      <c r="G1436" s="79" t="s">
        <v>4491</v>
      </c>
      <c r="H1436" s="30">
        <v>2</v>
      </c>
      <c r="I1436" s="74"/>
    </row>
    <row r="1437" spans="1:9" s="4" customFormat="1" ht="30.95" customHeight="1" x14ac:dyDescent="0.15">
      <c r="A1437" s="224"/>
      <c r="B1437" s="233"/>
      <c r="C1437" s="25" t="s">
        <v>4492</v>
      </c>
      <c r="D1437" s="26" t="s">
        <v>4493</v>
      </c>
      <c r="E1437" s="26" t="s">
        <v>256</v>
      </c>
      <c r="F1437" s="25" t="s">
        <v>4494</v>
      </c>
      <c r="G1437" s="79" t="s">
        <v>4495</v>
      </c>
      <c r="H1437" s="30">
        <v>2</v>
      </c>
      <c r="I1437" s="74"/>
    </row>
    <row r="1438" spans="1:9" s="4" customFormat="1" ht="30.95" customHeight="1" x14ac:dyDescent="0.15">
      <c r="A1438" s="224"/>
      <c r="B1438" s="233"/>
      <c r="C1438" s="25" t="s">
        <v>4496</v>
      </c>
      <c r="D1438" s="26" t="s">
        <v>4497</v>
      </c>
      <c r="E1438" s="26" t="s">
        <v>256</v>
      </c>
      <c r="F1438" s="25" t="s">
        <v>4498</v>
      </c>
      <c r="G1438" s="79" t="s">
        <v>4499</v>
      </c>
      <c r="H1438" s="30">
        <v>2</v>
      </c>
      <c r="I1438" s="74"/>
    </row>
    <row r="1439" spans="1:9" s="4" customFormat="1" ht="30.95" customHeight="1" x14ac:dyDescent="0.15">
      <c r="A1439" s="224"/>
      <c r="B1439" s="233"/>
      <c r="C1439" s="25" t="s">
        <v>4500</v>
      </c>
      <c r="D1439" s="26" t="s">
        <v>4501</v>
      </c>
      <c r="E1439" s="26" t="s">
        <v>256</v>
      </c>
      <c r="F1439" s="25" t="s">
        <v>4502</v>
      </c>
      <c r="G1439" s="79" t="s">
        <v>4503</v>
      </c>
      <c r="H1439" s="30">
        <v>2</v>
      </c>
      <c r="I1439" s="74"/>
    </row>
    <row r="1440" spans="1:9" s="4" customFormat="1" ht="30.95" customHeight="1" x14ac:dyDescent="0.15">
      <c r="A1440" s="224"/>
      <c r="B1440" s="233"/>
      <c r="C1440" s="25" t="s">
        <v>4504</v>
      </c>
      <c r="D1440" s="26" t="s">
        <v>4505</v>
      </c>
      <c r="E1440" s="26" t="s">
        <v>256</v>
      </c>
      <c r="F1440" s="25" t="s">
        <v>4506</v>
      </c>
      <c r="G1440" s="79" t="s">
        <v>4507</v>
      </c>
      <c r="H1440" s="30">
        <v>2</v>
      </c>
      <c r="I1440" s="62"/>
    </row>
    <row r="1441" spans="1:9" s="4" customFormat="1" ht="30.95" customHeight="1" x14ac:dyDescent="0.15">
      <c r="A1441" s="224"/>
      <c r="B1441" s="233"/>
      <c r="C1441" s="25" t="s">
        <v>4508</v>
      </c>
      <c r="D1441" s="26" t="s">
        <v>4509</v>
      </c>
      <c r="E1441" s="26" t="s">
        <v>256</v>
      </c>
      <c r="F1441" s="25" t="s">
        <v>4510</v>
      </c>
      <c r="G1441" s="79" t="s">
        <v>4511</v>
      </c>
      <c r="H1441" s="30">
        <v>2</v>
      </c>
      <c r="I1441" s="74"/>
    </row>
    <row r="1442" spans="1:9" s="4" customFormat="1" ht="30.95" customHeight="1" x14ac:dyDescent="0.15">
      <c r="A1442" s="224"/>
      <c r="B1442" s="233"/>
      <c r="C1442" s="25" t="s">
        <v>4512</v>
      </c>
      <c r="D1442" s="26" t="s">
        <v>4513</v>
      </c>
      <c r="E1442" s="26" t="s">
        <v>256</v>
      </c>
      <c r="F1442" s="25" t="s">
        <v>4514</v>
      </c>
      <c r="G1442" s="79" t="s">
        <v>4515</v>
      </c>
      <c r="H1442" s="30">
        <v>2</v>
      </c>
      <c r="I1442" s="74"/>
    </row>
    <row r="1443" spans="1:9" s="4" customFormat="1" ht="30.95" customHeight="1" x14ac:dyDescent="0.15">
      <c r="A1443" s="224"/>
      <c r="B1443" s="233" t="s">
        <v>213</v>
      </c>
      <c r="C1443" s="81" t="s">
        <v>4516</v>
      </c>
      <c r="D1443" s="26"/>
      <c r="E1443" s="27"/>
      <c r="F1443" s="61"/>
      <c r="G1443" s="110"/>
      <c r="H1443" s="36">
        <f>SUM(H1444,H1445,H1449,H1452:H1455)</f>
        <v>28</v>
      </c>
      <c r="I1443" s="74"/>
    </row>
    <row r="1444" spans="1:9" s="4" customFormat="1" ht="30.95" customHeight="1" x14ac:dyDescent="0.15">
      <c r="A1444" s="224"/>
      <c r="B1444" s="233"/>
      <c r="C1444" s="25" t="s">
        <v>4517</v>
      </c>
      <c r="D1444" s="26" t="s">
        <v>4518</v>
      </c>
      <c r="E1444" s="26" t="s">
        <v>252</v>
      </c>
      <c r="F1444" s="25" t="s">
        <v>4519</v>
      </c>
      <c r="G1444" s="79" t="s">
        <v>4520</v>
      </c>
      <c r="H1444" s="30">
        <v>6</v>
      </c>
      <c r="I1444" s="74"/>
    </row>
    <row r="1445" spans="1:9" s="4" customFormat="1" ht="30.95" customHeight="1" x14ac:dyDescent="0.15">
      <c r="A1445" s="224"/>
      <c r="B1445" s="233"/>
      <c r="C1445" s="281" t="s">
        <v>4521</v>
      </c>
      <c r="D1445" s="68" t="s">
        <v>63</v>
      </c>
      <c r="E1445" s="26"/>
      <c r="F1445" s="25"/>
      <c r="G1445" s="79"/>
      <c r="H1445" s="36">
        <f>SUM(H1446:H1448)</f>
        <v>10</v>
      </c>
      <c r="I1445" s="74"/>
    </row>
    <row r="1446" spans="1:9" s="4" customFormat="1" ht="30.95" customHeight="1" x14ac:dyDescent="0.15">
      <c r="A1446" s="224"/>
      <c r="B1446" s="233"/>
      <c r="C1446" s="281"/>
      <c r="D1446" s="26" t="s">
        <v>4522</v>
      </c>
      <c r="E1446" s="26" t="s">
        <v>252</v>
      </c>
      <c r="F1446" s="25" t="s">
        <v>4523</v>
      </c>
      <c r="G1446" s="79" t="s">
        <v>4524</v>
      </c>
      <c r="H1446" s="30">
        <v>6</v>
      </c>
      <c r="I1446" s="74"/>
    </row>
    <row r="1447" spans="1:9" s="4" customFormat="1" ht="30.95" customHeight="1" x14ac:dyDescent="0.15">
      <c r="A1447" s="224"/>
      <c r="B1447" s="233"/>
      <c r="C1447" s="281"/>
      <c r="D1447" s="26" t="s">
        <v>4525</v>
      </c>
      <c r="E1447" s="26" t="s">
        <v>256</v>
      </c>
      <c r="F1447" s="25" t="s">
        <v>4526</v>
      </c>
      <c r="G1447" s="79" t="s">
        <v>4527</v>
      </c>
      <c r="H1447" s="30">
        <v>2</v>
      </c>
      <c r="I1447" s="74"/>
    </row>
    <row r="1448" spans="1:9" s="4" customFormat="1" ht="30.95" customHeight="1" x14ac:dyDescent="0.15">
      <c r="A1448" s="224"/>
      <c r="B1448" s="233"/>
      <c r="C1448" s="281"/>
      <c r="D1448" s="26" t="s">
        <v>4528</v>
      </c>
      <c r="E1448" s="26" t="s">
        <v>256</v>
      </c>
      <c r="F1448" s="25" t="s">
        <v>4529</v>
      </c>
      <c r="G1448" s="79" t="s">
        <v>4530</v>
      </c>
      <c r="H1448" s="30">
        <v>2</v>
      </c>
      <c r="I1448" s="74"/>
    </row>
    <row r="1449" spans="1:9" s="4" customFormat="1" ht="30.95" customHeight="1" x14ac:dyDescent="0.15">
      <c r="A1449" s="224"/>
      <c r="B1449" s="233"/>
      <c r="C1449" s="281" t="s">
        <v>4531</v>
      </c>
      <c r="D1449" s="68" t="s">
        <v>63</v>
      </c>
      <c r="E1449" s="68"/>
      <c r="F1449" s="81"/>
      <c r="G1449" s="82"/>
      <c r="H1449" s="36">
        <f>SUM(H1450:H1451)</f>
        <v>4</v>
      </c>
      <c r="I1449" s="74"/>
    </row>
    <row r="1450" spans="1:9" s="4" customFormat="1" ht="30.95" customHeight="1" x14ac:dyDescent="0.15">
      <c r="A1450" s="224"/>
      <c r="B1450" s="233"/>
      <c r="C1450" s="281"/>
      <c r="D1450" s="26" t="s">
        <v>4532</v>
      </c>
      <c r="E1450" s="26" t="s">
        <v>256</v>
      </c>
      <c r="F1450" s="25" t="s">
        <v>4533</v>
      </c>
      <c r="G1450" s="79" t="s">
        <v>4534</v>
      </c>
      <c r="H1450" s="30">
        <v>2</v>
      </c>
      <c r="I1450" s="74"/>
    </row>
    <row r="1451" spans="1:9" s="4" customFormat="1" ht="30.95" customHeight="1" x14ac:dyDescent="0.15">
      <c r="A1451" s="224"/>
      <c r="B1451" s="233"/>
      <c r="C1451" s="281"/>
      <c r="D1451" s="26" t="s">
        <v>4535</v>
      </c>
      <c r="E1451" s="26" t="s">
        <v>256</v>
      </c>
      <c r="F1451" s="25" t="s">
        <v>4536</v>
      </c>
      <c r="G1451" s="79" t="s">
        <v>4537</v>
      </c>
      <c r="H1451" s="30">
        <v>2</v>
      </c>
      <c r="I1451" s="74"/>
    </row>
    <row r="1452" spans="1:9" s="4" customFormat="1" ht="30.95" customHeight="1" x14ac:dyDescent="0.15">
      <c r="A1452" s="224"/>
      <c r="B1452" s="233"/>
      <c r="C1452" s="25" t="s">
        <v>4538</v>
      </c>
      <c r="D1452" s="26" t="s">
        <v>4539</v>
      </c>
      <c r="E1452" s="26" t="s">
        <v>256</v>
      </c>
      <c r="F1452" s="25" t="s">
        <v>4540</v>
      </c>
      <c r="G1452" s="79" t="s">
        <v>4541</v>
      </c>
      <c r="H1452" s="30">
        <v>2</v>
      </c>
      <c r="I1452" s="74"/>
    </row>
    <row r="1453" spans="1:9" s="4" customFormat="1" ht="30.95" customHeight="1" x14ac:dyDescent="0.15">
      <c r="A1453" s="224"/>
      <c r="B1453" s="233"/>
      <c r="C1453" s="25" t="s">
        <v>4542</v>
      </c>
      <c r="D1453" s="26" t="s">
        <v>4543</v>
      </c>
      <c r="E1453" s="26" t="s">
        <v>256</v>
      </c>
      <c r="F1453" s="25" t="s">
        <v>4544</v>
      </c>
      <c r="G1453" s="79" t="s">
        <v>4545</v>
      </c>
      <c r="H1453" s="30">
        <v>2</v>
      </c>
      <c r="I1453" s="74"/>
    </row>
    <row r="1454" spans="1:9" s="4" customFormat="1" ht="30.95" customHeight="1" x14ac:dyDescent="0.15">
      <c r="A1454" s="224"/>
      <c r="B1454" s="233"/>
      <c r="C1454" s="25" t="s">
        <v>4546</v>
      </c>
      <c r="D1454" s="26" t="s">
        <v>4547</v>
      </c>
      <c r="E1454" s="26" t="s">
        <v>256</v>
      </c>
      <c r="F1454" s="25" t="s">
        <v>4548</v>
      </c>
      <c r="G1454" s="79" t="s">
        <v>4549</v>
      </c>
      <c r="H1454" s="30">
        <v>2</v>
      </c>
      <c r="I1454" s="74"/>
    </row>
    <row r="1455" spans="1:9" s="4" customFormat="1" ht="30.95" customHeight="1" x14ac:dyDescent="0.15">
      <c r="A1455" s="224"/>
      <c r="B1455" s="233"/>
      <c r="C1455" s="25" t="s">
        <v>4550</v>
      </c>
      <c r="D1455" s="26" t="s">
        <v>4551</v>
      </c>
      <c r="E1455" s="26" t="s">
        <v>256</v>
      </c>
      <c r="F1455" s="25" t="s">
        <v>4552</v>
      </c>
      <c r="G1455" s="79" t="s">
        <v>4553</v>
      </c>
      <c r="H1455" s="30">
        <v>2</v>
      </c>
      <c r="I1455" s="74"/>
    </row>
    <row r="1456" spans="1:9" s="4" customFormat="1" ht="30.95" customHeight="1" x14ac:dyDescent="0.15">
      <c r="A1456" s="224"/>
      <c r="B1456" s="233" t="s">
        <v>214</v>
      </c>
      <c r="C1456" s="81" t="s">
        <v>4554</v>
      </c>
      <c r="D1456" s="26"/>
      <c r="E1456" s="27"/>
      <c r="F1456" s="25"/>
      <c r="G1456" s="79"/>
      <c r="H1456" s="36">
        <f>SUM(H1457:H1461)</f>
        <v>10</v>
      </c>
      <c r="I1456" s="74"/>
    </row>
    <row r="1457" spans="1:9" s="4" customFormat="1" ht="30.95" customHeight="1" x14ac:dyDescent="0.15">
      <c r="A1457" s="224"/>
      <c r="B1457" s="233"/>
      <c r="C1457" s="25" t="s">
        <v>4555</v>
      </c>
      <c r="D1457" s="26" t="s">
        <v>4556</v>
      </c>
      <c r="E1457" s="26" t="s">
        <v>256</v>
      </c>
      <c r="F1457" s="25" t="s">
        <v>4557</v>
      </c>
      <c r="G1457" s="79" t="s">
        <v>4558</v>
      </c>
      <c r="H1457" s="30">
        <v>2</v>
      </c>
      <c r="I1457" s="74"/>
    </row>
    <row r="1458" spans="1:9" s="4" customFormat="1" ht="30.95" customHeight="1" x14ac:dyDescent="0.15">
      <c r="A1458" s="224"/>
      <c r="B1458" s="233"/>
      <c r="C1458" s="25" t="s">
        <v>4559</v>
      </c>
      <c r="D1458" s="26" t="s">
        <v>4560</v>
      </c>
      <c r="E1458" s="26" t="s">
        <v>256</v>
      </c>
      <c r="F1458" s="25" t="s">
        <v>4561</v>
      </c>
      <c r="G1458" s="79" t="s">
        <v>4562</v>
      </c>
      <c r="H1458" s="30">
        <v>2</v>
      </c>
      <c r="I1458" s="74"/>
    </row>
    <row r="1459" spans="1:9" s="4" customFormat="1" ht="30.95" customHeight="1" x14ac:dyDescent="0.15">
      <c r="A1459" s="224"/>
      <c r="B1459" s="233"/>
      <c r="C1459" s="25" t="s">
        <v>4563</v>
      </c>
      <c r="D1459" s="26" t="s">
        <v>4564</v>
      </c>
      <c r="E1459" s="26" t="s">
        <v>256</v>
      </c>
      <c r="F1459" s="25" t="s">
        <v>4565</v>
      </c>
      <c r="G1459" s="79" t="s">
        <v>4566</v>
      </c>
      <c r="H1459" s="30">
        <v>2</v>
      </c>
      <c r="I1459" s="74"/>
    </row>
    <row r="1460" spans="1:9" s="4" customFormat="1" ht="30.95" customHeight="1" x14ac:dyDescent="0.15">
      <c r="A1460" s="224"/>
      <c r="B1460" s="233"/>
      <c r="C1460" s="25" t="s">
        <v>4567</v>
      </c>
      <c r="D1460" s="26" t="s">
        <v>4568</v>
      </c>
      <c r="E1460" s="26" t="s">
        <v>256</v>
      </c>
      <c r="F1460" s="25" t="s">
        <v>4569</v>
      </c>
      <c r="G1460" s="79" t="s">
        <v>4570</v>
      </c>
      <c r="H1460" s="30">
        <v>2</v>
      </c>
      <c r="I1460" s="74"/>
    </row>
    <row r="1461" spans="1:9" s="4" customFormat="1" ht="30.95" customHeight="1" x14ac:dyDescent="0.15">
      <c r="A1461" s="224"/>
      <c r="B1461" s="233"/>
      <c r="C1461" s="25" t="s">
        <v>4571</v>
      </c>
      <c r="D1461" s="26" t="s">
        <v>4572</v>
      </c>
      <c r="E1461" s="26" t="s">
        <v>256</v>
      </c>
      <c r="F1461" s="25" t="s">
        <v>4573</v>
      </c>
      <c r="G1461" s="79" t="s">
        <v>4574</v>
      </c>
      <c r="H1461" s="30">
        <v>2</v>
      </c>
      <c r="I1461" s="74"/>
    </row>
    <row r="1462" spans="1:9" s="4" customFormat="1" ht="30.95" customHeight="1" x14ac:dyDescent="0.15">
      <c r="A1462" s="224" t="s">
        <v>4575</v>
      </c>
      <c r="B1462" s="216" t="s">
        <v>4576</v>
      </c>
      <c r="C1462" s="217"/>
      <c r="D1462" s="70"/>
      <c r="E1462" s="71"/>
      <c r="F1462" s="54"/>
      <c r="G1462" s="72"/>
      <c r="H1462" s="73">
        <f>H1463+H1482+H1488+H1495+H1499+H1504+H1505+H1512+H1518</f>
        <v>110</v>
      </c>
      <c r="I1462" s="74"/>
    </row>
    <row r="1463" spans="1:9" s="4" customFormat="1" ht="30.95" customHeight="1" x14ac:dyDescent="0.15">
      <c r="A1463" s="224"/>
      <c r="B1463" s="224" t="s">
        <v>232</v>
      </c>
      <c r="C1463" s="19" t="s">
        <v>4577</v>
      </c>
      <c r="D1463" s="71"/>
      <c r="E1463" s="71"/>
      <c r="F1463" s="54"/>
      <c r="G1463" s="72"/>
      <c r="H1463" s="36">
        <f>SUM(H1464:H1465,H1466,H1469,H1472,H1475:H1481)</f>
        <v>30</v>
      </c>
      <c r="I1463" s="74"/>
    </row>
    <row r="1464" spans="1:9" s="4" customFormat="1" ht="30.95" customHeight="1" x14ac:dyDescent="0.15">
      <c r="A1464" s="224"/>
      <c r="B1464" s="224"/>
      <c r="C1464" s="25" t="s">
        <v>4578</v>
      </c>
      <c r="D1464" s="26" t="s">
        <v>4579</v>
      </c>
      <c r="E1464" s="26" t="s">
        <v>256</v>
      </c>
      <c r="F1464" s="25" t="s">
        <v>4580</v>
      </c>
      <c r="G1464" s="79" t="s">
        <v>4581</v>
      </c>
      <c r="H1464" s="130">
        <v>2</v>
      </c>
      <c r="I1464" s="74"/>
    </row>
    <row r="1465" spans="1:9" s="4" customFormat="1" ht="30.95" customHeight="1" x14ac:dyDescent="0.15">
      <c r="A1465" s="224"/>
      <c r="B1465" s="224"/>
      <c r="C1465" s="32" t="s">
        <v>4582</v>
      </c>
      <c r="D1465" s="27" t="s">
        <v>4583</v>
      </c>
      <c r="E1465" s="27" t="s">
        <v>256</v>
      </c>
      <c r="F1465" s="28" t="s">
        <v>4584</v>
      </c>
      <c r="G1465" s="29" t="s">
        <v>4585</v>
      </c>
      <c r="H1465" s="30">
        <v>2</v>
      </c>
      <c r="I1465" s="74"/>
    </row>
    <row r="1466" spans="1:9" s="4" customFormat="1" ht="30.95" customHeight="1" x14ac:dyDescent="0.15">
      <c r="A1466" s="224"/>
      <c r="B1466" s="224"/>
      <c r="C1466" s="281" t="s">
        <v>4586</v>
      </c>
      <c r="D1466" s="20" t="s">
        <v>63</v>
      </c>
      <c r="E1466" s="68"/>
      <c r="F1466" s="81"/>
      <c r="G1466" s="82"/>
      <c r="H1466" s="36">
        <f>SUM(H1467:H1468)</f>
        <v>4</v>
      </c>
      <c r="I1466" s="74"/>
    </row>
    <row r="1467" spans="1:9" s="4" customFormat="1" ht="30.95" customHeight="1" x14ac:dyDescent="0.15">
      <c r="A1467" s="224"/>
      <c r="B1467" s="224"/>
      <c r="C1467" s="281"/>
      <c r="D1467" s="26" t="s">
        <v>4587</v>
      </c>
      <c r="E1467" s="26" t="s">
        <v>256</v>
      </c>
      <c r="F1467" s="25" t="s">
        <v>4588</v>
      </c>
      <c r="G1467" s="79" t="s">
        <v>4589</v>
      </c>
      <c r="H1467" s="130">
        <v>2</v>
      </c>
      <c r="I1467" s="74"/>
    </row>
    <row r="1468" spans="1:9" s="4" customFormat="1" ht="30.95" customHeight="1" x14ac:dyDescent="0.15">
      <c r="A1468" s="224"/>
      <c r="B1468" s="224"/>
      <c r="C1468" s="281"/>
      <c r="D1468" s="26" t="s">
        <v>4590</v>
      </c>
      <c r="E1468" s="26" t="s">
        <v>256</v>
      </c>
      <c r="F1468" s="25" t="s">
        <v>4591</v>
      </c>
      <c r="G1468" s="79" t="s">
        <v>4592</v>
      </c>
      <c r="H1468" s="130">
        <v>2</v>
      </c>
      <c r="I1468" s="74"/>
    </row>
    <row r="1469" spans="1:9" s="4" customFormat="1" ht="30.95" customHeight="1" x14ac:dyDescent="0.15">
      <c r="A1469" s="224"/>
      <c r="B1469" s="224"/>
      <c r="C1469" s="281" t="s">
        <v>4593</v>
      </c>
      <c r="D1469" s="20" t="s">
        <v>63</v>
      </c>
      <c r="E1469" s="68"/>
      <c r="F1469" s="81"/>
      <c r="G1469" s="82"/>
      <c r="H1469" s="36">
        <f>SUM(H1470:H1471)</f>
        <v>4</v>
      </c>
      <c r="I1469" s="74"/>
    </row>
    <row r="1470" spans="1:9" s="4" customFormat="1" ht="30.95" customHeight="1" x14ac:dyDescent="0.15">
      <c r="A1470" s="224"/>
      <c r="B1470" s="224"/>
      <c r="C1470" s="281"/>
      <c r="D1470" s="26" t="s">
        <v>4594</v>
      </c>
      <c r="E1470" s="26" t="s">
        <v>256</v>
      </c>
      <c r="F1470" s="25" t="s">
        <v>4595</v>
      </c>
      <c r="G1470" s="79" t="s">
        <v>4596</v>
      </c>
      <c r="H1470" s="130">
        <v>2</v>
      </c>
      <c r="I1470" s="74"/>
    </row>
    <row r="1471" spans="1:9" s="4" customFormat="1" ht="30.95" customHeight="1" x14ac:dyDescent="0.15">
      <c r="A1471" s="224"/>
      <c r="B1471" s="224"/>
      <c r="C1471" s="281"/>
      <c r="D1471" s="26" t="s">
        <v>4597</v>
      </c>
      <c r="E1471" s="26" t="s">
        <v>256</v>
      </c>
      <c r="F1471" s="25" t="s">
        <v>4598</v>
      </c>
      <c r="G1471" s="79" t="s">
        <v>4599</v>
      </c>
      <c r="H1471" s="130">
        <v>2</v>
      </c>
      <c r="I1471" s="74"/>
    </row>
    <row r="1472" spans="1:9" s="4" customFormat="1" ht="30.95" customHeight="1" x14ac:dyDescent="0.15">
      <c r="A1472" s="224"/>
      <c r="B1472" s="224"/>
      <c r="C1472" s="281" t="s">
        <v>4600</v>
      </c>
      <c r="D1472" s="20" t="s">
        <v>63</v>
      </c>
      <c r="E1472" s="26"/>
      <c r="F1472" s="25"/>
      <c r="G1472" s="79"/>
      <c r="H1472" s="36">
        <f>SUM(H1473:H1474)</f>
        <v>4</v>
      </c>
      <c r="I1472" s="74"/>
    </row>
    <row r="1473" spans="1:9" s="4" customFormat="1" ht="30.95" customHeight="1" x14ac:dyDescent="0.15">
      <c r="A1473" s="224"/>
      <c r="B1473" s="224"/>
      <c r="C1473" s="281"/>
      <c r="D1473" s="26" t="s">
        <v>4601</v>
      </c>
      <c r="E1473" s="26" t="s">
        <v>256</v>
      </c>
      <c r="F1473" s="25" t="s">
        <v>4602</v>
      </c>
      <c r="G1473" s="79" t="s">
        <v>4603</v>
      </c>
      <c r="H1473" s="130">
        <v>2</v>
      </c>
      <c r="I1473" s="74"/>
    </row>
    <row r="1474" spans="1:9" s="4" customFormat="1" ht="30.95" customHeight="1" x14ac:dyDescent="0.15">
      <c r="A1474" s="224"/>
      <c r="B1474" s="224"/>
      <c r="C1474" s="281"/>
      <c r="D1474" s="26" t="s">
        <v>4604</v>
      </c>
      <c r="E1474" s="26" t="s">
        <v>256</v>
      </c>
      <c r="F1474" s="25" t="s">
        <v>4605</v>
      </c>
      <c r="G1474" s="79" t="s">
        <v>4606</v>
      </c>
      <c r="H1474" s="130">
        <v>2</v>
      </c>
      <c r="I1474" s="74"/>
    </row>
    <row r="1475" spans="1:9" s="4" customFormat="1" ht="30.95" customHeight="1" x14ac:dyDescent="0.15">
      <c r="A1475" s="224"/>
      <c r="B1475" s="224"/>
      <c r="C1475" s="25" t="s">
        <v>4607</v>
      </c>
      <c r="D1475" s="26" t="s">
        <v>4608</v>
      </c>
      <c r="E1475" s="26" t="s">
        <v>256</v>
      </c>
      <c r="F1475" s="25" t="s">
        <v>4609</v>
      </c>
      <c r="G1475" s="79" t="s">
        <v>4610</v>
      </c>
      <c r="H1475" s="130">
        <v>2</v>
      </c>
      <c r="I1475" s="74"/>
    </row>
    <row r="1476" spans="1:9" s="4" customFormat="1" ht="30.95" customHeight="1" x14ac:dyDescent="0.15">
      <c r="A1476" s="224"/>
      <c r="B1476" s="246"/>
      <c r="C1476" s="25" t="s">
        <v>4611</v>
      </c>
      <c r="D1476" s="26" t="s">
        <v>4612</v>
      </c>
      <c r="E1476" s="26" t="s">
        <v>256</v>
      </c>
      <c r="F1476" s="25" t="s">
        <v>4613</v>
      </c>
      <c r="G1476" s="79" t="s">
        <v>4614</v>
      </c>
      <c r="H1476" s="130">
        <v>2</v>
      </c>
      <c r="I1476" s="74"/>
    </row>
    <row r="1477" spans="1:9" s="4" customFormat="1" ht="30.95" customHeight="1" x14ac:dyDescent="0.15">
      <c r="A1477" s="224"/>
      <c r="B1477" s="246"/>
      <c r="C1477" s="25" t="s">
        <v>4615</v>
      </c>
      <c r="D1477" s="26" t="s">
        <v>4616</v>
      </c>
      <c r="E1477" s="26" t="s">
        <v>256</v>
      </c>
      <c r="F1477" s="25" t="s">
        <v>4432</v>
      </c>
      <c r="G1477" s="79" t="s">
        <v>4617</v>
      </c>
      <c r="H1477" s="130">
        <v>2</v>
      </c>
      <c r="I1477" s="74"/>
    </row>
    <row r="1478" spans="1:9" s="4" customFormat="1" ht="30.95" customHeight="1" x14ac:dyDescent="0.15">
      <c r="A1478" s="224"/>
      <c r="B1478" s="246"/>
      <c r="C1478" s="25" t="s">
        <v>4618</v>
      </c>
      <c r="D1478" s="26" t="s">
        <v>4619</v>
      </c>
      <c r="E1478" s="26" t="s">
        <v>256</v>
      </c>
      <c r="F1478" s="25" t="s">
        <v>4620</v>
      </c>
      <c r="G1478" s="79" t="s">
        <v>4621</v>
      </c>
      <c r="H1478" s="130">
        <v>2</v>
      </c>
      <c r="I1478" s="74"/>
    </row>
    <row r="1479" spans="1:9" s="4" customFormat="1" ht="30.95" customHeight="1" x14ac:dyDescent="0.15">
      <c r="A1479" s="224"/>
      <c r="B1479" s="246"/>
      <c r="C1479" s="25" t="s">
        <v>4622</v>
      </c>
      <c r="D1479" s="26" t="s">
        <v>4623</v>
      </c>
      <c r="E1479" s="26" t="s">
        <v>256</v>
      </c>
      <c r="F1479" s="25" t="s">
        <v>4624</v>
      </c>
      <c r="G1479" s="79" t="s">
        <v>4625</v>
      </c>
      <c r="H1479" s="130">
        <v>2</v>
      </c>
      <c r="I1479" s="74"/>
    </row>
    <row r="1480" spans="1:9" s="4" customFormat="1" ht="30.95" customHeight="1" x14ac:dyDescent="0.15">
      <c r="A1480" s="224"/>
      <c r="B1480" s="246"/>
      <c r="C1480" s="25" t="s">
        <v>4626</v>
      </c>
      <c r="D1480" s="26" t="s">
        <v>4627</v>
      </c>
      <c r="E1480" s="26" t="s">
        <v>256</v>
      </c>
      <c r="F1480" s="25" t="s">
        <v>4628</v>
      </c>
      <c r="G1480" s="79" t="s">
        <v>4629</v>
      </c>
      <c r="H1480" s="130">
        <v>2</v>
      </c>
      <c r="I1480" s="74"/>
    </row>
    <row r="1481" spans="1:9" s="4" customFormat="1" ht="30.95" customHeight="1" x14ac:dyDescent="0.15">
      <c r="A1481" s="224"/>
      <c r="B1481" s="246"/>
      <c r="C1481" s="25" t="s">
        <v>4630</v>
      </c>
      <c r="D1481" s="26" t="s">
        <v>4631</v>
      </c>
      <c r="E1481" s="26" t="s">
        <v>256</v>
      </c>
      <c r="F1481" s="25" t="s">
        <v>4632</v>
      </c>
      <c r="G1481" s="79" t="s">
        <v>4633</v>
      </c>
      <c r="H1481" s="130">
        <v>2</v>
      </c>
      <c r="I1481" s="74"/>
    </row>
    <row r="1482" spans="1:9" s="4" customFormat="1" ht="30.95" customHeight="1" x14ac:dyDescent="0.15">
      <c r="A1482" s="224"/>
      <c r="B1482" s="233" t="s">
        <v>233</v>
      </c>
      <c r="C1482" s="81" t="s">
        <v>4634</v>
      </c>
      <c r="D1482" s="26"/>
      <c r="E1482" s="27"/>
      <c r="F1482" s="61"/>
      <c r="G1482" s="110"/>
      <c r="H1482" s="36">
        <f>H1483+H1484+H1487</f>
        <v>12</v>
      </c>
      <c r="I1482" s="74"/>
    </row>
    <row r="1483" spans="1:9" s="4" customFormat="1" ht="30.95" customHeight="1" x14ac:dyDescent="0.15">
      <c r="A1483" s="224"/>
      <c r="B1483" s="233"/>
      <c r="C1483" s="25" t="s">
        <v>4635</v>
      </c>
      <c r="D1483" s="26" t="s">
        <v>4636</v>
      </c>
      <c r="E1483" s="26" t="s">
        <v>252</v>
      </c>
      <c r="F1483" s="25" t="s">
        <v>4637</v>
      </c>
      <c r="G1483" s="79" t="s">
        <v>4638</v>
      </c>
      <c r="H1483" s="30">
        <v>6</v>
      </c>
      <c r="I1483" s="74"/>
    </row>
    <row r="1484" spans="1:9" s="4" customFormat="1" ht="30.95" customHeight="1" x14ac:dyDescent="0.15">
      <c r="A1484" s="224"/>
      <c r="B1484" s="233"/>
      <c r="C1484" s="281" t="s">
        <v>4639</v>
      </c>
      <c r="D1484" s="68" t="s">
        <v>63</v>
      </c>
      <c r="E1484" s="68"/>
      <c r="F1484" s="81"/>
      <c r="G1484" s="82"/>
      <c r="H1484" s="36">
        <f>SUM(H1485:H1486)</f>
        <v>4</v>
      </c>
      <c r="I1484" s="74"/>
    </row>
    <row r="1485" spans="1:9" s="4" customFormat="1" ht="30.95" customHeight="1" x14ac:dyDescent="0.15">
      <c r="A1485" s="224"/>
      <c r="B1485" s="233"/>
      <c r="C1485" s="281"/>
      <c r="D1485" s="26" t="s">
        <v>4640</v>
      </c>
      <c r="E1485" s="26" t="s">
        <v>256</v>
      </c>
      <c r="F1485" s="25" t="s">
        <v>4641</v>
      </c>
      <c r="G1485" s="79" t="s">
        <v>4642</v>
      </c>
      <c r="H1485" s="30">
        <v>2</v>
      </c>
      <c r="I1485" s="74"/>
    </row>
    <row r="1486" spans="1:9" s="4" customFormat="1" ht="30.95" customHeight="1" x14ac:dyDescent="0.15">
      <c r="A1486" s="224"/>
      <c r="B1486" s="233"/>
      <c r="C1486" s="281"/>
      <c r="D1486" s="26" t="s">
        <v>4643</v>
      </c>
      <c r="E1486" s="26" t="s">
        <v>256</v>
      </c>
      <c r="F1486" s="25" t="s">
        <v>4644</v>
      </c>
      <c r="G1486" s="79" t="s">
        <v>4645</v>
      </c>
      <c r="H1486" s="30">
        <v>2</v>
      </c>
      <c r="I1486" s="74"/>
    </row>
    <row r="1487" spans="1:9" s="4" customFormat="1" ht="30.95" customHeight="1" x14ac:dyDescent="0.15">
      <c r="A1487" s="224"/>
      <c r="B1487" s="233"/>
      <c r="C1487" s="25" t="s">
        <v>4646</v>
      </c>
      <c r="D1487" s="26" t="s">
        <v>4647</v>
      </c>
      <c r="E1487" s="26" t="s">
        <v>256</v>
      </c>
      <c r="F1487" s="25" t="s">
        <v>4648</v>
      </c>
      <c r="G1487" s="79" t="s">
        <v>4649</v>
      </c>
      <c r="H1487" s="30">
        <v>2</v>
      </c>
      <c r="I1487" s="74"/>
    </row>
    <row r="1488" spans="1:9" s="4" customFormat="1" ht="30.95" customHeight="1" x14ac:dyDescent="0.15">
      <c r="A1488" s="224"/>
      <c r="B1488" s="234" t="s">
        <v>234</v>
      </c>
      <c r="C1488" s="81" t="s">
        <v>4650</v>
      </c>
      <c r="D1488" s="26"/>
      <c r="E1488" s="27"/>
      <c r="F1488" s="61"/>
      <c r="G1488" s="110"/>
      <c r="H1488" s="36">
        <f>SUM(H1489:H1494)</f>
        <v>16</v>
      </c>
      <c r="I1488" s="74"/>
    </row>
    <row r="1489" spans="1:9" s="4" customFormat="1" ht="30.95" customHeight="1" x14ac:dyDescent="0.15">
      <c r="A1489" s="224"/>
      <c r="B1489" s="234"/>
      <c r="C1489" s="25" t="s">
        <v>4651</v>
      </c>
      <c r="D1489" s="26" t="s">
        <v>4652</v>
      </c>
      <c r="E1489" s="26" t="s">
        <v>252</v>
      </c>
      <c r="F1489" s="25" t="s">
        <v>4653</v>
      </c>
      <c r="G1489" s="79" t="s">
        <v>4654</v>
      </c>
      <c r="H1489" s="30">
        <v>6</v>
      </c>
      <c r="I1489" s="74"/>
    </row>
    <row r="1490" spans="1:9" s="4" customFormat="1" ht="30.95" customHeight="1" x14ac:dyDescent="0.15">
      <c r="A1490" s="224"/>
      <c r="B1490" s="234"/>
      <c r="C1490" s="25" t="s">
        <v>4655</v>
      </c>
      <c r="D1490" s="26" t="s">
        <v>4656</v>
      </c>
      <c r="E1490" s="26" t="s">
        <v>256</v>
      </c>
      <c r="F1490" s="25" t="s">
        <v>4657</v>
      </c>
      <c r="G1490" s="79" t="s">
        <v>4658</v>
      </c>
      <c r="H1490" s="30">
        <v>2</v>
      </c>
      <c r="I1490" s="74"/>
    </row>
    <row r="1491" spans="1:9" s="4" customFormat="1" ht="30.95" customHeight="1" x14ac:dyDescent="0.15">
      <c r="A1491" s="224"/>
      <c r="B1491" s="234"/>
      <c r="C1491" s="25" t="s">
        <v>4659</v>
      </c>
      <c r="D1491" s="26" t="s">
        <v>4660</v>
      </c>
      <c r="E1491" s="26" t="s">
        <v>256</v>
      </c>
      <c r="F1491" s="25" t="s">
        <v>4661</v>
      </c>
      <c r="G1491" s="79" t="s">
        <v>4662</v>
      </c>
      <c r="H1491" s="30">
        <v>2</v>
      </c>
      <c r="I1491" s="74"/>
    </row>
    <row r="1492" spans="1:9" s="4" customFormat="1" ht="30.95" customHeight="1" x14ac:dyDescent="0.15">
      <c r="A1492" s="224"/>
      <c r="B1492" s="234"/>
      <c r="C1492" s="25" t="s">
        <v>4663</v>
      </c>
      <c r="D1492" s="26" t="s">
        <v>4664</v>
      </c>
      <c r="E1492" s="26" t="s">
        <v>256</v>
      </c>
      <c r="F1492" s="25" t="s">
        <v>4665</v>
      </c>
      <c r="G1492" s="79" t="s">
        <v>4666</v>
      </c>
      <c r="H1492" s="30">
        <v>2</v>
      </c>
      <c r="I1492" s="74"/>
    </row>
    <row r="1493" spans="1:9" s="4" customFormat="1" ht="30.95" customHeight="1" x14ac:dyDescent="0.15">
      <c r="A1493" s="224"/>
      <c r="B1493" s="234"/>
      <c r="C1493" s="25" t="s">
        <v>4667</v>
      </c>
      <c r="D1493" s="26" t="s">
        <v>4668</v>
      </c>
      <c r="E1493" s="26" t="s">
        <v>256</v>
      </c>
      <c r="F1493" s="25" t="s">
        <v>4669</v>
      </c>
      <c r="G1493" s="79" t="s">
        <v>4670</v>
      </c>
      <c r="H1493" s="30">
        <v>2</v>
      </c>
      <c r="I1493" s="74"/>
    </row>
    <row r="1494" spans="1:9" s="4" customFormat="1" ht="30.95" customHeight="1" x14ac:dyDescent="0.15">
      <c r="A1494" s="224"/>
      <c r="B1494" s="234"/>
      <c r="C1494" s="25" t="s">
        <v>4671</v>
      </c>
      <c r="D1494" s="26" t="s">
        <v>4672</v>
      </c>
      <c r="E1494" s="26" t="s">
        <v>256</v>
      </c>
      <c r="F1494" s="25" t="s">
        <v>4673</v>
      </c>
      <c r="G1494" s="79" t="s">
        <v>4674</v>
      </c>
      <c r="H1494" s="30">
        <v>2</v>
      </c>
      <c r="I1494" s="74"/>
    </row>
    <row r="1495" spans="1:9" s="4" customFormat="1" ht="30.95" customHeight="1" x14ac:dyDescent="0.15">
      <c r="A1495" s="224"/>
      <c r="B1495" s="233" t="s">
        <v>235</v>
      </c>
      <c r="C1495" s="81" t="s">
        <v>4675</v>
      </c>
      <c r="D1495" s="26"/>
      <c r="E1495" s="27"/>
      <c r="F1495" s="61"/>
      <c r="G1495" s="110"/>
      <c r="H1495" s="36">
        <f>SUM(H1496:H1498)</f>
        <v>10</v>
      </c>
      <c r="I1495" s="74"/>
    </row>
    <row r="1496" spans="1:9" s="4" customFormat="1" ht="30.95" customHeight="1" x14ac:dyDescent="0.15">
      <c r="A1496" s="224"/>
      <c r="B1496" s="233"/>
      <c r="C1496" s="25" t="s">
        <v>4676</v>
      </c>
      <c r="D1496" s="26" t="s">
        <v>4677</v>
      </c>
      <c r="E1496" s="26" t="s">
        <v>252</v>
      </c>
      <c r="F1496" s="25" t="s">
        <v>4678</v>
      </c>
      <c r="G1496" s="79" t="s">
        <v>4679</v>
      </c>
      <c r="H1496" s="30">
        <v>6</v>
      </c>
      <c r="I1496" s="74"/>
    </row>
    <row r="1497" spans="1:9" s="4" customFormat="1" ht="30.95" customHeight="1" x14ac:dyDescent="0.15">
      <c r="A1497" s="224"/>
      <c r="B1497" s="233"/>
      <c r="C1497" s="25" t="s">
        <v>4680</v>
      </c>
      <c r="D1497" s="26" t="s">
        <v>4681</v>
      </c>
      <c r="E1497" s="26" t="s">
        <v>256</v>
      </c>
      <c r="F1497" s="25" t="s">
        <v>4682</v>
      </c>
      <c r="G1497" s="79" t="s">
        <v>4683</v>
      </c>
      <c r="H1497" s="30">
        <v>2</v>
      </c>
      <c r="I1497" s="74"/>
    </row>
    <row r="1498" spans="1:9" s="4" customFormat="1" ht="30.95" customHeight="1" x14ac:dyDescent="0.15">
      <c r="A1498" s="224"/>
      <c r="B1498" s="233"/>
      <c r="C1498" s="25" t="s">
        <v>4684</v>
      </c>
      <c r="D1498" s="26" t="s">
        <v>4685</v>
      </c>
      <c r="E1498" s="26" t="s">
        <v>256</v>
      </c>
      <c r="F1498" s="25" t="s">
        <v>4686</v>
      </c>
      <c r="G1498" s="79" t="s">
        <v>4687</v>
      </c>
      <c r="H1498" s="30">
        <v>2</v>
      </c>
      <c r="I1498" s="74"/>
    </row>
    <row r="1499" spans="1:9" s="4" customFormat="1" ht="30.95" customHeight="1" x14ac:dyDescent="0.15">
      <c r="A1499" s="224"/>
      <c r="B1499" s="234" t="s">
        <v>236</v>
      </c>
      <c r="C1499" s="81" t="s">
        <v>4688</v>
      </c>
      <c r="D1499" s="26"/>
      <c r="E1499" s="27"/>
      <c r="F1499" s="106"/>
      <c r="G1499" s="107"/>
      <c r="H1499" s="36">
        <f>SUM(H1500:H1503)</f>
        <v>12</v>
      </c>
      <c r="I1499" s="74"/>
    </row>
    <row r="1500" spans="1:9" s="4" customFormat="1" ht="44.1" customHeight="1" x14ac:dyDescent="0.15">
      <c r="A1500" s="224"/>
      <c r="B1500" s="234"/>
      <c r="C1500" s="28" t="s">
        <v>4689</v>
      </c>
      <c r="D1500" s="27" t="s">
        <v>4690</v>
      </c>
      <c r="E1500" s="27" t="s">
        <v>252</v>
      </c>
      <c r="F1500" s="28" t="s">
        <v>4689</v>
      </c>
      <c r="G1500" s="29" t="s">
        <v>4691</v>
      </c>
      <c r="H1500" s="30">
        <v>6</v>
      </c>
      <c r="I1500" s="74"/>
    </row>
    <row r="1501" spans="1:9" s="4" customFormat="1" ht="30.95" customHeight="1" x14ac:dyDescent="0.15">
      <c r="A1501" s="224"/>
      <c r="B1501" s="234"/>
      <c r="C1501" s="28" t="s">
        <v>4692</v>
      </c>
      <c r="D1501" s="27" t="s">
        <v>4693</v>
      </c>
      <c r="E1501" s="27" t="s">
        <v>256</v>
      </c>
      <c r="F1501" s="28" t="s">
        <v>4694</v>
      </c>
      <c r="G1501" s="29" t="s">
        <v>4695</v>
      </c>
      <c r="H1501" s="30">
        <v>2</v>
      </c>
      <c r="I1501" s="74"/>
    </row>
    <row r="1502" spans="1:9" s="4" customFormat="1" ht="30.95" customHeight="1" x14ac:dyDescent="0.15">
      <c r="A1502" s="224"/>
      <c r="B1502" s="234"/>
      <c r="C1502" s="28" t="s">
        <v>4696</v>
      </c>
      <c r="D1502" s="27" t="s">
        <v>4697</v>
      </c>
      <c r="E1502" s="27" t="s">
        <v>256</v>
      </c>
      <c r="F1502" s="28" t="s">
        <v>4698</v>
      </c>
      <c r="G1502" s="29" t="s">
        <v>4699</v>
      </c>
      <c r="H1502" s="30">
        <v>2</v>
      </c>
      <c r="I1502" s="74"/>
    </row>
    <row r="1503" spans="1:9" s="4" customFormat="1" ht="30.95" customHeight="1" x14ac:dyDescent="0.15">
      <c r="A1503" s="224"/>
      <c r="B1503" s="234"/>
      <c r="C1503" s="28" t="s">
        <v>4700</v>
      </c>
      <c r="D1503" s="27" t="s">
        <v>4701</v>
      </c>
      <c r="E1503" s="27" t="s">
        <v>256</v>
      </c>
      <c r="F1503" s="28" t="s">
        <v>4702</v>
      </c>
      <c r="G1503" s="29" t="s">
        <v>4703</v>
      </c>
      <c r="H1503" s="30">
        <v>2</v>
      </c>
      <c r="I1503" s="74"/>
    </row>
    <row r="1504" spans="1:9" s="4" customFormat="1" ht="30.95" customHeight="1" x14ac:dyDescent="0.15">
      <c r="A1504" s="224"/>
      <c r="B1504" s="49" t="s">
        <v>237</v>
      </c>
      <c r="C1504" s="25" t="s">
        <v>4704</v>
      </c>
      <c r="D1504" s="26" t="s">
        <v>4705</v>
      </c>
      <c r="E1504" s="26" t="s">
        <v>256</v>
      </c>
      <c r="F1504" s="25" t="s">
        <v>4706</v>
      </c>
      <c r="G1504" s="79" t="s">
        <v>4707</v>
      </c>
      <c r="H1504" s="39">
        <v>2</v>
      </c>
      <c r="I1504" s="74"/>
    </row>
    <row r="1505" spans="1:9" s="4" customFormat="1" ht="30.95" customHeight="1" x14ac:dyDescent="0.15">
      <c r="A1505" s="224"/>
      <c r="B1505" s="233" t="s">
        <v>238</v>
      </c>
      <c r="C1505" s="81" t="s">
        <v>4708</v>
      </c>
      <c r="D1505" s="26"/>
      <c r="E1505" s="27"/>
      <c r="F1505" s="28"/>
      <c r="G1505" s="29"/>
      <c r="H1505" s="36">
        <f>SUM(H1506:H1509)</f>
        <v>10</v>
      </c>
      <c r="I1505" s="74"/>
    </row>
    <row r="1506" spans="1:9" s="4" customFormat="1" ht="30.95" customHeight="1" x14ac:dyDescent="0.15">
      <c r="A1506" s="224"/>
      <c r="B1506" s="233"/>
      <c r="C1506" s="28" t="s">
        <v>4709</v>
      </c>
      <c r="D1506" s="27" t="s">
        <v>4710</v>
      </c>
      <c r="E1506" s="27" t="s">
        <v>256</v>
      </c>
      <c r="F1506" s="28" t="s">
        <v>4711</v>
      </c>
      <c r="G1506" s="29" t="s">
        <v>4712</v>
      </c>
      <c r="H1506" s="30">
        <v>2</v>
      </c>
      <c r="I1506" s="74"/>
    </row>
    <row r="1507" spans="1:9" s="4" customFormat="1" ht="30.95" customHeight="1" x14ac:dyDescent="0.15">
      <c r="A1507" s="224"/>
      <c r="B1507" s="233"/>
      <c r="C1507" s="28" t="s">
        <v>4713</v>
      </c>
      <c r="D1507" s="27" t="s">
        <v>4714</v>
      </c>
      <c r="E1507" s="27" t="s">
        <v>256</v>
      </c>
      <c r="F1507" s="28" t="s">
        <v>4715</v>
      </c>
      <c r="G1507" s="29" t="s">
        <v>4716</v>
      </c>
      <c r="H1507" s="30">
        <v>2</v>
      </c>
      <c r="I1507" s="74"/>
    </row>
    <row r="1508" spans="1:9" s="4" customFormat="1" ht="30.95" customHeight="1" x14ac:dyDescent="0.15">
      <c r="A1508" s="224"/>
      <c r="B1508" s="233"/>
      <c r="C1508" s="28" t="s">
        <v>4717</v>
      </c>
      <c r="D1508" s="27" t="s">
        <v>4718</v>
      </c>
      <c r="E1508" s="27" t="s">
        <v>256</v>
      </c>
      <c r="F1508" s="28" t="s">
        <v>4719</v>
      </c>
      <c r="G1508" s="29" t="s">
        <v>4720</v>
      </c>
      <c r="H1508" s="30">
        <v>2</v>
      </c>
      <c r="I1508" s="74"/>
    </row>
    <row r="1509" spans="1:9" s="4" customFormat="1" ht="30.95" customHeight="1" x14ac:dyDescent="0.15">
      <c r="A1509" s="224"/>
      <c r="B1509" s="233"/>
      <c r="C1509" s="272" t="s">
        <v>4721</v>
      </c>
      <c r="D1509" s="27" t="s">
        <v>63</v>
      </c>
      <c r="E1509" s="27"/>
      <c r="F1509" s="28"/>
      <c r="G1509" s="29"/>
      <c r="H1509" s="36">
        <f>SUM(H1510:H1511)</f>
        <v>4</v>
      </c>
      <c r="I1509" s="74"/>
    </row>
    <row r="1510" spans="1:9" s="4" customFormat="1" ht="30.95" customHeight="1" x14ac:dyDescent="0.15">
      <c r="A1510" s="224"/>
      <c r="B1510" s="233"/>
      <c r="C1510" s="272"/>
      <c r="D1510" s="27" t="s">
        <v>4722</v>
      </c>
      <c r="E1510" s="27" t="s">
        <v>256</v>
      </c>
      <c r="F1510" s="28" t="s">
        <v>4723</v>
      </c>
      <c r="G1510" s="29" t="s">
        <v>4724</v>
      </c>
      <c r="H1510" s="30">
        <v>2</v>
      </c>
      <c r="I1510" s="74"/>
    </row>
    <row r="1511" spans="1:9" s="4" customFormat="1" ht="30.95" customHeight="1" x14ac:dyDescent="0.15">
      <c r="A1511" s="224"/>
      <c r="B1511" s="233"/>
      <c r="C1511" s="272"/>
      <c r="D1511" s="27" t="s">
        <v>4725</v>
      </c>
      <c r="E1511" s="27" t="s">
        <v>256</v>
      </c>
      <c r="F1511" s="28" t="s">
        <v>4711</v>
      </c>
      <c r="G1511" s="29" t="s">
        <v>4726</v>
      </c>
      <c r="H1511" s="30">
        <v>2</v>
      </c>
      <c r="I1511" s="74"/>
    </row>
    <row r="1512" spans="1:9" s="4" customFormat="1" ht="30.95" customHeight="1" x14ac:dyDescent="0.15">
      <c r="A1512" s="224"/>
      <c r="B1512" s="233" t="s">
        <v>239</v>
      </c>
      <c r="C1512" s="81" t="s">
        <v>4727</v>
      </c>
      <c r="D1512" s="26"/>
      <c r="E1512" s="27"/>
      <c r="F1512" s="25"/>
      <c r="G1512" s="79"/>
      <c r="H1512" s="36">
        <f>H1513+H1514</f>
        <v>12</v>
      </c>
      <c r="I1512" s="74"/>
    </row>
    <row r="1513" spans="1:9" s="4" customFormat="1" ht="30.95" customHeight="1" x14ac:dyDescent="0.15">
      <c r="A1513" s="224"/>
      <c r="B1513" s="233"/>
      <c r="C1513" s="54" t="s">
        <v>4728</v>
      </c>
      <c r="D1513" s="64" t="s">
        <v>4729</v>
      </c>
      <c r="E1513" s="26" t="s">
        <v>252</v>
      </c>
      <c r="F1513" s="54" t="s">
        <v>4730</v>
      </c>
      <c r="G1513" s="115" t="s">
        <v>4731</v>
      </c>
      <c r="H1513" s="30">
        <v>6</v>
      </c>
      <c r="I1513" s="74"/>
    </row>
    <row r="1514" spans="1:9" s="4" customFormat="1" ht="30.95" customHeight="1" x14ac:dyDescent="0.15">
      <c r="A1514" s="224"/>
      <c r="B1514" s="233"/>
      <c r="C1514" s="281" t="s">
        <v>4732</v>
      </c>
      <c r="D1514" s="68" t="s">
        <v>63</v>
      </c>
      <c r="E1514" s="27"/>
      <c r="F1514" s="25"/>
      <c r="G1514" s="79"/>
      <c r="H1514" s="36">
        <f>SUM(H1515:H1517)</f>
        <v>6</v>
      </c>
      <c r="I1514" s="74"/>
    </row>
    <row r="1515" spans="1:9" s="4" customFormat="1" ht="30.95" customHeight="1" x14ac:dyDescent="0.15">
      <c r="A1515" s="224"/>
      <c r="B1515" s="233"/>
      <c r="C1515" s="281"/>
      <c r="D1515" s="26" t="s">
        <v>4733</v>
      </c>
      <c r="E1515" s="26" t="s">
        <v>256</v>
      </c>
      <c r="F1515" s="25" t="s">
        <v>4734</v>
      </c>
      <c r="G1515" s="79" t="s">
        <v>4735</v>
      </c>
      <c r="H1515" s="30">
        <v>2</v>
      </c>
      <c r="I1515" s="74"/>
    </row>
    <row r="1516" spans="1:9" s="4" customFormat="1" ht="30.95" customHeight="1" x14ac:dyDescent="0.15">
      <c r="A1516" s="224"/>
      <c r="B1516" s="233"/>
      <c r="C1516" s="281"/>
      <c r="D1516" s="26" t="s">
        <v>4736</v>
      </c>
      <c r="E1516" s="26" t="s">
        <v>256</v>
      </c>
      <c r="F1516" s="25" t="s">
        <v>4737</v>
      </c>
      <c r="G1516" s="79" t="s">
        <v>4738</v>
      </c>
      <c r="H1516" s="30">
        <v>2</v>
      </c>
      <c r="I1516" s="74"/>
    </row>
    <row r="1517" spans="1:9" s="4" customFormat="1" ht="30.95" customHeight="1" x14ac:dyDescent="0.15">
      <c r="A1517" s="224"/>
      <c r="B1517" s="233"/>
      <c r="C1517" s="281"/>
      <c r="D1517" s="26" t="s">
        <v>4739</v>
      </c>
      <c r="E1517" s="26" t="s">
        <v>256</v>
      </c>
      <c r="F1517" s="25" t="s">
        <v>4740</v>
      </c>
      <c r="G1517" s="79" t="s">
        <v>4741</v>
      </c>
      <c r="H1517" s="30">
        <v>2</v>
      </c>
      <c r="I1517" s="74"/>
    </row>
    <row r="1518" spans="1:9" s="4" customFormat="1" ht="30.95" customHeight="1" x14ac:dyDescent="0.15">
      <c r="A1518" s="224"/>
      <c r="B1518" s="233" t="s">
        <v>240</v>
      </c>
      <c r="C1518" s="81" t="s">
        <v>4742</v>
      </c>
      <c r="D1518" s="26"/>
      <c r="E1518" s="27"/>
      <c r="F1518" s="106"/>
      <c r="G1518" s="107"/>
      <c r="H1518" s="36">
        <f>SUM(H1519:H1521)</f>
        <v>6</v>
      </c>
      <c r="I1518" s="74"/>
    </row>
    <row r="1519" spans="1:9" s="4" customFormat="1" ht="30.95" customHeight="1" x14ac:dyDescent="0.15">
      <c r="A1519" s="224"/>
      <c r="B1519" s="233"/>
      <c r="C1519" s="25" t="s">
        <v>4743</v>
      </c>
      <c r="D1519" s="26" t="s">
        <v>4744</v>
      </c>
      <c r="E1519" s="26" t="s">
        <v>256</v>
      </c>
      <c r="F1519" s="25" t="s">
        <v>4745</v>
      </c>
      <c r="G1519" s="79" t="s">
        <v>4746</v>
      </c>
      <c r="H1519" s="30">
        <v>2</v>
      </c>
      <c r="I1519" s="74"/>
    </row>
    <row r="1520" spans="1:9" s="4" customFormat="1" ht="30.95" customHeight="1" x14ac:dyDescent="0.15">
      <c r="A1520" s="224"/>
      <c r="B1520" s="233"/>
      <c r="C1520" s="25" t="s">
        <v>4747</v>
      </c>
      <c r="D1520" s="26" t="s">
        <v>4748</v>
      </c>
      <c r="E1520" s="26" t="s">
        <v>256</v>
      </c>
      <c r="F1520" s="25" t="s">
        <v>4749</v>
      </c>
      <c r="G1520" s="79" t="s">
        <v>4750</v>
      </c>
      <c r="H1520" s="30">
        <v>2</v>
      </c>
      <c r="I1520" s="74"/>
    </row>
    <row r="1521" spans="1:9" s="4" customFormat="1" ht="30.95" customHeight="1" x14ac:dyDescent="0.15">
      <c r="A1521" s="224"/>
      <c r="B1521" s="233"/>
      <c r="C1521" s="25" t="s">
        <v>4751</v>
      </c>
      <c r="D1521" s="26" t="s">
        <v>4752</v>
      </c>
      <c r="E1521" s="26" t="s">
        <v>256</v>
      </c>
      <c r="F1521" s="25" t="s">
        <v>4753</v>
      </c>
      <c r="G1521" s="79" t="s">
        <v>4754</v>
      </c>
      <c r="H1521" s="30">
        <v>2</v>
      </c>
      <c r="I1521" s="74"/>
    </row>
  </sheetData>
  <protectedRanges>
    <protectedRange sqref="D199" name="区域1"/>
  </protectedRanges>
  <autoFilter ref="A7:H1521"/>
  <mergeCells count="361">
    <mergeCell ref="C1484:C1486"/>
    <mergeCell ref="C1509:C1511"/>
    <mergeCell ref="C1514:C1517"/>
    <mergeCell ref="A184:B186"/>
    <mergeCell ref="C1423:C1427"/>
    <mergeCell ref="C1428:C1430"/>
    <mergeCell ref="C1431:C1433"/>
    <mergeCell ref="C1434:C1436"/>
    <mergeCell ref="C1445:C1448"/>
    <mergeCell ref="C1449:C1451"/>
    <mergeCell ref="C1466:C1468"/>
    <mergeCell ref="C1469:C1471"/>
    <mergeCell ref="C1472:C1474"/>
    <mergeCell ref="C1380:C1382"/>
    <mergeCell ref="C1385:C1387"/>
    <mergeCell ref="C1389:C1391"/>
    <mergeCell ref="C1393:C1395"/>
    <mergeCell ref="C1396:C1398"/>
    <mergeCell ref="C1399:C1401"/>
    <mergeCell ref="C1408:C1410"/>
    <mergeCell ref="C1412:C1414"/>
    <mergeCell ref="C1415:C1417"/>
    <mergeCell ref="C1283:C1285"/>
    <mergeCell ref="C1318:C1320"/>
    <mergeCell ref="C1328:C1331"/>
    <mergeCell ref="C1340:C1341"/>
    <mergeCell ref="C1355:C1358"/>
    <mergeCell ref="C1360:C1366"/>
    <mergeCell ref="C1367:C1371"/>
    <mergeCell ref="C1372:C1374"/>
    <mergeCell ref="C1375:C1379"/>
    <mergeCell ref="C1235:C1237"/>
    <mergeCell ref="C1241:C1243"/>
    <mergeCell ref="C1252:C1262"/>
    <mergeCell ref="C1263:C1265"/>
    <mergeCell ref="C1266:C1268"/>
    <mergeCell ref="C1269:C1271"/>
    <mergeCell ref="C1273:C1275"/>
    <mergeCell ref="C1276:C1278"/>
    <mergeCell ref="C1279:C1282"/>
    <mergeCell ref="C1164:C1166"/>
    <mergeCell ref="C1171:C1173"/>
    <mergeCell ref="C1175:C1178"/>
    <mergeCell ref="C1186:C1188"/>
    <mergeCell ref="C1199:C1201"/>
    <mergeCell ref="C1205:C1207"/>
    <mergeCell ref="C1213:C1216"/>
    <mergeCell ref="C1221:C1223"/>
    <mergeCell ref="C1226:C1228"/>
    <mergeCell ref="C1092:C1094"/>
    <mergeCell ref="C1103:C1106"/>
    <mergeCell ref="C1107:C1110"/>
    <mergeCell ref="C1114:C1118"/>
    <mergeCell ref="C1132:C1134"/>
    <mergeCell ref="C1135:C1138"/>
    <mergeCell ref="C1140:C1142"/>
    <mergeCell ref="C1154:C1159"/>
    <mergeCell ref="C1160:C1162"/>
    <mergeCell ref="C1024:C1026"/>
    <mergeCell ref="C1027:C1029"/>
    <mergeCell ref="C1037:C1039"/>
    <mergeCell ref="C1045:C1047"/>
    <mergeCell ref="C1049:C1051"/>
    <mergeCell ref="C1058:C1060"/>
    <mergeCell ref="C1061:C1063"/>
    <mergeCell ref="C1065:C1067"/>
    <mergeCell ref="C1075:C1077"/>
    <mergeCell ref="C892:C896"/>
    <mergeCell ref="C929:C931"/>
    <mergeCell ref="C959:C961"/>
    <mergeCell ref="C970:C972"/>
    <mergeCell ref="C988:C990"/>
    <mergeCell ref="C994:C996"/>
    <mergeCell ref="C1000:C1003"/>
    <mergeCell ref="C1011:C1013"/>
    <mergeCell ref="C1021:C1023"/>
    <mergeCell ref="C820:C822"/>
    <mergeCell ref="C823:C825"/>
    <mergeCell ref="C846:C848"/>
    <mergeCell ref="C849:C852"/>
    <mergeCell ref="C853:C855"/>
    <mergeCell ref="C856:C859"/>
    <mergeCell ref="C867:C869"/>
    <mergeCell ref="C876:C885"/>
    <mergeCell ref="C887:C891"/>
    <mergeCell ref="C765:C772"/>
    <mergeCell ref="C774:C777"/>
    <mergeCell ref="C779:C782"/>
    <mergeCell ref="C783:C785"/>
    <mergeCell ref="C789:C792"/>
    <mergeCell ref="C794:C796"/>
    <mergeCell ref="C797:C799"/>
    <mergeCell ref="C805:C807"/>
    <mergeCell ref="C813:C815"/>
    <mergeCell ref="C648:C650"/>
    <mergeCell ref="C652:C654"/>
    <mergeCell ref="C655:C661"/>
    <mergeCell ref="C662:C665"/>
    <mergeCell ref="C666:C668"/>
    <mergeCell ref="C716:C718"/>
    <mergeCell ref="C719:C721"/>
    <mergeCell ref="C735:C737"/>
    <mergeCell ref="C749:C751"/>
    <mergeCell ref="C579:C581"/>
    <mergeCell ref="C587:C589"/>
    <mergeCell ref="C593:C595"/>
    <mergeCell ref="C603:C605"/>
    <mergeCell ref="C613:C615"/>
    <mergeCell ref="C616:C618"/>
    <mergeCell ref="C630:C632"/>
    <mergeCell ref="C633:C637"/>
    <mergeCell ref="C638:C641"/>
    <mergeCell ref="C491:C493"/>
    <mergeCell ref="C496:C498"/>
    <mergeCell ref="C503:C505"/>
    <mergeCell ref="C516:C519"/>
    <mergeCell ref="C520:C522"/>
    <mergeCell ref="C523:C525"/>
    <mergeCell ref="C526:C529"/>
    <mergeCell ref="C545:C547"/>
    <mergeCell ref="C553:C557"/>
    <mergeCell ref="C357:C359"/>
    <mergeCell ref="C367:C369"/>
    <mergeCell ref="C377:C380"/>
    <mergeCell ref="C386:C391"/>
    <mergeCell ref="C392:C394"/>
    <mergeCell ref="C429:C431"/>
    <mergeCell ref="C455:C458"/>
    <mergeCell ref="C471:C475"/>
    <mergeCell ref="C483:C485"/>
    <mergeCell ref="C227:C229"/>
    <mergeCell ref="C230:C232"/>
    <mergeCell ref="C236:C238"/>
    <mergeCell ref="C246:C248"/>
    <mergeCell ref="C269:C271"/>
    <mergeCell ref="C283:C285"/>
    <mergeCell ref="C300:C302"/>
    <mergeCell ref="C313:C316"/>
    <mergeCell ref="C328:C330"/>
    <mergeCell ref="C166:C168"/>
    <mergeCell ref="C174:C176"/>
    <mergeCell ref="C192:C194"/>
    <mergeCell ref="C195:C197"/>
    <mergeCell ref="C198:C211"/>
    <mergeCell ref="C212:C214"/>
    <mergeCell ref="C215:C217"/>
    <mergeCell ref="C218:C220"/>
    <mergeCell ref="C223:C225"/>
    <mergeCell ref="B1518:B1521"/>
    <mergeCell ref="C10:C13"/>
    <mergeCell ref="C14:C19"/>
    <mergeCell ref="C20:C23"/>
    <mergeCell ref="C25:C28"/>
    <mergeCell ref="C29:C39"/>
    <mergeCell ref="C40:C42"/>
    <mergeCell ref="C43:C46"/>
    <mergeCell ref="C48:C53"/>
    <mergeCell ref="C54:C57"/>
    <mergeCell ref="C58:C67"/>
    <mergeCell ref="C68:C70"/>
    <mergeCell ref="C71:C79"/>
    <mergeCell ref="C80:C87"/>
    <mergeCell ref="C89:C95"/>
    <mergeCell ref="C96:C102"/>
    <mergeCell ref="C104:C111"/>
    <mergeCell ref="C112:C114"/>
    <mergeCell ref="C117:C126"/>
    <mergeCell ref="C130:C138"/>
    <mergeCell ref="C139:C141"/>
    <mergeCell ref="C142:C144"/>
    <mergeCell ref="C145:C147"/>
    <mergeCell ref="C148:C165"/>
    <mergeCell ref="B1443:B1455"/>
    <mergeCell ref="B1456:B1461"/>
    <mergeCell ref="B1463:B1481"/>
    <mergeCell ref="B1482:B1487"/>
    <mergeCell ref="B1488:B1494"/>
    <mergeCell ref="B1495:B1498"/>
    <mergeCell ref="B1499:B1503"/>
    <mergeCell ref="B1505:B1511"/>
    <mergeCell ref="B1512:B1517"/>
    <mergeCell ref="B1339:B1341"/>
    <mergeCell ref="B1342:B1345"/>
    <mergeCell ref="B1346:B1349"/>
    <mergeCell ref="B1350:B1352"/>
    <mergeCell ref="B1354:B1387"/>
    <mergeCell ref="B1388:B1401"/>
    <mergeCell ref="B1402:B1404"/>
    <mergeCell ref="B1405:B1421"/>
    <mergeCell ref="B1422:B1442"/>
    <mergeCell ref="B1291:B1299"/>
    <mergeCell ref="B1300:B1302"/>
    <mergeCell ref="B1303:B1305"/>
    <mergeCell ref="B1306:B1312"/>
    <mergeCell ref="B1313:B1316"/>
    <mergeCell ref="B1317:B1320"/>
    <mergeCell ref="B1321:B1326"/>
    <mergeCell ref="B1327:B1332"/>
    <mergeCell ref="B1333:B1338"/>
    <mergeCell ref="B1153:B1169"/>
    <mergeCell ref="B1170:B1180"/>
    <mergeCell ref="B1181:B1191"/>
    <mergeCell ref="B1193:B1209"/>
    <mergeCell ref="B1212:B1217"/>
    <mergeCell ref="B1218:B1224"/>
    <mergeCell ref="B1225:B1233"/>
    <mergeCell ref="B1234:B1249"/>
    <mergeCell ref="B1251:B1290"/>
    <mergeCell ref="B1074:B1086"/>
    <mergeCell ref="B1087:B1097"/>
    <mergeCell ref="B1098:B1100"/>
    <mergeCell ref="B1101:B1111"/>
    <mergeCell ref="B1112:B1118"/>
    <mergeCell ref="B1119:B1123"/>
    <mergeCell ref="B1124:B1130"/>
    <mergeCell ref="B1131:B1142"/>
    <mergeCell ref="B1143:B1149"/>
    <mergeCell ref="B981:B984"/>
    <mergeCell ref="B986:B991"/>
    <mergeCell ref="B992:B997"/>
    <mergeCell ref="B998:B1006"/>
    <mergeCell ref="B1008:B1018"/>
    <mergeCell ref="B1019:B1030"/>
    <mergeCell ref="B1031:B1043"/>
    <mergeCell ref="B1044:B1055"/>
    <mergeCell ref="B1057:B1073"/>
    <mergeCell ref="B922:B924"/>
    <mergeCell ref="B928:B932"/>
    <mergeCell ref="B933:B935"/>
    <mergeCell ref="B936:B942"/>
    <mergeCell ref="B943:B947"/>
    <mergeCell ref="B948:B957"/>
    <mergeCell ref="B958:B965"/>
    <mergeCell ref="B968:B972"/>
    <mergeCell ref="B973:B979"/>
    <mergeCell ref="B812:B818"/>
    <mergeCell ref="B819:B827"/>
    <mergeCell ref="B828:B840"/>
    <mergeCell ref="B841:B843"/>
    <mergeCell ref="B845:B865"/>
    <mergeCell ref="B866:B873"/>
    <mergeCell ref="B875:B904"/>
    <mergeCell ref="B905:B911"/>
    <mergeCell ref="B912:B921"/>
    <mergeCell ref="B714:B726"/>
    <mergeCell ref="B727:B733"/>
    <mergeCell ref="B734:B744"/>
    <mergeCell ref="B745:B752"/>
    <mergeCell ref="B753:B756"/>
    <mergeCell ref="B757:B762"/>
    <mergeCell ref="B764:B786"/>
    <mergeCell ref="B787:B803"/>
    <mergeCell ref="B804:B810"/>
    <mergeCell ref="B611:B627"/>
    <mergeCell ref="B628:B645"/>
    <mergeCell ref="B647:B674"/>
    <mergeCell ref="B675:B677"/>
    <mergeCell ref="B678:B687"/>
    <mergeCell ref="B688:B690"/>
    <mergeCell ref="B691:B697"/>
    <mergeCell ref="B698:B705"/>
    <mergeCell ref="B706:B713"/>
    <mergeCell ref="B544:B551"/>
    <mergeCell ref="B552:B563"/>
    <mergeCell ref="B564:B568"/>
    <mergeCell ref="B569:B571"/>
    <mergeCell ref="B572:B577"/>
    <mergeCell ref="B578:B585"/>
    <mergeCell ref="B586:B591"/>
    <mergeCell ref="B592:B600"/>
    <mergeCell ref="B601:B610"/>
    <mergeCell ref="B446:B449"/>
    <mergeCell ref="B450:B452"/>
    <mergeCell ref="B454:B469"/>
    <mergeCell ref="B470:B475"/>
    <mergeCell ref="B481:B489"/>
    <mergeCell ref="B490:B501"/>
    <mergeCell ref="B502:B508"/>
    <mergeCell ref="B511:B539"/>
    <mergeCell ref="B540:B543"/>
    <mergeCell ref="B139:B141"/>
    <mergeCell ref="B142:B144"/>
    <mergeCell ref="B145:B147"/>
    <mergeCell ref="B148:B165"/>
    <mergeCell ref="B167:B171"/>
    <mergeCell ref="B174:B176"/>
    <mergeCell ref="B189:B253"/>
    <mergeCell ref="B254:B265"/>
    <mergeCell ref="B266:B280"/>
    <mergeCell ref="B1056:C1056"/>
    <mergeCell ref="B1152:C1152"/>
    <mergeCell ref="B1250:C1250"/>
    <mergeCell ref="B1353:C1353"/>
    <mergeCell ref="B1462:C1462"/>
    <mergeCell ref="A8:A179"/>
    <mergeCell ref="A188:A374"/>
    <mergeCell ref="A375:A452"/>
    <mergeCell ref="A453:A509"/>
    <mergeCell ref="A510:A645"/>
    <mergeCell ref="A646:A762"/>
    <mergeCell ref="A763:A873"/>
    <mergeCell ref="A874:A966"/>
    <mergeCell ref="A967:A984"/>
    <mergeCell ref="A985:A1055"/>
    <mergeCell ref="A1056:A1151"/>
    <mergeCell ref="A1152:A1249"/>
    <mergeCell ref="A1250:A1352"/>
    <mergeCell ref="A1353:A1461"/>
    <mergeCell ref="A1462:A1521"/>
    <mergeCell ref="B8:B9"/>
    <mergeCell ref="B10:B13"/>
    <mergeCell ref="B14:B19"/>
    <mergeCell ref="B20:B23"/>
    <mergeCell ref="B188:C188"/>
    <mergeCell ref="B375:C375"/>
    <mergeCell ref="B453:C453"/>
    <mergeCell ref="B510:C510"/>
    <mergeCell ref="B646:C646"/>
    <mergeCell ref="B763:C763"/>
    <mergeCell ref="B874:C874"/>
    <mergeCell ref="B967:C967"/>
    <mergeCell ref="B985:C985"/>
    <mergeCell ref="B282:B297"/>
    <mergeCell ref="B298:B309"/>
    <mergeCell ref="B310:B326"/>
    <mergeCell ref="B327:B339"/>
    <mergeCell ref="B341:B352"/>
    <mergeCell ref="B353:B364"/>
    <mergeCell ref="B365:B374"/>
    <mergeCell ref="B376:B396"/>
    <mergeCell ref="B397:B402"/>
    <mergeCell ref="B403:B409"/>
    <mergeCell ref="B410:B417"/>
    <mergeCell ref="B418:B421"/>
    <mergeCell ref="B422:B426"/>
    <mergeCell ref="B427:B436"/>
    <mergeCell ref="B437:B445"/>
    <mergeCell ref="A2:I2"/>
    <mergeCell ref="A5:C5"/>
    <mergeCell ref="A6:C6"/>
    <mergeCell ref="A7:C7"/>
    <mergeCell ref="A180:C180"/>
    <mergeCell ref="A181:B181"/>
    <mergeCell ref="A182:B182"/>
    <mergeCell ref="A183:B183"/>
    <mergeCell ref="A187:D187"/>
    <mergeCell ref="B25:B28"/>
    <mergeCell ref="B29:B42"/>
    <mergeCell ref="B43:B46"/>
    <mergeCell ref="B48:B53"/>
    <mergeCell ref="B54:B57"/>
    <mergeCell ref="B58:B67"/>
    <mergeCell ref="B68:B70"/>
    <mergeCell ref="B71:B79"/>
    <mergeCell ref="B80:B87"/>
    <mergeCell ref="B89:B95"/>
    <mergeCell ref="B96:B102"/>
    <mergeCell ref="B104:B111"/>
    <mergeCell ref="B112:B114"/>
    <mergeCell ref="B117:B126"/>
    <mergeCell ref="B130:B138"/>
  </mergeCells>
  <phoneticPr fontId="60" type="noConversion"/>
  <pageMargins left="0.70866141732283505" right="0.47244094488188998" top="0.74803149606299202" bottom="0.47244094488188998" header="0.31496062992126" footer="0.31496062992126"/>
  <pageSetup paperSize="9" scale="53" fitToHeight="0" orientation="portrait"/>
  <headerFooter>
    <oddFooter>&amp;C&amp;"仿宋_GB2312"第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otherUserPermission="visible"/>
  <rangeList sheetStid="18"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vt:lpstr>
      <vt:lpstr>附件2</vt:lpstr>
      <vt:lpstr>附件1!Print_Titles</vt:lpstr>
      <vt:lpstr>附件2!Print_Titles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陈琳姿 null</cp:lastModifiedBy>
  <cp:lastPrinted>2023-09-22T03:21:00Z</cp:lastPrinted>
  <dcterms:created xsi:type="dcterms:W3CDTF">2008-09-12T09:22:00Z</dcterms:created>
  <dcterms:modified xsi:type="dcterms:W3CDTF">2024-09-23T02:42:18Z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B3423B875B744BF4AFFD4D22774176EB</vt:lpwstr>
  </property>
</Properties>
</file>