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5" r:id="rId1"/>
    <sheet name="附件2" sheetId="6" r:id="rId2"/>
  </sheets>
  <definedNames>
    <definedName name="_xlnm._FilterDatabase" localSheetId="0" hidden="1">附件1!$B$4:$WUE$136</definedName>
    <definedName name="_xlnm.Print_Area" localSheetId="0">附件1!$A$1:$D$136</definedName>
    <definedName name="_xlnm.Print_Area">#N/A</definedName>
    <definedName name="_xlnm.Print_Titles" localSheetId="0">附件1!$3:$3</definedName>
    <definedName name="_xlnm.Print_Titles" localSheetId="1">附件2!$3:$4</definedName>
  </definedNames>
  <calcPr calcId="144525"/>
</workbook>
</file>

<file path=xl/sharedStrings.xml><?xml version="1.0" encoding="utf-8"?>
<sst xmlns="http://schemas.openxmlformats.org/spreadsheetml/2006/main" count="436" uniqueCount="170">
  <si>
    <t>附件1</t>
  </si>
  <si>
    <t>2024年“我的韶山行”红色研学省级补助资金分配表</t>
  </si>
  <si>
    <t>市州</t>
  </si>
  <si>
    <t>县市区/单位</t>
  </si>
  <si>
    <t>本次预下达补助资金（万元）</t>
  </si>
  <si>
    <t>备注</t>
  </si>
  <si>
    <t>市州小计</t>
  </si>
  <si>
    <t>长沙市</t>
  </si>
  <si>
    <t>长沙市小计</t>
  </si>
  <si>
    <t>长沙市本级</t>
  </si>
  <si>
    <t>长沙县</t>
  </si>
  <si>
    <t>望城区</t>
  </si>
  <si>
    <t>雨花区</t>
  </si>
  <si>
    <t>天心区</t>
  </si>
  <si>
    <t>岳麓区</t>
  </si>
  <si>
    <t>湘江新区</t>
  </si>
  <si>
    <t>开福区</t>
  </si>
  <si>
    <t>浏阳市</t>
  </si>
  <si>
    <t>宁乡市</t>
  </si>
  <si>
    <t>株洲市</t>
  </si>
  <si>
    <t>株洲市小计</t>
  </si>
  <si>
    <t>株洲市本级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</si>
  <si>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</si>
  <si>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</si>
  <si>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</si>
  <si>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</si>
  <si>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</si>
  <si>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</si>
  <si>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</si>
  <si>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</t>
  </si>
  <si>
    <t>湘潭县</t>
  </si>
  <si>
    <t>湘乡市</t>
  </si>
  <si>
    <t>衡阳市</t>
  </si>
  <si>
    <t>衡阳市小计</t>
  </si>
  <si>
    <t>衡阳市本级</t>
  </si>
  <si>
    <t>高新区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</si>
  <si>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</si>
  <si>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</si>
  <si>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</si>
  <si>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</si>
  <si>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</si>
  <si>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</si>
  <si>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</si>
  <si>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</si>
  <si>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</si>
  <si>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</si>
  <si>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</si>
  <si>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</si>
  <si>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</si>
  <si>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</si>
  <si>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</si>
  <si>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</si>
  <si>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</si>
  <si>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</si>
  <si>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</si>
  <si>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</si>
  <si>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</si>
  <si>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</t>
  </si>
  <si>
    <t>君山区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</si>
  <si>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</si>
  <si>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</si>
  <si>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</si>
  <si>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</si>
  <si>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</si>
  <si>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</si>
  <si>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</si>
  <si>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</si>
  <si>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</si>
  <si>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</si>
  <si>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</si>
  <si>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</si>
  <si>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</si>
  <si>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</si>
  <si>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</si>
  <si>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</si>
  <si>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</si>
  <si>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</si>
  <si>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</si>
  <si>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</si>
  <si>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</si>
  <si>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慈利县</t>
  </si>
  <si>
    <t>桑植县</t>
  </si>
  <si>
    <t>益阳市</t>
  </si>
  <si>
    <t>益阳市小计</t>
  </si>
  <si>
    <t>益阳市本级</t>
  </si>
  <si>
    <t>资阳区</t>
  </si>
  <si>
    <t>赫山区</t>
  </si>
  <si>
    <t>大通湖管理区</t>
  </si>
  <si>
    <t>沅江市</t>
  </si>
  <si>
    <t>南县</t>
  </si>
  <si>
    <t>桃江县</t>
  </si>
  <si>
    <t>安化县</t>
  </si>
  <si>
    <t>永州市</t>
  </si>
  <si>
    <t>永州市小计</t>
  </si>
  <si>
    <t>永州市本级</t>
  </si>
  <si>
    <t>零陵区</t>
  </si>
  <si>
    <t>冷水滩区</t>
  </si>
  <si>
    <t>东安县</t>
  </si>
  <si>
    <t>道县</t>
  </si>
  <si>
    <t>宁远县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</si>
  <si>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</si>
  <si>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</si>
  <si>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</si>
  <si>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</si>
  <si>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</si>
  <si>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</si>
  <si>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</si>
  <si>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</si>
  <si>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</si>
  <si>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</si>
  <si>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</si>
  <si>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</si>
  <si>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</si>
  <si>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</si>
  <si>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</si>
  <si>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</si>
  <si>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</si>
  <si>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</si>
  <si>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</si>
  <si>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</si>
  <si>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</si>
  <si>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</t>
  </si>
  <si>
    <t>经开区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</si>
  <si>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</si>
  <si>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</si>
  <si>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</si>
  <si>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</si>
  <si>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</si>
  <si>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</si>
  <si>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</si>
  <si>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</si>
  <si>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</si>
  <si>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</si>
  <si>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</si>
  <si>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</si>
  <si>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</si>
  <si>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</si>
  <si>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</si>
  <si>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</si>
  <si>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</si>
  <si>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</si>
  <si>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</si>
  <si>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</si>
  <si>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</si>
  <si>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</si>
  <si>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</si>
  <si>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</si>
  <si>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</si>
  <si>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</si>
  <si>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</si>
  <si>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</si>
  <si>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</si>
  <si>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</si>
  <si>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</si>
  <si>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</t>
  </si>
  <si>
    <t>2024年“我的韶山行”红色研学补助资金分配明细表</t>
  </si>
  <si>
    <t>研学人数
（计划数）</t>
  </si>
  <si>
    <t>暂按上年度补助标准测算（元/人）</t>
  </si>
  <si>
    <t>分担比例</t>
  </si>
  <si>
    <t>红色研学资金分担额（万元）</t>
  </si>
  <si>
    <t>本次预
安排资金（万元）</t>
  </si>
  <si>
    <t>分档</t>
  </si>
  <si>
    <t>省级</t>
  </si>
  <si>
    <t>市区</t>
  </si>
  <si>
    <t>县级</t>
  </si>
  <si>
    <t>小计</t>
  </si>
  <si>
    <t>一档</t>
  </si>
  <si>
    <t>三档</t>
  </si>
  <si>
    <t>二档</t>
  </si>
  <si>
    <t>湘西州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</si>
</sst>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6"/>
      <name val="黑体"/>
      <charset val="134"/>
    </font>
    <font>
      <sz val="18"/>
      <name val="方正小标宋_GBK"/>
      <charset val="134"/>
    </font>
    <font>
      <b/>
      <sz val="10"/>
      <name val="宋体"/>
      <charset val="134"/>
    </font>
    <font>
      <b/>
      <sz val="9"/>
      <name val="Times New Roman"/>
      <charset val="134"/>
    </font>
    <font>
      <sz val="10"/>
      <name val="宋体"/>
      <charset val="134"/>
    </font>
    <font>
      <sz val="9"/>
      <name val="Times New Roman"/>
      <charset val="134"/>
    </font>
    <font>
      <b/>
      <sz val="10"/>
      <color theme="1"/>
      <name val="宋体"/>
      <charset val="134"/>
    </font>
    <font>
      <b/>
      <sz val="9"/>
      <color theme="1"/>
      <name val="Times New Roman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8" fillId="14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26" fillId="19" borderId="14" applyNumberFormat="false" applyAlignment="false" applyProtection="false">
      <alignment vertical="center"/>
    </xf>
    <xf numFmtId="0" fontId="25" fillId="7" borderId="13" applyNumberFormat="false" applyAlignment="false" applyProtection="false">
      <alignment vertical="center"/>
    </xf>
    <xf numFmtId="0" fontId="36" fillId="31" borderId="0" applyNumberFormat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3" fillId="0" borderId="18" applyNumberFormat="false" applyFill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30" fillId="0" borderId="1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6" fillId="0" borderId="0"/>
    <xf numFmtId="0" fontId="17" fillId="11" borderId="0" applyNumberFormat="false" applyBorder="false" applyAlignment="false" applyProtection="false">
      <alignment vertical="center"/>
    </xf>
    <xf numFmtId="0" fontId="22" fillId="25" borderId="17" applyNumberFormat="false" applyFont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33" fillId="29" borderId="0" applyNumberFormat="false" applyBorder="false" applyAlignment="false" applyProtection="false">
      <alignment vertical="center"/>
    </xf>
    <xf numFmtId="0" fontId="31" fillId="19" borderId="11" applyNumberFormat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9" fillId="6" borderId="11" applyNumberFormat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</cellStyleXfs>
  <cellXfs count="75">
    <xf numFmtId="0" fontId="0" fillId="0" borderId="0" xfId="0">
      <alignment vertical="center"/>
    </xf>
    <xf numFmtId="0" fontId="1" fillId="2" borderId="0" xfId="0" applyFont="true" applyFill="true">
      <alignment vertical="center"/>
    </xf>
    <xf numFmtId="0" fontId="0" fillId="2" borderId="0" xfId="0" applyFont="true" applyFill="true">
      <alignment vertical="center"/>
    </xf>
    <xf numFmtId="0" fontId="2" fillId="2" borderId="0" xfId="0" applyFont="true" applyFill="true">
      <alignment vertical="center"/>
    </xf>
    <xf numFmtId="0" fontId="0" fillId="2" borderId="0" xfId="0" applyFill="true">
      <alignment vertical="center"/>
    </xf>
    <xf numFmtId="0" fontId="0" fillId="2" borderId="0" xfId="0" applyFont="true" applyFill="true" applyAlignment="true">
      <alignment horizontal="center" vertical="center"/>
    </xf>
    <xf numFmtId="0" fontId="3" fillId="2" borderId="0" xfId="0" applyFont="true" applyFill="true">
      <alignment vertical="center"/>
    </xf>
    <xf numFmtId="176" fontId="0" fillId="2" borderId="0" xfId="0" applyNumberFormat="true" applyFill="true">
      <alignment vertical="center"/>
    </xf>
    <xf numFmtId="0" fontId="0" fillId="2" borderId="0" xfId="0" applyFill="true" applyAlignment="true">
      <alignment horizontal="center" vertical="center"/>
    </xf>
    <xf numFmtId="0" fontId="4" fillId="2" borderId="0" xfId="0" applyFont="true" applyFill="true" applyAlignment="true">
      <alignment horizontal="center" vertical="center"/>
    </xf>
    <xf numFmtId="0" fontId="5" fillId="2" borderId="0" xfId="0" applyFont="true" applyFill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28" applyFont="true" applyFill="true" applyBorder="true" applyAlignment="true">
      <alignment horizontal="center" vertical="center" wrapText="true"/>
    </xf>
    <xf numFmtId="0" fontId="7" fillId="2" borderId="2" xfId="28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/>
    </xf>
    <xf numFmtId="0" fontId="7" fillId="2" borderId="4" xfId="0" applyFont="true" applyFill="true" applyBorder="true" applyAlignment="true">
      <alignment horizontal="center" vertical="center"/>
    </xf>
    <xf numFmtId="177" fontId="8" fillId="2" borderId="2" xfId="28" applyNumberFormat="true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/>
    </xf>
    <xf numFmtId="0" fontId="9" fillId="2" borderId="5" xfId="0" applyFont="true" applyFill="true" applyBorder="true" applyAlignment="true">
      <alignment horizontal="center" vertical="center"/>
    </xf>
    <xf numFmtId="0" fontId="0" fillId="2" borderId="2" xfId="0" applyFont="true" applyFill="true" applyBorder="true" applyAlignment="true">
      <alignment horizontal="center" vertical="center"/>
    </xf>
    <xf numFmtId="0" fontId="9" fillId="2" borderId="6" xfId="0" applyFont="true" applyFill="true" applyBorder="true" applyAlignment="true">
      <alignment horizontal="center" vertical="center"/>
    </xf>
    <xf numFmtId="0" fontId="9" fillId="2" borderId="2" xfId="28" applyFont="true" applyFill="true" applyBorder="true" applyAlignment="true">
      <alignment horizontal="center" vertical="center" wrapText="true"/>
    </xf>
    <xf numFmtId="177" fontId="10" fillId="2" borderId="2" xfId="28" applyNumberFormat="true" applyFont="true" applyFill="true" applyBorder="true" applyAlignment="true">
      <alignment horizontal="center" vertical="center" wrapText="true"/>
    </xf>
    <xf numFmtId="0" fontId="10" fillId="2" borderId="2" xfId="0" applyFont="true" applyFill="true" applyBorder="true" applyAlignment="true">
      <alignment horizontal="center" vertical="center"/>
    </xf>
    <xf numFmtId="0" fontId="9" fillId="2" borderId="7" xfId="0" applyFont="true" applyFill="true" applyBorder="true" applyAlignment="true">
      <alignment horizontal="center" vertical="center"/>
    </xf>
    <xf numFmtId="0" fontId="8" fillId="2" borderId="2" xfId="28" applyFont="true" applyFill="true" applyBorder="true" applyAlignment="true">
      <alignment horizontal="center" vertical="center" wrapText="true"/>
    </xf>
    <xf numFmtId="0" fontId="10" fillId="2" borderId="2" xfId="28" applyFont="true" applyFill="true" applyBorder="true" applyAlignment="true">
      <alignment horizontal="center" vertical="center" wrapText="true"/>
    </xf>
    <xf numFmtId="0" fontId="0" fillId="2" borderId="5" xfId="0" applyFill="true" applyBorder="true" applyAlignment="true">
      <alignment horizontal="center" vertical="center"/>
    </xf>
    <xf numFmtId="0" fontId="0" fillId="2" borderId="6" xfId="0" applyFill="true" applyBorder="true" applyAlignment="true">
      <alignment horizontal="center" vertical="center"/>
    </xf>
    <xf numFmtId="0" fontId="9" fillId="2" borderId="5" xfId="28" applyFont="true" applyFill="true" applyBorder="true" applyAlignment="true">
      <alignment horizontal="center" vertical="center" wrapText="true"/>
    </xf>
    <xf numFmtId="0" fontId="0" fillId="2" borderId="7" xfId="0" applyFill="true" applyBorder="true" applyAlignment="true">
      <alignment horizontal="center" vertical="center"/>
    </xf>
    <xf numFmtId="0" fontId="9" fillId="2" borderId="2" xfId="28" applyFont="true" applyFill="true" applyBorder="true" applyAlignment="true">
      <alignment horizontal="center" vertical="center"/>
    </xf>
    <xf numFmtId="0" fontId="0" fillId="2" borderId="6" xfId="0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 wrapText="true"/>
    </xf>
    <xf numFmtId="0" fontId="3" fillId="2" borderId="2" xfId="28" applyFont="true" applyFill="true" applyBorder="true" applyAlignment="true">
      <alignment horizontal="center" vertical="center" wrapText="true"/>
    </xf>
    <xf numFmtId="9" fontId="10" fillId="2" borderId="2" xfId="28" applyNumberFormat="true" applyFont="true" applyFill="true" applyBorder="true" applyAlignment="true">
      <alignment horizontal="center" vertical="center" wrapText="true"/>
    </xf>
    <xf numFmtId="9" fontId="3" fillId="2" borderId="2" xfId="28" applyNumberFormat="true" applyFont="true" applyFill="true" applyBorder="true" applyAlignment="true">
      <alignment horizontal="center" vertical="center" wrapText="true"/>
    </xf>
    <xf numFmtId="9" fontId="8" fillId="2" borderId="2" xfId="28" applyNumberFormat="true" applyFont="true" applyFill="true" applyBorder="true" applyAlignment="true">
      <alignment horizontal="center" vertical="center" wrapText="true"/>
    </xf>
    <xf numFmtId="176" fontId="3" fillId="2" borderId="0" xfId="0" applyNumberFormat="true" applyFont="true" applyFill="true">
      <alignment vertical="center"/>
    </xf>
    <xf numFmtId="176" fontId="6" fillId="2" borderId="1" xfId="0" applyNumberFormat="true" applyFont="true" applyFill="true" applyBorder="true" applyAlignment="true">
      <alignment horizontal="center" vertical="center"/>
    </xf>
    <xf numFmtId="0" fontId="7" fillId="2" borderId="8" xfId="0" applyFont="true" applyFill="true" applyBorder="true" applyAlignment="true">
      <alignment horizontal="center" vertical="center" wrapText="true"/>
    </xf>
    <xf numFmtId="0" fontId="7" fillId="2" borderId="9" xfId="0" applyFont="true" applyFill="true" applyBorder="true" applyAlignment="true">
      <alignment horizontal="center" vertical="center" wrapText="true"/>
    </xf>
    <xf numFmtId="176" fontId="7" fillId="2" borderId="9" xfId="0" applyNumberFormat="true" applyFont="true" applyFill="true" applyBorder="true" applyAlignment="true">
      <alignment horizontal="center" vertical="center" wrapText="true"/>
    </xf>
    <xf numFmtId="0" fontId="7" fillId="2" borderId="10" xfId="0" applyFont="true" applyFill="true" applyBorder="true" applyAlignment="true">
      <alignment horizontal="center" vertical="center" wrapText="true"/>
    </xf>
    <xf numFmtId="176" fontId="7" fillId="2" borderId="2" xfId="28" applyNumberFormat="true" applyFont="true" applyFill="true" applyBorder="true" applyAlignment="true">
      <alignment horizontal="center" vertical="center" wrapText="true"/>
    </xf>
    <xf numFmtId="176" fontId="10" fillId="2" borderId="2" xfId="0" applyNumberFormat="true" applyFont="true" applyFill="true" applyBorder="true" applyAlignment="true">
      <alignment horizontal="center" vertical="center" wrapText="true"/>
    </xf>
    <xf numFmtId="177" fontId="10" fillId="2" borderId="2" xfId="0" applyNumberFormat="true" applyFont="true" applyFill="true" applyBorder="true" applyAlignment="true">
      <alignment horizontal="center" vertical="center" wrapText="true"/>
    </xf>
    <xf numFmtId="0" fontId="7" fillId="2" borderId="5" xfId="0" applyFont="true" applyFill="true" applyBorder="true" applyAlignment="true">
      <alignment horizontal="center" vertical="center" wrapText="true"/>
    </xf>
    <xf numFmtId="0" fontId="7" fillId="2" borderId="7" xfId="0" applyFont="true" applyFill="true" applyBorder="true" applyAlignment="true">
      <alignment horizontal="center" vertical="center" wrapText="true"/>
    </xf>
    <xf numFmtId="177" fontId="3" fillId="2" borderId="2" xfId="0" applyNumberFormat="true" applyFont="true" applyFill="true" applyBorder="true" applyAlignment="true">
      <alignment horizontal="center" vertical="center"/>
    </xf>
    <xf numFmtId="0" fontId="2" fillId="2" borderId="5" xfId="0" applyFont="true" applyFill="true" applyBorder="true" applyAlignment="true">
      <alignment horizontal="center" vertical="center"/>
    </xf>
    <xf numFmtId="0" fontId="11" fillId="2" borderId="2" xfId="28" applyFont="true" applyFill="true" applyBorder="true" applyAlignment="true">
      <alignment horizontal="center" vertical="center" wrapText="true"/>
    </xf>
    <xf numFmtId="0" fontId="12" fillId="2" borderId="2" xfId="0" applyFont="true" applyFill="true" applyBorder="true" applyAlignment="true">
      <alignment horizontal="center" vertical="center"/>
    </xf>
    <xf numFmtId="0" fontId="13" fillId="2" borderId="2" xfId="0" applyFont="true" applyFill="true" applyBorder="true" applyAlignment="true">
      <alignment horizontal="center" vertical="center"/>
    </xf>
    <xf numFmtId="0" fontId="2" fillId="2" borderId="6" xfId="0" applyFont="true" applyFill="true" applyBorder="true" applyAlignment="true">
      <alignment horizontal="center" vertical="center"/>
    </xf>
    <xf numFmtId="0" fontId="14" fillId="2" borderId="2" xfId="28" applyFont="true" applyFill="true" applyBorder="true" applyAlignment="true">
      <alignment horizontal="center" vertical="center" wrapText="true"/>
    </xf>
    <xf numFmtId="0" fontId="15" fillId="2" borderId="2" xfId="28" applyFont="true" applyFill="true" applyBorder="true" applyAlignment="true">
      <alignment horizontal="center" vertical="center" wrapText="true"/>
    </xf>
    <xf numFmtId="0" fontId="14" fillId="2" borderId="2" xfId="28" applyFont="true" applyFill="true" applyBorder="true" applyAlignment="true">
      <alignment horizontal="center" vertical="center"/>
    </xf>
    <xf numFmtId="0" fontId="15" fillId="2" borderId="2" xfId="0" applyFont="true" applyFill="true" applyBorder="true" applyAlignment="true">
      <alignment horizontal="center" vertical="center"/>
    </xf>
    <xf numFmtId="0" fontId="2" fillId="2" borderId="7" xfId="0" applyFont="true" applyFill="true" applyBorder="true" applyAlignment="true">
      <alignment horizontal="center" vertical="center"/>
    </xf>
    <xf numFmtId="177" fontId="12" fillId="2" borderId="2" xfId="0" applyNumberFormat="true" applyFont="true" applyFill="true" applyBorder="true" applyAlignment="true">
      <alignment horizontal="center" vertical="center"/>
    </xf>
    <xf numFmtId="0" fontId="4" fillId="2" borderId="0" xfId="0" applyFont="true" applyFill="true" applyAlignment="true">
      <alignment horizontal="left" vertical="center"/>
    </xf>
    <xf numFmtId="0" fontId="7" fillId="2" borderId="2" xfId="0" applyFont="true" applyFill="true" applyBorder="true" applyAlignment="true">
      <alignment horizontal="center" vertical="center"/>
    </xf>
    <xf numFmtId="0" fontId="0" fillId="2" borderId="2" xfId="0" applyFill="true" applyBorder="true">
      <alignment vertical="center"/>
    </xf>
    <xf numFmtId="0" fontId="9" fillId="2" borderId="2" xfId="0" applyFont="true" applyFill="true" applyBorder="true" applyAlignment="true">
      <alignment horizontal="center" vertical="center"/>
    </xf>
    <xf numFmtId="176" fontId="8" fillId="2" borderId="2" xfId="28" applyNumberFormat="true" applyFont="true" applyFill="true" applyBorder="true" applyAlignment="true">
      <alignment horizontal="center" vertical="center" wrapText="true"/>
    </xf>
    <xf numFmtId="0" fontId="0" fillId="2" borderId="2" xfId="0" applyFont="true" applyFill="true" applyBorder="true">
      <alignment vertical="center"/>
    </xf>
    <xf numFmtId="0" fontId="16" fillId="2" borderId="2" xfId="0" applyFont="true" applyFill="true" applyBorder="true">
      <alignment vertical="center"/>
    </xf>
    <xf numFmtId="0" fontId="0" fillId="2" borderId="2" xfId="0" applyFill="true" applyBorder="true" applyAlignment="true">
      <alignment horizontal="center" vertical="center"/>
    </xf>
    <xf numFmtId="0" fontId="2" fillId="2" borderId="2" xfId="0" applyFont="true" applyFill="true" applyBorder="true">
      <alignment vertical="center"/>
    </xf>
    <xf numFmtId="0" fontId="16" fillId="2" borderId="5" xfId="0" applyFont="true" applyFill="true" applyBorder="true" applyAlignment="true">
      <alignment horizontal="center" vertical="center" wrapText="true"/>
    </xf>
    <xf numFmtId="0" fontId="0" fillId="2" borderId="6" xfId="0" applyFill="true" applyBorder="true" applyAlignment="true">
      <alignment horizontal="center" vertical="center" wrapText="true"/>
    </xf>
    <xf numFmtId="0" fontId="0" fillId="2" borderId="7" xfId="0" applyFill="true" applyBorder="true" applyAlignment="true">
      <alignment horizontal="center" vertical="center" wrapText="true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常规_Sheet1 2" xfId="28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"/>
  <sheetViews>
    <sheetView tabSelected="1" zoomScale="115" zoomScaleNormal="115" workbookViewId="0">
      <pane xSplit="2" ySplit="3" topLeftCell="C4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4.25" outlineLevelCol="5"/>
  <cols>
    <col min="1" max="1" width="15.625" style="4" customWidth="true"/>
    <col min="2" max="2" width="26.5" style="5" customWidth="true"/>
    <col min="3" max="3" width="17.25" style="8" customWidth="true"/>
    <col min="4" max="4" width="18.75" style="4" customWidth="true"/>
    <col min="5" max="12" width="27" style="4" customWidth="true"/>
    <col min="13" max="187" width="9" style="4"/>
    <col min="188" max="188" width="11.125" style="4" customWidth="true"/>
    <col min="189" max="189" width="10.125" style="4" customWidth="true"/>
    <col min="190" max="190" width="6.25" style="4" customWidth="true"/>
    <col min="191" max="191" width="6.5" style="4" customWidth="true"/>
    <col min="192" max="192" width="4.875" style="4" customWidth="true"/>
    <col min="193" max="193" width="4.75" style="4" customWidth="true"/>
    <col min="194" max="194" width="8.375" style="4" customWidth="true"/>
    <col min="195" max="195" width="6.25" style="4" customWidth="true"/>
    <col min="196" max="196" width="6.375" style="4" customWidth="true"/>
    <col min="197" max="197" width="4.5" style="4" customWidth="true"/>
    <col min="198" max="198" width="5.375" style="4" customWidth="true"/>
    <col min="199" max="199" width="9" style="4" hidden="true" customWidth="true"/>
    <col min="200" max="200" width="4.125" style="4" customWidth="true"/>
    <col min="201" max="201" width="4.75" style="4" customWidth="true"/>
    <col min="202" max="202" width="9" style="4" hidden="true" customWidth="true"/>
    <col min="203" max="208" width="4.375" style="4" customWidth="true"/>
    <col min="209" max="209" width="8" style="4" customWidth="true"/>
    <col min="210" max="211" width="6.75" style="4" customWidth="true"/>
    <col min="212" max="212" width="7.75" style="4" customWidth="true"/>
    <col min="213" max="214" width="6.75" style="4" customWidth="true"/>
    <col min="215" max="215" width="5.875" style="4" customWidth="true"/>
    <col min="216" max="216" width="8.25" style="4" customWidth="true"/>
    <col min="217" max="217" width="7" style="4" customWidth="true"/>
    <col min="218" max="218" width="5.25" style="4" customWidth="true"/>
    <col min="219" max="219" width="4.625" style="4" customWidth="true"/>
    <col min="220" max="220" width="5.375" style="4" customWidth="true"/>
    <col min="221" max="221" width="6.75" style="4" customWidth="true"/>
    <col min="222" max="222" width="6.5" style="4" customWidth="true"/>
    <col min="223" max="224" width="7" style="4" customWidth="true"/>
    <col min="225" max="227" width="9" style="4" hidden="true" customWidth="true"/>
    <col min="228" max="443" width="9" style="4"/>
    <col min="444" max="444" width="11.125" style="4" customWidth="true"/>
    <col min="445" max="445" width="10.125" style="4" customWidth="true"/>
    <col min="446" max="446" width="6.25" style="4" customWidth="true"/>
    <col min="447" max="447" width="6.5" style="4" customWidth="true"/>
    <col min="448" max="448" width="4.875" style="4" customWidth="true"/>
    <col min="449" max="449" width="4.75" style="4" customWidth="true"/>
    <col min="450" max="450" width="8.375" style="4" customWidth="true"/>
    <col min="451" max="451" width="6.25" style="4" customWidth="true"/>
    <col min="452" max="452" width="6.375" style="4" customWidth="true"/>
    <col min="453" max="453" width="4.5" style="4" customWidth="true"/>
    <col min="454" max="454" width="5.375" style="4" customWidth="true"/>
    <col min="455" max="455" width="9" style="4" hidden="true" customWidth="true"/>
    <col min="456" max="456" width="4.125" style="4" customWidth="true"/>
    <col min="457" max="457" width="4.75" style="4" customWidth="true"/>
    <col min="458" max="458" width="9" style="4" hidden="true" customWidth="true"/>
    <col min="459" max="464" width="4.375" style="4" customWidth="true"/>
    <col min="465" max="465" width="8" style="4" customWidth="true"/>
    <col min="466" max="467" width="6.75" style="4" customWidth="true"/>
    <col min="468" max="468" width="7.75" style="4" customWidth="true"/>
    <col min="469" max="470" width="6.75" style="4" customWidth="true"/>
    <col min="471" max="471" width="5.875" style="4" customWidth="true"/>
    <col min="472" max="472" width="8.25" style="4" customWidth="true"/>
    <col min="473" max="473" width="7" style="4" customWidth="true"/>
    <col min="474" max="474" width="5.25" style="4" customWidth="true"/>
    <col min="475" max="475" width="4.625" style="4" customWidth="true"/>
    <col min="476" max="476" width="5.375" style="4" customWidth="true"/>
    <col min="477" max="477" width="6.75" style="4" customWidth="true"/>
    <col min="478" max="478" width="6.5" style="4" customWidth="true"/>
    <col min="479" max="480" width="7" style="4" customWidth="true"/>
    <col min="481" max="483" width="9" style="4" hidden="true" customWidth="true"/>
    <col min="484" max="699" width="9" style="4"/>
    <col min="700" max="700" width="11.125" style="4" customWidth="true"/>
    <col min="701" max="701" width="10.125" style="4" customWidth="true"/>
    <col min="702" max="702" width="6.25" style="4" customWidth="true"/>
    <col min="703" max="703" width="6.5" style="4" customWidth="true"/>
    <col min="704" max="704" width="4.875" style="4" customWidth="true"/>
    <col min="705" max="705" width="4.75" style="4" customWidth="true"/>
    <col min="706" max="706" width="8.375" style="4" customWidth="true"/>
    <col min="707" max="707" width="6.25" style="4" customWidth="true"/>
    <col min="708" max="708" width="6.375" style="4" customWidth="true"/>
    <col min="709" max="709" width="4.5" style="4" customWidth="true"/>
    <col min="710" max="710" width="5.375" style="4" customWidth="true"/>
    <col min="711" max="711" width="9" style="4" hidden="true" customWidth="true"/>
    <col min="712" max="712" width="4.125" style="4" customWidth="true"/>
    <col min="713" max="713" width="4.75" style="4" customWidth="true"/>
    <col min="714" max="714" width="9" style="4" hidden="true" customWidth="true"/>
    <col min="715" max="720" width="4.375" style="4" customWidth="true"/>
    <col min="721" max="721" width="8" style="4" customWidth="true"/>
    <col min="722" max="723" width="6.75" style="4" customWidth="true"/>
    <col min="724" max="724" width="7.75" style="4" customWidth="true"/>
    <col min="725" max="726" width="6.75" style="4" customWidth="true"/>
    <col min="727" max="727" width="5.875" style="4" customWidth="true"/>
    <col min="728" max="728" width="8.25" style="4" customWidth="true"/>
    <col min="729" max="729" width="7" style="4" customWidth="true"/>
    <col min="730" max="730" width="5.25" style="4" customWidth="true"/>
    <col min="731" max="731" width="4.625" style="4" customWidth="true"/>
    <col min="732" max="732" width="5.375" style="4" customWidth="true"/>
    <col min="733" max="733" width="6.75" style="4" customWidth="true"/>
    <col min="734" max="734" width="6.5" style="4" customWidth="true"/>
    <col min="735" max="736" width="7" style="4" customWidth="true"/>
    <col min="737" max="739" width="9" style="4" hidden="true" customWidth="true"/>
    <col min="740" max="955" width="9" style="4"/>
    <col min="956" max="956" width="11.125" style="4" customWidth="true"/>
    <col min="957" max="957" width="10.125" style="4" customWidth="true"/>
    <col min="958" max="958" width="6.25" style="4" customWidth="true"/>
    <col min="959" max="959" width="6.5" style="4" customWidth="true"/>
    <col min="960" max="960" width="4.875" style="4" customWidth="true"/>
    <col min="961" max="961" width="4.75" style="4" customWidth="true"/>
    <col min="962" max="962" width="8.375" style="4" customWidth="true"/>
    <col min="963" max="963" width="6.25" style="4" customWidth="true"/>
    <col min="964" max="964" width="6.375" style="4" customWidth="true"/>
    <col min="965" max="965" width="4.5" style="4" customWidth="true"/>
    <col min="966" max="966" width="5.375" style="4" customWidth="true"/>
    <col min="967" max="967" width="9" style="4" hidden="true" customWidth="true"/>
    <col min="968" max="968" width="4.125" style="4" customWidth="true"/>
    <col min="969" max="969" width="4.75" style="4" customWidth="true"/>
    <col min="970" max="970" width="9" style="4" hidden="true" customWidth="true"/>
    <col min="971" max="976" width="4.375" style="4" customWidth="true"/>
    <col min="977" max="977" width="8" style="4" customWidth="true"/>
    <col min="978" max="979" width="6.75" style="4" customWidth="true"/>
    <col min="980" max="980" width="7.75" style="4" customWidth="true"/>
    <col min="981" max="982" width="6.75" style="4" customWidth="true"/>
    <col min="983" max="983" width="5.875" style="4" customWidth="true"/>
    <col min="984" max="984" width="8.25" style="4" customWidth="true"/>
    <col min="985" max="985" width="7" style="4" customWidth="true"/>
    <col min="986" max="986" width="5.25" style="4" customWidth="true"/>
    <col min="987" max="987" width="4.625" style="4" customWidth="true"/>
    <col min="988" max="988" width="5.375" style="4" customWidth="true"/>
    <col min="989" max="989" width="6.75" style="4" customWidth="true"/>
    <col min="990" max="990" width="6.5" style="4" customWidth="true"/>
    <col min="991" max="992" width="7" style="4" customWidth="true"/>
    <col min="993" max="995" width="9" style="4" hidden="true" customWidth="true"/>
    <col min="996" max="1211" width="9" style="4"/>
    <col min="1212" max="1212" width="11.125" style="4" customWidth="true"/>
    <col min="1213" max="1213" width="10.125" style="4" customWidth="true"/>
    <col min="1214" max="1214" width="6.25" style="4" customWidth="true"/>
    <col min="1215" max="1215" width="6.5" style="4" customWidth="true"/>
    <col min="1216" max="1216" width="4.875" style="4" customWidth="true"/>
    <col min="1217" max="1217" width="4.75" style="4" customWidth="true"/>
    <col min="1218" max="1218" width="8.375" style="4" customWidth="true"/>
    <col min="1219" max="1219" width="6.25" style="4" customWidth="true"/>
    <col min="1220" max="1220" width="6.375" style="4" customWidth="true"/>
    <col min="1221" max="1221" width="4.5" style="4" customWidth="true"/>
    <col min="1222" max="1222" width="5.375" style="4" customWidth="true"/>
    <col min="1223" max="1223" width="9" style="4" hidden="true" customWidth="true"/>
    <col min="1224" max="1224" width="4.125" style="4" customWidth="true"/>
    <col min="1225" max="1225" width="4.75" style="4" customWidth="true"/>
    <col min="1226" max="1226" width="9" style="4" hidden="true" customWidth="true"/>
    <col min="1227" max="1232" width="4.375" style="4" customWidth="true"/>
    <col min="1233" max="1233" width="8" style="4" customWidth="true"/>
    <col min="1234" max="1235" width="6.75" style="4" customWidth="true"/>
    <col min="1236" max="1236" width="7.75" style="4" customWidth="true"/>
    <col min="1237" max="1238" width="6.75" style="4" customWidth="true"/>
    <col min="1239" max="1239" width="5.875" style="4" customWidth="true"/>
    <col min="1240" max="1240" width="8.25" style="4" customWidth="true"/>
    <col min="1241" max="1241" width="7" style="4" customWidth="true"/>
    <col min="1242" max="1242" width="5.25" style="4" customWidth="true"/>
    <col min="1243" max="1243" width="4.625" style="4" customWidth="true"/>
    <col min="1244" max="1244" width="5.375" style="4" customWidth="true"/>
    <col min="1245" max="1245" width="6.75" style="4" customWidth="true"/>
    <col min="1246" max="1246" width="6.5" style="4" customWidth="true"/>
    <col min="1247" max="1248" width="7" style="4" customWidth="true"/>
    <col min="1249" max="1251" width="9" style="4" hidden="true" customWidth="true"/>
    <col min="1252" max="1467" width="9" style="4"/>
    <col min="1468" max="1468" width="11.125" style="4" customWidth="true"/>
    <col min="1469" max="1469" width="10.125" style="4" customWidth="true"/>
    <col min="1470" max="1470" width="6.25" style="4" customWidth="true"/>
    <col min="1471" max="1471" width="6.5" style="4" customWidth="true"/>
    <col min="1472" max="1472" width="4.875" style="4" customWidth="true"/>
    <col min="1473" max="1473" width="4.75" style="4" customWidth="true"/>
    <col min="1474" max="1474" width="8.375" style="4" customWidth="true"/>
    <col min="1475" max="1475" width="6.25" style="4" customWidth="true"/>
    <col min="1476" max="1476" width="6.375" style="4" customWidth="true"/>
    <col min="1477" max="1477" width="4.5" style="4" customWidth="true"/>
    <col min="1478" max="1478" width="5.375" style="4" customWidth="true"/>
    <col min="1479" max="1479" width="9" style="4" hidden="true" customWidth="true"/>
    <col min="1480" max="1480" width="4.125" style="4" customWidth="true"/>
    <col min="1481" max="1481" width="4.75" style="4" customWidth="true"/>
    <col min="1482" max="1482" width="9" style="4" hidden="true" customWidth="true"/>
    <col min="1483" max="1488" width="4.375" style="4" customWidth="true"/>
    <col min="1489" max="1489" width="8" style="4" customWidth="true"/>
    <col min="1490" max="1491" width="6.75" style="4" customWidth="true"/>
    <col min="1492" max="1492" width="7.75" style="4" customWidth="true"/>
    <col min="1493" max="1494" width="6.75" style="4" customWidth="true"/>
    <col min="1495" max="1495" width="5.875" style="4" customWidth="true"/>
    <col min="1496" max="1496" width="8.25" style="4" customWidth="true"/>
    <col min="1497" max="1497" width="7" style="4" customWidth="true"/>
    <col min="1498" max="1498" width="5.25" style="4" customWidth="true"/>
    <col min="1499" max="1499" width="4.625" style="4" customWidth="true"/>
    <col min="1500" max="1500" width="5.375" style="4" customWidth="true"/>
    <col min="1501" max="1501" width="6.75" style="4" customWidth="true"/>
    <col min="1502" max="1502" width="6.5" style="4" customWidth="true"/>
    <col min="1503" max="1504" width="7" style="4" customWidth="true"/>
    <col min="1505" max="1507" width="9" style="4" hidden="true" customWidth="true"/>
    <col min="1508" max="1723" width="9" style="4"/>
    <col min="1724" max="1724" width="11.125" style="4" customWidth="true"/>
    <col min="1725" max="1725" width="10.125" style="4" customWidth="true"/>
    <col min="1726" max="1726" width="6.25" style="4" customWidth="true"/>
    <col min="1727" max="1727" width="6.5" style="4" customWidth="true"/>
    <col min="1728" max="1728" width="4.875" style="4" customWidth="true"/>
    <col min="1729" max="1729" width="4.75" style="4" customWidth="true"/>
    <col min="1730" max="1730" width="8.375" style="4" customWidth="true"/>
    <col min="1731" max="1731" width="6.25" style="4" customWidth="true"/>
    <col min="1732" max="1732" width="6.375" style="4" customWidth="true"/>
    <col min="1733" max="1733" width="4.5" style="4" customWidth="true"/>
    <col min="1734" max="1734" width="5.375" style="4" customWidth="true"/>
    <col min="1735" max="1735" width="9" style="4" hidden="true" customWidth="true"/>
    <col min="1736" max="1736" width="4.125" style="4" customWidth="true"/>
    <col min="1737" max="1737" width="4.75" style="4" customWidth="true"/>
    <col min="1738" max="1738" width="9" style="4" hidden="true" customWidth="true"/>
    <col min="1739" max="1744" width="4.375" style="4" customWidth="true"/>
    <col min="1745" max="1745" width="8" style="4" customWidth="true"/>
    <col min="1746" max="1747" width="6.75" style="4" customWidth="true"/>
    <col min="1748" max="1748" width="7.75" style="4" customWidth="true"/>
    <col min="1749" max="1750" width="6.75" style="4" customWidth="true"/>
    <col min="1751" max="1751" width="5.875" style="4" customWidth="true"/>
    <col min="1752" max="1752" width="8.25" style="4" customWidth="true"/>
    <col min="1753" max="1753" width="7" style="4" customWidth="true"/>
    <col min="1754" max="1754" width="5.25" style="4" customWidth="true"/>
    <col min="1755" max="1755" width="4.625" style="4" customWidth="true"/>
    <col min="1756" max="1756" width="5.375" style="4" customWidth="true"/>
    <col min="1757" max="1757" width="6.75" style="4" customWidth="true"/>
    <col min="1758" max="1758" width="6.5" style="4" customWidth="true"/>
    <col min="1759" max="1760" width="7" style="4" customWidth="true"/>
    <col min="1761" max="1763" width="9" style="4" hidden="true" customWidth="true"/>
    <col min="1764" max="1979" width="9" style="4"/>
    <col min="1980" max="1980" width="11.125" style="4" customWidth="true"/>
    <col min="1981" max="1981" width="10.125" style="4" customWidth="true"/>
    <col min="1982" max="1982" width="6.25" style="4" customWidth="true"/>
    <col min="1983" max="1983" width="6.5" style="4" customWidth="true"/>
    <col min="1984" max="1984" width="4.875" style="4" customWidth="true"/>
    <col min="1985" max="1985" width="4.75" style="4" customWidth="true"/>
    <col min="1986" max="1986" width="8.375" style="4" customWidth="true"/>
    <col min="1987" max="1987" width="6.25" style="4" customWidth="true"/>
    <col min="1988" max="1988" width="6.375" style="4" customWidth="true"/>
    <col min="1989" max="1989" width="4.5" style="4" customWidth="true"/>
    <col min="1990" max="1990" width="5.375" style="4" customWidth="true"/>
    <col min="1991" max="1991" width="9" style="4" hidden="true" customWidth="true"/>
    <col min="1992" max="1992" width="4.125" style="4" customWidth="true"/>
    <col min="1993" max="1993" width="4.75" style="4" customWidth="true"/>
    <col min="1994" max="1994" width="9" style="4" hidden="true" customWidth="true"/>
    <col min="1995" max="2000" width="4.375" style="4" customWidth="true"/>
    <col min="2001" max="2001" width="8" style="4" customWidth="true"/>
    <col min="2002" max="2003" width="6.75" style="4" customWidth="true"/>
    <col min="2004" max="2004" width="7.75" style="4" customWidth="true"/>
    <col min="2005" max="2006" width="6.75" style="4" customWidth="true"/>
    <col min="2007" max="2007" width="5.875" style="4" customWidth="true"/>
    <col min="2008" max="2008" width="8.25" style="4" customWidth="true"/>
    <col min="2009" max="2009" width="7" style="4" customWidth="true"/>
    <col min="2010" max="2010" width="5.25" style="4" customWidth="true"/>
    <col min="2011" max="2011" width="4.625" style="4" customWidth="true"/>
    <col min="2012" max="2012" width="5.375" style="4" customWidth="true"/>
    <col min="2013" max="2013" width="6.75" style="4" customWidth="true"/>
    <col min="2014" max="2014" width="6.5" style="4" customWidth="true"/>
    <col min="2015" max="2016" width="7" style="4" customWidth="true"/>
    <col min="2017" max="2019" width="9" style="4" hidden="true" customWidth="true"/>
    <col min="2020" max="2235" width="9" style="4"/>
    <col min="2236" max="2236" width="11.125" style="4" customWidth="true"/>
    <col min="2237" max="2237" width="10.125" style="4" customWidth="true"/>
    <col min="2238" max="2238" width="6.25" style="4" customWidth="true"/>
    <col min="2239" max="2239" width="6.5" style="4" customWidth="true"/>
    <col min="2240" max="2240" width="4.875" style="4" customWidth="true"/>
    <col min="2241" max="2241" width="4.75" style="4" customWidth="true"/>
    <col min="2242" max="2242" width="8.375" style="4" customWidth="true"/>
    <col min="2243" max="2243" width="6.25" style="4" customWidth="true"/>
    <col min="2244" max="2244" width="6.375" style="4" customWidth="true"/>
    <col min="2245" max="2245" width="4.5" style="4" customWidth="true"/>
    <col min="2246" max="2246" width="5.375" style="4" customWidth="true"/>
    <col min="2247" max="2247" width="9" style="4" hidden="true" customWidth="true"/>
    <col min="2248" max="2248" width="4.125" style="4" customWidth="true"/>
    <col min="2249" max="2249" width="4.75" style="4" customWidth="true"/>
    <col min="2250" max="2250" width="9" style="4" hidden="true" customWidth="true"/>
    <col min="2251" max="2256" width="4.375" style="4" customWidth="true"/>
    <col min="2257" max="2257" width="8" style="4" customWidth="true"/>
    <col min="2258" max="2259" width="6.75" style="4" customWidth="true"/>
    <col min="2260" max="2260" width="7.75" style="4" customWidth="true"/>
    <col min="2261" max="2262" width="6.75" style="4" customWidth="true"/>
    <col min="2263" max="2263" width="5.875" style="4" customWidth="true"/>
    <col min="2264" max="2264" width="8.25" style="4" customWidth="true"/>
    <col min="2265" max="2265" width="7" style="4" customWidth="true"/>
    <col min="2266" max="2266" width="5.25" style="4" customWidth="true"/>
    <col min="2267" max="2267" width="4.625" style="4" customWidth="true"/>
    <col min="2268" max="2268" width="5.375" style="4" customWidth="true"/>
    <col min="2269" max="2269" width="6.75" style="4" customWidth="true"/>
    <col min="2270" max="2270" width="6.5" style="4" customWidth="true"/>
    <col min="2271" max="2272" width="7" style="4" customWidth="true"/>
    <col min="2273" max="2275" width="9" style="4" hidden="true" customWidth="true"/>
    <col min="2276" max="2491" width="9" style="4"/>
    <col min="2492" max="2492" width="11.125" style="4" customWidth="true"/>
    <col min="2493" max="2493" width="10.125" style="4" customWidth="true"/>
    <col min="2494" max="2494" width="6.25" style="4" customWidth="true"/>
    <col min="2495" max="2495" width="6.5" style="4" customWidth="true"/>
    <col min="2496" max="2496" width="4.875" style="4" customWidth="true"/>
    <col min="2497" max="2497" width="4.75" style="4" customWidth="true"/>
    <col min="2498" max="2498" width="8.375" style="4" customWidth="true"/>
    <col min="2499" max="2499" width="6.25" style="4" customWidth="true"/>
    <col min="2500" max="2500" width="6.375" style="4" customWidth="true"/>
    <col min="2501" max="2501" width="4.5" style="4" customWidth="true"/>
    <col min="2502" max="2502" width="5.375" style="4" customWidth="true"/>
    <col min="2503" max="2503" width="9" style="4" hidden="true" customWidth="true"/>
    <col min="2504" max="2504" width="4.125" style="4" customWidth="true"/>
    <col min="2505" max="2505" width="4.75" style="4" customWidth="true"/>
    <col min="2506" max="2506" width="9" style="4" hidden="true" customWidth="true"/>
    <col min="2507" max="2512" width="4.375" style="4" customWidth="true"/>
    <col min="2513" max="2513" width="8" style="4" customWidth="true"/>
    <col min="2514" max="2515" width="6.75" style="4" customWidth="true"/>
    <col min="2516" max="2516" width="7.75" style="4" customWidth="true"/>
    <col min="2517" max="2518" width="6.75" style="4" customWidth="true"/>
    <col min="2519" max="2519" width="5.875" style="4" customWidth="true"/>
    <col min="2520" max="2520" width="8.25" style="4" customWidth="true"/>
    <col min="2521" max="2521" width="7" style="4" customWidth="true"/>
    <col min="2522" max="2522" width="5.25" style="4" customWidth="true"/>
    <col min="2523" max="2523" width="4.625" style="4" customWidth="true"/>
    <col min="2524" max="2524" width="5.375" style="4" customWidth="true"/>
    <col min="2525" max="2525" width="6.75" style="4" customWidth="true"/>
    <col min="2526" max="2526" width="6.5" style="4" customWidth="true"/>
    <col min="2527" max="2528" width="7" style="4" customWidth="true"/>
    <col min="2529" max="2531" width="9" style="4" hidden="true" customWidth="true"/>
    <col min="2532" max="2747" width="9" style="4"/>
    <col min="2748" max="2748" width="11.125" style="4" customWidth="true"/>
    <col min="2749" max="2749" width="10.125" style="4" customWidth="true"/>
    <col min="2750" max="2750" width="6.25" style="4" customWidth="true"/>
    <col min="2751" max="2751" width="6.5" style="4" customWidth="true"/>
    <col min="2752" max="2752" width="4.875" style="4" customWidth="true"/>
    <col min="2753" max="2753" width="4.75" style="4" customWidth="true"/>
    <col min="2754" max="2754" width="8.375" style="4" customWidth="true"/>
    <col min="2755" max="2755" width="6.25" style="4" customWidth="true"/>
    <col min="2756" max="2756" width="6.375" style="4" customWidth="true"/>
    <col min="2757" max="2757" width="4.5" style="4" customWidth="true"/>
    <col min="2758" max="2758" width="5.375" style="4" customWidth="true"/>
    <col min="2759" max="2759" width="9" style="4" hidden="true" customWidth="true"/>
    <col min="2760" max="2760" width="4.125" style="4" customWidth="true"/>
    <col min="2761" max="2761" width="4.75" style="4" customWidth="true"/>
    <col min="2762" max="2762" width="9" style="4" hidden="true" customWidth="true"/>
    <col min="2763" max="2768" width="4.375" style="4" customWidth="true"/>
    <col min="2769" max="2769" width="8" style="4" customWidth="true"/>
    <col min="2770" max="2771" width="6.75" style="4" customWidth="true"/>
    <col min="2772" max="2772" width="7.75" style="4" customWidth="true"/>
    <col min="2773" max="2774" width="6.75" style="4" customWidth="true"/>
    <col min="2775" max="2775" width="5.875" style="4" customWidth="true"/>
    <col min="2776" max="2776" width="8.25" style="4" customWidth="true"/>
    <col min="2777" max="2777" width="7" style="4" customWidth="true"/>
    <col min="2778" max="2778" width="5.25" style="4" customWidth="true"/>
    <col min="2779" max="2779" width="4.625" style="4" customWidth="true"/>
    <col min="2780" max="2780" width="5.375" style="4" customWidth="true"/>
    <col min="2781" max="2781" width="6.75" style="4" customWidth="true"/>
    <col min="2782" max="2782" width="6.5" style="4" customWidth="true"/>
    <col min="2783" max="2784" width="7" style="4" customWidth="true"/>
    <col min="2785" max="2787" width="9" style="4" hidden="true" customWidth="true"/>
    <col min="2788" max="3003" width="9" style="4"/>
    <col min="3004" max="3004" width="11.125" style="4" customWidth="true"/>
    <col min="3005" max="3005" width="10.125" style="4" customWidth="true"/>
    <col min="3006" max="3006" width="6.25" style="4" customWidth="true"/>
    <col min="3007" max="3007" width="6.5" style="4" customWidth="true"/>
    <col min="3008" max="3008" width="4.875" style="4" customWidth="true"/>
    <col min="3009" max="3009" width="4.75" style="4" customWidth="true"/>
    <col min="3010" max="3010" width="8.375" style="4" customWidth="true"/>
    <col min="3011" max="3011" width="6.25" style="4" customWidth="true"/>
    <col min="3012" max="3012" width="6.375" style="4" customWidth="true"/>
    <col min="3013" max="3013" width="4.5" style="4" customWidth="true"/>
    <col min="3014" max="3014" width="5.375" style="4" customWidth="true"/>
    <col min="3015" max="3015" width="9" style="4" hidden="true" customWidth="true"/>
    <col min="3016" max="3016" width="4.125" style="4" customWidth="true"/>
    <col min="3017" max="3017" width="4.75" style="4" customWidth="true"/>
    <col min="3018" max="3018" width="9" style="4" hidden="true" customWidth="true"/>
    <col min="3019" max="3024" width="4.375" style="4" customWidth="true"/>
    <col min="3025" max="3025" width="8" style="4" customWidth="true"/>
    <col min="3026" max="3027" width="6.75" style="4" customWidth="true"/>
    <col min="3028" max="3028" width="7.75" style="4" customWidth="true"/>
    <col min="3029" max="3030" width="6.75" style="4" customWidth="true"/>
    <col min="3031" max="3031" width="5.875" style="4" customWidth="true"/>
    <col min="3032" max="3032" width="8.25" style="4" customWidth="true"/>
    <col min="3033" max="3033" width="7" style="4" customWidth="true"/>
    <col min="3034" max="3034" width="5.25" style="4" customWidth="true"/>
    <col min="3035" max="3035" width="4.625" style="4" customWidth="true"/>
    <col min="3036" max="3036" width="5.375" style="4" customWidth="true"/>
    <col min="3037" max="3037" width="6.75" style="4" customWidth="true"/>
    <col min="3038" max="3038" width="6.5" style="4" customWidth="true"/>
    <col min="3039" max="3040" width="7" style="4" customWidth="true"/>
    <col min="3041" max="3043" width="9" style="4" hidden="true" customWidth="true"/>
    <col min="3044" max="3259" width="9" style="4"/>
    <col min="3260" max="3260" width="11.125" style="4" customWidth="true"/>
    <col min="3261" max="3261" width="10.125" style="4" customWidth="true"/>
    <col min="3262" max="3262" width="6.25" style="4" customWidth="true"/>
    <col min="3263" max="3263" width="6.5" style="4" customWidth="true"/>
    <col min="3264" max="3264" width="4.875" style="4" customWidth="true"/>
    <col min="3265" max="3265" width="4.75" style="4" customWidth="true"/>
    <col min="3266" max="3266" width="8.375" style="4" customWidth="true"/>
    <col min="3267" max="3267" width="6.25" style="4" customWidth="true"/>
    <col min="3268" max="3268" width="6.375" style="4" customWidth="true"/>
    <col min="3269" max="3269" width="4.5" style="4" customWidth="true"/>
    <col min="3270" max="3270" width="5.375" style="4" customWidth="true"/>
    <col min="3271" max="3271" width="9" style="4" hidden="true" customWidth="true"/>
    <col min="3272" max="3272" width="4.125" style="4" customWidth="true"/>
    <col min="3273" max="3273" width="4.75" style="4" customWidth="true"/>
    <col min="3274" max="3274" width="9" style="4" hidden="true" customWidth="true"/>
    <col min="3275" max="3280" width="4.375" style="4" customWidth="true"/>
    <col min="3281" max="3281" width="8" style="4" customWidth="true"/>
    <col min="3282" max="3283" width="6.75" style="4" customWidth="true"/>
    <col min="3284" max="3284" width="7.75" style="4" customWidth="true"/>
    <col min="3285" max="3286" width="6.75" style="4" customWidth="true"/>
    <col min="3287" max="3287" width="5.875" style="4" customWidth="true"/>
    <col min="3288" max="3288" width="8.25" style="4" customWidth="true"/>
    <col min="3289" max="3289" width="7" style="4" customWidth="true"/>
    <col min="3290" max="3290" width="5.25" style="4" customWidth="true"/>
    <col min="3291" max="3291" width="4.625" style="4" customWidth="true"/>
    <col min="3292" max="3292" width="5.375" style="4" customWidth="true"/>
    <col min="3293" max="3293" width="6.75" style="4" customWidth="true"/>
    <col min="3294" max="3294" width="6.5" style="4" customWidth="true"/>
    <col min="3295" max="3296" width="7" style="4" customWidth="true"/>
    <col min="3297" max="3299" width="9" style="4" hidden="true" customWidth="true"/>
    <col min="3300" max="3515" width="9" style="4"/>
    <col min="3516" max="3516" width="11.125" style="4" customWidth="true"/>
    <col min="3517" max="3517" width="10.125" style="4" customWidth="true"/>
    <col min="3518" max="3518" width="6.25" style="4" customWidth="true"/>
    <col min="3519" max="3519" width="6.5" style="4" customWidth="true"/>
    <col min="3520" max="3520" width="4.875" style="4" customWidth="true"/>
    <col min="3521" max="3521" width="4.75" style="4" customWidth="true"/>
    <col min="3522" max="3522" width="8.375" style="4" customWidth="true"/>
    <col min="3523" max="3523" width="6.25" style="4" customWidth="true"/>
    <col min="3524" max="3524" width="6.375" style="4" customWidth="true"/>
    <col min="3525" max="3525" width="4.5" style="4" customWidth="true"/>
    <col min="3526" max="3526" width="5.375" style="4" customWidth="true"/>
    <col min="3527" max="3527" width="9" style="4" hidden="true" customWidth="true"/>
    <col min="3528" max="3528" width="4.125" style="4" customWidth="true"/>
    <col min="3529" max="3529" width="4.75" style="4" customWidth="true"/>
    <col min="3530" max="3530" width="9" style="4" hidden="true" customWidth="true"/>
    <col min="3531" max="3536" width="4.375" style="4" customWidth="true"/>
    <col min="3537" max="3537" width="8" style="4" customWidth="true"/>
    <col min="3538" max="3539" width="6.75" style="4" customWidth="true"/>
    <col min="3540" max="3540" width="7.75" style="4" customWidth="true"/>
    <col min="3541" max="3542" width="6.75" style="4" customWidth="true"/>
    <col min="3543" max="3543" width="5.875" style="4" customWidth="true"/>
    <col min="3544" max="3544" width="8.25" style="4" customWidth="true"/>
    <col min="3545" max="3545" width="7" style="4" customWidth="true"/>
    <col min="3546" max="3546" width="5.25" style="4" customWidth="true"/>
    <col min="3547" max="3547" width="4.625" style="4" customWidth="true"/>
    <col min="3548" max="3548" width="5.375" style="4" customWidth="true"/>
    <col min="3549" max="3549" width="6.75" style="4" customWidth="true"/>
    <col min="3550" max="3550" width="6.5" style="4" customWidth="true"/>
    <col min="3551" max="3552" width="7" style="4" customWidth="true"/>
    <col min="3553" max="3555" width="9" style="4" hidden="true" customWidth="true"/>
    <col min="3556" max="3771" width="9" style="4"/>
    <col min="3772" max="3772" width="11.125" style="4" customWidth="true"/>
    <col min="3773" max="3773" width="10.125" style="4" customWidth="true"/>
    <col min="3774" max="3774" width="6.25" style="4" customWidth="true"/>
    <col min="3775" max="3775" width="6.5" style="4" customWidth="true"/>
    <col min="3776" max="3776" width="4.875" style="4" customWidth="true"/>
    <col min="3777" max="3777" width="4.75" style="4" customWidth="true"/>
    <col min="3778" max="3778" width="8.375" style="4" customWidth="true"/>
    <col min="3779" max="3779" width="6.25" style="4" customWidth="true"/>
    <col min="3780" max="3780" width="6.375" style="4" customWidth="true"/>
    <col min="3781" max="3781" width="4.5" style="4" customWidth="true"/>
    <col min="3782" max="3782" width="5.375" style="4" customWidth="true"/>
    <col min="3783" max="3783" width="9" style="4" hidden="true" customWidth="true"/>
    <col min="3784" max="3784" width="4.125" style="4" customWidth="true"/>
    <col min="3785" max="3785" width="4.75" style="4" customWidth="true"/>
    <col min="3786" max="3786" width="9" style="4" hidden="true" customWidth="true"/>
    <col min="3787" max="3792" width="4.375" style="4" customWidth="true"/>
    <col min="3793" max="3793" width="8" style="4" customWidth="true"/>
    <col min="3794" max="3795" width="6.75" style="4" customWidth="true"/>
    <col min="3796" max="3796" width="7.75" style="4" customWidth="true"/>
    <col min="3797" max="3798" width="6.75" style="4" customWidth="true"/>
    <col min="3799" max="3799" width="5.875" style="4" customWidth="true"/>
    <col min="3800" max="3800" width="8.25" style="4" customWidth="true"/>
    <col min="3801" max="3801" width="7" style="4" customWidth="true"/>
    <col min="3802" max="3802" width="5.25" style="4" customWidth="true"/>
    <col min="3803" max="3803" width="4.625" style="4" customWidth="true"/>
    <col min="3804" max="3804" width="5.375" style="4" customWidth="true"/>
    <col min="3805" max="3805" width="6.75" style="4" customWidth="true"/>
    <col min="3806" max="3806" width="6.5" style="4" customWidth="true"/>
    <col min="3807" max="3808" width="7" style="4" customWidth="true"/>
    <col min="3809" max="3811" width="9" style="4" hidden="true" customWidth="true"/>
    <col min="3812" max="4027" width="9" style="4"/>
    <col min="4028" max="4028" width="11.125" style="4" customWidth="true"/>
    <col min="4029" max="4029" width="10.125" style="4" customWidth="true"/>
    <col min="4030" max="4030" width="6.25" style="4" customWidth="true"/>
    <col min="4031" max="4031" width="6.5" style="4" customWidth="true"/>
    <col min="4032" max="4032" width="4.875" style="4" customWidth="true"/>
    <col min="4033" max="4033" width="4.75" style="4" customWidth="true"/>
    <col min="4034" max="4034" width="8.375" style="4" customWidth="true"/>
    <col min="4035" max="4035" width="6.25" style="4" customWidth="true"/>
    <col min="4036" max="4036" width="6.375" style="4" customWidth="true"/>
    <col min="4037" max="4037" width="4.5" style="4" customWidth="true"/>
    <col min="4038" max="4038" width="5.375" style="4" customWidth="true"/>
    <col min="4039" max="4039" width="9" style="4" hidden="true" customWidth="true"/>
    <col min="4040" max="4040" width="4.125" style="4" customWidth="true"/>
    <col min="4041" max="4041" width="4.75" style="4" customWidth="true"/>
    <col min="4042" max="4042" width="9" style="4" hidden="true" customWidth="true"/>
    <col min="4043" max="4048" width="4.375" style="4" customWidth="true"/>
    <col min="4049" max="4049" width="8" style="4" customWidth="true"/>
    <col min="4050" max="4051" width="6.75" style="4" customWidth="true"/>
    <col min="4052" max="4052" width="7.75" style="4" customWidth="true"/>
    <col min="4053" max="4054" width="6.75" style="4" customWidth="true"/>
    <col min="4055" max="4055" width="5.875" style="4" customWidth="true"/>
    <col min="4056" max="4056" width="8.25" style="4" customWidth="true"/>
    <col min="4057" max="4057" width="7" style="4" customWidth="true"/>
    <col min="4058" max="4058" width="5.25" style="4" customWidth="true"/>
    <col min="4059" max="4059" width="4.625" style="4" customWidth="true"/>
    <col min="4060" max="4060" width="5.375" style="4" customWidth="true"/>
    <col min="4061" max="4061" width="6.75" style="4" customWidth="true"/>
    <col min="4062" max="4062" width="6.5" style="4" customWidth="true"/>
    <col min="4063" max="4064" width="7" style="4" customWidth="true"/>
    <col min="4065" max="4067" width="9" style="4" hidden="true" customWidth="true"/>
    <col min="4068" max="4283" width="9" style="4"/>
    <col min="4284" max="4284" width="11.125" style="4" customWidth="true"/>
    <col min="4285" max="4285" width="10.125" style="4" customWidth="true"/>
    <col min="4286" max="4286" width="6.25" style="4" customWidth="true"/>
    <col min="4287" max="4287" width="6.5" style="4" customWidth="true"/>
    <col min="4288" max="4288" width="4.875" style="4" customWidth="true"/>
    <col min="4289" max="4289" width="4.75" style="4" customWidth="true"/>
    <col min="4290" max="4290" width="8.375" style="4" customWidth="true"/>
    <col min="4291" max="4291" width="6.25" style="4" customWidth="true"/>
    <col min="4292" max="4292" width="6.375" style="4" customWidth="true"/>
    <col min="4293" max="4293" width="4.5" style="4" customWidth="true"/>
    <col min="4294" max="4294" width="5.375" style="4" customWidth="true"/>
    <col min="4295" max="4295" width="9" style="4" hidden="true" customWidth="true"/>
    <col min="4296" max="4296" width="4.125" style="4" customWidth="true"/>
    <col min="4297" max="4297" width="4.75" style="4" customWidth="true"/>
    <col min="4298" max="4298" width="9" style="4" hidden="true" customWidth="true"/>
    <col min="4299" max="4304" width="4.375" style="4" customWidth="true"/>
    <col min="4305" max="4305" width="8" style="4" customWidth="true"/>
    <col min="4306" max="4307" width="6.75" style="4" customWidth="true"/>
    <col min="4308" max="4308" width="7.75" style="4" customWidth="true"/>
    <col min="4309" max="4310" width="6.75" style="4" customWidth="true"/>
    <col min="4311" max="4311" width="5.875" style="4" customWidth="true"/>
    <col min="4312" max="4312" width="8.25" style="4" customWidth="true"/>
    <col min="4313" max="4313" width="7" style="4" customWidth="true"/>
    <col min="4314" max="4314" width="5.25" style="4" customWidth="true"/>
    <col min="4315" max="4315" width="4.625" style="4" customWidth="true"/>
    <col min="4316" max="4316" width="5.375" style="4" customWidth="true"/>
    <col min="4317" max="4317" width="6.75" style="4" customWidth="true"/>
    <col min="4318" max="4318" width="6.5" style="4" customWidth="true"/>
    <col min="4319" max="4320" width="7" style="4" customWidth="true"/>
    <col min="4321" max="4323" width="9" style="4" hidden="true" customWidth="true"/>
    <col min="4324" max="4539" width="9" style="4"/>
    <col min="4540" max="4540" width="11.125" style="4" customWidth="true"/>
    <col min="4541" max="4541" width="10.125" style="4" customWidth="true"/>
    <col min="4542" max="4542" width="6.25" style="4" customWidth="true"/>
    <col min="4543" max="4543" width="6.5" style="4" customWidth="true"/>
    <col min="4544" max="4544" width="4.875" style="4" customWidth="true"/>
    <col min="4545" max="4545" width="4.75" style="4" customWidth="true"/>
    <col min="4546" max="4546" width="8.375" style="4" customWidth="true"/>
    <col min="4547" max="4547" width="6.25" style="4" customWidth="true"/>
    <col min="4548" max="4548" width="6.375" style="4" customWidth="true"/>
    <col min="4549" max="4549" width="4.5" style="4" customWidth="true"/>
    <col min="4550" max="4550" width="5.375" style="4" customWidth="true"/>
    <col min="4551" max="4551" width="9" style="4" hidden="true" customWidth="true"/>
    <col min="4552" max="4552" width="4.125" style="4" customWidth="true"/>
    <col min="4553" max="4553" width="4.75" style="4" customWidth="true"/>
    <col min="4554" max="4554" width="9" style="4" hidden="true" customWidth="true"/>
    <col min="4555" max="4560" width="4.375" style="4" customWidth="true"/>
    <col min="4561" max="4561" width="8" style="4" customWidth="true"/>
    <col min="4562" max="4563" width="6.75" style="4" customWidth="true"/>
    <col min="4564" max="4564" width="7.75" style="4" customWidth="true"/>
    <col min="4565" max="4566" width="6.75" style="4" customWidth="true"/>
    <col min="4567" max="4567" width="5.875" style="4" customWidth="true"/>
    <col min="4568" max="4568" width="8.25" style="4" customWidth="true"/>
    <col min="4569" max="4569" width="7" style="4" customWidth="true"/>
    <col min="4570" max="4570" width="5.25" style="4" customWidth="true"/>
    <col min="4571" max="4571" width="4.625" style="4" customWidth="true"/>
    <col min="4572" max="4572" width="5.375" style="4" customWidth="true"/>
    <col min="4573" max="4573" width="6.75" style="4" customWidth="true"/>
    <col min="4574" max="4574" width="6.5" style="4" customWidth="true"/>
    <col min="4575" max="4576" width="7" style="4" customWidth="true"/>
    <col min="4577" max="4579" width="9" style="4" hidden="true" customWidth="true"/>
    <col min="4580" max="4795" width="9" style="4"/>
    <col min="4796" max="4796" width="11.125" style="4" customWidth="true"/>
    <col min="4797" max="4797" width="10.125" style="4" customWidth="true"/>
    <col min="4798" max="4798" width="6.25" style="4" customWidth="true"/>
    <col min="4799" max="4799" width="6.5" style="4" customWidth="true"/>
    <col min="4800" max="4800" width="4.875" style="4" customWidth="true"/>
    <col min="4801" max="4801" width="4.75" style="4" customWidth="true"/>
    <col min="4802" max="4802" width="8.375" style="4" customWidth="true"/>
    <col min="4803" max="4803" width="6.25" style="4" customWidth="true"/>
    <col min="4804" max="4804" width="6.375" style="4" customWidth="true"/>
    <col min="4805" max="4805" width="4.5" style="4" customWidth="true"/>
    <col min="4806" max="4806" width="5.375" style="4" customWidth="true"/>
    <col min="4807" max="4807" width="9" style="4" hidden="true" customWidth="true"/>
    <col min="4808" max="4808" width="4.125" style="4" customWidth="true"/>
    <col min="4809" max="4809" width="4.75" style="4" customWidth="true"/>
    <col min="4810" max="4810" width="9" style="4" hidden="true" customWidth="true"/>
    <col min="4811" max="4816" width="4.375" style="4" customWidth="true"/>
    <col min="4817" max="4817" width="8" style="4" customWidth="true"/>
    <col min="4818" max="4819" width="6.75" style="4" customWidth="true"/>
    <col min="4820" max="4820" width="7.75" style="4" customWidth="true"/>
    <col min="4821" max="4822" width="6.75" style="4" customWidth="true"/>
    <col min="4823" max="4823" width="5.875" style="4" customWidth="true"/>
    <col min="4824" max="4824" width="8.25" style="4" customWidth="true"/>
    <col min="4825" max="4825" width="7" style="4" customWidth="true"/>
    <col min="4826" max="4826" width="5.25" style="4" customWidth="true"/>
    <col min="4827" max="4827" width="4.625" style="4" customWidth="true"/>
    <col min="4828" max="4828" width="5.375" style="4" customWidth="true"/>
    <col min="4829" max="4829" width="6.75" style="4" customWidth="true"/>
    <col min="4830" max="4830" width="6.5" style="4" customWidth="true"/>
    <col min="4831" max="4832" width="7" style="4" customWidth="true"/>
    <col min="4833" max="4835" width="9" style="4" hidden="true" customWidth="true"/>
    <col min="4836" max="5051" width="9" style="4"/>
    <col min="5052" max="5052" width="11.125" style="4" customWidth="true"/>
    <col min="5053" max="5053" width="10.125" style="4" customWidth="true"/>
    <col min="5054" max="5054" width="6.25" style="4" customWidth="true"/>
    <col min="5055" max="5055" width="6.5" style="4" customWidth="true"/>
    <col min="5056" max="5056" width="4.875" style="4" customWidth="true"/>
    <col min="5057" max="5057" width="4.75" style="4" customWidth="true"/>
    <col min="5058" max="5058" width="8.375" style="4" customWidth="true"/>
    <col min="5059" max="5059" width="6.25" style="4" customWidth="true"/>
    <col min="5060" max="5060" width="6.375" style="4" customWidth="true"/>
    <col min="5061" max="5061" width="4.5" style="4" customWidth="true"/>
    <col min="5062" max="5062" width="5.375" style="4" customWidth="true"/>
    <col min="5063" max="5063" width="9" style="4" hidden="true" customWidth="true"/>
    <col min="5064" max="5064" width="4.125" style="4" customWidth="true"/>
    <col min="5065" max="5065" width="4.75" style="4" customWidth="true"/>
    <col min="5066" max="5066" width="9" style="4" hidden="true" customWidth="true"/>
    <col min="5067" max="5072" width="4.375" style="4" customWidth="true"/>
    <col min="5073" max="5073" width="8" style="4" customWidth="true"/>
    <col min="5074" max="5075" width="6.75" style="4" customWidth="true"/>
    <col min="5076" max="5076" width="7.75" style="4" customWidth="true"/>
    <col min="5077" max="5078" width="6.75" style="4" customWidth="true"/>
    <col min="5079" max="5079" width="5.875" style="4" customWidth="true"/>
    <col min="5080" max="5080" width="8.25" style="4" customWidth="true"/>
    <col min="5081" max="5081" width="7" style="4" customWidth="true"/>
    <col min="5082" max="5082" width="5.25" style="4" customWidth="true"/>
    <col min="5083" max="5083" width="4.625" style="4" customWidth="true"/>
    <col min="5084" max="5084" width="5.375" style="4" customWidth="true"/>
    <col min="5085" max="5085" width="6.75" style="4" customWidth="true"/>
    <col min="5086" max="5086" width="6.5" style="4" customWidth="true"/>
    <col min="5087" max="5088" width="7" style="4" customWidth="true"/>
    <col min="5089" max="5091" width="9" style="4" hidden="true" customWidth="true"/>
    <col min="5092" max="5307" width="9" style="4"/>
    <col min="5308" max="5308" width="11.125" style="4" customWidth="true"/>
    <col min="5309" max="5309" width="10.125" style="4" customWidth="true"/>
    <col min="5310" max="5310" width="6.25" style="4" customWidth="true"/>
    <col min="5311" max="5311" width="6.5" style="4" customWidth="true"/>
    <col min="5312" max="5312" width="4.875" style="4" customWidth="true"/>
    <col min="5313" max="5313" width="4.75" style="4" customWidth="true"/>
    <col min="5314" max="5314" width="8.375" style="4" customWidth="true"/>
    <col min="5315" max="5315" width="6.25" style="4" customWidth="true"/>
    <col min="5316" max="5316" width="6.375" style="4" customWidth="true"/>
    <col min="5317" max="5317" width="4.5" style="4" customWidth="true"/>
    <col min="5318" max="5318" width="5.375" style="4" customWidth="true"/>
    <col min="5319" max="5319" width="9" style="4" hidden="true" customWidth="true"/>
    <col min="5320" max="5320" width="4.125" style="4" customWidth="true"/>
    <col min="5321" max="5321" width="4.75" style="4" customWidth="true"/>
    <col min="5322" max="5322" width="9" style="4" hidden="true" customWidth="true"/>
    <col min="5323" max="5328" width="4.375" style="4" customWidth="true"/>
    <col min="5329" max="5329" width="8" style="4" customWidth="true"/>
    <col min="5330" max="5331" width="6.75" style="4" customWidth="true"/>
    <col min="5332" max="5332" width="7.75" style="4" customWidth="true"/>
    <col min="5333" max="5334" width="6.75" style="4" customWidth="true"/>
    <col min="5335" max="5335" width="5.875" style="4" customWidth="true"/>
    <col min="5336" max="5336" width="8.25" style="4" customWidth="true"/>
    <col min="5337" max="5337" width="7" style="4" customWidth="true"/>
    <col min="5338" max="5338" width="5.25" style="4" customWidth="true"/>
    <col min="5339" max="5339" width="4.625" style="4" customWidth="true"/>
    <col min="5340" max="5340" width="5.375" style="4" customWidth="true"/>
    <col min="5341" max="5341" width="6.75" style="4" customWidth="true"/>
    <col min="5342" max="5342" width="6.5" style="4" customWidth="true"/>
    <col min="5343" max="5344" width="7" style="4" customWidth="true"/>
    <col min="5345" max="5347" width="9" style="4" hidden="true" customWidth="true"/>
    <col min="5348" max="5563" width="9" style="4"/>
    <col min="5564" max="5564" width="11.125" style="4" customWidth="true"/>
    <col min="5565" max="5565" width="10.125" style="4" customWidth="true"/>
    <col min="5566" max="5566" width="6.25" style="4" customWidth="true"/>
    <col min="5567" max="5567" width="6.5" style="4" customWidth="true"/>
    <col min="5568" max="5568" width="4.875" style="4" customWidth="true"/>
    <col min="5569" max="5569" width="4.75" style="4" customWidth="true"/>
    <col min="5570" max="5570" width="8.375" style="4" customWidth="true"/>
    <col min="5571" max="5571" width="6.25" style="4" customWidth="true"/>
    <col min="5572" max="5572" width="6.375" style="4" customWidth="true"/>
    <col min="5573" max="5573" width="4.5" style="4" customWidth="true"/>
    <col min="5574" max="5574" width="5.375" style="4" customWidth="true"/>
    <col min="5575" max="5575" width="9" style="4" hidden="true" customWidth="true"/>
    <col min="5576" max="5576" width="4.125" style="4" customWidth="true"/>
    <col min="5577" max="5577" width="4.75" style="4" customWidth="true"/>
    <col min="5578" max="5578" width="9" style="4" hidden="true" customWidth="true"/>
    <col min="5579" max="5584" width="4.375" style="4" customWidth="true"/>
    <col min="5585" max="5585" width="8" style="4" customWidth="true"/>
    <col min="5586" max="5587" width="6.75" style="4" customWidth="true"/>
    <col min="5588" max="5588" width="7.75" style="4" customWidth="true"/>
    <col min="5589" max="5590" width="6.75" style="4" customWidth="true"/>
    <col min="5591" max="5591" width="5.875" style="4" customWidth="true"/>
    <col min="5592" max="5592" width="8.25" style="4" customWidth="true"/>
    <col min="5593" max="5593" width="7" style="4" customWidth="true"/>
    <col min="5594" max="5594" width="5.25" style="4" customWidth="true"/>
    <col min="5595" max="5595" width="4.625" style="4" customWidth="true"/>
    <col min="5596" max="5596" width="5.375" style="4" customWidth="true"/>
    <col min="5597" max="5597" width="6.75" style="4" customWidth="true"/>
    <col min="5598" max="5598" width="6.5" style="4" customWidth="true"/>
    <col min="5599" max="5600" width="7" style="4" customWidth="true"/>
    <col min="5601" max="5603" width="9" style="4" hidden="true" customWidth="true"/>
    <col min="5604" max="5819" width="9" style="4"/>
    <col min="5820" max="5820" width="11.125" style="4" customWidth="true"/>
    <col min="5821" max="5821" width="10.125" style="4" customWidth="true"/>
    <col min="5822" max="5822" width="6.25" style="4" customWidth="true"/>
    <col min="5823" max="5823" width="6.5" style="4" customWidth="true"/>
    <col min="5824" max="5824" width="4.875" style="4" customWidth="true"/>
    <col min="5825" max="5825" width="4.75" style="4" customWidth="true"/>
    <col min="5826" max="5826" width="8.375" style="4" customWidth="true"/>
    <col min="5827" max="5827" width="6.25" style="4" customWidth="true"/>
    <col min="5828" max="5828" width="6.375" style="4" customWidth="true"/>
    <col min="5829" max="5829" width="4.5" style="4" customWidth="true"/>
    <col min="5830" max="5830" width="5.375" style="4" customWidth="true"/>
    <col min="5831" max="5831" width="9" style="4" hidden="true" customWidth="true"/>
    <col min="5832" max="5832" width="4.125" style="4" customWidth="true"/>
    <col min="5833" max="5833" width="4.75" style="4" customWidth="true"/>
    <col min="5834" max="5834" width="9" style="4" hidden="true" customWidth="true"/>
    <col min="5835" max="5840" width="4.375" style="4" customWidth="true"/>
    <col min="5841" max="5841" width="8" style="4" customWidth="true"/>
    <col min="5842" max="5843" width="6.75" style="4" customWidth="true"/>
    <col min="5844" max="5844" width="7.75" style="4" customWidth="true"/>
    <col min="5845" max="5846" width="6.75" style="4" customWidth="true"/>
    <col min="5847" max="5847" width="5.875" style="4" customWidth="true"/>
    <col min="5848" max="5848" width="8.25" style="4" customWidth="true"/>
    <col min="5849" max="5849" width="7" style="4" customWidth="true"/>
    <col min="5850" max="5850" width="5.25" style="4" customWidth="true"/>
    <col min="5851" max="5851" width="4.625" style="4" customWidth="true"/>
    <col min="5852" max="5852" width="5.375" style="4" customWidth="true"/>
    <col min="5853" max="5853" width="6.75" style="4" customWidth="true"/>
    <col min="5854" max="5854" width="6.5" style="4" customWidth="true"/>
    <col min="5855" max="5856" width="7" style="4" customWidth="true"/>
    <col min="5857" max="5859" width="9" style="4" hidden="true" customWidth="true"/>
    <col min="5860" max="6075" width="9" style="4"/>
    <col min="6076" max="6076" width="11.125" style="4" customWidth="true"/>
    <col min="6077" max="6077" width="10.125" style="4" customWidth="true"/>
    <col min="6078" max="6078" width="6.25" style="4" customWidth="true"/>
    <col min="6079" max="6079" width="6.5" style="4" customWidth="true"/>
    <col min="6080" max="6080" width="4.875" style="4" customWidth="true"/>
    <col min="6081" max="6081" width="4.75" style="4" customWidth="true"/>
    <col min="6082" max="6082" width="8.375" style="4" customWidth="true"/>
    <col min="6083" max="6083" width="6.25" style="4" customWidth="true"/>
    <col min="6084" max="6084" width="6.375" style="4" customWidth="true"/>
    <col min="6085" max="6085" width="4.5" style="4" customWidth="true"/>
    <col min="6086" max="6086" width="5.375" style="4" customWidth="true"/>
    <col min="6087" max="6087" width="9" style="4" hidden="true" customWidth="true"/>
    <col min="6088" max="6088" width="4.125" style="4" customWidth="true"/>
    <col min="6089" max="6089" width="4.75" style="4" customWidth="true"/>
    <col min="6090" max="6090" width="9" style="4" hidden="true" customWidth="true"/>
    <col min="6091" max="6096" width="4.375" style="4" customWidth="true"/>
    <col min="6097" max="6097" width="8" style="4" customWidth="true"/>
    <col min="6098" max="6099" width="6.75" style="4" customWidth="true"/>
    <col min="6100" max="6100" width="7.75" style="4" customWidth="true"/>
    <col min="6101" max="6102" width="6.75" style="4" customWidth="true"/>
    <col min="6103" max="6103" width="5.875" style="4" customWidth="true"/>
    <col min="6104" max="6104" width="8.25" style="4" customWidth="true"/>
    <col min="6105" max="6105" width="7" style="4" customWidth="true"/>
    <col min="6106" max="6106" width="5.25" style="4" customWidth="true"/>
    <col min="6107" max="6107" width="4.625" style="4" customWidth="true"/>
    <col min="6108" max="6108" width="5.375" style="4" customWidth="true"/>
    <col min="6109" max="6109" width="6.75" style="4" customWidth="true"/>
    <col min="6110" max="6110" width="6.5" style="4" customWidth="true"/>
    <col min="6111" max="6112" width="7" style="4" customWidth="true"/>
    <col min="6113" max="6115" width="9" style="4" hidden="true" customWidth="true"/>
    <col min="6116" max="6331" width="9" style="4"/>
    <col min="6332" max="6332" width="11.125" style="4" customWidth="true"/>
    <col min="6333" max="6333" width="10.125" style="4" customWidth="true"/>
    <col min="6334" max="6334" width="6.25" style="4" customWidth="true"/>
    <col min="6335" max="6335" width="6.5" style="4" customWidth="true"/>
    <col min="6336" max="6336" width="4.875" style="4" customWidth="true"/>
    <col min="6337" max="6337" width="4.75" style="4" customWidth="true"/>
    <col min="6338" max="6338" width="8.375" style="4" customWidth="true"/>
    <col min="6339" max="6339" width="6.25" style="4" customWidth="true"/>
    <col min="6340" max="6340" width="6.375" style="4" customWidth="true"/>
    <col min="6341" max="6341" width="4.5" style="4" customWidth="true"/>
    <col min="6342" max="6342" width="5.375" style="4" customWidth="true"/>
    <col min="6343" max="6343" width="9" style="4" hidden="true" customWidth="true"/>
    <col min="6344" max="6344" width="4.125" style="4" customWidth="true"/>
    <col min="6345" max="6345" width="4.75" style="4" customWidth="true"/>
    <col min="6346" max="6346" width="9" style="4" hidden="true" customWidth="true"/>
    <col min="6347" max="6352" width="4.375" style="4" customWidth="true"/>
    <col min="6353" max="6353" width="8" style="4" customWidth="true"/>
    <col min="6354" max="6355" width="6.75" style="4" customWidth="true"/>
    <col min="6356" max="6356" width="7.75" style="4" customWidth="true"/>
    <col min="6357" max="6358" width="6.75" style="4" customWidth="true"/>
    <col min="6359" max="6359" width="5.875" style="4" customWidth="true"/>
    <col min="6360" max="6360" width="8.25" style="4" customWidth="true"/>
    <col min="6361" max="6361" width="7" style="4" customWidth="true"/>
    <col min="6362" max="6362" width="5.25" style="4" customWidth="true"/>
    <col min="6363" max="6363" width="4.625" style="4" customWidth="true"/>
    <col min="6364" max="6364" width="5.375" style="4" customWidth="true"/>
    <col min="6365" max="6365" width="6.75" style="4" customWidth="true"/>
    <col min="6366" max="6366" width="6.5" style="4" customWidth="true"/>
    <col min="6367" max="6368" width="7" style="4" customWidth="true"/>
    <col min="6369" max="6371" width="9" style="4" hidden="true" customWidth="true"/>
    <col min="6372" max="6587" width="9" style="4"/>
    <col min="6588" max="6588" width="11.125" style="4" customWidth="true"/>
    <col min="6589" max="6589" width="10.125" style="4" customWidth="true"/>
    <col min="6590" max="6590" width="6.25" style="4" customWidth="true"/>
    <col min="6591" max="6591" width="6.5" style="4" customWidth="true"/>
    <col min="6592" max="6592" width="4.875" style="4" customWidth="true"/>
    <col min="6593" max="6593" width="4.75" style="4" customWidth="true"/>
    <col min="6594" max="6594" width="8.375" style="4" customWidth="true"/>
    <col min="6595" max="6595" width="6.25" style="4" customWidth="true"/>
    <col min="6596" max="6596" width="6.375" style="4" customWidth="true"/>
    <col min="6597" max="6597" width="4.5" style="4" customWidth="true"/>
    <col min="6598" max="6598" width="5.375" style="4" customWidth="true"/>
    <col min="6599" max="6599" width="9" style="4" hidden="true" customWidth="true"/>
    <col min="6600" max="6600" width="4.125" style="4" customWidth="true"/>
    <col min="6601" max="6601" width="4.75" style="4" customWidth="true"/>
    <col min="6602" max="6602" width="9" style="4" hidden="true" customWidth="true"/>
    <col min="6603" max="6608" width="4.375" style="4" customWidth="true"/>
    <col min="6609" max="6609" width="8" style="4" customWidth="true"/>
    <col min="6610" max="6611" width="6.75" style="4" customWidth="true"/>
    <col min="6612" max="6612" width="7.75" style="4" customWidth="true"/>
    <col min="6613" max="6614" width="6.75" style="4" customWidth="true"/>
    <col min="6615" max="6615" width="5.875" style="4" customWidth="true"/>
    <col min="6616" max="6616" width="8.25" style="4" customWidth="true"/>
    <col min="6617" max="6617" width="7" style="4" customWidth="true"/>
    <col min="6618" max="6618" width="5.25" style="4" customWidth="true"/>
    <col min="6619" max="6619" width="4.625" style="4" customWidth="true"/>
    <col min="6620" max="6620" width="5.375" style="4" customWidth="true"/>
    <col min="6621" max="6621" width="6.75" style="4" customWidth="true"/>
    <col min="6622" max="6622" width="6.5" style="4" customWidth="true"/>
    <col min="6623" max="6624" width="7" style="4" customWidth="true"/>
    <col min="6625" max="6627" width="9" style="4" hidden="true" customWidth="true"/>
    <col min="6628" max="6843" width="9" style="4"/>
    <col min="6844" max="6844" width="11.125" style="4" customWidth="true"/>
    <col min="6845" max="6845" width="10.125" style="4" customWidth="true"/>
    <col min="6846" max="6846" width="6.25" style="4" customWidth="true"/>
    <col min="6847" max="6847" width="6.5" style="4" customWidth="true"/>
    <col min="6848" max="6848" width="4.875" style="4" customWidth="true"/>
    <col min="6849" max="6849" width="4.75" style="4" customWidth="true"/>
    <col min="6850" max="6850" width="8.375" style="4" customWidth="true"/>
    <col min="6851" max="6851" width="6.25" style="4" customWidth="true"/>
    <col min="6852" max="6852" width="6.375" style="4" customWidth="true"/>
    <col min="6853" max="6853" width="4.5" style="4" customWidth="true"/>
    <col min="6854" max="6854" width="5.375" style="4" customWidth="true"/>
    <col min="6855" max="6855" width="9" style="4" hidden="true" customWidth="true"/>
    <col min="6856" max="6856" width="4.125" style="4" customWidth="true"/>
    <col min="6857" max="6857" width="4.75" style="4" customWidth="true"/>
    <col min="6858" max="6858" width="9" style="4" hidden="true" customWidth="true"/>
    <col min="6859" max="6864" width="4.375" style="4" customWidth="true"/>
    <col min="6865" max="6865" width="8" style="4" customWidth="true"/>
    <col min="6866" max="6867" width="6.75" style="4" customWidth="true"/>
    <col min="6868" max="6868" width="7.75" style="4" customWidth="true"/>
    <col min="6869" max="6870" width="6.75" style="4" customWidth="true"/>
    <col min="6871" max="6871" width="5.875" style="4" customWidth="true"/>
    <col min="6872" max="6872" width="8.25" style="4" customWidth="true"/>
    <col min="6873" max="6873" width="7" style="4" customWidth="true"/>
    <col min="6874" max="6874" width="5.25" style="4" customWidth="true"/>
    <col min="6875" max="6875" width="4.625" style="4" customWidth="true"/>
    <col min="6876" max="6876" width="5.375" style="4" customWidth="true"/>
    <col min="6877" max="6877" width="6.75" style="4" customWidth="true"/>
    <col min="6878" max="6878" width="6.5" style="4" customWidth="true"/>
    <col min="6879" max="6880" width="7" style="4" customWidth="true"/>
    <col min="6881" max="6883" width="9" style="4" hidden="true" customWidth="true"/>
    <col min="6884" max="7099" width="9" style="4"/>
    <col min="7100" max="7100" width="11.125" style="4" customWidth="true"/>
    <col min="7101" max="7101" width="10.125" style="4" customWidth="true"/>
    <col min="7102" max="7102" width="6.25" style="4" customWidth="true"/>
    <col min="7103" max="7103" width="6.5" style="4" customWidth="true"/>
    <col min="7104" max="7104" width="4.875" style="4" customWidth="true"/>
    <col min="7105" max="7105" width="4.75" style="4" customWidth="true"/>
    <col min="7106" max="7106" width="8.375" style="4" customWidth="true"/>
    <col min="7107" max="7107" width="6.25" style="4" customWidth="true"/>
    <col min="7108" max="7108" width="6.375" style="4" customWidth="true"/>
    <col min="7109" max="7109" width="4.5" style="4" customWidth="true"/>
    <col min="7110" max="7110" width="5.375" style="4" customWidth="true"/>
    <col min="7111" max="7111" width="9" style="4" hidden="true" customWidth="true"/>
    <col min="7112" max="7112" width="4.125" style="4" customWidth="true"/>
    <col min="7113" max="7113" width="4.75" style="4" customWidth="true"/>
    <col min="7114" max="7114" width="9" style="4" hidden="true" customWidth="true"/>
    <col min="7115" max="7120" width="4.375" style="4" customWidth="true"/>
    <col min="7121" max="7121" width="8" style="4" customWidth="true"/>
    <col min="7122" max="7123" width="6.75" style="4" customWidth="true"/>
    <col min="7124" max="7124" width="7.75" style="4" customWidth="true"/>
    <col min="7125" max="7126" width="6.75" style="4" customWidth="true"/>
    <col min="7127" max="7127" width="5.875" style="4" customWidth="true"/>
    <col min="7128" max="7128" width="8.25" style="4" customWidth="true"/>
    <col min="7129" max="7129" width="7" style="4" customWidth="true"/>
    <col min="7130" max="7130" width="5.25" style="4" customWidth="true"/>
    <col min="7131" max="7131" width="4.625" style="4" customWidth="true"/>
    <col min="7132" max="7132" width="5.375" style="4" customWidth="true"/>
    <col min="7133" max="7133" width="6.75" style="4" customWidth="true"/>
    <col min="7134" max="7134" width="6.5" style="4" customWidth="true"/>
    <col min="7135" max="7136" width="7" style="4" customWidth="true"/>
    <col min="7137" max="7139" width="9" style="4" hidden="true" customWidth="true"/>
    <col min="7140" max="7355" width="9" style="4"/>
    <col min="7356" max="7356" width="11.125" style="4" customWidth="true"/>
    <col min="7357" max="7357" width="10.125" style="4" customWidth="true"/>
    <col min="7358" max="7358" width="6.25" style="4" customWidth="true"/>
    <col min="7359" max="7359" width="6.5" style="4" customWidth="true"/>
    <col min="7360" max="7360" width="4.875" style="4" customWidth="true"/>
    <col min="7361" max="7361" width="4.75" style="4" customWidth="true"/>
    <col min="7362" max="7362" width="8.375" style="4" customWidth="true"/>
    <col min="7363" max="7363" width="6.25" style="4" customWidth="true"/>
    <col min="7364" max="7364" width="6.375" style="4" customWidth="true"/>
    <col min="7365" max="7365" width="4.5" style="4" customWidth="true"/>
    <col min="7366" max="7366" width="5.375" style="4" customWidth="true"/>
    <col min="7367" max="7367" width="9" style="4" hidden="true" customWidth="true"/>
    <col min="7368" max="7368" width="4.125" style="4" customWidth="true"/>
    <col min="7369" max="7369" width="4.75" style="4" customWidth="true"/>
    <col min="7370" max="7370" width="9" style="4" hidden="true" customWidth="true"/>
    <col min="7371" max="7376" width="4.375" style="4" customWidth="true"/>
    <col min="7377" max="7377" width="8" style="4" customWidth="true"/>
    <col min="7378" max="7379" width="6.75" style="4" customWidth="true"/>
    <col min="7380" max="7380" width="7.75" style="4" customWidth="true"/>
    <col min="7381" max="7382" width="6.75" style="4" customWidth="true"/>
    <col min="7383" max="7383" width="5.875" style="4" customWidth="true"/>
    <col min="7384" max="7384" width="8.25" style="4" customWidth="true"/>
    <col min="7385" max="7385" width="7" style="4" customWidth="true"/>
    <col min="7386" max="7386" width="5.25" style="4" customWidth="true"/>
    <col min="7387" max="7387" width="4.625" style="4" customWidth="true"/>
    <col min="7388" max="7388" width="5.375" style="4" customWidth="true"/>
    <col min="7389" max="7389" width="6.75" style="4" customWidth="true"/>
    <col min="7390" max="7390" width="6.5" style="4" customWidth="true"/>
    <col min="7391" max="7392" width="7" style="4" customWidth="true"/>
    <col min="7393" max="7395" width="9" style="4" hidden="true" customWidth="true"/>
    <col min="7396" max="7611" width="9" style="4"/>
    <col min="7612" max="7612" width="11.125" style="4" customWidth="true"/>
    <col min="7613" max="7613" width="10.125" style="4" customWidth="true"/>
    <col min="7614" max="7614" width="6.25" style="4" customWidth="true"/>
    <col min="7615" max="7615" width="6.5" style="4" customWidth="true"/>
    <col min="7616" max="7616" width="4.875" style="4" customWidth="true"/>
    <col min="7617" max="7617" width="4.75" style="4" customWidth="true"/>
    <col min="7618" max="7618" width="8.375" style="4" customWidth="true"/>
    <col min="7619" max="7619" width="6.25" style="4" customWidth="true"/>
    <col min="7620" max="7620" width="6.375" style="4" customWidth="true"/>
    <col min="7621" max="7621" width="4.5" style="4" customWidth="true"/>
    <col min="7622" max="7622" width="5.375" style="4" customWidth="true"/>
    <col min="7623" max="7623" width="9" style="4" hidden="true" customWidth="true"/>
    <col min="7624" max="7624" width="4.125" style="4" customWidth="true"/>
    <col min="7625" max="7625" width="4.75" style="4" customWidth="true"/>
    <col min="7626" max="7626" width="9" style="4" hidden="true" customWidth="true"/>
    <col min="7627" max="7632" width="4.375" style="4" customWidth="true"/>
    <col min="7633" max="7633" width="8" style="4" customWidth="true"/>
    <col min="7634" max="7635" width="6.75" style="4" customWidth="true"/>
    <col min="7636" max="7636" width="7.75" style="4" customWidth="true"/>
    <col min="7637" max="7638" width="6.75" style="4" customWidth="true"/>
    <col min="7639" max="7639" width="5.875" style="4" customWidth="true"/>
    <col min="7640" max="7640" width="8.25" style="4" customWidth="true"/>
    <col min="7641" max="7641" width="7" style="4" customWidth="true"/>
    <col min="7642" max="7642" width="5.25" style="4" customWidth="true"/>
    <col min="7643" max="7643" width="4.625" style="4" customWidth="true"/>
    <col min="7644" max="7644" width="5.375" style="4" customWidth="true"/>
    <col min="7645" max="7645" width="6.75" style="4" customWidth="true"/>
    <col min="7646" max="7646" width="6.5" style="4" customWidth="true"/>
    <col min="7647" max="7648" width="7" style="4" customWidth="true"/>
    <col min="7649" max="7651" width="9" style="4" hidden="true" customWidth="true"/>
    <col min="7652" max="7867" width="9" style="4"/>
    <col min="7868" max="7868" width="11.125" style="4" customWidth="true"/>
    <col min="7869" max="7869" width="10.125" style="4" customWidth="true"/>
    <col min="7870" max="7870" width="6.25" style="4" customWidth="true"/>
    <col min="7871" max="7871" width="6.5" style="4" customWidth="true"/>
    <col min="7872" max="7872" width="4.875" style="4" customWidth="true"/>
    <col min="7873" max="7873" width="4.75" style="4" customWidth="true"/>
    <col min="7874" max="7874" width="8.375" style="4" customWidth="true"/>
    <col min="7875" max="7875" width="6.25" style="4" customWidth="true"/>
    <col min="7876" max="7876" width="6.375" style="4" customWidth="true"/>
    <col min="7877" max="7877" width="4.5" style="4" customWidth="true"/>
    <col min="7878" max="7878" width="5.375" style="4" customWidth="true"/>
    <col min="7879" max="7879" width="9" style="4" hidden="true" customWidth="true"/>
    <col min="7880" max="7880" width="4.125" style="4" customWidth="true"/>
    <col min="7881" max="7881" width="4.75" style="4" customWidth="true"/>
    <col min="7882" max="7882" width="9" style="4" hidden="true" customWidth="true"/>
    <col min="7883" max="7888" width="4.375" style="4" customWidth="true"/>
    <col min="7889" max="7889" width="8" style="4" customWidth="true"/>
    <col min="7890" max="7891" width="6.75" style="4" customWidth="true"/>
    <col min="7892" max="7892" width="7.75" style="4" customWidth="true"/>
    <col min="7893" max="7894" width="6.75" style="4" customWidth="true"/>
    <col min="7895" max="7895" width="5.875" style="4" customWidth="true"/>
    <col min="7896" max="7896" width="8.25" style="4" customWidth="true"/>
    <col min="7897" max="7897" width="7" style="4" customWidth="true"/>
    <col min="7898" max="7898" width="5.25" style="4" customWidth="true"/>
    <col min="7899" max="7899" width="4.625" style="4" customWidth="true"/>
    <col min="7900" max="7900" width="5.375" style="4" customWidth="true"/>
    <col min="7901" max="7901" width="6.75" style="4" customWidth="true"/>
    <col min="7902" max="7902" width="6.5" style="4" customWidth="true"/>
    <col min="7903" max="7904" width="7" style="4" customWidth="true"/>
    <col min="7905" max="7907" width="9" style="4" hidden="true" customWidth="true"/>
    <col min="7908" max="8123" width="9" style="4"/>
    <col min="8124" max="8124" width="11.125" style="4" customWidth="true"/>
    <col min="8125" max="8125" width="10.125" style="4" customWidth="true"/>
    <col min="8126" max="8126" width="6.25" style="4" customWidth="true"/>
    <col min="8127" max="8127" width="6.5" style="4" customWidth="true"/>
    <col min="8128" max="8128" width="4.875" style="4" customWidth="true"/>
    <col min="8129" max="8129" width="4.75" style="4" customWidth="true"/>
    <col min="8130" max="8130" width="8.375" style="4" customWidth="true"/>
    <col min="8131" max="8131" width="6.25" style="4" customWidth="true"/>
    <col min="8132" max="8132" width="6.375" style="4" customWidth="true"/>
    <col min="8133" max="8133" width="4.5" style="4" customWidth="true"/>
    <col min="8134" max="8134" width="5.375" style="4" customWidth="true"/>
    <col min="8135" max="8135" width="9" style="4" hidden="true" customWidth="true"/>
    <col min="8136" max="8136" width="4.125" style="4" customWidth="true"/>
    <col min="8137" max="8137" width="4.75" style="4" customWidth="true"/>
    <col min="8138" max="8138" width="9" style="4" hidden="true" customWidth="true"/>
    <col min="8139" max="8144" width="4.375" style="4" customWidth="true"/>
    <col min="8145" max="8145" width="8" style="4" customWidth="true"/>
    <col min="8146" max="8147" width="6.75" style="4" customWidth="true"/>
    <col min="8148" max="8148" width="7.75" style="4" customWidth="true"/>
    <col min="8149" max="8150" width="6.75" style="4" customWidth="true"/>
    <col min="8151" max="8151" width="5.875" style="4" customWidth="true"/>
    <col min="8152" max="8152" width="8.25" style="4" customWidth="true"/>
    <col min="8153" max="8153" width="7" style="4" customWidth="true"/>
    <col min="8154" max="8154" width="5.25" style="4" customWidth="true"/>
    <col min="8155" max="8155" width="4.625" style="4" customWidth="true"/>
    <col min="8156" max="8156" width="5.375" style="4" customWidth="true"/>
    <col min="8157" max="8157" width="6.75" style="4" customWidth="true"/>
    <col min="8158" max="8158" width="6.5" style="4" customWidth="true"/>
    <col min="8159" max="8160" width="7" style="4" customWidth="true"/>
    <col min="8161" max="8163" width="9" style="4" hidden="true" customWidth="true"/>
    <col min="8164" max="8379" width="9" style="4"/>
    <col min="8380" max="8380" width="11.125" style="4" customWidth="true"/>
    <col min="8381" max="8381" width="10.125" style="4" customWidth="true"/>
    <col min="8382" max="8382" width="6.25" style="4" customWidth="true"/>
    <col min="8383" max="8383" width="6.5" style="4" customWidth="true"/>
    <col min="8384" max="8384" width="4.875" style="4" customWidth="true"/>
    <col min="8385" max="8385" width="4.75" style="4" customWidth="true"/>
    <col min="8386" max="8386" width="8.375" style="4" customWidth="true"/>
    <col min="8387" max="8387" width="6.25" style="4" customWidth="true"/>
    <col min="8388" max="8388" width="6.375" style="4" customWidth="true"/>
    <col min="8389" max="8389" width="4.5" style="4" customWidth="true"/>
    <col min="8390" max="8390" width="5.375" style="4" customWidth="true"/>
    <col min="8391" max="8391" width="9" style="4" hidden="true" customWidth="true"/>
    <col min="8392" max="8392" width="4.125" style="4" customWidth="true"/>
    <col min="8393" max="8393" width="4.75" style="4" customWidth="true"/>
    <col min="8394" max="8394" width="9" style="4" hidden="true" customWidth="true"/>
    <col min="8395" max="8400" width="4.375" style="4" customWidth="true"/>
    <col min="8401" max="8401" width="8" style="4" customWidth="true"/>
    <col min="8402" max="8403" width="6.75" style="4" customWidth="true"/>
    <col min="8404" max="8404" width="7.75" style="4" customWidth="true"/>
    <col min="8405" max="8406" width="6.75" style="4" customWidth="true"/>
    <col min="8407" max="8407" width="5.875" style="4" customWidth="true"/>
    <col min="8408" max="8408" width="8.25" style="4" customWidth="true"/>
    <col min="8409" max="8409" width="7" style="4" customWidth="true"/>
    <col min="8410" max="8410" width="5.25" style="4" customWidth="true"/>
    <col min="8411" max="8411" width="4.625" style="4" customWidth="true"/>
    <col min="8412" max="8412" width="5.375" style="4" customWidth="true"/>
    <col min="8413" max="8413" width="6.75" style="4" customWidth="true"/>
    <col min="8414" max="8414" width="6.5" style="4" customWidth="true"/>
    <col min="8415" max="8416" width="7" style="4" customWidth="true"/>
    <col min="8417" max="8419" width="9" style="4" hidden="true" customWidth="true"/>
    <col min="8420" max="8635" width="9" style="4"/>
    <col min="8636" max="8636" width="11.125" style="4" customWidth="true"/>
    <col min="8637" max="8637" width="10.125" style="4" customWidth="true"/>
    <col min="8638" max="8638" width="6.25" style="4" customWidth="true"/>
    <col min="8639" max="8639" width="6.5" style="4" customWidth="true"/>
    <col min="8640" max="8640" width="4.875" style="4" customWidth="true"/>
    <col min="8641" max="8641" width="4.75" style="4" customWidth="true"/>
    <col min="8642" max="8642" width="8.375" style="4" customWidth="true"/>
    <col min="8643" max="8643" width="6.25" style="4" customWidth="true"/>
    <col min="8644" max="8644" width="6.375" style="4" customWidth="true"/>
    <col min="8645" max="8645" width="4.5" style="4" customWidth="true"/>
    <col min="8646" max="8646" width="5.375" style="4" customWidth="true"/>
    <col min="8647" max="8647" width="9" style="4" hidden="true" customWidth="true"/>
    <col min="8648" max="8648" width="4.125" style="4" customWidth="true"/>
    <col min="8649" max="8649" width="4.75" style="4" customWidth="true"/>
    <col min="8650" max="8650" width="9" style="4" hidden="true" customWidth="true"/>
    <col min="8651" max="8656" width="4.375" style="4" customWidth="true"/>
    <col min="8657" max="8657" width="8" style="4" customWidth="true"/>
    <col min="8658" max="8659" width="6.75" style="4" customWidth="true"/>
    <col min="8660" max="8660" width="7.75" style="4" customWidth="true"/>
    <col min="8661" max="8662" width="6.75" style="4" customWidth="true"/>
    <col min="8663" max="8663" width="5.875" style="4" customWidth="true"/>
    <col min="8664" max="8664" width="8.25" style="4" customWidth="true"/>
    <col min="8665" max="8665" width="7" style="4" customWidth="true"/>
    <col min="8666" max="8666" width="5.25" style="4" customWidth="true"/>
    <col min="8667" max="8667" width="4.625" style="4" customWidth="true"/>
    <col min="8668" max="8668" width="5.375" style="4" customWidth="true"/>
    <col min="8669" max="8669" width="6.75" style="4" customWidth="true"/>
    <col min="8670" max="8670" width="6.5" style="4" customWidth="true"/>
    <col min="8671" max="8672" width="7" style="4" customWidth="true"/>
    <col min="8673" max="8675" width="9" style="4" hidden="true" customWidth="true"/>
    <col min="8676" max="8891" width="9" style="4"/>
    <col min="8892" max="8892" width="11.125" style="4" customWidth="true"/>
    <col min="8893" max="8893" width="10.125" style="4" customWidth="true"/>
    <col min="8894" max="8894" width="6.25" style="4" customWidth="true"/>
    <col min="8895" max="8895" width="6.5" style="4" customWidth="true"/>
    <col min="8896" max="8896" width="4.875" style="4" customWidth="true"/>
    <col min="8897" max="8897" width="4.75" style="4" customWidth="true"/>
    <col min="8898" max="8898" width="8.375" style="4" customWidth="true"/>
    <col min="8899" max="8899" width="6.25" style="4" customWidth="true"/>
    <col min="8900" max="8900" width="6.375" style="4" customWidth="true"/>
    <col min="8901" max="8901" width="4.5" style="4" customWidth="true"/>
    <col min="8902" max="8902" width="5.375" style="4" customWidth="true"/>
    <col min="8903" max="8903" width="9" style="4" hidden="true" customWidth="true"/>
    <col min="8904" max="8904" width="4.125" style="4" customWidth="true"/>
    <col min="8905" max="8905" width="4.75" style="4" customWidth="true"/>
    <col min="8906" max="8906" width="9" style="4" hidden="true" customWidth="true"/>
    <col min="8907" max="8912" width="4.375" style="4" customWidth="true"/>
    <col min="8913" max="8913" width="8" style="4" customWidth="true"/>
    <col min="8914" max="8915" width="6.75" style="4" customWidth="true"/>
    <col min="8916" max="8916" width="7.75" style="4" customWidth="true"/>
    <col min="8917" max="8918" width="6.75" style="4" customWidth="true"/>
    <col min="8919" max="8919" width="5.875" style="4" customWidth="true"/>
    <col min="8920" max="8920" width="8.25" style="4" customWidth="true"/>
    <col min="8921" max="8921" width="7" style="4" customWidth="true"/>
    <col min="8922" max="8922" width="5.25" style="4" customWidth="true"/>
    <col min="8923" max="8923" width="4.625" style="4" customWidth="true"/>
    <col min="8924" max="8924" width="5.375" style="4" customWidth="true"/>
    <col min="8925" max="8925" width="6.75" style="4" customWidth="true"/>
    <col min="8926" max="8926" width="6.5" style="4" customWidth="true"/>
    <col min="8927" max="8928" width="7" style="4" customWidth="true"/>
    <col min="8929" max="8931" width="9" style="4" hidden="true" customWidth="true"/>
    <col min="8932" max="9147" width="9" style="4"/>
    <col min="9148" max="9148" width="11.125" style="4" customWidth="true"/>
    <col min="9149" max="9149" width="10.125" style="4" customWidth="true"/>
    <col min="9150" max="9150" width="6.25" style="4" customWidth="true"/>
    <col min="9151" max="9151" width="6.5" style="4" customWidth="true"/>
    <col min="9152" max="9152" width="4.875" style="4" customWidth="true"/>
    <col min="9153" max="9153" width="4.75" style="4" customWidth="true"/>
    <col min="9154" max="9154" width="8.375" style="4" customWidth="true"/>
    <col min="9155" max="9155" width="6.25" style="4" customWidth="true"/>
    <col min="9156" max="9156" width="6.375" style="4" customWidth="true"/>
    <col min="9157" max="9157" width="4.5" style="4" customWidth="true"/>
    <col min="9158" max="9158" width="5.375" style="4" customWidth="true"/>
    <col min="9159" max="9159" width="9" style="4" hidden="true" customWidth="true"/>
    <col min="9160" max="9160" width="4.125" style="4" customWidth="true"/>
    <col min="9161" max="9161" width="4.75" style="4" customWidth="true"/>
    <col min="9162" max="9162" width="9" style="4" hidden="true" customWidth="true"/>
    <col min="9163" max="9168" width="4.375" style="4" customWidth="true"/>
    <col min="9169" max="9169" width="8" style="4" customWidth="true"/>
    <col min="9170" max="9171" width="6.75" style="4" customWidth="true"/>
    <col min="9172" max="9172" width="7.75" style="4" customWidth="true"/>
    <col min="9173" max="9174" width="6.75" style="4" customWidth="true"/>
    <col min="9175" max="9175" width="5.875" style="4" customWidth="true"/>
    <col min="9176" max="9176" width="8.25" style="4" customWidth="true"/>
    <col min="9177" max="9177" width="7" style="4" customWidth="true"/>
    <col min="9178" max="9178" width="5.25" style="4" customWidth="true"/>
    <col min="9179" max="9179" width="4.625" style="4" customWidth="true"/>
    <col min="9180" max="9180" width="5.375" style="4" customWidth="true"/>
    <col min="9181" max="9181" width="6.75" style="4" customWidth="true"/>
    <col min="9182" max="9182" width="6.5" style="4" customWidth="true"/>
    <col min="9183" max="9184" width="7" style="4" customWidth="true"/>
    <col min="9185" max="9187" width="9" style="4" hidden="true" customWidth="true"/>
    <col min="9188" max="9403" width="9" style="4"/>
    <col min="9404" max="9404" width="11.125" style="4" customWidth="true"/>
    <col min="9405" max="9405" width="10.125" style="4" customWidth="true"/>
    <col min="9406" max="9406" width="6.25" style="4" customWidth="true"/>
    <col min="9407" max="9407" width="6.5" style="4" customWidth="true"/>
    <col min="9408" max="9408" width="4.875" style="4" customWidth="true"/>
    <col min="9409" max="9409" width="4.75" style="4" customWidth="true"/>
    <col min="9410" max="9410" width="8.375" style="4" customWidth="true"/>
    <col min="9411" max="9411" width="6.25" style="4" customWidth="true"/>
    <col min="9412" max="9412" width="6.375" style="4" customWidth="true"/>
    <col min="9413" max="9413" width="4.5" style="4" customWidth="true"/>
    <col min="9414" max="9414" width="5.375" style="4" customWidth="true"/>
    <col min="9415" max="9415" width="9" style="4" hidden="true" customWidth="true"/>
    <col min="9416" max="9416" width="4.125" style="4" customWidth="true"/>
    <col min="9417" max="9417" width="4.75" style="4" customWidth="true"/>
    <col min="9418" max="9418" width="9" style="4" hidden="true" customWidth="true"/>
    <col min="9419" max="9424" width="4.375" style="4" customWidth="true"/>
    <col min="9425" max="9425" width="8" style="4" customWidth="true"/>
    <col min="9426" max="9427" width="6.75" style="4" customWidth="true"/>
    <col min="9428" max="9428" width="7.75" style="4" customWidth="true"/>
    <col min="9429" max="9430" width="6.75" style="4" customWidth="true"/>
    <col min="9431" max="9431" width="5.875" style="4" customWidth="true"/>
    <col min="9432" max="9432" width="8.25" style="4" customWidth="true"/>
    <col min="9433" max="9433" width="7" style="4" customWidth="true"/>
    <col min="9434" max="9434" width="5.25" style="4" customWidth="true"/>
    <col min="9435" max="9435" width="4.625" style="4" customWidth="true"/>
    <col min="9436" max="9436" width="5.375" style="4" customWidth="true"/>
    <col min="9437" max="9437" width="6.75" style="4" customWidth="true"/>
    <col min="9438" max="9438" width="6.5" style="4" customWidth="true"/>
    <col min="9439" max="9440" width="7" style="4" customWidth="true"/>
    <col min="9441" max="9443" width="9" style="4" hidden="true" customWidth="true"/>
    <col min="9444" max="9659" width="9" style="4"/>
    <col min="9660" max="9660" width="11.125" style="4" customWidth="true"/>
    <col min="9661" max="9661" width="10.125" style="4" customWidth="true"/>
    <col min="9662" max="9662" width="6.25" style="4" customWidth="true"/>
    <col min="9663" max="9663" width="6.5" style="4" customWidth="true"/>
    <col min="9664" max="9664" width="4.875" style="4" customWidth="true"/>
    <col min="9665" max="9665" width="4.75" style="4" customWidth="true"/>
    <col min="9666" max="9666" width="8.375" style="4" customWidth="true"/>
    <col min="9667" max="9667" width="6.25" style="4" customWidth="true"/>
    <col min="9668" max="9668" width="6.375" style="4" customWidth="true"/>
    <col min="9669" max="9669" width="4.5" style="4" customWidth="true"/>
    <col min="9670" max="9670" width="5.375" style="4" customWidth="true"/>
    <col min="9671" max="9671" width="9" style="4" hidden="true" customWidth="true"/>
    <col min="9672" max="9672" width="4.125" style="4" customWidth="true"/>
    <col min="9673" max="9673" width="4.75" style="4" customWidth="true"/>
    <col min="9674" max="9674" width="9" style="4" hidden="true" customWidth="true"/>
    <col min="9675" max="9680" width="4.375" style="4" customWidth="true"/>
    <col min="9681" max="9681" width="8" style="4" customWidth="true"/>
    <col min="9682" max="9683" width="6.75" style="4" customWidth="true"/>
    <col min="9684" max="9684" width="7.75" style="4" customWidth="true"/>
    <col min="9685" max="9686" width="6.75" style="4" customWidth="true"/>
    <col min="9687" max="9687" width="5.875" style="4" customWidth="true"/>
    <col min="9688" max="9688" width="8.25" style="4" customWidth="true"/>
    <col min="9689" max="9689" width="7" style="4" customWidth="true"/>
    <col min="9690" max="9690" width="5.25" style="4" customWidth="true"/>
    <col min="9691" max="9691" width="4.625" style="4" customWidth="true"/>
    <col min="9692" max="9692" width="5.375" style="4" customWidth="true"/>
    <col min="9693" max="9693" width="6.75" style="4" customWidth="true"/>
    <col min="9694" max="9694" width="6.5" style="4" customWidth="true"/>
    <col min="9695" max="9696" width="7" style="4" customWidth="true"/>
    <col min="9697" max="9699" width="9" style="4" hidden="true" customWidth="true"/>
    <col min="9700" max="9915" width="9" style="4"/>
    <col min="9916" max="9916" width="11.125" style="4" customWidth="true"/>
    <col min="9917" max="9917" width="10.125" style="4" customWidth="true"/>
    <col min="9918" max="9918" width="6.25" style="4" customWidth="true"/>
    <col min="9919" max="9919" width="6.5" style="4" customWidth="true"/>
    <col min="9920" max="9920" width="4.875" style="4" customWidth="true"/>
    <col min="9921" max="9921" width="4.75" style="4" customWidth="true"/>
    <col min="9922" max="9922" width="8.375" style="4" customWidth="true"/>
    <col min="9923" max="9923" width="6.25" style="4" customWidth="true"/>
    <col min="9924" max="9924" width="6.375" style="4" customWidth="true"/>
    <col min="9925" max="9925" width="4.5" style="4" customWidth="true"/>
    <col min="9926" max="9926" width="5.375" style="4" customWidth="true"/>
    <col min="9927" max="9927" width="9" style="4" hidden="true" customWidth="true"/>
    <col min="9928" max="9928" width="4.125" style="4" customWidth="true"/>
    <col min="9929" max="9929" width="4.75" style="4" customWidth="true"/>
    <col min="9930" max="9930" width="9" style="4" hidden="true" customWidth="true"/>
    <col min="9931" max="9936" width="4.375" style="4" customWidth="true"/>
    <col min="9937" max="9937" width="8" style="4" customWidth="true"/>
    <col min="9938" max="9939" width="6.75" style="4" customWidth="true"/>
    <col min="9940" max="9940" width="7.75" style="4" customWidth="true"/>
    <col min="9941" max="9942" width="6.75" style="4" customWidth="true"/>
    <col min="9943" max="9943" width="5.875" style="4" customWidth="true"/>
    <col min="9944" max="9944" width="8.25" style="4" customWidth="true"/>
    <col min="9945" max="9945" width="7" style="4" customWidth="true"/>
    <col min="9946" max="9946" width="5.25" style="4" customWidth="true"/>
    <col min="9947" max="9947" width="4.625" style="4" customWidth="true"/>
    <col min="9948" max="9948" width="5.375" style="4" customWidth="true"/>
    <col min="9949" max="9949" width="6.75" style="4" customWidth="true"/>
    <col min="9950" max="9950" width="6.5" style="4" customWidth="true"/>
    <col min="9951" max="9952" width="7" style="4" customWidth="true"/>
    <col min="9953" max="9955" width="9" style="4" hidden="true" customWidth="true"/>
    <col min="9956" max="10171" width="9" style="4"/>
    <col min="10172" max="10172" width="11.125" style="4" customWidth="true"/>
    <col min="10173" max="10173" width="10.125" style="4" customWidth="true"/>
    <col min="10174" max="10174" width="6.25" style="4" customWidth="true"/>
    <col min="10175" max="10175" width="6.5" style="4" customWidth="true"/>
    <col min="10176" max="10176" width="4.875" style="4" customWidth="true"/>
    <col min="10177" max="10177" width="4.75" style="4" customWidth="true"/>
    <col min="10178" max="10178" width="8.375" style="4" customWidth="true"/>
    <col min="10179" max="10179" width="6.25" style="4" customWidth="true"/>
    <col min="10180" max="10180" width="6.375" style="4" customWidth="true"/>
    <col min="10181" max="10181" width="4.5" style="4" customWidth="true"/>
    <col min="10182" max="10182" width="5.375" style="4" customWidth="true"/>
    <col min="10183" max="10183" width="9" style="4" hidden="true" customWidth="true"/>
    <col min="10184" max="10184" width="4.125" style="4" customWidth="true"/>
    <col min="10185" max="10185" width="4.75" style="4" customWidth="true"/>
    <col min="10186" max="10186" width="9" style="4" hidden="true" customWidth="true"/>
    <col min="10187" max="10192" width="4.375" style="4" customWidth="true"/>
    <col min="10193" max="10193" width="8" style="4" customWidth="true"/>
    <col min="10194" max="10195" width="6.75" style="4" customWidth="true"/>
    <col min="10196" max="10196" width="7.75" style="4" customWidth="true"/>
    <col min="10197" max="10198" width="6.75" style="4" customWidth="true"/>
    <col min="10199" max="10199" width="5.875" style="4" customWidth="true"/>
    <col min="10200" max="10200" width="8.25" style="4" customWidth="true"/>
    <col min="10201" max="10201" width="7" style="4" customWidth="true"/>
    <col min="10202" max="10202" width="5.25" style="4" customWidth="true"/>
    <col min="10203" max="10203" width="4.625" style="4" customWidth="true"/>
    <col min="10204" max="10204" width="5.375" style="4" customWidth="true"/>
    <col min="10205" max="10205" width="6.75" style="4" customWidth="true"/>
    <col min="10206" max="10206" width="6.5" style="4" customWidth="true"/>
    <col min="10207" max="10208" width="7" style="4" customWidth="true"/>
    <col min="10209" max="10211" width="9" style="4" hidden="true" customWidth="true"/>
    <col min="10212" max="10427" width="9" style="4"/>
    <col min="10428" max="10428" width="11.125" style="4" customWidth="true"/>
    <col min="10429" max="10429" width="10.125" style="4" customWidth="true"/>
    <col min="10430" max="10430" width="6.25" style="4" customWidth="true"/>
    <col min="10431" max="10431" width="6.5" style="4" customWidth="true"/>
    <col min="10432" max="10432" width="4.875" style="4" customWidth="true"/>
    <col min="10433" max="10433" width="4.75" style="4" customWidth="true"/>
    <col min="10434" max="10434" width="8.375" style="4" customWidth="true"/>
    <col min="10435" max="10435" width="6.25" style="4" customWidth="true"/>
    <col min="10436" max="10436" width="6.375" style="4" customWidth="true"/>
    <col min="10437" max="10437" width="4.5" style="4" customWidth="true"/>
    <col min="10438" max="10438" width="5.375" style="4" customWidth="true"/>
    <col min="10439" max="10439" width="9" style="4" hidden="true" customWidth="true"/>
    <col min="10440" max="10440" width="4.125" style="4" customWidth="true"/>
    <col min="10441" max="10441" width="4.75" style="4" customWidth="true"/>
    <col min="10442" max="10442" width="9" style="4" hidden="true" customWidth="true"/>
    <col min="10443" max="10448" width="4.375" style="4" customWidth="true"/>
    <col min="10449" max="10449" width="8" style="4" customWidth="true"/>
    <col min="10450" max="10451" width="6.75" style="4" customWidth="true"/>
    <col min="10452" max="10452" width="7.75" style="4" customWidth="true"/>
    <col min="10453" max="10454" width="6.75" style="4" customWidth="true"/>
    <col min="10455" max="10455" width="5.875" style="4" customWidth="true"/>
    <col min="10456" max="10456" width="8.25" style="4" customWidth="true"/>
    <col min="10457" max="10457" width="7" style="4" customWidth="true"/>
    <col min="10458" max="10458" width="5.25" style="4" customWidth="true"/>
    <col min="10459" max="10459" width="4.625" style="4" customWidth="true"/>
    <col min="10460" max="10460" width="5.375" style="4" customWidth="true"/>
    <col min="10461" max="10461" width="6.75" style="4" customWidth="true"/>
    <col min="10462" max="10462" width="6.5" style="4" customWidth="true"/>
    <col min="10463" max="10464" width="7" style="4" customWidth="true"/>
    <col min="10465" max="10467" width="9" style="4" hidden="true" customWidth="true"/>
    <col min="10468" max="10683" width="9" style="4"/>
    <col min="10684" max="10684" width="11.125" style="4" customWidth="true"/>
    <col min="10685" max="10685" width="10.125" style="4" customWidth="true"/>
    <col min="10686" max="10686" width="6.25" style="4" customWidth="true"/>
    <col min="10687" max="10687" width="6.5" style="4" customWidth="true"/>
    <col min="10688" max="10688" width="4.875" style="4" customWidth="true"/>
    <col min="10689" max="10689" width="4.75" style="4" customWidth="true"/>
    <col min="10690" max="10690" width="8.375" style="4" customWidth="true"/>
    <col min="10691" max="10691" width="6.25" style="4" customWidth="true"/>
    <col min="10692" max="10692" width="6.375" style="4" customWidth="true"/>
    <col min="10693" max="10693" width="4.5" style="4" customWidth="true"/>
    <col min="10694" max="10694" width="5.375" style="4" customWidth="true"/>
    <col min="10695" max="10695" width="9" style="4" hidden="true" customWidth="true"/>
    <col min="10696" max="10696" width="4.125" style="4" customWidth="true"/>
    <col min="10697" max="10697" width="4.75" style="4" customWidth="true"/>
    <col min="10698" max="10698" width="9" style="4" hidden="true" customWidth="true"/>
    <col min="10699" max="10704" width="4.375" style="4" customWidth="true"/>
    <col min="10705" max="10705" width="8" style="4" customWidth="true"/>
    <col min="10706" max="10707" width="6.75" style="4" customWidth="true"/>
    <col min="10708" max="10708" width="7.75" style="4" customWidth="true"/>
    <col min="10709" max="10710" width="6.75" style="4" customWidth="true"/>
    <col min="10711" max="10711" width="5.875" style="4" customWidth="true"/>
    <col min="10712" max="10712" width="8.25" style="4" customWidth="true"/>
    <col min="10713" max="10713" width="7" style="4" customWidth="true"/>
    <col min="10714" max="10714" width="5.25" style="4" customWidth="true"/>
    <col min="10715" max="10715" width="4.625" style="4" customWidth="true"/>
    <col min="10716" max="10716" width="5.375" style="4" customWidth="true"/>
    <col min="10717" max="10717" width="6.75" style="4" customWidth="true"/>
    <col min="10718" max="10718" width="6.5" style="4" customWidth="true"/>
    <col min="10719" max="10720" width="7" style="4" customWidth="true"/>
    <col min="10721" max="10723" width="9" style="4" hidden="true" customWidth="true"/>
    <col min="10724" max="10939" width="9" style="4"/>
    <col min="10940" max="10940" width="11.125" style="4" customWidth="true"/>
    <col min="10941" max="10941" width="10.125" style="4" customWidth="true"/>
    <col min="10942" max="10942" width="6.25" style="4" customWidth="true"/>
    <col min="10943" max="10943" width="6.5" style="4" customWidth="true"/>
    <col min="10944" max="10944" width="4.875" style="4" customWidth="true"/>
    <col min="10945" max="10945" width="4.75" style="4" customWidth="true"/>
    <col min="10946" max="10946" width="8.375" style="4" customWidth="true"/>
    <col min="10947" max="10947" width="6.25" style="4" customWidth="true"/>
    <col min="10948" max="10948" width="6.375" style="4" customWidth="true"/>
    <col min="10949" max="10949" width="4.5" style="4" customWidth="true"/>
    <col min="10950" max="10950" width="5.375" style="4" customWidth="true"/>
    <col min="10951" max="10951" width="9" style="4" hidden="true" customWidth="true"/>
    <col min="10952" max="10952" width="4.125" style="4" customWidth="true"/>
    <col min="10953" max="10953" width="4.75" style="4" customWidth="true"/>
    <col min="10954" max="10954" width="9" style="4" hidden="true" customWidth="true"/>
    <col min="10955" max="10960" width="4.375" style="4" customWidth="true"/>
    <col min="10961" max="10961" width="8" style="4" customWidth="true"/>
    <col min="10962" max="10963" width="6.75" style="4" customWidth="true"/>
    <col min="10964" max="10964" width="7.75" style="4" customWidth="true"/>
    <col min="10965" max="10966" width="6.75" style="4" customWidth="true"/>
    <col min="10967" max="10967" width="5.875" style="4" customWidth="true"/>
    <col min="10968" max="10968" width="8.25" style="4" customWidth="true"/>
    <col min="10969" max="10969" width="7" style="4" customWidth="true"/>
    <col min="10970" max="10970" width="5.25" style="4" customWidth="true"/>
    <col min="10971" max="10971" width="4.625" style="4" customWidth="true"/>
    <col min="10972" max="10972" width="5.375" style="4" customWidth="true"/>
    <col min="10973" max="10973" width="6.75" style="4" customWidth="true"/>
    <col min="10974" max="10974" width="6.5" style="4" customWidth="true"/>
    <col min="10975" max="10976" width="7" style="4" customWidth="true"/>
    <col min="10977" max="10979" width="9" style="4" hidden="true" customWidth="true"/>
    <col min="10980" max="11195" width="9" style="4"/>
    <col min="11196" max="11196" width="11.125" style="4" customWidth="true"/>
    <col min="11197" max="11197" width="10.125" style="4" customWidth="true"/>
    <col min="11198" max="11198" width="6.25" style="4" customWidth="true"/>
    <col min="11199" max="11199" width="6.5" style="4" customWidth="true"/>
    <col min="11200" max="11200" width="4.875" style="4" customWidth="true"/>
    <col min="11201" max="11201" width="4.75" style="4" customWidth="true"/>
    <col min="11202" max="11202" width="8.375" style="4" customWidth="true"/>
    <col min="11203" max="11203" width="6.25" style="4" customWidth="true"/>
    <col min="11204" max="11204" width="6.375" style="4" customWidth="true"/>
    <col min="11205" max="11205" width="4.5" style="4" customWidth="true"/>
    <col min="11206" max="11206" width="5.375" style="4" customWidth="true"/>
    <col min="11207" max="11207" width="9" style="4" hidden="true" customWidth="true"/>
    <col min="11208" max="11208" width="4.125" style="4" customWidth="true"/>
    <col min="11209" max="11209" width="4.75" style="4" customWidth="true"/>
    <col min="11210" max="11210" width="9" style="4" hidden="true" customWidth="true"/>
    <col min="11211" max="11216" width="4.375" style="4" customWidth="true"/>
    <col min="11217" max="11217" width="8" style="4" customWidth="true"/>
    <col min="11218" max="11219" width="6.75" style="4" customWidth="true"/>
    <col min="11220" max="11220" width="7.75" style="4" customWidth="true"/>
    <col min="11221" max="11222" width="6.75" style="4" customWidth="true"/>
    <col min="11223" max="11223" width="5.875" style="4" customWidth="true"/>
    <col min="11224" max="11224" width="8.25" style="4" customWidth="true"/>
    <col min="11225" max="11225" width="7" style="4" customWidth="true"/>
    <col min="11226" max="11226" width="5.25" style="4" customWidth="true"/>
    <col min="11227" max="11227" width="4.625" style="4" customWidth="true"/>
    <col min="11228" max="11228" width="5.375" style="4" customWidth="true"/>
    <col min="11229" max="11229" width="6.75" style="4" customWidth="true"/>
    <col min="11230" max="11230" width="6.5" style="4" customWidth="true"/>
    <col min="11231" max="11232" width="7" style="4" customWidth="true"/>
    <col min="11233" max="11235" width="9" style="4" hidden="true" customWidth="true"/>
    <col min="11236" max="11451" width="9" style="4"/>
    <col min="11452" max="11452" width="11.125" style="4" customWidth="true"/>
    <col min="11453" max="11453" width="10.125" style="4" customWidth="true"/>
    <col min="11454" max="11454" width="6.25" style="4" customWidth="true"/>
    <col min="11455" max="11455" width="6.5" style="4" customWidth="true"/>
    <col min="11456" max="11456" width="4.875" style="4" customWidth="true"/>
    <col min="11457" max="11457" width="4.75" style="4" customWidth="true"/>
    <col min="11458" max="11458" width="8.375" style="4" customWidth="true"/>
    <col min="11459" max="11459" width="6.25" style="4" customWidth="true"/>
    <col min="11460" max="11460" width="6.375" style="4" customWidth="true"/>
    <col min="11461" max="11461" width="4.5" style="4" customWidth="true"/>
    <col min="11462" max="11462" width="5.375" style="4" customWidth="true"/>
    <col min="11463" max="11463" width="9" style="4" hidden="true" customWidth="true"/>
    <col min="11464" max="11464" width="4.125" style="4" customWidth="true"/>
    <col min="11465" max="11465" width="4.75" style="4" customWidth="true"/>
    <col min="11466" max="11466" width="9" style="4" hidden="true" customWidth="true"/>
    <col min="11467" max="11472" width="4.375" style="4" customWidth="true"/>
    <col min="11473" max="11473" width="8" style="4" customWidth="true"/>
    <col min="11474" max="11475" width="6.75" style="4" customWidth="true"/>
    <col min="11476" max="11476" width="7.75" style="4" customWidth="true"/>
    <col min="11477" max="11478" width="6.75" style="4" customWidth="true"/>
    <col min="11479" max="11479" width="5.875" style="4" customWidth="true"/>
    <col min="11480" max="11480" width="8.25" style="4" customWidth="true"/>
    <col min="11481" max="11481" width="7" style="4" customWidth="true"/>
    <col min="11482" max="11482" width="5.25" style="4" customWidth="true"/>
    <col min="11483" max="11483" width="4.625" style="4" customWidth="true"/>
    <col min="11484" max="11484" width="5.375" style="4" customWidth="true"/>
    <col min="11485" max="11485" width="6.75" style="4" customWidth="true"/>
    <col min="11486" max="11486" width="6.5" style="4" customWidth="true"/>
    <col min="11487" max="11488" width="7" style="4" customWidth="true"/>
    <col min="11489" max="11491" width="9" style="4" hidden="true" customWidth="true"/>
    <col min="11492" max="11707" width="9" style="4"/>
    <col min="11708" max="11708" width="11.125" style="4" customWidth="true"/>
    <col min="11709" max="11709" width="10.125" style="4" customWidth="true"/>
    <col min="11710" max="11710" width="6.25" style="4" customWidth="true"/>
    <col min="11711" max="11711" width="6.5" style="4" customWidth="true"/>
    <col min="11712" max="11712" width="4.875" style="4" customWidth="true"/>
    <col min="11713" max="11713" width="4.75" style="4" customWidth="true"/>
    <col min="11714" max="11714" width="8.375" style="4" customWidth="true"/>
    <col min="11715" max="11715" width="6.25" style="4" customWidth="true"/>
    <col min="11716" max="11716" width="6.375" style="4" customWidth="true"/>
    <col min="11717" max="11717" width="4.5" style="4" customWidth="true"/>
    <col min="11718" max="11718" width="5.375" style="4" customWidth="true"/>
    <col min="11719" max="11719" width="9" style="4" hidden="true" customWidth="true"/>
    <col min="11720" max="11720" width="4.125" style="4" customWidth="true"/>
    <col min="11721" max="11721" width="4.75" style="4" customWidth="true"/>
    <col min="11722" max="11722" width="9" style="4" hidden="true" customWidth="true"/>
    <col min="11723" max="11728" width="4.375" style="4" customWidth="true"/>
    <col min="11729" max="11729" width="8" style="4" customWidth="true"/>
    <col min="11730" max="11731" width="6.75" style="4" customWidth="true"/>
    <col min="11732" max="11732" width="7.75" style="4" customWidth="true"/>
    <col min="11733" max="11734" width="6.75" style="4" customWidth="true"/>
    <col min="11735" max="11735" width="5.875" style="4" customWidth="true"/>
    <col min="11736" max="11736" width="8.25" style="4" customWidth="true"/>
    <col min="11737" max="11737" width="7" style="4" customWidth="true"/>
    <col min="11738" max="11738" width="5.25" style="4" customWidth="true"/>
    <col min="11739" max="11739" width="4.625" style="4" customWidth="true"/>
    <col min="11740" max="11740" width="5.375" style="4" customWidth="true"/>
    <col min="11741" max="11741" width="6.75" style="4" customWidth="true"/>
    <col min="11742" max="11742" width="6.5" style="4" customWidth="true"/>
    <col min="11743" max="11744" width="7" style="4" customWidth="true"/>
    <col min="11745" max="11747" width="9" style="4" hidden="true" customWidth="true"/>
    <col min="11748" max="11963" width="9" style="4"/>
    <col min="11964" max="11964" width="11.125" style="4" customWidth="true"/>
    <col min="11965" max="11965" width="10.125" style="4" customWidth="true"/>
    <col min="11966" max="11966" width="6.25" style="4" customWidth="true"/>
    <col min="11967" max="11967" width="6.5" style="4" customWidth="true"/>
    <col min="11968" max="11968" width="4.875" style="4" customWidth="true"/>
    <col min="11969" max="11969" width="4.75" style="4" customWidth="true"/>
    <col min="11970" max="11970" width="8.375" style="4" customWidth="true"/>
    <col min="11971" max="11971" width="6.25" style="4" customWidth="true"/>
    <col min="11972" max="11972" width="6.375" style="4" customWidth="true"/>
    <col min="11973" max="11973" width="4.5" style="4" customWidth="true"/>
    <col min="11974" max="11974" width="5.375" style="4" customWidth="true"/>
    <col min="11975" max="11975" width="9" style="4" hidden="true" customWidth="true"/>
    <col min="11976" max="11976" width="4.125" style="4" customWidth="true"/>
    <col min="11977" max="11977" width="4.75" style="4" customWidth="true"/>
    <col min="11978" max="11978" width="9" style="4" hidden="true" customWidth="true"/>
    <col min="11979" max="11984" width="4.375" style="4" customWidth="true"/>
    <col min="11985" max="11985" width="8" style="4" customWidth="true"/>
    <col min="11986" max="11987" width="6.75" style="4" customWidth="true"/>
    <col min="11988" max="11988" width="7.75" style="4" customWidth="true"/>
    <col min="11989" max="11990" width="6.75" style="4" customWidth="true"/>
    <col min="11991" max="11991" width="5.875" style="4" customWidth="true"/>
    <col min="11992" max="11992" width="8.25" style="4" customWidth="true"/>
    <col min="11993" max="11993" width="7" style="4" customWidth="true"/>
    <col min="11994" max="11994" width="5.25" style="4" customWidth="true"/>
    <col min="11995" max="11995" width="4.625" style="4" customWidth="true"/>
    <col min="11996" max="11996" width="5.375" style="4" customWidth="true"/>
    <col min="11997" max="11997" width="6.75" style="4" customWidth="true"/>
    <col min="11998" max="11998" width="6.5" style="4" customWidth="true"/>
    <col min="11999" max="12000" width="7" style="4" customWidth="true"/>
    <col min="12001" max="12003" width="9" style="4" hidden="true" customWidth="true"/>
    <col min="12004" max="12219" width="9" style="4"/>
    <col min="12220" max="12220" width="11.125" style="4" customWidth="true"/>
    <col min="12221" max="12221" width="10.125" style="4" customWidth="true"/>
    <col min="12222" max="12222" width="6.25" style="4" customWidth="true"/>
    <col min="12223" max="12223" width="6.5" style="4" customWidth="true"/>
    <col min="12224" max="12224" width="4.875" style="4" customWidth="true"/>
    <col min="12225" max="12225" width="4.75" style="4" customWidth="true"/>
    <col min="12226" max="12226" width="8.375" style="4" customWidth="true"/>
    <col min="12227" max="12227" width="6.25" style="4" customWidth="true"/>
    <col min="12228" max="12228" width="6.375" style="4" customWidth="true"/>
    <col min="12229" max="12229" width="4.5" style="4" customWidth="true"/>
    <col min="12230" max="12230" width="5.375" style="4" customWidth="true"/>
    <col min="12231" max="12231" width="9" style="4" hidden="true" customWidth="true"/>
    <col min="12232" max="12232" width="4.125" style="4" customWidth="true"/>
    <col min="12233" max="12233" width="4.75" style="4" customWidth="true"/>
    <col min="12234" max="12234" width="9" style="4" hidden="true" customWidth="true"/>
    <col min="12235" max="12240" width="4.375" style="4" customWidth="true"/>
    <col min="12241" max="12241" width="8" style="4" customWidth="true"/>
    <col min="12242" max="12243" width="6.75" style="4" customWidth="true"/>
    <col min="12244" max="12244" width="7.75" style="4" customWidth="true"/>
    <col min="12245" max="12246" width="6.75" style="4" customWidth="true"/>
    <col min="12247" max="12247" width="5.875" style="4" customWidth="true"/>
    <col min="12248" max="12248" width="8.25" style="4" customWidth="true"/>
    <col min="12249" max="12249" width="7" style="4" customWidth="true"/>
    <col min="12250" max="12250" width="5.25" style="4" customWidth="true"/>
    <col min="12251" max="12251" width="4.625" style="4" customWidth="true"/>
    <col min="12252" max="12252" width="5.375" style="4" customWidth="true"/>
    <col min="12253" max="12253" width="6.75" style="4" customWidth="true"/>
    <col min="12254" max="12254" width="6.5" style="4" customWidth="true"/>
    <col min="12255" max="12256" width="7" style="4" customWidth="true"/>
    <col min="12257" max="12259" width="9" style="4" hidden="true" customWidth="true"/>
    <col min="12260" max="12475" width="9" style="4"/>
    <col min="12476" max="12476" width="11.125" style="4" customWidth="true"/>
    <col min="12477" max="12477" width="10.125" style="4" customWidth="true"/>
    <col min="12478" max="12478" width="6.25" style="4" customWidth="true"/>
    <col min="12479" max="12479" width="6.5" style="4" customWidth="true"/>
    <col min="12480" max="12480" width="4.875" style="4" customWidth="true"/>
    <col min="12481" max="12481" width="4.75" style="4" customWidth="true"/>
    <col min="12482" max="12482" width="8.375" style="4" customWidth="true"/>
    <col min="12483" max="12483" width="6.25" style="4" customWidth="true"/>
    <col min="12484" max="12484" width="6.375" style="4" customWidth="true"/>
    <col min="12485" max="12485" width="4.5" style="4" customWidth="true"/>
    <col min="12486" max="12486" width="5.375" style="4" customWidth="true"/>
    <col min="12487" max="12487" width="9" style="4" hidden="true" customWidth="true"/>
    <col min="12488" max="12488" width="4.125" style="4" customWidth="true"/>
    <col min="12489" max="12489" width="4.75" style="4" customWidth="true"/>
    <col min="12490" max="12490" width="9" style="4" hidden="true" customWidth="true"/>
    <col min="12491" max="12496" width="4.375" style="4" customWidth="true"/>
    <col min="12497" max="12497" width="8" style="4" customWidth="true"/>
    <col min="12498" max="12499" width="6.75" style="4" customWidth="true"/>
    <col min="12500" max="12500" width="7.75" style="4" customWidth="true"/>
    <col min="12501" max="12502" width="6.75" style="4" customWidth="true"/>
    <col min="12503" max="12503" width="5.875" style="4" customWidth="true"/>
    <col min="12504" max="12504" width="8.25" style="4" customWidth="true"/>
    <col min="12505" max="12505" width="7" style="4" customWidth="true"/>
    <col min="12506" max="12506" width="5.25" style="4" customWidth="true"/>
    <col min="12507" max="12507" width="4.625" style="4" customWidth="true"/>
    <col min="12508" max="12508" width="5.375" style="4" customWidth="true"/>
    <col min="12509" max="12509" width="6.75" style="4" customWidth="true"/>
    <col min="12510" max="12510" width="6.5" style="4" customWidth="true"/>
    <col min="12511" max="12512" width="7" style="4" customWidth="true"/>
    <col min="12513" max="12515" width="9" style="4" hidden="true" customWidth="true"/>
    <col min="12516" max="12731" width="9" style="4"/>
    <col min="12732" max="12732" width="11.125" style="4" customWidth="true"/>
    <col min="12733" max="12733" width="10.125" style="4" customWidth="true"/>
    <col min="12734" max="12734" width="6.25" style="4" customWidth="true"/>
    <col min="12735" max="12735" width="6.5" style="4" customWidth="true"/>
    <col min="12736" max="12736" width="4.875" style="4" customWidth="true"/>
    <col min="12737" max="12737" width="4.75" style="4" customWidth="true"/>
    <col min="12738" max="12738" width="8.375" style="4" customWidth="true"/>
    <col min="12739" max="12739" width="6.25" style="4" customWidth="true"/>
    <col min="12740" max="12740" width="6.375" style="4" customWidth="true"/>
    <col min="12741" max="12741" width="4.5" style="4" customWidth="true"/>
    <col min="12742" max="12742" width="5.375" style="4" customWidth="true"/>
    <col min="12743" max="12743" width="9" style="4" hidden="true" customWidth="true"/>
    <col min="12744" max="12744" width="4.125" style="4" customWidth="true"/>
    <col min="12745" max="12745" width="4.75" style="4" customWidth="true"/>
    <col min="12746" max="12746" width="9" style="4" hidden="true" customWidth="true"/>
    <col min="12747" max="12752" width="4.375" style="4" customWidth="true"/>
    <col min="12753" max="12753" width="8" style="4" customWidth="true"/>
    <col min="12754" max="12755" width="6.75" style="4" customWidth="true"/>
    <col min="12756" max="12756" width="7.75" style="4" customWidth="true"/>
    <col min="12757" max="12758" width="6.75" style="4" customWidth="true"/>
    <col min="12759" max="12759" width="5.875" style="4" customWidth="true"/>
    <col min="12760" max="12760" width="8.25" style="4" customWidth="true"/>
    <col min="12761" max="12761" width="7" style="4" customWidth="true"/>
    <col min="12762" max="12762" width="5.25" style="4" customWidth="true"/>
    <col min="12763" max="12763" width="4.625" style="4" customWidth="true"/>
    <col min="12764" max="12764" width="5.375" style="4" customWidth="true"/>
    <col min="12765" max="12765" width="6.75" style="4" customWidth="true"/>
    <col min="12766" max="12766" width="6.5" style="4" customWidth="true"/>
    <col min="12767" max="12768" width="7" style="4" customWidth="true"/>
    <col min="12769" max="12771" width="9" style="4" hidden="true" customWidth="true"/>
    <col min="12772" max="12987" width="9" style="4"/>
    <col min="12988" max="12988" width="11.125" style="4" customWidth="true"/>
    <col min="12989" max="12989" width="10.125" style="4" customWidth="true"/>
    <col min="12990" max="12990" width="6.25" style="4" customWidth="true"/>
    <col min="12991" max="12991" width="6.5" style="4" customWidth="true"/>
    <col min="12992" max="12992" width="4.875" style="4" customWidth="true"/>
    <col min="12993" max="12993" width="4.75" style="4" customWidth="true"/>
    <col min="12994" max="12994" width="8.375" style="4" customWidth="true"/>
    <col min="12995" max="12995" width="6.25" style="4" customWidth="true"/>
    <col min="12996" max="12996" width="6.375" style="4" customWidth="true"/>
    <col min="12997" max="12997" width="4.5" style="4" customWidth="true"/>
    <col min="12998" max="12998" width="5.375" style="4" customWidth="true"/>
    <col min="12999" max="12999" width="9" style="4" hidden="true" customWidth="true"/>
    <col min="13000" max="13000" width="4.125" style="4" customWidth="true"/>
    <col min="13001" max="13001" width="4.75" style="4" customWidth="true"/>
    <col min="13002" max="13002" width="9" style="4" hidden="true" customWidth="true"/>
    <col min="13003" max="13008" width="4.375" style="4" customWidth="true"/>
    <col min="13009" max="13009" width="8" style="4" customWidth="true"/>
    <col min="13010" max="13011" width="6.75" style="4" customWidth="true"/>
    <col min="13012" max="13012" width="7.75" style="4" customWidth="true"/>
    <col min="13013" max="13014" width="6.75" style="4" customWidth="true"/>
    <col min="13015" max="13015" width="5.875" style="4" customWidth="true"/>
    <col min="13016" max="13016" width="8.25" style="4" customWidth="true"/>
    <col min="13017" max="13017" width="7" style="4" customWidth="true"/>
    <col min="13018" max="13018" width="5.25" style="4" customWidth="true"/>
    <col min="13019" max="13019" width="4.625" style="4" customWidth="true"/>
    <col min="13020" max="13020" width="5.375" style="4" customWidth="true"/>
    <col min="13021" max="13021" width="6.75" style="4" customWidth="true"/>
    <col min="13022" max="13022" width="6.5" style="4" customWidth="true"/>
    <col min="13023" max="13024" width="7" style="4" customWidth="true"/>
    <col min="13025" max="13027" width="9" style="4" hidden="true" customWidth="true"/>
    <col min="13028" max="13243" width="9" style="4"/>
    <col min="13244" max="13244" width="11.125" style="4" customWidth="true"/>
    <col min="13245" max="13245" width="10.125" style="4" customWidth="true"/>
    <col min="13246" max="13246" width="6.25" style="4" customWidth="true"/>
    <col min="13247" max="13247" width="6.5" style="4" customWidth="true"/>
    <col min="13248" max="13248" width="4.875" style="4" customWidth="true"/>
    <col min="13249" max="13249" width="4.75" style="4" customWidth="true"/>
    <col min="13250" max="13250" width="8.375" style="4" customWidth="true"/>
    <col min="13251" max="13251" width="6.25" style="4" customWidth="true"/>
    <col min="13252" max="13252" width="6.375" style="4" customWidth="true"/>
    <col min="13253" max="13253" width="4.5" style="4" customWidth="true"/>
    <col min="13254" max="13254" width="5.375" style="4" customWidth="true"/>
    <col min="13255" max="13255" width="9" style="4" hidden="true" customWidth="true"/>
    <col min="13256" max="13256" width="4.125" style="4" customWidth="true"/>
    <col min="13257" max="13257" width="4.75" style="4" customWidth="true"/>
    <col min="13258" max="13258" width="9" style="4" hidden="true" customWidth="true"/>
    <col min="13259" max="13264" width="4.375" style="4" customWidth="true"/>
    <col min="13265" max="13265" width="8" style="4" customWidth="true"/>
    <col min="13266" max="13267" width="6.75" style="4" customWidth="true"/>
    <col min="13268" max="13268" width="7.75" style="4" customWidth="true"/>
    <col min="13269" max="13270" width="6.75" style="4" customWidth="true"/>
    <col min="13271" max="13271" width="5.875" style="4" customWidth="true"/>
    <col min="13272" max="13272" width="8.25" style="4" customWidth="true"/>
    <col min="13273" max="13273" width="7" style="4" customWidth="true"/>
    <col min="13274" max="13274" width="5.25" style="4" customWidth="true"/>
    <col min="13275" max="13275" width="4.625" style="4" customWidth="true"/>
    <col min="13276" max="13276" width="5.375" style="4" customWidth="true"/>
    <col min="13277" max="13277" width="6.75" style="4" customWidth="true"/>
    <col min="13278" max="13278" width="6.5" style="4" customWidth="true"/>
    <col min="13279" max="13280" width="7" style="4" customWidth="true"/>
    <col min="13281" max="13283" width="9" style="4" hidden="true" customWidth="true"/>
    <col min="13284" max="13499" width="9" style="4"/>
    <col min="13500" max="13500" width="11.125" style="4" customWidth="true"/>
    <col min="13501" max="13501" width="10.125" style="4" customWidth="true"/>
    <col min="13502" max="13502" width="6.25" style="4" customWidth="true"/>
    <col min="13503" max="13503" width="6.5" style="4" customWidth="true"/>
    <col min="13504" max="13504" width="4.875" style="4" customWidth="true"/>
    <col min="13505" max="13505" width="4.75" style="4" customWidth="true"/>
    <col min="13506" max="13506" width="8.375" style="4" customWidth="true"/>
    <col min="13507" max="13507" width="6.25" style="4" customWidth="true"/>
    <col min="13508" max="13508" width="6.375" style="4" customWidth="true"/>
    <col min="13509" max="13509" width="4.5" style="4" customWidth="true"/>
    <col min="13510" max="13510" width="5.375" style="4" customWidth="true"/>
    <col min="13511" max="13511" width="9" style="4" hidden="true" customWidth="true"/>
    <col min="13512" max="13512" width="4.125" style="4" customWidth="true"/>
    <col min="13513" max="13513" width="4.75" style="4" customWidth="true"/>
    <col min="13514" max="13514" width="9" style="4" hidden="true" customWidth="true"/>
    <col min="13515" max="13520" width="4.375" style="4" customWidth="true"/>
    <col min="13521" max="13521" width="8" style="4" customWidth="true"/>
    <col min="13522" max="13523" width="6.75" style="4" customWidth="true"/>
    <col min="13524" max="13524" width="7.75" style="4" customWidth="true"/>
    <col min="13525" max="13526" width="6.75" style="4" customWidth="true"/>
    <col min="13527" max="13527" width="5.875" style="4" customWidth="true"/>
    <col min="13528" max="13528" width="8.25" style="4" customWidth="true"/>
    <col min="13529" max="13529" width="7" style="4" customWidth="true"/>
    <col min="13530" max="13530" width="5.25" style="4" customWidth="true"/>
    <col min="13531" max="13531" width="4.625" style="4" customWidth="true"/>
    <col min="13532" max="13532" width="5.375" style="4" customWidth="true"/>
    <col min="13533" max="13533" width="6.75" style="4" customWidth="true"/>
    <col min="13534" max="13534" width="6.5" style="4" customWidth="true"/>
    <col min="13535" max="13536" width="7" style="4" customWidth="true"/>
    <col min="13537" max="13539" width="9" style="4" hidden="true" customWidth="true"/>
    <col min="13540" max="13755" width="9" style="4"/>
    <col min="13756" max="13756" width="11.125" style="4" customWidth="true"/>
    <col min="13757" max="13757" width="10.125" style="4" customWidth="true"/>
    <col min="13758" max="13758" width="6.25" style="4" customWidth="true"/>
    <col min="13759" max="13759" width="6.5" style="4" customWidth="true"/>
    <col min="13760" max="13760" width="4.875" style="4" customWidth="true"/>
    <col min="13761" max="13761" width="4.75" style="4" customWidth="true"/>
    <col min="13762" max="13762" width="8.375" style="4" customWidth="true"/>
    <col min="13763" max="13763" width="6.25" style="4" customWidth="true"/>
    <col min="13764" max="13764" width="6.375" style="4" customWidth="true"/>
    <col min="13765" max="13765" width="4.5" style="4" customWidth="true"/>
    <col min="13766" max="13766" width="5.375" style="4" customWidth="true"/>
    <col min="13767" max="13767" width="9" style="4" hidden="true" customWidth="true"/>
    <col min="13768" max="13768" width="4.125" style="4" customWidth="true"/>
    <col min="13769" max="13769" width="4.75" style="4" customWidth="true"/>
    <col min="13770" max="13770" width="9" style="4" hidden="true" customWidth="true"/>
    <col min="13771" max="13776" width="4.375" style="4" customWidth="true"/>
    <col min="13777" max="13777" width="8" style="4" customWidth="true"/>
    <col min="13778" max="13779" width="6.75" style="4" customWidth="true"/>
    <col min="13780" max="13780" width="7.75" style="4" customWidth="true"/>
    <col min="13781" max="13782" width="6.75" style="4" customWidth="true"/>
    <col min="13783" max="13783" width="5.875" style="4" customWidth="true"/>
    <col min="13784" max="13784" width="8.25" style="4" customWidth="true"/>
    <col min="13785" max="13785" width="7" style="4" customWidth="true"/>
    <col min="13786" max="13786" width="5.25" style="4" customWidth="true"/>
    <col min="13787" max="13787" width="4.625" style="4" customWidth="true"/>
    <col min="13788" max="13788" width="5.375" style="4" customWidth="true"/>
    <col min="13789" max="13789" width="6.75" style="4" customWidth="true"/>
    <col min="13790" max="13790" width="6.5" style="4" customWidth="true"/>
    <col min="13791" max="13792" width="7" style="4" customWidth="true"/>
    <col min="13793" max="13795" width="9" style="4" hidden="true" customWidth="true"/>
    <col min="13796" max="14011" width="9" style="4"/>
    <col min="14012" max="14012" width="11.125" style="4" customWidth="true"/>
    <col min="14013" max="14013" width="10.125" style="4" customWidth="true"/>
    <col min="14014" max="14014" width="6.25" style="4" customWidth="true"/>
    <col min="14015" max="14015" width="6.5" style="4" customWidth="true"/>
    <col min="14016" max="14016" width="4.875" style="4" customWidth="true"/>
    <col min="14017" max="14017" width="4.75" style="4" customWidth="true"/>
    <col min="14018" max="14018" width="8.375" style="4" customWidth="true"/>
    <col min="14019" max="14019" width="6.25" style="4" customWidth="true"/>
    <col min="14020" max="14020" width="6.375" style="4" customWidth="true"/>
    <col min="14021" max="14021" width="4.5" style="4" customWidth="true"/>
    <col min="14022" max="14022" width="5.375" style="4" customWidth="true"/>
    <col min="14023" max="14023" width="9" style="4" hidden="true" customWidth="true"/>
    <col min="14024" max="14024" width="4.125" style="4" customWidth="true"/>
    <col min="14025" max="14025" width="4.75" style="4" customWidth="true"/>
    <col min="14026" max="14026" width="9" style="4" hidden="true" customWidth="true"/>
    <col min="14027" max="14032" width="4.375" style="4" customWidth="true"/>
    <col min="14033" max="14033" width="8" style="4" customWidth="true"/>
    <col min="14034" max="14035" width="6.75" style="4" customWidth="true"/>
    <col min="14036" max="14036" width="7.75" style="4" customWidth="true"/>
    <col min="14037" max="14038" width="6.75" style="4" customWidth="true"/>
    <col min="14039" max="14039" width="5.875" style="4" customWidth="true"/>
    <col min="14040" max="14040" width="8.25" style="4" customWidth="true"/>
    <col min="14041" max="14041" width="7" style="4" customWidth="true"/>
    <col min="14042" max="14042" width="5.25" style="4" customWidth="true"/>
    <col min="14043" max="14043" width="4.625" style="4" customWidth="true"/>
    <col min="14044" max="14044" width="5.375" style="4" customWidth="true"/>
    <col min="14045" max="14045" width="6.75" style="4" customWidth="true"/>
    <col min="14046" max="14046" width="6.5" style="4" customWidth="true"/>
    <col min="14047" max="14048" width="7" style="4" customWidth="true"/>
    <col min="14049" max="14051" width="9" style="4" hidden="true" customWidth="true"/>
    <col min="14052" max="14267" width="9" style="4"/>
    <col min="14268" max="14268" width="11.125" style="4" customWidth="true"/>
    <col min="14269" max="14269" width="10.125" style="4" customWidth="true"/>
    <col min="14270" max="14270" width="6.25" style="4" customWidth="true"/>
    <col min="14271" max="14271" width="6.5" style="4" customWidth="true"/>
    <col min="14272" max="14272" width="4.875" style="4" customWidth="true"/>
    <col min="14273" max="14273" width="4.75" style="4" customWidth="true"/>
    <col min="14274" max="14274" width="8.375" style="4" customWidth="true"/>
    <col min="14275" max="14275" width="6.25" style="4" customWidth="true"/>
    <col min="14276" max="14276" width="6.375" style="4" customWidth="true"/>
    <col min="14277" max="14277" width="4.5" style="4" customWidth="true"/>
    <col min="14278" max="14278" width="5.375" style="4" customWidth="true"/>
    <col min="14279" max="14279" width="9" style="4" hidden="true" customWidth="true"/>
    <col min="14280" max="14280" width="4.125" style="4" customWidth="true"/>
    <col min="14281" max="14281" width="4.75" style="4" customWidth="true"/>
    <col min="14282" max="14282" width="9" style="4" hidden="true" customWidth="true"/>
    <col min="14283" max="14288" width="4.375" style="4" customWidth="true"/>
    <col min="14289" max="14289" width="8" style="4" customWidth="true"/>
    <col min="14290" max="14291" width="6.75" style="4" customWidth="true"/>
    <col min="14292" max="14292" width="7.75" style="4" customWidth="true"/>
    <col min="14293" max="14294" width="6.75" style="4" customWidth="true"/>
    <col min="14295" max="14295" width="5.875" style="4" customWidth="true"/>
    <col min="14296" max="14296" width="8.25" style="4" customWidth="true"/>
    <col min="14297" max="14297" width="7" style="4" customWidth="true"/>
    <col min="14298" max="14298" width="5.25" style="4" customWidth="true"/>
    <col min="14299" max="14299" width="4.625" style="4" customWidth="true"/>
    <col min="14300" max="14300" width="5.375" style="4" customWidth="true"/>
    <col min="14301" max="14301" width="6.75" style="4" customWidth="true"/>
    <col min="14302" max="14302" width="6.5" style="4" customWidth="true"/>
    <col min="14303" max="14304" width="7" style="4" customWidth="true"/>
    <col min="14305" max="14307" width="9" style="4" hidden="true" customWidth="true"/>
    <col min="14308" max="14523" width="9" style="4"/>
    <col min="14524" max="14524" width="11.125" style="4" customWidth="true"/>
    <col min="14525" max="14525" width="10.125" style="4" customWidth="true"/>
    <col min="14526" max="14526" width="6.25" style="4" customWidth="true"/>
    <col min="14527" max="14527" width="6.5" style="4" customWidth="true"/>
    <col min="14528" max="14528" width="4.875" style="4" customWidth="true"/>
    <col min="14529" max="14529" width="4.75" style="4" customWidth="true"/>
    <col min="14530" max="14530" width="8.375" style="4" customWidth="true"/>
    <col min="14531" max="14531" width="6.25" style="4" customWidth="true"/>
    <col min="14532" max="14532" width="6.375" style="4" customWidth="true"/>
    <col min="14533" max="14533" width="4.5" style="4" customWidth="true"/>
    <col min="14534" max="14534" width="5.375" style="4" customWidth="true"/>
    <col min="14535" max="14535" width="9" style="4" hidden="true" customWidth="true"/>
    <col min="14536" max="14536" width="4.125" style="4" customWidth="true"/>
    <col min="14537" max="14537" width="4.75" style="4" customWidth="true"/>
    <col min="14538" max="14538" width="9" style="4" hidden="true" customWidth="true"/>
    <col min="14539" max="14544" width="4.375" style="4" customWidth="true"/>
    <col min="14545" max="14545" width="8" style="4" customWidth="true"/>
    <col min="14546" max="14547" width="6.75" style="4" customWidth="true"/>
    <col min="14548" max="14548" width="7.75" style="4" customWidth="true"/>
    <col min="14549" max="14550" width="6.75" style="4" customWidth="true"/>
    <col min="14551" max="14551" width="5.875" style="4" customWidth="true"/>
    <col min="14552" max="14552" width="8.25" style="4" customWidth="true"/>
    <col min="14553" max="14553" width="7" style="4" customWidth="true"/>
    <col min="14554" max="14554" width="5.25" style="4" customWidth="true"/>
    <col min="14555" max="14555" width="4.625" style="4" customWidth="true"/>
    <col min="14556" max="14556" width="5.375" style="4" customWidth="true"/>
    <col min="14557" max="14557" width="6.75" style="4" customWidth="true"/>
    <col min="14558" max="14558" width="6.5" style="4" customWidth="true"/>
    <col min="14559" max="14560" width="7" style="4" customWidth="true"/>
    <col min="14561" max="14563" width="9" style="4" hidden="true" customWidth="true"/>
    <col min="14564" max="14779" width="9" style="4"/>
    <col min="14780" max="14780" width="11.125" style="4" customWidth="true"/>
    <col min="14781" max="14781" width="10.125" style="4" customWidth="true"/>
    <col min="14782" max="14782" width="6.25" style="4" customWidth="true"/>
    <col min="14783" max="14783" width="6.5" style="4" customWidth="true"/>
    <col min="14784" max="14784" width="4.875" style="4" customWidth="true"/>
    <col min="14785" max="14785" width="4.75" style="4" customWidth="true"/>
    <col min="14786" max="14786" width="8.375" style="4" customWidth="true"/>
    <col min="14787" max="14787" width="6.25" style="4" customWidth="true"/>
    <col min="14788" max="14788" width="6.375" style="4" customWidth="true"/>
    <col min="14789" max="14789" width="4.5" style="4" customWidth="true"/>
    <col min="14790" max="14790" width="5.375" style="4" customWidth="true"/>
    <col min="14791" max="14791" width="9" style="4" hidden="true" customWidth="true"/>
    <col min="14792" max="14792" width="4.125" style="4" customWidth="true"/>
    <col min="14793" max="14793" width="4.75" style="4" customWidth="true"/>
    <col min="14794" max="14794" width="9" style="4" hidden="true" customWidth="true"/>
    <col min="14795" max="14800" width="4.375" style="4" customWidth="true"/>
    <col min="14801" max="14801" width="8" style="4" customWidth="true"/>
    <col min="14802" max="14803" width="6.75" style="4" customWidth="true"/>
    <col min="14804" max="14804" width="7.75" style="4" customWidth="true"/>
    <col min="14805" max="14806" width="6.75" style="4" customWidth="true"/>
    <col min="14807" max="14807" width="5.875" style="4" customWidth="true"/>
    <col min="14808" max="14808" width="8.25" style="4" customWidth="true"/>
    <col min="14809" max="14809" width="7" style="4" customWidth="true"/>
    <col min="14810" max="14810" width="5.25" style="4" customWidth="true"/>
    <col min="14811" max="14811" width="4.625" style="4" customWidth="true"/>
    <col min="14812" max="14812" width="5.375" style="4" customWidth="true"/>
    <col min="14813" max="14813" width="6.75" style="4" customWidth="true"/>
    <col min="14814" max="14814" width="6.5" style="4" customWidth="true"/>
    <col min="14815" max="14816" width="7" style="4" customWidth="true"/>
    <col min="14817" max="14819" width="9" style="4" hidden="true" customWidth="true"/>
    <col min="14820" max="15035" width="9" style="4"/>
    <col min="15036" max="15036" width="11.125" style="4" customWidth="true"/>
    <col min="15037" max="15037" width="10.125" style="4" customWidth="true"/>
    <col min="15038" max="15038" width="6.25" style="4" customWidth="true"/>
    <col min="15039" max="15039" width="6.5" style="4" customWidth="true"/>
    <col min="15040" max="15040" width="4.875" style="4" customWidth="true"/>
    <col min="15041" max="15041" width="4.75" style="4" customWidth="true"/>
    <col min="15042" max="15042" width="8.375" style="4" customWidth="true"/>
    <col min="15043" max="15043" width="6.25" style="4" customWidth="true"/>
    <col min="15044" max="15044" width="6.375" style="4" customWidth="true"/>
    <col min="15045" max="15045" width="4.5" style="4" customWidth="true"/>
    <col min="15046" max="15046" width="5.375" style="4" customWidth="true"/>
    <col min="15047" max="15047" width="9" style="4" hidden="true" customWidth="true"/>
    <col min="15048" max="15048" width="4.125" style="4" customWidth="true"/>
    <col min="15049" max="15049" width="4.75" style="4" customWidth="true"/>
    <col min="15050" max="15050" width="9" style="4" hidden="true" customWidth="true"/>
    <col min="15051" max="15056" width="4.375" style="4" customWidth="true"/>
    <col min="15057" max="15057" width="8" style="4" customWidth="true"/>
    <col min="15058" max="15059" width="6.75" style="4" customWidth="true"/>
    <col min="15060" max="15060" width="7.75" style="4" customWidth="true"/>
    <col min="15061" max="15062" width="6.75" style="4" customWidth="true"/>
    <col min="15063" max="15063" width="5.875" style="4" customWidth="true"/>
    <col min="15064" max="15064" width="8.25" style="4" customWidth="true"/>
    <col min="15065" max="15065" width="7" style="4" customWidth="true"/>
    <col min="15066" max="15066" width="5.25" style="4" customWidth="true"/>
    <col min="15067" max="15067" width="4.625" style="4" customWidth="true"/>
    <col min="15068" max="15068" width="5.375" style="4" customWidth="true"/>
    <col min="15069" max="15069" width="6.75" style="4" customWidth="true"/>
    <col min="15070" max="15070" width="6.5" style="4" customWidth="true"/>
    <col min="15071" max="15072" width="7" style="4" customWidth="true"/>
    <col min="15073" max="15075" width="9" style="4" hidden="true" customWidth="true"/>
    <col min="15076" max="15291" width="9" style="4"/>
    <col min="15292" max="15292" width="11.125" style="4" customWidth="true"/>
    <col min="15293" max="15293" width="10.125" style="4" customWidth="true"/>
    <col min="15294" max="15294" width="6.25" style="4" customWidth="true"/>
    <col min="15295" max="15295" width="6.5" style="4" customWidth="true"/>
    <col min="15296" max="15296" width="4.875" style="4" customWidth="true"/>
    <col min="15297" max="15297" width="4.75" style="4" customWidth="true"/>
    <col min="15298" max="15298" width="8.375" style="4" customWidth="true"/>
    <col min="15299" max="15299" width="6.25" style="4" customWidth="true"/>
    <col min="15300" max="15300" width="6.375" style="4" customWidth="true"/>
    <col min="15301" max="15301" width="4.5" style="4" customWidth="true"/>
    <col min="15302" max="15302" width="5.375" style="4" customWidth="true"/>
    <col min="15303" max="15303" width="9" style="4" hidden="true" customWidth="true"/>
    <col min="15304" max="15304" width="4.125" style="4" customWidth="true"/>
    <col min="15305" max="15305" width="4.75" style="4" customWidth="true"/>
    <col min="15306" max="15306" width="9" style="4" hidden="true" customWidth="true"/>
    <col min="15307" max="15312" width="4.375" style="4" customWidth="true"/>
    <col min="15313" max="15313" width="8" style="4" customWidth="true"/>
    <col min="15314" max="15315" width="6.75" style="4" customWidth="true"/>
    <col min="15316" max="15316" width="7.75" style="4" customWidth="true"/>
    <col min="15317" max="15318" width="6.75" style="4" customWidth="true"/>
    <col min="15319" max="15319" width="5.875" style="4" customWidth="true"/>
    <col min="15320" max="15320" width="8.25" style="4" customWidth="true"/>
    <col min="15321" max="15321" width="7" style="4" customWidth="true"/>
    <col min="15322" max="15322" width="5.25" style="4" customWidth="true"/>
    <col min="15323" max="15323" width="4.625" style="4" customWidth="true"/>
    <col min="15324" max="15324" width="5.375" style="4" customWidth="true"/>
    <col min="15325" max="15325" width="6.75" style="4" customWidth="true"/>
    <col min="15326" max="15326" width="6.5" style="4" customWidth="true"/>
    <col min="15327" max="15328" width="7" style="4" customWidth="true"/>
    <col min="15329" max="15331" width="9" style="4" hidden="true" customWidth="true"/>
    <col min="15332" max="15547" width="9" style="4"/>
    <col min="15548" max="15548" width="11.125" style="4" customWidth="true"/>
    <col min="15549" max="15549" width="10.125" style="4" customWidth="true"/>
    <col min="15550" max="15550" width="6.25" style="4" customWidth="true"/>
    <col min="15551" max="15551" width="6.5" style="4" customWidth="true"/>
    <col min="15552" max="15552" width="4.875" style="4" customWidth="true"/>
    <col min="15553" max="15553" width="4.75" style="4" customWidth="true"/>
    <col min="15554" max="15554" width="8.375" style="4" customWidth="true"/>
    <col min="15555" max="15555" width="6.25" style="4" customWidth="true"/>
    <col min="15556" max="15556" width="6.375" style="4" customWidth="true"/>
    <col min="15557" max="15557" width="4.5" style="4" customWidth="true"/>
    <col min="15558" max="15558" width="5.375" style="4" customWidth="true"/>
    <col min="15559" max="15559" width="9" style="4" hidden="true" customWidth="true"/>
    <col min="15560" max="15560" width="4.125" style="4" customWidth="true"/>
    <col min="15561" max="15561" width="4.75" style="4" customWidth="true"/>
    <col min="15562" max="15562" width="9" style="4" hidden="true" customWidth="true"/>
    <col min="15563" max="15568" width="4.375" style="4" customWidth="true"/>
    <col min="15569" max="15569" width="8" style="4" customWidth="true"/>
    <col min="15570" max="15571" width="6.75" style="4" customWidth="true"/>
    <col min="15572" max="15572" width="7.75" style="4" customWidth="true"/>
    <col min="15573" max="15574" width="6.75" style="4" customWidth="true"/>
    <col min="15575" max="15575" width="5.875" style="4" customWidth="true"/>
    <col min="15576" max="15576" width="8.25" style="4" customWidth="true"/>
    <col min="15577" max="15577" width="7" style="4" customWidth="true"/>
    <col min="15578" max="15578" width="5.25" style="4" customWidth="true"/>
    <col min="15579" max="15579" width="4.625" style="4" customWidth="true"/>
    <col min="15580" max="15580" width="5.375" style="4" customWidth="true"/>
    <col min="15581" max="15581" width="6.75" style="4" customWidth="true"/>
    <col min="15582" max="15582" width="6.5" style="4" customWidth="true"/>
    <col min="15583" max="15584" width="7" style="4" customWidth="true"/>
    <col min="15585" max="15587" width="9" style="4" hidden="true" customWidth="true"/>
    <col min="15588" max="15803" width="9" style="4"/>
    <col min="15804" max="15804" width="11.125" style="4" customWidth="true"/>
    <col min="15805" max="15805" width="10.125" style="4" customWidth="true"/>
    <col min="15806" max="15806" width="6.25" style="4" customWidth="true"/>
    <col min="15807" max="15807" width="6.5" style="4" customWidth="true"/>
    <col min="15808" max="15808" width="4.875" style="4" customWidth="true"/>
    <col min="15809" max="15809" width="4.75" style="4" customWidth="true"/>
    <col min="15810" max="15810" width="8.375" style="4" customWidth="true"/>
    <col min="15811" max="15811" width="6.25" style="4" customWidth="true"/>
    <col min="15812" max="15812" width="6.375" style="4" customWidth="true"/>
    <col min="15813" max="15813" width="4.5" style="4" customWidth="true"/>
    <col min="15814" max="15814" width="5.375" style="4" customWidth="true"/>
    <col min="15815" max="15815" width="9" style="4" hidden="true" customWidth="true"/>
    <col min="15816" max="15816" width="4.125" style="4" customWidth="true"/>
    <col min="15817" max="15817" width="4.75" style="4" customWidth="true"/>
    <col min="15818" max="15818" width="9" style="4" hidden="true" customWidth="true"/>
    <col min="15819" max="15824" width="4.375" style="4" customWidth="true"/>
    <col min="15825" max="15825" width="8" style="4" customWidth="true"/>
    <col min="15826" max="15827" width="6.75" style="4" customWidth="true"/>
    <col min="15828" max="15828" width="7.75" style="4" customWidth="true"/>
    <col min="15829" max="15830" width="6.75" style="4" customWidth="true"/>
    <col min="15831" max="15831" width="5.875" style="4" customWidth="true"/>
    <col min="15832" max="15832" width="8.25" style="4" customWidth="true"/>
    <col min="15833" max="15833" width="7" style="4" customWidth="true"/>
    <col min="15834" max="15834" width="5.25" style="4" customWidth="true"/>
    <col min="15835" max="15835" width="4.625" style="4" customWidth="true"/>
    <col min="15836" max="15836" width="5.375" style="4" customWidth="true"/>
    <col min="15837" max="15837" width="6.75" style="4" customWidth="true"/>
    <col min="15838" max="15838" width="6.5" style="4" customWidth="true"/>
    <col min="15839" max="15840" width="7" style="4" customWidth="true"/>
    <col min="15841" max="15843" width="9" style="4" hidden="true" customWidth="true"/>
    <col min="15844" max="16059" width="9" style="4"/>
    <col min="16060" max="16060" width="11.125" style="4" customWidth="true"/>
    <col min="16061" max="16061" width="10.125" style="4" customWidth="true"/>
    <col min="16062" max="16062" width="6.25" style="4" customWidth="true"/>
    <col min="16063" max="16063" width="6.5" style="4" customWidth="true"/>
    <col min="16064" max="16064" width="4.875" style="4" customWidth="true"/>
    <col min="16065" max="16065" width="4.75" style="4" customWidth="true"/>
    <col min="16066" max="16066" width="8.375" style="4" customWidth="true"/>
    <col min="16067" max="16067" width="6.25" style="4" customWidth="true"/>
    <col min="16068" max="16068" width="6.375" style="4" customWidth="true"/>
    <col min="16069" max="16069" width="4.5" style="4" customWidth="true"/>
    <col min="16070" max="16070" width="5.375" style="4" customWidth="true"/>
    <col min="16071" max="16071" width="9" style="4" hidden="true" customWidth="true"/>
    <col min="16072" max="16072" width="4.125" style="4" customWidth="true"/>
    <col min="16073" max="16073" width="4.75" style="4" customWidth="true"/>
    <col min="16074" max="16074" width="9" style="4" hidden="true" customWidth="true"/>
    <col min="16075" max="16080" width="4.375" style="4" customWidth="true"/>
    <col min="16081" max="16081" width="8" style="4" customWidth="true"/>
    <col min="16082" max="16083" width="6.75" style="4" customWidth="true"/>
    <col min="16084" max="16084" width="7.75" style="4" customWidth="true"/>
    <col min="16085" max="16086" width="6.75" style="4" customWidth="true"/>
    <col min="16087" max="16087" width="5.875" style="4" customWidth="true"/>
    <col min="16088" max="16088" width="8.25" style="4" customWidth="true"/>
    <col min="16089" max="16089" width="7" style="4" customWidth="true"/>
    <col min="16090" max="16090" width="5.25" style="4" customWidth="true"/>
    <col min="16091" max="16091" width="4.625" style="4" customWidth="true"/>
    <col min="16092" max="16092" width="5.375" style="4" customWidth="true"/>
    <col min="16093" max="16093" width="6.75" style="4" customWidth="true"/>
    <col min="16094" max="16094" width="6.5" style="4" customWidth="true"/>
    <col min="16095" max="16096" width="7" style="4" customWidth="true"/>
    <col min="16097" max="16099" width="9" style="4" hidden="true" customWidth="true"/>
    <col min="16100" max="16384" width="9" style="4"/>
  </cols>
  <sheetData>
    <row r="1" ht="31.5" customHeight="true" spans="1:3">
      <c r="A1" s="63" t="s">
        <v>0</v>
      </c>
      <c r="B1" s="10"/>
      <c r="C1" s="5"/>
    </row>
    <row r="2" ht="45" customHeight="true" spans="1:4">
      <c r="A2" s="11" t="s">
        <v>1</v>
      </c>
      <c r="B2" s="11"/>
      <c r="C2" s="11"/>
      <c r="D2" s="11"/>
    </row>
    <row r="3" s="1" customFormat="true" ht="27" customHeight="true" spans="1:4">
      <c r="A3" s="12" t="s">
        <v>2</v>
      </c>
      <c r="B3" s="13" t="s">
        <v>3</v>
      </c>
      <c r="C3" s="35" t="s">
        <v>4</v>
      </c>
      <c r="D3" s="35" t="s">
        <v>5</v>
      </c>
    </row>
    <row r="4" ht="18.75" customHeight="true" spans="1:4">
      <c r="A4" s="64" t="s">
        <v>6</v>
      </c>
      <c r="B4" s="64"/>
      <c r="C4" s="18">
        <f>C5+C15+C22+C26+C36+C47+C57+C67+C71+C80+C92+C105+C113+C128</f>
        <v>8273</v>
      </c>
      <c r="D4" s="65"/>
    </row>
    <row r="5" customHeight="true" spans="1:4">
      <c r="A5" s="66" t="s">
        <v>7</v>
      </c>
      <c r="B5" s="14" t="s">
        <v>8</v>
      </c>
      <c r="C5" s="67">
        <f>SUM(C6:C14)</f>
        <v>462</v>
      </c>
      <c r="D5" s="65"/>
    </row>
    <row r="6" s="2" customFormat="true" ht="20.1" customHeight="true" spans="1:4">
      <c r="A6" s="66"/>
      <c r="B6" s="23" t="s">
        <v>9</v>
      </c>
      <c r="C6" s="51">
        <v>193</v>
      </c>
      <c r="D6" s="68"/>
    </row>
    <row r="7" spans="1:4">
      <c r="A7" s="66"/>
      <c r="B7" s="23" t="s">
        <v>10</v>
      </c>
      <c r="C7" s="51">
        <v>30</v>
      </c>
      <c r="D7" s="65"/>
    </row>
    <row r="8" spans="1:4">
      <c r="A8" s="66"/>
      <c r="B8" s="23" t="s">
        <v>11</v>
      </c>
      <c r="C8" s="51">
        <v>19</v>
      </c>
      <c r="D8" s="65"/>
    </row>
    <row r="9" spans="1:4">
      <c r="A9" s="66"/>
      <c r="B9" s="23" t="s">
        <v>12</v>
      </c>
      <c r="C9" s="51">
        <v>5</v>
      </c>
      <c r="D9" s="65"/>
    </row>
    <row r="10" spans="1:4">
      <c r="A10" s="66"/>
      <c r="B10" s="23" t="s">
        <v>13</v>
      </c>
      <c r="C10" s="51">
        <v>4</v>
      </c>
      <c r="D10" s="65"/>
    </row>
    <row r="11" spans="1:4">
      <c r="A11" s="66"/>
      <c r="B11" s="23" t="s">
        <v>14</v>
      </c>
      <c r="C11" s="51">
        <v>8</v>
      </c>
      <c r="D11" s="69" t="s">
        <v>15</v>
      </c>
    </row>
    <row r="12" spans="1:4">
      <c r="A12" s="66"/>
      <c r="B12" s="23" t="s">
        <v>16</v>
      </c>
      <c r="C12" s="51">
        <v>2</v>
      </c>
      <c r="D12" s="65"/>
    </row>
    <row r="13" spans="1:4">
      <c r="A13" s="66"/>
      <c r="B13" s="23" t="s">
        <v>17</v>
      </c>
      <c r="C13" s="51">
        <v>106</v>
      </c>
      <c r="D13" s="65"/>
    </row>
    <row r="14" spans="1:4">
      <c r="A14" s="66"/>
      <c r="B14" s="23" t="s">
        <v>18</v>
      </c>
      <c r="C14" s="51">
        <v>95</v>
      </c>
      <c r="D14" s="65"/>
    </row>
    <row r="15" customHeight="true" spans="1:4">
      <c r="A15" s="66" t="s">
        <v>19</v>
      </c>
      <c r="B15" s="14" t="s">
        <v>20</v>
      </c>
      <c r="C15" s="67">
        <f>SUM(C16:C21)</f>
        <v>392</v>
      </c>
      <c r="D15" s="65"/>
    </row>
    <row r="16" ht="24" customHeight="true" spans="1:4">
      <c r="A16" s="66"/>
      <c r="B16" s="23" t="s">
        <v>21</v>
      </c>
      <c r="C16" s="51">
        <v>40</v>
      </c>
      <c r="D16" s="65"/>
    </row>
    <row r="17" spans="1:4">
      <c r="A17" s="66"/>
      <c r="B17" s="23" t="s">
        <v>22</v>
      </c>
      <c r="C17" s="51">
        <v>31</v>
      </c>
      <c r="D17" s="65"/>
    </row>
    <row r="18" spans="1:4">
      <c r="A18" s="66"/>
      <c r="B18" s="23" t="s">
        <v>23</v>
      </c>
      <c r="C18" s="51">
        <v>105</v>
      </c>
      <c r="D18" s="65"/>
    </row>
    <row r="19" spans="1:4">
      <c r="A19" s="66"/>
      <c r="B19" s="23" t="s">
        <v>24</v>
      </c>
      <c r="C19" s="51">
        <v>84</v>
      </c>
      <c r="D19" s="65"/>
    </row>
    <row r="20" spans="1:4">
      <c r="A20" s="66"/>
      <c r="B20" s="23" t="s">
        <v>25</v>
      </c>
      <c r="C20" s="51">
        <v>109</v>
      </c>
      <c r="D20" s="65"/>
    </row>
    <row r="21" spans="1:4">
      <c r="A21" s="66"/>
      <c r="B21" s="23" t="s">
        <v>26</v>
      </c>
      <c r="C21" s="51">
        <v>23</v>
      </c>
      <c r="D21" s="65"/>
    </row>
    <row r="22" ht="21" customHeight="true" spans="1:4">
      <c r="A22" s="70" t="s">
        <v>27</v>
      </c>
      <c r="B22" s="14" t="s">
        <v>28</v>
      </c>
      <c r="C22" s="18">
        <f>SUM(C23:C25)</f>
        <v>192</v>
      </c>
      <c r="D22" s="65"/>
    </row>
    <row r="23" ht="21" customHeight="true" spans="1:4">
      <c r="A23" s="70"/>
      <c r="B23" s="23" t="s">
        <v>29</v>
      </c>
      <c r="C23" s="51">
        <v>7</v>
      </c>
      <c r="D23" s="65"/>
    </row>
    <row r="24" spans="1:4">
      <c r="A24" s="70"/>
      <c r="B24" s="23" t="s">
        <v>30</v>
      </c>
      <c r="C24" s="51">
        <v>140</v>
      </c>
      <c r="D24" s="65"/>
    </row>
    <row r="25" spans="1:4">
      <c r="A25" s="70"/>
      <c r="B25" s="23" t="s">
        <v>31</v>
      </c>
      <c r="C25" s="51">
        <v>45</v>
      </c>
      <c r="D25" s="65"/>
    </row>
    <row r="26" customHeight="true" spans="1:4">
      <c r="A26" s="29" t="s">
        <v>32</v>
      </c>
      <c r="B26" s="14" t="s">
        <v>33</v>
      </c>
      <c r="C26" s="18">
        <f>SUM(C27:C35)</f>
        <v>1068</v>
      </c>
      <c r="D26" s="65"/>
    </row>
    <row r="27" ht="24" customHeight="true" spans="1:4">
      <c r="A27" s="30"/>
      <c r="B27" s="23" t="s">
        <v>34</v>
      </c>
      <c r="C27" s="51">
        <v>101</v>
      </c>
      <c r="D27" s="65"/>
    </row>
    <row r="28" spans="1:4">
      <c r="A28" s="30"/>
      <c r="B28" s="33" t="s">
        <v>35</v>
      </c>
      <c r="C28" s="51">
        <v>34</v>
      </c>
      <c r="D28" s="65"/>
    </row>
    <row r="29" spans="1:4">
      <c r="A29" s="30"/>
      <c r="B29" s="33" t="s">
        <v>36</v>
      </c>
      <c r="C29" s="51">
        <v>189</v>
      </c>
      <c r="D29" s="65"/>
    </row>
    <row r="30" spans="1:4">
      <c r="A30" s="30"/>
      <c r="B30" s="23" t="s">
        <v>37</v>
      </c>
      <c r="C30" s="51">
        <v>126</v>
      </c>
      <c r="D30" s="65"/>
    </row>
    <row r="31" spans="1:4">
      <c r="A31" s="30"/>
      <c r="B31" s="33" t="s">
        <v>38</v>
      </c>
      <c r="C31" s="51">
        <v>59</v>
      </c>
      <c r="D31" s="65"/>
    </row>
    <row r="32" spans="1:4">
      <c r="A32" s="30"/>
      <c r="B32" s="33" t="s">
        <v>39</v>
      </c>
      <c r="C32" s="51">
        <v>118</v>
      </c>
      <c r="D32" s="65"/>
    </row>
    <row r="33" ht="21" customHeight="true" spans="1:4">
      <c r="A33" s="30"/>
      <c r="B33" s="23" t="s">
        <v>40</v>
      </c>
      <c r="C33" s="51">
        <v>118</v>
      </c>
      <c r="D33" s="65"/>
    </row>
    <row r="34" spans="1:4">
      <c r="A34" s="30"/>
      <c r="B34" s="33" t="s">
        <v>41</v>
      </c>
      <c r="C34" s="51">
        <v>134</v>
      </c>
      <c r="D34" s="65"/>
    </row>
    <row r="35" spans="1:4">
      <c r="A35" s="32"/>
      <c r="B35" s="23" t="s">
        <v>42</v>
      </c>
      <c r="C35" s="51">
        <v>189</v>
      </c>
      <c r="D35" s="65"/>
    </row>
    <row r="36" ht="21" customHeight="true" spans="1:4">
      <c r="A36" s="29" t="s">
        <v>43</v>
      </c>
      <c r="B36" s="14" t="s">
        <v>44</v>
      </c>
      <c r="C36" s="18">
        <f>SUM(C37:C46)</f>
        <v>1264</v>
      </c>
      <c r="D36" s="65"/>
    </row>
    <row r="37" s="2" customFormat="true" ht="24" customHeight="true" spans="1:4">
      <c r="A37" s="30"/>
      <c r="B37" s="23" t="s">
        <v>45</v>
      </c>
      <c r="C37" s="51">
        <v>67</v>
      </c>
      <c r="D37" s="68"/>
    </row>
    <row r="38" spans="1:4">
      <c r="A38" s="30"/>
      <c r="B38" s="33" t="s">
        <v>46</v>
      </c>
      <c r="C38" s="51">
        <v>189</v>
      </c>
      <c r="D38" s="65"/>
    </row>
    <row r="39" spans="1:4">
      <c r="A39" s="30"/>
      <c r="B39" s="33" t="s">
        <v>47</v>
      </c>
      <c r="C39" s="51">
        <v>168</v>
      </c>
      <c r="D39" s="65"/>
    </row>
    <row r="40" spans="1:4">
      <c r="A40" s="30"/>
      <c r="B40" s="23" t="s">
        <v>48</v>
      </c>
      <c r="C40" s="51">
        <v>202</v>
      </c>
      <c r="D40" s="65"/>
    </row>
    <row r="41" spans="1:4">
      <c r="A41" s="30"/>
      <c r="B41" s="33" t="s">
        <v>49</v>
      </c>
      <c r="C41" s="51">
        <v>134</v>
      </c>
      <c r="D41" s="65"/>
    </row>
    <row r="42" spans="1:4">
      <c r="A42" s="30"/>
      <c r="B42" s="33" t="s">
        <v>50</v>
      </c>
      <c r="C42" s="51">
        <v>134</v>
      </c>
      <c r="D42" s="65"/>
    </row>
    <row r="43" spans="1:4">
      <c r="A43" s="30"/>
      <c r="B43" s="33" t="s">
        <v>51</v>
      </c>
      <c r="C43" s="51">
        <v>101</v>
      </c>
      <c r="D43" s="65"/>
    </row>
    <row r="44" spans="1:4">
      <c r="A44" s="30"/>
      <c r="B44" s="23" t="s">
        <v>52</v>
      </c>
      <c r="C44" s="51">
        <v>168</v>
      </c>
      <c r="D44" s="65"/>
    </row>
    <row r="45" spans="1:4">
      <c r="A45" s="30"/>
      <c r="B45" s="23" t="s">
        <v>53</v>
      </c>
      <c r="C45" s="51">
        <v>34</v>
      </c>
      <c r="D45" s="65"/>
    </row>
    <row r="46" spans="1:4">
      <c r="A46" s="32"/>
      <c r="B46" s="33" t="s">
        <v>54</v>
      </c>
      <c r="C46" s="51">
        <v>67</v>
      </c>
      <c r="D46" s="65"/>
    </row>
    <row r="47" customHeight="true" spans="1:4">
      <c r="A47" s="29" t="s">
        <v>55</v>
      </c>
      <c r="B47" s="14" t="s">
        <v>56</v>
      </c>
      <c r="C47" s="18">
        <f>SUM(C48:C56)</f>
        <v>468</v>
      </c>
      <c r="D47" s="65"/>
    </row>
    <row r="48" s="2" customFormat="true" ht="24" customHeight="true" spans="1:4">
      <c r="A48" s="34"/>
      <c r="B48" s="23" t="s">
        <v>57</v>
      </c>
      <c r="C48" s="51">
        <v>51</v>
      </c>
      <c r="D48" s="68"/>
    </row>
    <row r="49" spans="1:4">
      <c r="A49" s="30"/>
      <c r="B49" s="33" t="s">
        <v>58</v>
      </c>
      <c r="C49" s="51">
        <v>11</v>
      </c>
      <c r="D49" s="65"/>
    </row>
    <row r="50" spans="1:4">
      <c r="A50" s="30"/>
      <c r="B50" s="33" t="s">
        <v>59</v>
      </c>
      <c r="C50" s="51">
        <v>6</v>
      </c>
      <c r="D50" s="65"/>
    </row>
    <row r="51" spans="1:4">
      <c r="A51" s="30"/>
      <c r="B51" s="33" t="s">
        <v>60</v>
      </c>
      <c r="C51" s="51">
        <v>76</v>
      </c>
      <c r="D51" s="65"/>
    </row>
    <row r="52" spans="1:4">
      <c r="A52" s="30"/>
      <c r="B52" s="23" t="s">
        <v>61</v>
      </c>
      <c r="C52" s="51">
        <v>119</v>
      </c>
      <c r="D52" s="65"/>
    </row>
    <row r="53" spans="1:4">
      <c r="A53" s="30"/>
      <c r="B53" s="33" t="s">
        <v>62</v>
      </c>
      <c r="C53" s="51">
        <v>45</v>
      </c>
      <c r="D53" s="65"/>
    </row>
    <row r="54" spans="1:4">
      <c r="A54" s="30"/>
      <c r="B54" s="33" t="s">
        <v>63</v>
      </c>
      <c r="C54" s="51">
        <v>49</v>
      </c>
      <c r="D54" s="65"/>
    </row>
    <row r="55" spans="1:4">
      <c r="A55" s="30"/>
      <c r="B55" s="23" t="s">
        <v>64</v>
      </c>
      <c r="C55" s="51">
        <v>23</v>
      </c>
      <c r="D55" s="65"/>
    </row>
    <row r="56" spans="1:4">
      <c r="A56" s="32"/>
      <c r="B56" s="23" t="s">
        <v>65</v>
      </c>
      <c r="C56" s="51">
        <v>88</v>
      </c>
      <c r="D56" s="65"/>
    </row>
    <row r="57" customHeight="true" spans="1:4">
      <c r="A57" s="29" t="s">
        <v>66</v>
      </c>
      <c r="B57" s="14" t="s">
        <v>67</v>
      </c>
      <c r="C57" s="18">
        <f>SUM(C58:C66)</f>
        <v>527</v>
      </c>
      <c r="D57" s="65"/>
    </row>
    <row r="58" s="2" customFormat="true" ht="24" customHeight="true" spans="1:4">
      <c r="A58" s="34"/>
      <c r="B58" s="23" t="s">
        <v>68</v>
      </c>
      <c r="C58" s="51">
        <v>67</v>
      </c>
      <c r="D58" s="68"/>
    </row>
    <row r="59" spans="1:4">
      <c r="A59" s="30"/>
      <c r="B59" s="23" t="s">
        <v>69</v>
      </c>
      <c r="C59" s="51">
        <v>42</v>
      </c>
      <c r="D59" s="65"/>
    </row>
    <row r="60" spans="1:4">
      <c r="A60" s="30"/>
      <c r="B60" s="33" t="s">
        <v>70</v>
      </c>
      <c r="C60" s="51">
        <v>29</v>
      </c>
      <c r="D60" s="65"/>
    </row>
    <row r="61" spans="1:4">
      <c r="A61" s="30"/>
      <c r="B61" s="33" t="s">
        <v>71</v>
      </c>
      <c r="C61" s="51">
        <v>29</v>
      </c>
      <c r="D61" s="65"/>
    </row>
    <row r="62" spans="1:4">
      <c r="A62" s="30"/>
      <c r="B62" s="33" t="s">
        <v>72</v>
      </c>
      <c r="C62" s="51">
        <v>88</v>
      </c>
      <c r="D62" s="65"/>
    </row>
    <row r="63" spans="1:4">
      <c r="A63" s="30"/>
      <c r="B63" s="23" t="s">
        <v>73</v>
      </c>
      <c r="C63" s="51">
        <v>88</v>
      </c>
      <c r="D63" s="65"/>
    </row>
    <row r="64" spans="1:4">
      <c r="A64" s="30"/>
      <c r="B64" s="23" t="s">
        <v>74</v>
      </c>
      <c r="C64" s="51">
        <v>29</v>
      </c>
      <c r="D64" s="65"/>
    </row>
    <row r="65" spans="1:4">
      <c r="A65" s="30"/>
      <c r="B65" s="33" t="s">
        <v>75</v>
      </c>
      <c r="C65" s="51">
        <v>88</v>
      </c>
      <c r="D65" s="65"/>
    </row>
    <row r="66" spans="1:4">
      <c r="A66" s="32"/>
      <c r="B66" s="33" t="s">
        <v>76</v>
      </c>
      <c r="C66" s="51">
        <v>67</v>
      </c>
      <c r="D66" s="65"/>
    </row>
    <row r="67" customHeight="true" spans="1:4">
      <c r="A67" s="29" t="s">
        <v>77</v>
      </c>
      <c r="B67" s="14" t="s">
        <v>78</v>
      </c>
      <c r="C67" s="18">
        <f>SUM(C68:C70)</f>
        <v>270</v>
      </c>
      <c r="D67" s="65"/>
    </row>
    <row r="68" ht="13.5" customHeight="true" spans="1:4">
      <c r="A68" s="30"/>
      <c r="B68" s="23" t="s">
        <v>79</v>
      </c>
      <c r="C68" s="51">
        <v>33</v>
      </c>
      <c r="D68" s="65"/>
    </row>
    <row r="69" spans="1:4">
      <c r="A69" s="30"/>
      <c r="B69" s="23" t="s">
        <v>80</v>
      </c>
      <c r="C69" s="51">
        <v>112</v>
      </c>
      <c r="D69" s="65"/>
    </row>
    <row r="70" spans="1:4">
      <c r="A70" s="32"/>
      <c r="B70" s="23" t="s">
        <v>81</v>
      </c>
      <c r="C70" s="51">
        <v>125</v>
      </c>
      <c r="D70" s="65"/>
    </row>
    <row r="71" ht="20.1" customHeight="true" spans="1:4">
      <c r="A71" s="29" t="s">
        <v>82</v>
      </c>
      <c r="B71" s="14" t="s">
        <v>83</v>
      </c>
      <c r="C71" s="67">
        <f>SUM(C72:C79)</f>
        <v>424</v>
      </c>
      <c r="D71" s="65"/>
    </row>
    <row r="72" s="2" customFormat="true" ht="24" customHeight="true" spans="1:4">
      <c r="A72" s="34"/>
      <c r="B72" s="23" t="s">
        <v>84</v>
      </c>
      <c r="C72" s="51">
        <v>19</v>
      </c>
      <c r="D72" s="68"/>
    </row>
    <row r="73" spans="1:4">
      <c r="A73" s="30"/>
      <c r="B73" s="23" t="s">
        <v>85</v>
      </c>
      <c r="C73" s="51">
        <v>28</v>
      </c>
      <c r="D73" s="65"/>
    </row>
    <row r="74" spans="1:4">
      <c r="A74" s="30"/>
      <c r="B74" s="33" t="s">
        <v>86</v>
      </c>
      <c r="C74" s="51">
        <v>70</v>
      </c>
      <c r="D74" s="65"/>
    </row>
    <row r="75" spans="1:4">
      <c r="A75" s="30"/>
      <c r="B75" s="33" t="s">
        <v>87</v>
      </c>
      <c r="C75" s="51">
        <v>12</v>
      </c>
      <c r="D75" s="65"/>
    </row>
    <row r="76" spans="1:4">
      <c r="A76" s="30"/>
      <c r="B76" s="33" t="s">
        <v>88</v>
      </c>
      <c r="C76" s="51">
        <v>71</v>
      </c>
      <c r="D76" s="65"/>
    </row>
    <row r="77" spans="1:4">
      <c r="A77" s="30"/>
      <c r="B77" s="23" t="s">
        <v>89</v>
      </c>
      <c r="C77" s="51">
        <v>59</v>
      </c>
      <c r="D77" s="65"/>
    </row>
    <row r="78" spans="1:4">
      <c r="A78" s="30"/>
      <c r="B78" s="23" t="s">
        <v>90</v>
      </c>
      <c r="C78" s="51">
        <v>98</v>
      </c>
      <c r="D78" s="65"/>
    </row>
    <row r="79" spans="1:4">
      <c r="A79" s="32"/>
      <c r="B79" s="33" t="s">
        <v>91</v>
      </c>
      <c r="C79" s="51">
        <v>67</v>
      </c>
      <c r="D79" s="65"/>
    </row>
    <row r="80" customHeight="true" spans="1:4">
      <c r="A80" s="29" t="s">
        <v>92</v>
      </c>
      <c r="B80" s="14" t="s">
        <v>93</v>
      </c>
      <c r="C80" s="18">
        <f>SUM(C81:C91)</f>
        <v>818</v>
      </c>
      <c r="D80" s="65"/>
    </row>
    <row r="81" s="2" customFormat="true" ht="24" customHeight="true" spans="1:4">
      <c r="A81" s="34"/>
      <c r="B81" s="23" t="s">
        <v>94</v>
      </c>
      <c r="C81" s="51">
        <v>76</v>
      </c>
      <c r="D81" s="68"/>
    </row>
    <row r="82" spans="1:4">
      <c r="A82" s="30"/>
      <c r="B82" s="33" t="s">
        <v>95</v>
      </c>
      <c r="C82" s="51">
        <v>59</v>
      </c>
      <c r="D82" s="65"/>
    </row>
    <row r="83" spans="1:4">
      <c r="A83" s="30"/>
      <c r="B83" s="33" t="s">
        <v>96</v>
      </c>
      <c r="C83" s="51">
        <v>60</v>
      </c>
      <c r="D83" s="65"/>
    </row>
    <row r="84" spans="1:4">
      <c r="A84" s="30"/>
      <c r="B84" s="23" t="s">
        <v>97</v>
      </c>
      <c r="C84" s="51">
        <v>53</v>
      </c>
      <c r="D84" s="65"/>
    </row>
    <row r="85" spans="1:4">
      <c r="A85" s="30"/>
      <c r="B85" s="33" t="s">
        <v>98</v>
      </c>
      <c r="C85" s="51">
        <v>107</v>
      </c>
      <c r="D85" s="65"/>
    </row>
    <row r="86" spans="1:4">
      <c r="A86" s="30"/>
      <c r="B86" s="33" t="s">
        <v>99</v>
      </c>
      <c r="C86" s="51">
        <v>119</v>
      </c>
      <c r="D86" s="65"/>
    </row>
    <row r="87" spans="1:4">
      <c r="A87" s="30"/>
      <c r="B87" s="33" t="s">
        <v>100</v>
      </c>
      <c r="C87" s="51">
        <v>94</v>
      </c>
      <c r="D87" s="65"/>
    </row>
    <row r="88" spans="1:4">
      <c r="A88" s="30"/>
      <c r="B88" s="33" t="s">
        <v>101</v>
      </c>
      <c r="C88" s="51">
        <v>56</v>
      </c>
      <c r="D88" s="65"/>
    </row>
    <row r="89" spans="1:4">
      <c r="A89" s="30"/>
      <c r="B89" s="23" t="s">
        <v>102</v>
      </c>
      <c r="C89" s="51">
        <v>61</v>
      </c>
      <c r="D89" s="65"/>
    </row>
    <row r="90" spans="1:4">
      <c r="A90" s="30"/>
      <c r="B90" s="23" t="s">
        <v>103</v>
      </c>
      <c r="C90" s="51">
        <v>27</v>
      </c>
      <c r="D90" s="65"/>
    </row>
    <row r="91" spans="1:4">
      <c r="A91" s="32"/>
      <c r="B91" s="33" t="s">
        <v>104</v>
      </c>
      <c r="C91" s="51">
        <v>106</v>
      </c>
      <c r="D91" s="65"/>
    </row>
    <row r="92" s="3" customFormat="true" ht="20.1" customHeight="true" spans="1:4">
      <c r="A92" s="52" t="s">
        <v>105</v>
      </c>
      <c r="B92" s="53" t="s">
        <v>106</v>
      </c>
      <c r="C92" s="62">
        <f>SUM(C93:C104)</f>
        <v>794</v>
      </c>
      <c r="D92" s="71"/>
    </row>
    <row r="93" s="3" customFormat="true" ht="18" customHeight="true" spans="1:4">
      <c r="A93" s="56"/>
      <c r="B93" s="57" t="s">
        <v>107</v>
      </c>
      <c r="C93" s="51">
        <v>27</v>
      </c>
      <c r="D93" s="71"/>
    </row>
    <row r="94" s="3" customFormat="true" spans="1:4">
      <c r="A94" s="56"/>
      <c r="B94" s="59" t="s">
        <v>108</v>
      </c>
      <c r="C94" s="51">
        <v>31</v>
      </c>
      <c r="D94" s="71"/>
    </row>
    <row r="95" s="3" customFormat="true" spans="1:4">
      <c r="A95" s="56"/>
      <c r="B95" s="59" t="s">
        <v>109</v>
      </c>
      <c r="C95" s="51">
        <v>33</v>
      </c>
      <c r="D95" s="71"/>
    </row>
    <row r="96" s="3" customFormat="true" spans="1:4">
      <c r="A96" s="56"/>
      <c r="B96" s="57" t="s">
        <v>110</v>
      </c>
      <c r="C96" s="51">
        <v>57</v>
      </c>
      <c r="D96" s="71"/>
    </row>
    <row r="97" s="3" customFormat="true" spans="1:4">
      <c r="A97" s="56"/>
      <c r="B97" s="57" t="s">
        <v>111</v>
      </c>
      <c r="C97" s="51">
        <v>106</v>
      </c>
      <c r="D97" s="71"/>
    </row>
    <row r="98" s="3" customFormat="true" spans="1:4">
      <c r="A98" s="56"/>
      <c r="B98" s="59" t="s">
        <v>112</v>
      </c>
      <c r="C98" s="51">
        <v>118</v>
      </c>
      <c r="D98" s="71"/>
    </row>
    <row r="99" s="3" customFormat="true" spans="1:4">
      <c r="A99" s="56"/>
      <c r="B99" s="59" t="s">
        <v>113</v>
      </c>
      <c r="C99" s="51">
        <v>125</v>
      </c>
      <c r="D99" s="71"/>
    </row>
    <row r="100" s="3" customFormat="true" spans="1:4">
      <c r="A100" s="56"/>
      <c r="B100" s="59" t="s">
        <v>114</v>
      </c>
      <c r="C100" s="51">
        <v>57</v>
      </c>
      <c r="D100" s="71"/>
    </row>
    <row r="101" s="3" customFormat="true" spans="1:4">
      <c r="A101" s="56"/>
      <c r="B101" s="59" t="s">
        <v>115</v>
      </c>
      <c r="C101" s="51">
        <v>48</v>
      </c>
      <c r="D101" s="71"/>
    </row>
    <row r="102" s="3" customFormat="true" spans="1:4">
      <c r="A102" s="56"/>
      <c r="B102" s="59" t="s">
        <v>116</v>
      </c>
      <c r="C102" s="51">
        <v>64</v>
      </c>
      <c r="D102" s="71"/>
    </row>
    <row r="103" s="3" customFormat="true" spans="1:4">
      <c r="A103" s="56"/>
      <c r="B103" s="59" t="s">
        <v>117</v>
      </c>
      <c r="C103" s="51">
        <v>64</v>
      </c>
      <c r="D103" s="71"/>
    </row>
    <row r="104" s="3" customFormat="true" spans="1:4">
      <c r="A104" s="61"/>
      <c r="B104" s="59" t="s">
        <v>118</v>
      </c>
      <c r="C104" s="51">
        <v>64</v>
      </c>
      <c r="D104" s="71"/>
    </row>
    <row r="105" ht="21.95" customHeight="true" spans="1:4">
      <c r="A105" s="29" t="s">
        <v>119</v>
      </c>
      <c r="B105" s="14" t="s">
        <v>120</v>
      </c>
      <c r="C105" s="18">
        <f>SUM(C106:C112)</f>
        <v>504</v>
      </c>
      <c r="D105" s="65"/>
    </row>
    <row r="106" ht="24" customHeight="true" spans="1:4">
      <c r="A106" s="30"/>
      <c r="B106" s="33" t="s">
        <v>121</v>
      </c>
      <c r="C106" s="51">
        <v>24</v>
      </c>
      <c r="D106" s="65"/>
    </row>
    <row r="107" ht="24" customHeight="true" spans="1:4">
      <c r="A107" s="30"/>
      <c r="B107" s="33" t="s">
        <v>122</v>
      </c>
      <c r="C107" s="51">
        <v>3</v>
      </c>
      <c r="D107" s="65"/>
    </row>
    <row r="108" spans="1:4">
      <c r="A108" s="30"/>
      <c r="B108" s="33" t="s">
        <v>123</v>
      </c>
      <c r="C108" s="51">
        <v>28</v>
      </c>
      <c r="D108" s="65"/>
    </row>
    <row r="109" spans="1:4">
      <c r="A109" s="30"/>
      <c r="B109" s="23" t="s">
        <v>124</v>
      </c>
      <c r="C109" s="51">
        <v>108</v>
      </c>
      <c r="D109" s="65"/>
    </row>
    <row r="110" spans="1:4">
      <c r="A110" s="30"/>
      <c r="B110" s="33" t="s">
        <v>125</v>
      </c>
      <c r="C110" s="51">
        <v>47</v>
      </c>
      <c r="D110" s="65"/>
    </row>
    <row r="111" spans="1:4">
      <c r="A111" s="30"/>
      <c r="B111" s="23" t="s">
        <v>126</v>
      </c>
      <c r="C111" s="51">
        <v>105</v>
      </c>
      <c r="D111" s="65"/>
    </row>
    <row r="112" spans="1:4">
      <c r="A112" s="32"/>
      <c r="B112" s="23" t="s">
        <v>127</v>
      </c>
      <c r="C112" s="51">
        <v>189</v>
      </c>
      <c r="D112" s="65"/>
    </row>
    <row r="113" customHeight="true" spans="1:4">
      <c r="A113" s="29" t="s">
        <v>128</v>
      </c>
      <c r="B113" s="14" t="s">
        <v>129</v>
      </c>
      <c r="C113" s="18">
        <f>SUM(C114:C127)</f>
        <v>712</v>
      </c>
      <c r="D113" s="65"/>
    </row>
    <row r="114" s="2" customFormat="true" ht="24" customHeight="true" spans="1:6">
      <c r="A114" s="34"/>
      <c r="B114" s="23" t="s">
        <v>130</v>
      </c>
      <c r="C114" s="51">
        <v>19</v>
      </c>
      <c r="D114" s="68"/>
      <c r="F114" s="4"/>
    </row>
    <row r="115" spans="1:4">
      <c r="A115" s="30"/>
      <c r="B115" s="33" t="s">
        <v>131</v>
      </c>
      <c r="C115" s="51">
        <v>27</v>
      </c>
      <c r="D115" s="65"/>
    </row>
    <row r="116" spans="1:4">
      <c r="A116" s="30"/>
      <c r="B116" s="33" t="s">
        <v>132</v>
      </c>
      <c r="C116" s="51">
        <v>62</v>
      </c>
      <c r="D116" s="65"/>
    </row>
    <row r="117" spans="1:4">
      <c r="A117" s="30"/>
      <c r="B117" s="33" t="s">
        <v>133</v>
      </c>
      <c r="C117" s="51">
        <v>63</v>
      </c>
      <c r="D117" s="65"/>
    </row>
    <row r="118" spans="1:4">
      <c r="A118" s="30"/>
      <c r="B118" s="33" t="s">
        <v>134</v>
      </c>
      <c r="C118" s="51">
        <v>65</v>
      </c>
      <c r="D118" s="65"/>
    </row>
    <row r="119" spans="1:4">
      <c r="A119" s="30"/>
      <c r="B119" s="33" t="s">
        <v>135</v>
      </c>
      <c r="C119" s="51">
        <v>66</v>
      </c>
      <c r="D119" s="65"/>
    </row>
    <row r="120" spans="1:4">
      <c r="A120" s="30"/>
      <c r="B120" s="33" t="s">
        <v>136</v>
      </c>
      <c r="C120" s="51">
        <v>50</v>
      </c>
      <c r="D120" s="65"/>
    </row>
    <row r="121" spans="1:4">
      <c r="A121" s="30"/>
      <c r="B121" s="23" t="s">
        <v>137</v>
      </c>
      <c r="C121" s="51">
        <v>61</v>
      </c>
      <c r="D121" s="65"/>
    </row>
    <row r="122" spans="1:4">
      <c r="A122" s="30"/>
      <c r="B122" s="23" t="s">
        <v>138</v>
      </c>
      <c r="C122" s="51">
        <v>60</v>
      </c>
      <c r="D122" s="65"/>
    </row>
    <row r="123" spans="1:4">
      <c r="A123" s="30"/>
      <c r="B123" s="33" t="s">
        <v>139</v>
      </c>
      <c r="C123" s="51">
        <v>46</v>
      </c>
      <c r="D123" s="65"/>
    </row>
    <row r="124" spans="1:4">
      <c r="A124" s="30"/>
      <c r="B124" s="33" t="s">
        <v>140</v>
      </c>
      <c r="C124" s="51">
        <v>13</v>
      </c>
      <c r="D124" s="65"/>
    </row>
    <row r="125" spans="1:4">
      <c r="A125" s="30"/>
      <c r="B125" s="23" t="s">
        <v>141</v>
      </c>
      <c r="C125" s="51">
        <v>58</v>
      </c>
      <c r="D125" s="65"/>
    </row>
    <row r="126" spans="1:4">
      <c r="A126" s="30"/>
      <c r="B126" s="33" t="s">
        <v>142</v>
      </c>
      <c r="C126" s="51">
        <v>61</v>
      </c>
      <c r="D126" s="65"/>
    </row>
    <row r="127" spans="1:4">
      <c r="A127" s="32"/>
      <c r="B127" s="33" t="s">
        <v>143</v>
      </c>
      <c r="C127" s="51">
        <v>61</v>
      </c>
      <c r="D127" s="65"/>
    </row>
    <row r="128" ht="24" customHeight="true" spans="1:4">
      <c r="A128" s="72" t="s">
        <v>144</v>
      </c>
      <c r="B128" s="14" t="s">
        <v>145</v>
      </c>
      <c r="C128" s="18">
        <f>SUM(C129:C136)</f>
        <v>378</v>
      </c>
      <c r="D128" s="65"/>
    </row>
    <row r="129" spans="1:4">
      <c r="A129" s="73"/>
      <c r="B129" s="23" t="s">
        <v>146</v>
      </c>
      <c r="C129" s="51">
        <v>63</v>
      </c>
      <c r="D129" s="65"/>
    </row>
    <row r="130" spans="1:4">
      <c r="A130" s="73"/>
      <c r="B130" s="33" t="s">
        <v>147</v>
      </c>
      <c r="C130" s="51">
        <v>45</v>
      </c>
      <c r="D130" s="65"/>
    </row>
    <row r="131" spans="1:4">
      <c r="A131" s="73"/>
      <c r="B131" s="33" t="s">
        <v>148</v>
      </c>
      <c r="C131" s="51">
        <v>63</v>
      </c>
      <c r="D131" s="65"/>
    </row>
    <row r="132" spans="1:4">
      <c r="A132" s="73"/>
      <c r="B132" s="23" t="s">
        <v>149</v>
      </c>
      <c r="C132" s="51">
        <v>32</v>
      </c>
      <c r="D132" s="65"/>
    </row>
    <row r="133" spans="1:4">
      <c r="A133" s="73"/>
      <c r="B133" s="23" t="s">
        <v>150</v>
      </c>
      <c r="C133" s="51">
        <v>32</v>
      </c>
      <c r="D133" s="65"/>
    </row>
    <row r="134" spans="1:4">
      <c r="A134" s="73"/>
      <c r="B134" s="33" t="s">
        <v>151</v>
      </c>
      <c r="C134" s="51">
        <v>17</v>
      </c>
      <c r="D134" s="65"/>
    </row>
    <row r="135" spans="1:4">
      <c r="A135" s="73"/>
      <c r="B135" s="33" t="s">
        <v>152</v>
      </c>
      <c r="C135" s="51">
        <v>62</v>
      </c>
      <c r="D135" s="65"/>
    </row>
    <row r="136" spans="1:4">
      <c r="A136" s="74"/>
      <c r="B136" s="33" t="s">
        <v>153</v>
      </c>
      <c r="C136" s="51">
        <v>64</v>
      </c>
      <c r="D136" s="65"/>
    </row>
    <row r="138" hidden="true"/>
  </sheetData>
  <mergeCells count="16">
    <mergeCell ref="A2:D2"/>
    <mergeCell ref="A4:B4"/>
    <mergeCell ref="A5:A14"/>
    <mergeCell ref="A15:A21"/>
    <mergeCell ref="A22:A25"/>
    <mergeCell ref="A26:A35"/>
    <mergeCell ref="A36:A46"/>
    <mergeCell ref="A47:A56"/>
    <mergeCell ref="A57:A66"/>
    <mergeCell ref="A67:A70"/>
    <mergeCell ref="A71:A79"/>
    <mergeCell ref="A80:A91"/>
    <mergeCell ref="A92:A104"/>
    <mergeCell ref="A105:A112"/>
    <mergeCell ref="A113:A127"/>
    <mergeCell ref="A128:A136"/>
  </mergeCells>
  <printOptions horizontalCentered="true"/>
  <pageMargins left="0.354166666666667" right="0.354166666666667" top="0.590277777777778" bottom="0.590277777777778" header="0.511805555555556" footer="0.511805555555556"/>
  <pageSetup paperSize="9" fitToHeight="0" orientation="portrait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39"/>
  <sheetViews>
    <sheetView workbookViewId="0">
      <selection activeCell="O14" sqref="O14"/>
    </sheetView>
  </sheetViews>
  <sheetFormatPr defaultColWidth="9" defaultRowHeight="14.25"/>
  <cols>
    <col min="1" max="1" width="9" style="4"/>
    <col min="2" max="2" width="12.5" style="5" customWidth="true"/>
    <col min="3" max="3" width="8.625" style="6" customWidth="true"/>
    <col min="4" max="4" width="10.25" style="6" customWidth="true"/>
    <col min="5" max="5" width="6.125" style="6" customWidth="true"/>
    <col min="6" max="6" width="5.75" style="6" customWidth="true"/>
    <col min="7" max="7" width="5.375" style="6" customWidth="true"/>
    <col min="8" max="8" width="5.25" style="6" customWidth="true"/>
    <col min="9" max="9" width="11.25" style="6" customWidth="true"/>
    <col min="10" max="10" width="10.125" style="4" customWidth="true" outlineLevel="1"/>
    <col min="11" max="11" width="9.625" style="7" customWidth="true" outlineLevel="1"/>
    <col min="12" max="12" width="8.25" style="4" customWidth="true" outlineLevel="1"/>
    <col min="13" max="13" width="8" style="8" customWidth="true"/>
    <col min="14" max="197" width="9" style="4"/>
    <col min="198" max="198" width="11.125" style="4" customWidth="true"/>
    <col min="199" max="199" width="10.125" style="4" customWidth="true"/>
    <col min="200" max="200" width="6.25" style="4" customWidth="true"/>
    <col min="201" max="201" width="6.5" style="4" customWidth="true"/>
    <col min="202" max="202" width="4.875" style="4" customWidth="true"/>
    <col min="203" max="203" width="4.75" style="4" customWidth="true"/>
    <col min="204" max="204" width="8.375" style="4" customWidth="true"/>
    <col min="205" max="205" width="6.25" style="4" customWidth="true"/>
    <col min="206" max="206" width="6.375" style="4" customWidth="true"/>
    <col min="207" max="207" width="4.5" style="4" customWidth="true"/>
    <col min="208" max="208" width="5.375" style="4" customWidth="true"/>
    <col min="209" max="209" width="9" style="4" hidden="true" customWidth="true"/>
    <col min="210" max="210" width="4.125" style="4" customWidth="true"/>
    <col min="211" max="211" width="4.75" style="4" customWidth="true"/>
    <col min="212" max="212" width="9" style="4" hidden="true" customWidth="true"/>
    <col min="213" max="218" width="4.375" style="4" customWidth="true"/>
    <col min="219" max="219" width="8" style="4" customWidth="true"/>
    <col min="220" max="221" width="6.75" style="4" customWidth="true"/>
    <col min="222" max="222" width="7.75" style="4" customWidth="true"/>
    <col min="223" max="224" width="6.75" style="4" customWidth="true"/>
    <col min="225" max="225" width="5.875" style="4" customWidth="true"/>
    <col min="226" max="226" width="8.25" style="4" customWidth="true"/>
    <col min="227" max="227" width="7" style="4" customWidth="true"/>
    <col min="228" max="228" width="5.25" style="4" customWidth="true"/>
    <col min="229" max="229" width="4.625" style="4" customWidth="true"/>
    <col min="230" max="230" width="5.375" style="4" customWidth="true"/>
    <col min="231" max="231" width="6.75" style="4" customWidth="true"/>
    <col min="232" max="232" width="6.5" style="4" customWidth="true"/>
    <col min="233" max="234" width="7" style="4" customWidth="true"/>
    <col min="235" max="237" width="9" style="4" hidden="true" customWidth="true"/>
    <col min="238" max="453" width="9" style="4"/>
    <col min="454" max="454" width="11.125" style="4" customWidth="true"/>
    <col min="455" max="455" width="10.125" style="4" customWidth="true"/>
    <col min="456" max="456" width="6.25" style="4" customWidth="true"/>
    <col min="457" max="457" width="6.5" style="4" customWidth="true"/>
    <col min="458" max="458" width="4.875" style="4" customWidth="true"/>
    <col min="459" max="459" width="4.75" style="4" customWidth="true"/>
    <col min="460" max="460" width="8.375" style="4" customWidth="true"/>
    <col min="461" max="461" width="6.25" style="4" customWidth="true"/>
    <col min="462" max="462" width="6.375" style="4" customWidth="true"/>
    <col min="463" max="463" width="4.5" style="4" customWidth="true"/>
    <col min="464" max="464" width="5.375" style="4" customWidth="true"/>
    <col min="465" max="465" width="9" style="4" hidden="true" customWidth="true"/>
    <col min="466" max="466" width="4.125" style="4" customWidth="true"/>
    <col min="467" max="467" width="4.75" style="4" customWidth="true"/>
    <col min="468" max="468" width="9" style="4" hidden="true" customWidth="true"/>
    <col min="469" max="474" width="4.375" style="4" customWidth="true"/>
    <col min="475" max="475" width="8" style="4" customWidth="true"/>
    <col min="476" max="477" width="6.75" style="4" customWidth="true"/>
    <col min="478" max="478" width="7.75" style="4" customWidth="true"/>
    <col min="479" max="480" width="6.75" style="4" customWidth="true"/>
    <col min="481" max="481" width="5.875" style="4" customWidth="true"/>
    <col min="482" max="482" width="8.25" style="4" customWidth="true"/>
    <col min="483" max="483" width="7" style="4" customWidth="true"/>
    <col min="484" max="484" width="5.25" style="4" customWidth="true"/>
    <col min="485" max="485" width="4.625" style="4" customWidth="true"/>
    <col min="486" max="486" width="5.375" style="4" customWidth="true"/>
    <col min="487" max="487" width="6.75" style="4" customWidth="true"/>
    <col min="488" max="488" width="6.5" style="4" customWidth="true"/>
    <col min="489" max="490" width="7" style="4" customWidth="true"/>
    <col min="491" max="493" width="9" style="4" hidden="true" customWidth="true"/>
    <col min="494" max="709" width="9" style="4"/>
    <col min="710" max="710" width="11.125" style="4" customWidth="true"/>
    <col min="711" max="711" width="10.125" style="4" customWidth="true"/>
    <col min="712" max="712" width="6.25" style="4" customWidth="true"/>
    <col min="713" max="713" width="6.5" style="4" customWidth="true"/>
    <col min="714" max="714" width="4.875" style="4" customWidth="true"/>
    <col min="715" max="715" width="4.75" style="4" customWidth="true"/>
    <col min="716" max="716" width="8.375" style="4" customWidth="true"/>
    <col min="717" max="717" width="6.25" style="4" customWidth="true"/>
    <col min="718" max="718" width="6.375" style="4" customWidth="true"/>
    <col min="719" max="719" width="4.5" style="4" customWidth="true"/>
    <col min="720" max="720" width="5.375" style="4" customWidth="true"/>
    <col min="721" max="721" width="9" style="4" hidden="true" customWidth="true"/>
    <col min="722" max="722" width="4.125" style="4" customWidth="true"/>
    <col min="723" max="723" width="4.75" style="4" customWidth="true"/>
    <col min="724" max="724" width="9" style="4" hidden="true" customWidth="true"/>
    <col min="725" max="730" width="4.375" style="4" customWidth="true"/>
    <col min="731" max="731" width="8" style="4" customWidth="true"/>
    <col min="732" max="733" width="6.75" style="4" customWidth="true"/>
    <col min="734" max="734" width="7.75" style="4" customWidth="true"/>
    <col min="735" max="736" width="6.75" style="4" customWidth="true"/>
    <col min="737" max="737" width="5.875" style="4" customWidth="true"/>
    <col min="738" max="738" width="8.25" style="4" customWidth="true"/>
    <col min="739" max="739" width="7" style="4" customWidth="true"/>
    <col min="740" max="740" width="5.25" style="4" customWidth="true"/>
    <col min="741" max="741" width="4.625" style="4" customWidth="true"/>
    <col min="742" max="742" width="5.375" style="4" customWidth="true"/>
    <col min="743" max="743" width="6.75" style="4" customWidth="true"/>
    <col min="744" max="744" width="6.5" style="4" customWidth="true"/>
    <col min="745" max="746" width="7" style="4" customWidth="true"/>
    <col min="747" max="749" width="9" style="4" hidden="true" customWidth="true"/>
    <col min="750" max="965" width="9" style="4"/>
    <col min="966" max="966" width="11.125" style="4" customWidth="true"/>
    <col min="967" max="967" width="10.125" style="4" customWidth="true"/>
    <col min="968" max="968" width="6.25" style="4" customWidth="true"/>
    <col min="969" max="969" width="6.5" style="4" customWidth="true"/>
    <col min="970" max="970" width="4.875" style="4" customWidth="true"/>
    <col min="971" max="971" width="4.75" style="4" customWidth="true"/>
    <col min="972" max="972" width="8.375" style="4" customWidth="true"/>
    <col min="973" max="973" width="6.25" style="4" customWidth="true"/>
    <col min="974" max="974" width="6.375" style="4" customWidth="true"/>
    <col min="975" max="975" width="4.5" style="4" customWidth="true"/>
    <col min="976" max="976" width="5.375" style="4" customWidth="true"/>
    <col min="977" max="977" width="9" style="4" hidden="true" customWidth="true"/>
    <col min="978" max="978" width="4.125" style="4" customWidth="true"/>
    <col min="979" max="979" width="4.75" style="4" customWidth="true"/>
    <col min="980" max="980" width="9" style="4" hidden="true" customWidth="true"/>
    <col min="981" max="986" width="4.375" style="4" customWidth="true"/>
    <col min="987" max="987" width="8" style="4" customWidth="true"/>
    <col min="988" max="989" width="6.75" style="4" customWidth="true"/>
    <col min="990" max="990" width="7.75" style="4" customWidth="true"/>
    <col min="991" max="992" width="6.75" style="4" customWidth="true"/>
    <col min="993" max="993" width="5.875" style="4" customWidth="true"/>
    <col min="994" max="994" width="8.25" style="4" customWidth="true"/>
    <col min="995" max="995" width="7" style="4" customWidth="true"/>
    <col min="996" max="996" width="5.25" style="4" customWidth="true"/>
    <col min="997" max="997" width="4.625" style="4" customWidth="true"/>
    <col min="998" max="998" width="5.375" style="4" customWidth="true"/>
    <col min="999" max="999" width="6.75" style="4" customWidth="true"/>
    <col min="1000" max="1000" width="6.5" style="4" customWidth="true"/>
    <col min="1001" max="1002" width="7" style="4" customWidth="true"/>
    <col min="1003" max="1005" width="9" style="4" hidden="true" customWidth="true"/>
    <col min="1006" max="1221" width="9" style="4"/>
    <col min="1222" max="1222" width="11.125" style="4" customWidth="true"/>
    <col min="1223" max="1223" width="10.125" style="4" customWidth="true"/>
    <col min="1224" max="1224" width="6.25" style="4" customWidth="true"/>
    <col min="1225" max="1225" width="6.5" style="4" customWidth="true"/>
    <col min="1226" max="1226" width="4.875" style="4" customWidth="true"/>
    <col min="1227" max="1227" width="4.75" style="4" customWidth="true"/>
    <col min="1228" max="1228" width="8.375" style="4" customWidth="true"/>
    <col min="1229" max="1229" width="6.25" style="4" customWidth="true"/>
    <col min="1230" max="1230" width="6.375" style="4" customWidth="true"/>
    <col min="1231" max="1231" width="4.5" style="4" customWidth="true"/>
    <col min="1232" max="1232" width="5.375" style="4" customWidth="true"/>
    <col min="1233" max="1233" width="9" style="4" hidden="true" customWidth="true"/>
    <col min="1234" max="1234" width="4.125" style="4" customWidth="true"/>
    <col min="1235" max="1235" width="4.75" style="4" customWidth="true"/>
    <col min="1236" max="1236" width="9" style="4" hidden="true" customWidth="true"/>
    <col min="1237" max="1242" width="4.375" style="4" customWidth="true"/>
    <col min="1243" max="1243" width="8" style="4" customWidth="true"/>
    <col min="1244" max="1245" width="6.75" style="4" customWidth="true"/>
    <col min="1246" max="1246" width="7.75" style="4" customWidth="true"/>
    <col min="1247" max="1248" width="6.75" style="4" customWidth="true"/>
    <col min="1249" max="1249" width="5.875" style="4" customWidth="true"/>
    <col min="1250" max="1250" width="8.25" style="4" customWidth="true"/>
    <col min="1251" max="1251" width="7" style="4" customWidth="true"/>
    <col min="1252" max="1252" width="5.25" style="4" customWidth="true"/>
    <col min="1253" max="1253" width="4.625" style="4" customWidth="true"/>
    <col min="1254" max="1254" width="5.375" style="4" customWidth="true"/>
    <col min="1255" max="1255" width="6.75" style="4" customWidth="true"/>
    <col min="1256" max="1256" width="6.5" style="4" customWidth="true"/>
    <col min="1257" max="1258" width="7" style="4" customWidth="true"/>
    <col min="1259" max="1261" width="9" style="4" hidden="true" customWidth="true"/>
    <col min="1262" max="1477" width="9" style="4"/>
    <col min="1478" max="1478" width="11.125" style="4" customWidth="true"/>
    <col min="1479" max="1479" width="10.125" style="4" customWidth="true"/>
    <col min="1480" max="1480" width="6.25" style="4" customWidth="true"/>
    <col min="1481" max="1481" width="6.5" style="4" customWidth="true"/>
    <col min="1482" max="1482" width="4.875" style="4" customWidth="true"/>
    <col min="1483" max="1483" width="4.75" style="4" customWidth="true"/>
    <col min="1484" max="1484" width="8.375" style="4" customWidth="true"/>
    <col min="1485" max="1485" width="6.25" style="4" customWidth="true"/>
    <col min="1486" max="1486" width="6.375" style="4" customWidth="true"/>
    <col min="1487" max="1487" width="4.5" style="4" customWidth="true"/>
    <col min="1488" max="1488" width="5.375" style="4" customWidth="true"/>
    <col min="1489" max="1489" width="9" style="4" hidden="true" customWidth="true"/>
    <col min="1490" max="1490" width="4.125" style="4" customWidth="true"/>
    <col min="1491" max="1491" width="4.75" style="4" customWidth="true"/>
    <col min="1492" max="1492" width="9" style="4" hidden="true" customWidth="true"/>
    <col min="1493" max="1498" width="4.375" style="4" customWidth="true"/>
    <col min="1499" max="1499" width="8" style="4" customWidth="true"/>
    <col min="1500" max="1501" width="6.75" style="4" customWidth="true"/>
    <col min="1502" max="1502" width="7.75" style="4" customWidth="true"/>
    <col min="1503" max="1504" width="6.75" style="4" customWidth="true"/>
    <col min="1505" max="1505" width="5.875" style="4" customWidth="true"/>
    <col min="1506" max="1506" width="8.25" style="4" customWidth="true"/>
    <col min="1507" max="1507" width="7" style="4" customWidth="true"/>
    <col min="1508" max="1508" width="5.25" style="4" customWidth="true"/>
    <col min="1509" max="1509" width="4.625" style="4" customWidth="true"/>
    <col min="1510" max="1510" width="5.375" style="4" customWidth="true"/>
    <col min="1511" max="1511" width="6.75" style="4" customWidth="true"/>
    <col min="1512" max="1512" width="6.5" style="4" customWidth="true"/>
    <col min="1513" max="1514" width="7" style="4" customWidth="true"/>
    <col min="1515" max="1517" width="9" style="4" hidden="true" customWidth="true"/>
    <col min="1518" max="1733" width="9" style="4"/>
    <col min="1734" max="1734" width="11.125" style="4" customWidth="true"/>
    <col min="1735" max="1735" width="10.125" style="4" customWidth="true"/>
    <col min="1736" max="1736" width="6.25" style="4" customWidth="true"/>
    <col min="1737" max="1737" width="6.5" style="4" customWidth="true"/>
    <col min="1738" max="1738" width="4.875" style="4" customWidth="true"/>
    <col min="1739" max="1739" width="4.75" style="4" customWidth="true"/>
    <col min="1740" max="1740" width="8.375" style="4" customWidth="true"/>
    <col min="1741" max="1741" width="6.25" style="4" customWidth="true"/>
    <col min="1742" max="1742" width="6.375" style="4" customWidth="true"/>
    <col min="1743" max="1743" width="4.5" style="4" customWidth="true"/>
    <col min="1744" max="1744" width="5.375" style="4" customWidth="true"/>
    <col min="1745" max="1745" width="9" style="4" hidden="true" customWidth="true"/>
    <col min="1746" max="1746" width="4.125" style="4" customWidth="true"/>
    <col min="1747" max="1747" width="4.75" style="4" customWidth="true"/>
    <col min="1748" max="1748" width="9" style="4" hidden="true" customWidth="true"/>
    <col min="1749" max="1754" width="4.375" style="4" customWidth="true"/>
    <col min="1755" max="1755" width="8" style="4" customWidth="true"/>
    <col min="1756" max="1757" width="6.75" style="4" customWidth="true"/>
    <col min="1758" max="1758" width="7.75" style="4" customWidth="true"/>
    <col min="1759" max="1760" width="6.75" style="4" customWidth="true"/>
    <col min="1761" max="1761" width="5.875" style="4" customWidth="true"/>
    <col min="1762" max="1762" width="8.25" style="4" customWidth="true"/>
    <col min="1763" max="1763" width="7" style="4" customWidth="true"/>
    <col min="1764" max="1764" width="5.25" style="4" customWidth="true"/>
    <col min="1765" max="1765" width="4.625" style="4" customWidth="true"/>
    <col min="1766" max="1766" width="5.375" style="4" customWidth="true"/>
    <col min="1767" max="1767" width="6.75" style="4" customWidth="true"/>
    <col min="1768" max="1768" width="6.5" style="4" customWidth="true"/>
    <col min="1769" max="1770" width="7" style="4" customWidth="true"/>
    <col min="1771" max="1773" width="9" style="4" hidden="true" customWidth="true"/>
    <col min="1774" max="1989" width="9" style="4"/>
    <col min="1990" max="1990" width="11.125" style="4" customWidth="true"/>
    <col min="1991" max="1991" width="10.125" style="4" customWidth="true"/>
    <col min="1992" max="1992" width="6.25" style="4" customWidth="true"/>
    <col min="1993" max="1993" width="6.5" style="4" customWidth="true"/>
    <col min="1994" max="1994" width="4.875" style="4" customWidth="true"/>
    <col min="1995" max="1995" width="4.75" style="4" customWidth="true"/>
    <col min="1996" max="1996" width="8.375" style="4" customWidth="true"/>
    <col min="1997" max="1997" width="6.25" style="4" customWidth="true"/>
    <col min="1998" max="1998" width="6.375" style="4" customWidth="true"/>
    <col min="1999" max="1999" width="4.5" style="4" customWidth="true"/>
    <col min="2000" max="2000" width="5.375" style="4" customWidth="true"/>
    <col min="2001" max="2001" width="9" style="4" hidden="true" customWidth="true"/>
    <col min="2002" max="2002" width="4.125" style="4" customWidth="true"/>
    <col min="2003" max="2003" width="4.75" style="4" customWidth="true"/>
    <col min="2004" max="2004" width="9" style="4" hidden="true" customWidth="true"/>
    <col min="2005" max="2010" width="4.375" style="4" customWidth="true"/>
    <col min="2011" max="2011" width="8" style="4" customWidth="true"/>
    <col min="2012" max="2013" width="6.75" style="4" customWidth="true"/>
    <col min="2014" max="2014" width="7.75" style="4" customWidth="true"/>
    <col min="2015" max="2016" width="6.75" style="4" customWidth="true"/>
    <col min="2017" max="2017" width="5.875" style="4" customWidth="true"/>
    <col min="2018" max="2018" width="8.25" style="4" customWidth="true"/>
    <col min="2019" max="2019" width="7" style="4" customWidth="true"/>
    <col min="2020" max="2020" width="5.25" style="4" customWidth="true"/>
    <col min="2021" max="2021" width="4.625" style="4" customWidth="true"/>
    <col min="2022" max="2022" width="5.375" style="4" customWidth="true"/>
    <col min="2023" max="2023" width="6.75" style="4" customWidth="true"/>
    <col min="2024" max="2024" width="6.5" style="4" customWidth="true"/>
    <col min="2025" max="2026" width="7" style="4" customWidth="true"/>
    <col min="2027" max="2029" width="9" style="4" hidden="true" customWidth="true"/>
    <col min="2030" max="2245" width="9" style="4"/>
    <col min="2246" max="2246" width="11.125" style="4" customWidth="true"/>
    <col min="2247" max="2247" width="10.125" style="4" customWidth="true"/>
    <col min="2248" max="2248" width="6.25" style="4" customWidth="true"/>
    <col min="2249" max="2249" width="6.5" style="4" customWidth="true"/>
    <col min="2250" max="2250" width="4.875" style="4" customWidth="true"/>
    <col min="2251" max="2251" width="4.75" style="4" customWidth="true"/>
    <col min="2252" max="2252" width="8.375" style="4" customWidth="true"/>
    <col min="2253" max="2253" width="6.25" style="4" customWidth="true"/>
    <col min="2254" max="2254" width="6.375" style="4" customWidth="true"/>
    <col min="2255" max="2255" width="4.5" style="4" customWidth="true"/>
    <col min="2256" max="2256" width="5.375" style="4" customWidth="true"/>
    <col min="2257" max="2257" width="9" style="4" hidden="true" customWidth="true"/>
    <col min="2258" max="2258" width="4.125" style="4" customWidth="true"/>
    <col min="2259" max="2259" width="4.75" style="4" customWidth="true"/>
    <col min="2260" max="2260" width="9" style="4" hidden="true" customWidth="true"/>
    <col min="2261" max="2266" width="4.375" style="4" customWidth="true"/>
    <col min="2267" max="2267" width="8" style="4" customWidth="true"/>
    <col min="2268" max="2269" width="6.75" style="4" customWidth="true"/>
    <col min="2270" max="2270" width="7.75" style="4" customWidth="true"/>
    <col min="2271" max="2272" width="6.75" style="4" customWidth="true"/>
    <col min="2273" max="2273" width="5.875" style="4" customWidth="true"/>
    <col min="2274" max="2274" width="8.25" style="4" customWidth="true"/>
    <col min="2275" max="2275" width="7" style="4" customWidth="true"/>
    <col min="2276" max="2276" width="5.25" style="4" customWidth="true"/>
    <col min="2277" max="2277" width="4.625" style="4" customWidth="true"/>
    <col min="2278" max="2278" width="5.375" style="4" customWidth="true"/>
    <col min="2279" max="2279" width="6.75" style="4" customWidth="true"/>
    <col min="2280" max="2280" width="6.5" style="4" customWidth="true"/>
    <col min="2281" max="2282" width="7" style="4" customWidth="true"/>
    <col min="2283" max="2285" width="9" style="4" hidden="true" customWidth="true"/>
    <col min="2286" max="2501" width="9" style="4"/>
    <col min="2502" max="2502" width="11.125" style="4" customWidth="true"/>
    <col min="2503" max="2503" width="10.125" style="4" customWidth="true"/>
    <col min="2504" max="2504" width="6.25" style="4" customWidth="true"/>
    <col min="2505" max="2505" width="6.5" style="4" customWidth="true"/>
    <col min="2506" max="2506" width="4.875" style="4" customWidth="true"/>
    <col min="2507" max="2507" width="4.75" style="4" customWidth="true"/>
    <col min="2508" max="2508" width="8.375" style="4" customWidth="true"/>
    <col min="2509" max="2509" width="6.25" style="4" customWidth="true"/>
    <col min="2510" max="2510" width="6.375" style="4" customWidth="true"/>
    <col min="2511" max="2511" width="4.5" style="4" customWidth="true"/>
    <col min="2512" max="2512" width="5.375" style="4" customWidth="true"/>
    <col min="2513" max="2513" width="9" style="4" hidden="true" customWidth="true"/>
    <col min="2514" max="2514" width="4.125" style="4" customWidth="true"/>
    <col min="2515" max="2515" width="4.75" style="4" customWidth="true"/>
    <col min="2516" max="2516" width="9" style="4" hidden="true" customWidth="true"/>
    <col min="2517" max="2522" width="4.375" style="4" customWidth="true"/>
    <col min="2523" max="2523" width="8" style="4" customWidth="true"/>
    <col min="2524" max="2525" width="6.75" style="4" customWidth="true"/>
    <col min="2526" max="2526" width="7.75" style="4" customWidth="true"/>
    <col min="2527" max="2528" width="6.75" style="4" customWidth="true"/>
    <col min="2529" max="2529" width="5.875" style="4" customWidth="true"/>
    <col min="2530" max="2530" width="8.25" style="4" customWidth="true"/>
    <col min="2531" max="2531" width="7" style="4" customWidth="true"/>
    <col min="2532" max="2532" width="5.25" style="4" customWidth="true"/>
    <col min="2533" max="2533" width="4.625" style="4" customWidth="true"/>
    <col min="2534" max="2534" width="5.375" style="4" customWidth="true"/>
    <col min="2535" max="2535" width="6.75" style="4" customWidth="true"/>
    <col min="2536" max="2536" width="6.5" style="4" customWidth="true"/>
    <col min="2537" max="2538" width="7" style="4" customWidth="true"/>
    <col min="2539" max="2541" width="9" style="4" hidden="true" customWidth="true"/>
    <col min="2542" max="2757" width="9" style="4"/>
    <col min="2758" max="2758" width="11.125" style="4" customWidth="true"/>
    <col min="2759" max="2759" width="10.125" style="4" customWidth="true"/>
    <col min="2760" max="2760" width="6.25" style="4" customWidth="true"/>
    <col min="2761" max="2761" width="6.5" style="4" customWidth="true"/>
    <col min="2762" max="2762" width="4.875" style="4" customWidth="true"/>
    <col min="2763" max="2763" width="4.75" style="4" customWidth="true"/>
    <col min="2764" max="2764" width="8.375" style="4" customWidth="true"/>
    <col min="2765" max="2765" width="6.25" style="4" customWidth="true"/>
    <col min="2766" max="2766" width="6.375" style="4" customWidth="true"/>
    <col min="2767" max="2767" width="4.5" style="4" customWidth="true"/>
    <col min="2768" max="2768" width="5.375" style="4" customWidth="true"/>
    <col min="2769" max="2769" width="9" style="4" hidden="true" customWidth="true"/>
    <col min="2770" max="2770" width="4.125" style="4" customWidth="true"/>
    <col min="2771" max="2771" width="4.75" style="4" customWidth="true"/>
    <col min="2772" max="2772" width="9" style="4" hidden="true" customWidth="true"/>
    <col min="2773" max="2778" width="4.375" style="4" customWidth="true"/>
    <col min="2779" max="2779" width="8" style="4" customWidth="true"/>
    <col min="2780" max="2781" width="6.75" style="4" customWidth="true"/>
    <col min="2782" max="2782" width="7.75" style="4" customWidth="true"/>
    <col min="2783" max="2784" width="6.75" style="4" customWidth="true"/>
    <col min="2785" max="2785" width="5.875" style="4" customWidth="true"/>
    <col min="2786" max="2786" width="8.25" style="4" customWidth="true"/>
    <col min="2787" max="2787" width="7" style="4" customWidth="true"/>
    <col min="2788" max="2788" width="5.25" style="4" customWidth="true"/>
    <col min="2789" max="2789" width="4.625" style="4" customWidth="true"/>
    <col min="2790" max="2790" width="5.375" style="4" customWidth="true"/>
    <col min="2791" max="2791" width="6.75" style="4" customWidth="true"/>
    <col min="2792" max="2792" width="6.5" style="4" customWidth="true"/>
    <col min="2793" max="2794" width="7" style="4" customWidth="true"/>
    <col min="2795" max="2797" width="9" style="4" hidden="true" customWidth="true"/>
    <col min="2798" max="3013" width="9" style="4"/>
    <col min="3014" max="3014" width="11.125" style="4" customWidth="true"/>
    <col min="3015" max="3015" width="10.125" style="4" customWidth="true"/>
    <col min="3016" max="3016" width="6.25" style="4" customWidth="true"/>
    <col min="3017" max="3017" width="6.5" style="4" customWidth="true"/>
    <col min="3018" max="3018" width="4.875" style="4" customWidth="true"/>
    <col min="3019" max="3019" width="4.75" style="4" customWidth="true"/>
    <col min="3020" max="3020" width="8.375" style="4" customWidth="true"/>
    <col min="3021" max="3021" width="6.25" style="4" customWidth="true"/>
    <col min="3022" max="3022" width="6.375" style="4" customWidth="true"/>
    <col min="3023" max="3023" width="4.5" style="4" customWidth="true"/>
    <col min="3024" max="3024" width="5.375" style="4" customWidth="true"/>
    <col min="3025" max="3025" width="9" style="4" hidden="true" customWidth="true"/>
    <col min="3026" max="3026" width="4.125" style="4" customWidth="true"/>
    <col min="3027" max="3027" width="4.75" style="4" customWidth="true"/>
    <col min="3028" max="3028" width="9" style="4" hidden="true" customWidth="true"/>
    <col min="3029" max="3034" width="4.375" style="4" customWidth="true"/>
    <col min="3035" max="3035" width="8" style="4" customWidth="true"/>
    <col min="3036" max="3037" width="6.75" style="4" customWidth="true"/>
    <col min="3038" max="3038" width="7.75" style="4" customWidth="true"/>
    <col min="3039" max="3040" width="6.75" style="4" customWidth="true"/>
    <col min="3041" max="3041" width="5.875" style="4" customWidth="true"/>
    <col min="3042" max="3042" width="8.25" style="4" customWidth="true"/>
    <col min="3043" max="3043" width="7" style="4" customWidth="true"/>
    <col min="3044" max="3044" width="5.25" style="4" customWidth="true"/>
    <col min="3045" max="3045" width="4.625" style="4" customWidth="true"/>
    <col min="3046" max="3046" width="5.375" style="4" customWidth="true"/>
    <col min="3047" max="3047" width="6.75" style="4" customWidth="true"/>
    <col min="3048" max="3048" width="6.5" style="4" customWidth="true"/>
    <col min="3049" max="3050" width="7" style="4" customWidth="true"/>
    <col min="3051" max="3053" width="9" style="4" hidden="true" customWidth="true"/>
    <col min="3054" max="3269" width="9" style="4"/>
    <col min="3270" max="3270" width="11.125" style="4" customWidth="true"/>
    <col min="3271" max="3271" width="10.125" style="4" customWidth="true"/>
    <col min="3272" max="3272" width="6.25" style="4" customWidth="true"/>
    <col min="3273" max="3273" width="6.5" style="4" customWidth="true"/>
    <col min="3274" max="3274" width="4.875" style="4" customWidth="true"/>
    <col min="3275" max="3275" width="4.75" style="4" customWidth="true"/>
    <col min="3276" max="3276" width="8.375" style="4" customWidth="true"/>
    <col min="3277" max="3277" width="6.25" style="4" customWidth="true"/>
    <col min="3278" max="3278" width="6.375" style="4" customWidth="true"/>
    <col min="3279" max="3279" width="4.5" style="4" customWidth="true"/>
    <col min="3280" max="3280" width="5.375" style="4" customWidth="true"/>
    <col min="3281" max="3281" width="9" style="4" hidden="true" customWidth="true"/>
    <col min="3282" max="3282" width="4.125" style="4" customWidth="true"/>
    <col min="3283" max="3283" width="4.75" style="4" customWidth="true"/>
    <col min="3284" max="3284" width="9" style="4" hidden="true" customWidth="true"/>
    <col min="3285" max="3290" width="4.375" style="4" customWidth="true"/>
    <col min="3291" max="3291" width="8" style="4" customWidth="true"/>
    <col min="3292" max="3293" width="6.75" style="4" customWidth="true"/>
    <col min="3294" max="3294" width="7.75" style="4" customWidth="true"/>
    <col min="3295" max="3296" width="6.75" style="4" customWidth="true"/>
    <col min="3297" max="3297" width="5.875" style="4" customWidth="true"/>
    <col min="3298" max="3298" width="8.25" style="4" customWidth="true"/>
    <col min="3299" max="3299" width="7" style="4" customWidth="true"/>
    <col min="3300" max="3300" width="5.25" style="4" customWidth="true"/>
    <col min="3301" max="3301" width="4.625" style="4" customWidth="true"/>
    <col min="3302" max="3302" width="5.375" style="4" customWidth="true"/>
    <col min="3303" max="3303" width="6.75" style="4" customWidth="true"/>
    <col min="3304" max="3304" width="6.5" style="4" customWidth="true"/>
    <col min="3305" max="3306" width="7" style="4" customWidth="true"/>
    <col min="3307" max="3309" width="9" style="4" hidden="true" customWidth="true"/>
    <col min="3310" max="3525" width="9" style="4"/>
    <col min="3526" max="3526" width="11.125" style="4" customWidth="true"/>
    <col min="3527" max="3527" width="10.125" style="4" customWidth="true"/>
    <col min="3528" max="3528" width="6.25" style="4" customWidth="true"/>
    <col min="3529" max="3529" width="6.5" style="4" customWidth="true"/>
    <col min="3530" max="3530" width="4.875" style="4" customWidth="true"/>
    <col min="3531" max="3531" width="4.75" style="4" customWidth="true"/>
    <col min="3532" max="3532" width="8.375" style="4" customWidth="true"/>
    <col min="3533" max="3533" width="6.25" style="4" customWidth="true"/>
    <col min="3534" max="3534" width="6.375" style="4" customWidth="true"/>
    <col min="3535" max="3535" width="4.5" style="4" customWidth="true"/>
    <col min="3536" max="3536" width="5.375" style="4" customWidth="true"/>
    <col min="3537" max="3537" width="9" style="4" hidden="true" customWidth="true"/>
    <col min="3538" max="3538" width="4.125" style="4" customWidth="true"/>
    <col min="3539" max="3539" width="4.75" style="4" customWidth="true"/>
    <col min="3540" max="3540" width="9" style="4" hidden="true" customWidth="true"/>
    <col min="3541" max="3546" width="4.375" style="4" customWidth="true"/>
    <col min="3547" max="3547" width="8" style="4" customWidth="true"/>
    <col min="3548" max="3549" width="6.75" style="4" customWidth="true"/>
    <col min="3550" max="3550" width="7.75" style="4" customWidth="true"/>
    <col min="3551" max="3552" width="6.75" style="4" customWidth="true"/>
    <col min="3553" max="3553" width="5.875" style="4" customWidth="true"/>
    <col min="3554" max="3554" width="8.25" style="4" customWidth="true"/>
    <col min="3555" max="3555" width="7" style="4" customWidth="true"/>
    <col min="3556" max="3556" width="5.25" style="4" customWidth="true"/>
    <col min="3557" max="3557" width="4.625" style="4" customWidth="true"/>
    <col min="3558" max="3558" width="5.375" style="4" customWidth="true"/>
    <col min="3559" max="3559" width="6.75" style="4" customWidth="true"/>
    <col min="3560" max="3560" width="6.5" style="4" customWidth="true"/>
    <col min="3561" max="3562" width="7" style="4" customWidth="true"/>
    <col min="3563" max="3565" width="9" style="4" hidden="true" customWidth="true"/>
    <col min="3566" max="3781" width="9" style="4"/>
    <col min="3782" max="3782" width="11.125" style="4" customWidth="true"/>
    <col min="3783" max="3783" width="10.125" style="4" customWidth="true"/>
    <col min="3784" max="3784" width="6.25" style="4" customWidth="true"/>
    <col min="3785" max="3785" width="6.5" style="4" customWidth="true"/>
    <col min="3786" max="3786" width="4.875" style="4" customWidth="true"/>
    <col min="3787" max="3787" width="4.75" style="4" customWidth="true"/>
    <col min="3788" max="3788" width="8.375" style="4" customWidth="true"/>
    <col min="3789" max="3789" width="6.25" style="4" customWidth="true"/>
    <col min="3790" max="3790" width="6.375" style="4" customWidth="true"/>
    <col min="3791" max="3791" width="4.5" style="4" customWidth="true"/>
    <col min="3792" max="3792" width="5.375" style="4" customWidth="true"/>
    <col min="3793" max="3793" width="9" style="4" hidden="true" customWidth="true"/>
    <col min="3794" max="3794" width="4.125" style="4" customWidth="true"/>
    <col min="3795" max="3795" width="4.75" style="4" customWidth="true"/>
    <col min="3796" max="3796" width="9" style="4" hidden="true" customWidth="true"/>
    <col min="3797" max="3802" width="4.375" style="4" customWidth="true"/>
    <col min="3803" max="3803" width="8" style="4" customWidth="true"/>
    <col min="3804" max="3805" width="6.75" style="4" customWidth="true"/>
    <col min="3806" max="3806" width="7.75" style="4" customWidth="true"/>
    <col min="3807" max="3808" width="6.75" style="4" customWidth="true"/>
    <col min="3809" max="3809" width="5.875" style="4" customWidth="true"/>
    <col min="3810" max="3810" width="8.25" style="4" customWidth="true"/>
    <col min="3811" max="3811" width="7" style="4" customWidth="true"/>
    <col min="3812" max="3812" width="5.25" style="4" customWidth="true"/>
    <col min="3813" max="3813" width="4.625" style="4" customWidth="true"/>
    <col min="3814" max="3814" width="5.375" style="4" customWidth="true"/>
    <col min="3815" max="3815" width="6.75" style="4" customWidth="true"/>
    <col min="3816" max="3816" width="6.5" style="4" customWidth="true"/>
    <col min="3817" max="3818" width="7" style="4" customWidth="true"/>
    <col min="3819" max="3821" width="9" style="4" hidden="true" customWidth="true"/>
    <col min="3822" max="4037" width="9" style="4"/>
    <col min="4038" max="4038" width="11.125" style="4" customWidth="true"/>
    <col min="4039" max="4039" width="10.125" style="4" customWidth="true"/>
    <col min="4040" max="4040" width="6.25" style="4" customWidth="true"/>
    <col min="4041" max="4041" width="6.5" style="4" customWidth="true"/>
    <col min="4042" max="4042" width="4.875" style="4" customWidth="true"/>
    <col min="4043" max="4043" width="4.75" style="4" customWidth="true"/>
    <col min="4044" max="4044" width="8.375" style="4" customWidth="true"/>
    <col min="4045" max="4045" width="6.25" style="4" customWidth="true"/>
    <col min="4046" max="4046" width="6.375" style="4" customWidth="true"/>
    <col min="4047" max="4047" width="4.5" style="4" customWidth="true"/>
    <col min="4048" max="4048" width="5.375" style="4" customWidth="true"/>
    <col min="4049" max="4049" width="9" style="4" hidden="true" customWidth="true"/>
    <col min="4050" max="4050" width="4.125" style="4" customWidth="true"/>
    <col min="4051" max="4051" width="4.75" style="4" customWidth="true"/>
    <col min="4052" max="4052" width="9" style="4" hidden="true" customWidth="true"/>
    <col min="4053" max="4058" width="4.375" style="4" customWidth="true"/>
    <col min="4059" max="4059" width="8" style="4" customWidth="true"/>
    <col min="4060" max="4061" width="6.75" style="4" customWidth="true"/>
    <col min="4062" max="4062" width="7.75" style="4" customWidth="true"/>
    <col min="4063" max="4064" width="6.75" style="4" customWidth="true"/>
    <col min="4065" max="4065" width="5.875" style="4" customWidth="true"/>
    <col min="4066" max="4066" width="8.25" style="4" customWidth="true"/>
    <col min="4067" max="4067" width="7" style="4" customWidth="true"/>
    <col min="4068" max="4068" width="5.25" style="4" customWidth="true"/>
    <col min="4069" max="4069" width="4.625" style="4" customWidth="true"/>
    <col min="4070" max="4070" width="5.375" style="4" customWidth="true"/>
    <col min="4071" max="4071" width="6.75" style="4" customWidth="true"/>
    <col min="4072" max="4072" width="6.5" style="4" customWidth="true"/>
    <col min="4073" max="4074" width="7" style="4" customWidth="true"/>
    <col min="4075" max="4077" width="9" style="4" hidden="true" customWidth="true"/>
    <col min="4078" max="4293" width="9" style="4"/>
    <col min="4294" max="4294" width="11.125" style="4" customWidth="true"/>
    <col min="4295" max="4295" width="10.125" style="4" customWidth="true"/>
    <col min="4296" max="4296" width="6.25" style="4" customWidth="true"/>
    <col min="4297" max="4297" width="6.5" style="4" customWidth="true"/>
    <col min="4298" max="4298" width="4.875" style="4" customWidth="true"/>
    <col min="4299" max="4299" width="4.75" style="4" customWidth="true"/>
    <col min="4300" max="4300" width="8.375" style="4" customWidth="true"/>
    <col min="4301" max="4301" width="6.25" style="4" customWidth="true"/>
    <col min="4302" max="4302" width="6.375" style="4" customWidth="true"/>
    <col min="4303" max="4303" width="4.5" style="4" customWidth="true"/>
    <col min="4304" max="4304" width="5.375" style="4" customWidth="true"/>
    <col min="4305" max="4305" width="9" style="4" hidden="true" customWidth="true"/>
    <col min="4306" max="4306" width="4.125" style="4" customWidth="true"/>
    <col min="4307" max="4307" width="4.75" style="4" customWidth="true"/>
    <col min="4308" max="4308" width="9" style="4" hidden="true" customWidth="true"/>
    <col min="4309" max="4314" width="4.375" style="4" customWidth="true"/>
    <col min="4315" max="4315" width="8" style="4" customWidth="true"/>
    <col min="4316" max="4317" width="6.75" style="4" customWidth="true"/>
    <col min="4318" max="4318" width="7.75" style="4" customWidth="true"/>
    <col min="4319" max="4320" width="6.75" style="4" customWidth="true"/>
    <col min="4321" max="4321" width="5.875" style="4" customWidth="true"/>
    <col min="4322" max="4322" width="8.25" style="4" customWidth="true"/>
    <col min="4323" max="4323" width="7" style="4" customWidth="true"/>
    <col min="4324" max="4324" width="5.25" style="4" customWidth="true"/>
    <col min="4325" max="4325" width="4.625" style="4" customWidth="true"/>
    <col min="4326" max="4326" width="5.375" style="4" customWidth="true"/>
    <col min="4327" max="4327" width="6.75" style="4" customWidth="true"/>
    <col min="4328" max="4328" width="6.5" style="4" customWidth="true"/>
    <col min="4329" max="4330" width="7" style="4" customWidth="true"/>
    <col min="4331" max="4333" width="9" style="4" hidden="true" customWidth="true"/>
    <col min="4334" max="4549" width="9" style="4"/>
    <col min="4550" max="4550" width="11.125" style="4" customWidth="true"/>
    <col min="4551" max="4551" width="10.125" style="4" customWidth="true"/>
    <col min="4552" max="4552" width="6.25" style="4" customWidth="true"/>
    <col min="4553" max="4553" width="6.5" style="4" customWidth="true"/>
    <col min="4554" max="4554" width="4.875" style="4" customWidth="true"/>
    <col min="4555" max="4555" width="4.75" style="4" customWidth="true"/>
    <col min="4556" max="4556" width="8.375" style="4" customWidth="true"/>
    <col min="4557" max="4557" width="6.25" style="4" customWidth="true"/>
    <col min="4558" max="4558" width="6.375" style="4" customWidth="true"/>
    <col min="4559" max="4559" width="4.5" style="4" customWidth="true"/>
    <col min="4560" max="4560" width="5.375" style="4" customWidth="true"/>
    <col min="4561" max="4561" width="9" style="4" hidden="true" customWidth="true"/>
    <col min="4562" max="4562" width="4.125" style="4" customWidth="true"/>
    <col min="4563" max="4563" width="4.75" style="4" customWidth="true"/>
    <col min="4564" max="4564" width="9" style="4" hidden="true" customWidth="true"/>
    <col min="4565" max="4570" width="4.375" style="4" customWidth="true"/>
    <col min="4571" max="4571" width="8" style="4" customWidth="true"/>
    <col min="4572" max="4573" width="6.75" style="4" customWidth="true"/>
    <col min="4574" max="4574" width="7.75" style="4" customWidth="true"/>
    <col min="4575" max="4576" width="6.75" style="4" customWidth="true"/>
    <col min="4577" max="4577" width="5.875" style="4" customWidth="true"/>
    <col min="4578" max="4578" width="8.25" style="4" customWidth="true"/>
    <col min="4579" max="4579" width="7" style="4" customWidth="true"/>
    <col min="4580" max="4580" width="5.25" style="4" customWidth="true"/>
    <col min="4581" max="4581" width="4.625" style="4" customWidth="true"/>
    <col min="4582" max="4582" width="5.375" style="4" customWidth="true"/>
    <col min="4583" max="4583" width="6.75" style="4" customWidth="true"/>
    <col min="4584" max="4584" width="6.5" style="4" customWidth="true"/>
    <col min="4585" max="4586" width="7" style="4" customWidth="true"/>
    <col min="4587" max="4589" width="9" style="4" hidden="true" customWidth="true"/>
    <col min="4590" max="4805" width="9" style="4"/>
    <col min="4806" max="4806" width="11.125" style="4" customWidth="true"/>
    <col min="4807" max="4807" width="10.125" style="4" customWidth="true"/>
    <col min="4808" max="4808" width="6.25" style="4" customWidth="true"/>
    <col min="4809" max="4809" width="6.5" style="4" customWidth="true"/>
    <col min="4810" max="4810" width="4.875" style="4" customWidth="true"/>
    <col min="4811" max="4811" width="4.75" style="4" customWidth="true"/>
    <col min="4812" max="4812" width="8.375" style="4" customWidth="true"/>
    <col min="4813" max="4813" width="6.25" style="4" customWidth="true"/>
    <col min="4814" max="4814" width="6.375" style="4" customWidth="true"/>
    <col min="4815" max="4815" width="4.5" style="4" customWidth="true"/>
    <col min="4816" max="4816" width="5.375" style="4" customWidth="true"/>
    <col min="4817" max="4817" width="9" style="4" hidden="true" customWidth="true"/>
    <col min="4818" max="4818" width="4.125" style="4" customWidth="true"/>
    <col min="4819" max="4819" width="4.75" style="4" customWidth="true"/>
    <col min="4820" max="4820" width="9" style="4" hidden="true" customWidth="true"/>
    <col min="4821" max="4826" width="4.375" style="4" customWidth="true"/>
    <col min="4827" max="4827" width="8" style="4" customWidth="true"/>
    <col min="4828" max="4829" width="6.75" style="4" customWidth="true"/>
    <col min="4830" max="4830" width="7.75" style="4" customWidth="true"/>
    <col min="4831" max="4832" width="6.75" style="4" customWidth="true"/>
    <col min="4833" max="4833" width="5.875" style="4" customWidth="true"/>
    <col min="4834" max="4834" width="8.25" style="4" customWidth="true"/>
    <col min="4835" max="4835" width="7" style="4" customWidth="true"/>
    <col min="4836" max="4836" width="5.25" style="4" customWidth="true"/>
    <col min="4837" max="4837" width="4.625" style="4" customWidth="true"/>
    <col min="4838" max="4838" width="5.375" style="4" customWidth="true"/>
    <col min="4839" max="4839" width="6.75" style="4" customWidth="true"/>
    <col min="4840" max="4840" width="6.5" style="4" customWidth="true"/>
    <col min="4841" max="4842" width="7" style="4" customWidth="true"/>
    <col min="4843" max="4845" width="9" style="4" hidden="true" customWidth="true"/>
    <col min="4846" max="5061" width="9" style="4"/>
    <col min="5062" max="5062" width="11.125" style="4" customWidth="true"/>
    <col min="5063" max="5063" width="10.125" style="4" customWidth="true"/>
    <col min="5064" max="5064" width="6.25" style="4" customWidth="true"/>
    <col min="5065" max="5065" width="6.5" style="4" customWidth="true"/>
    <col min="5066" max="5066" width="4.875" style="4" customWidth="true"/>
    <col min="5067" max="5067" width="4.75" style="4" customWidth="true"/>
    <col min="5068" max="5068" width="8.375" style="4" customWidth="true"/>
    <col min="5069" max="5069" width="6.25" style="4" customWidth="true"/>
    <col min="5070" max="5070" width="6.375" style="4" customWidth="true"/>
    <col min="5071" max="5071" width="4.5" style="4" customWidth="true"/>
    <col min="5072" max="5072" width="5.375" style="4" customWidth="true"/>
    <col min="5073" max="5073" width="9" style="4" hidden="true" customWidth="true"/>
    <col min="5074" max="5074" width="4.125" style="4" customWidth="true"/>
    <col min="5075" max="5075" width="4.75" style="4" customWidth="true"/>
    <col min="5076" max="5076" width="9" style="4" hidden="true" customWidth="true"/>
    <col min="5077" max="5082" width="4.375" style="4" customWidth="true"/>
    <col min="5083" max="5083" width="8" style="4" customWidth="true"/>
    <col min="5084" max="5085" width="6.75" style="4" customWidth="true"/>
    <col min="5086" max="5086" width="7.75" style="4" customWidth="true"/>
    <col min="5087" max="5088" width="6.75" style="4" customWidth="true"/>
    <col min="5089" max="5089" width="5.875" style="4" customWidth="true"/>
    <col min="5090" max="5090" width="8.25" style="4" customWidth="true"/>
    <col min="5091" max="5091" width="7" style="4" customWidth="true"/>
    <col min="5092" max="5092" width="5.25" style="4" customWidth="true"/>
    <col min="5093" max="5093" width="4.625" style="4" customWidth="true"/>
    <col min="5094" max="5094" width="5.375" style="4" customWidth="true"/>
    <col min="5095" max="5095" width="6.75" style="4" customWidth="true"/>
    <col min="5096" max="5096" width="6.5" style="4" customWidth="true"/>
    <col min="5097" max="5098" width="7" style="4" customWidth="true"/>
    <col min="5099" max="5101" width="9" style="4" hidden="true" customWidth="true"/>
    <col min="5102" max="5317" width="9" style="4"/>
    <col min="5318" max="5318" width="11.125" style="4" customWidth="true"/>
    <col min="5319" max="5319" width="10.125" style="4" customWidth="true"/>
    <col min="5320" max="5320" width="6.25" style="4" customWidth="true"/>
    <col min="5321" max="5321" width="6.5" style="4" customWidth="true"/>
    <col min="5322" max="5322" width="4.875" style="4" customWidth="true"/>
    <col min="5323" max="5323" width="4.75" style="4" customWidth="true"/>
    <col min="5324" max="5324" width="8.375" style="4" customWidth="true"/>
    <col min="5325" max="5325" width="6.25" style="4" customWidth="true"/>
    <col min="5326" max="5326" width="6.375" style="4" customWidth="true"/>
    <col min="5327" max="5327" width="4.5" style="4" customWidth="true"/>
    <col min="5328" max="5328" width="5.375" style="4" customWidth="true"/>
    <col min="5329" max="5329" width="9" style="4" hidden="true" customWidth="true"/>
    <col min="5330" max="5330" width="4.125" style="4" customWidth="true"/>
    <col min="5331" max="5331" width="4.75" style="4" customWidth="true"/>
    <col min="5332" max="5332" width="9" style="4" hidden="true" customWidth="true"/>
    <col min="5333" max="5338" width="4.375" style="4" customWidth="true"/>
    <col min="5339" max="5339" width="8" style="4" customWidth="true"/>
    <col min="5340" max="5341" width="6.75" style="4" customWidth="true"/>
    <col min="5342" max="5342" width="7.75" style="4" customWidth="true"/>
    <col min="5343" max="5344" width="6.75" style="4" customWidth="true"/>
    <col min="5345" max="5345" width="5.875" style="4" customWidth="true"/>
    <col min="5346" max="5346" width="8.25" style="4" customWidth="true"/>
    <col min="5347" max="5347" width="7" style="4" customWidth="true"/>
    <col min="5348" max="5348" width="5.25" style="4" customWidth="true"/>
    <col min="5349" max="5349" width="4.625" style="4" customWidth="true"/>
    <col min="5350" max="5350" width="5.375" style="4" customWidth="true"/>
    <col min="5351" max="5351" width="6.75" style="4" customWidth="true"/>
    <col min="5352" max="5352" width="6.5" style="4" customWidth="true"/>
    <col min="5353" max="5354" width="7" style="4" customWidth="true"/>
    <col min="5355" max="5357" width="9" style="4" hidden="true" customWidth="true"/>
    <col min="5358" max="5573" width="9" style="4"/>
    <col min="5574" max="5574" width="11.125" style="4" customWidth="true"/>
    <col min="5575" max="5575" width="10.125" style="4" customWidth="true"/>
    <col min="5576" max="5576" width="6.25" style="4" customWidth="true"/>
    <col min="5577" max="5577" width="6.5" style="4" customWidth="true"/>
    <col min="5578" max="5578" width="4.875" style="4" customWidth="true"/>
    <col min="5579" max="5579" width="4.75" style="4" customWidth="true"/>
    <col min="5580" max="5580" width="8.375" style="4" customWidth="true"/>
    <col min="5581" max="5581" width="6.25" style="4" customWidth="true"/>
    <col min="5582" max="5582" width="6.375" style="4" customWidth="true"/>
    <col min="5583" max="5583" width="4.5" style="4" customWidth="true"/>
    <col min="5584" max="5584" width="5.375" style="4" customWidth="true"/>
    <col min="5585" max="5585" width="9" style="4" hidden="true" customWidth="true"/>
    <col min="5586" max="5586" width="4.125" style="4" customWidth="true"/>
    <col min="5587" max="5587" width="4.75" style="4" customWidth="true"/>
    <col min="5588" max="5588" width="9" style="4" hidden="true" customWidth="true"/>
    <col min="5589" max="5594" width="4.375" style="4" customWidth="true"/>
    <col min="5595" max="5595" width="8" style="4" customWidth="true"/>
    <col min="5596" max="5597" width="6.75" style="4" customWidth="true"/>
    <col min="5598" max="5598" width="7.75" style="4" customWidth="true"/>
    <col min="5599" max="5600" width="6.75" style="4" customWidth="true"/>
    <col min="5601" max="5601" width="5.875" style="4" customWidth="true"/>
    <col min="5602" max="5602" width="8.25" style="4" customWidth="true"/>
    <col min="5603" max="5603" width="7" style="4" customWidth="true"/>
    <col min="5604" max="5604" width="5.25" style="4" customWidth="true"/>
    <col min="5605" max="5605" width="4.625" style="4" customWidth="true"/>
    <col min="5606" max="5606" width="5.375" style="4" customWidth="true"/>
    <col min="5607" max="5607" width="6.75" style="4" customWidth="true"/>
    <col min="5608" max="5608" width="6.5" style="4" customWidth="true"/>
    <col min="5609" max="5610" width="7" style="4" customWidth="true"/>
    <col min="5611" max="5613" width="9" style="4" hidden="true" customWidth="true"/>
    <col min="5614" max="5829" width="9" style="4"/>
    <col min="5830" max="5830" width="11.125" style="4" customWidth="true"/>
    <col min="5831" max="5831" width="10.125" style="4" customWidth="true"/>
    <col min="5832" max="5832" width="6.25" style="4" customWidth="true"/>
    <col min="5833" max="5833" width="6.5" style="4" customWidth="true"/>
    <col min="5834" max="5834" width="4.875" style="4" customWidth="true"/>
    <col min="5835" max="5835" width="4.75" style="4" customWidth="true"/>
    <col min="5836" max="5836" width="8.375" style="4" customWidth="true"/>
    <col min="5837" max="5837" width="6.25" style="4" customWidth="true"/>
    <col min="5838" max="5838" width="6.375" style="4" customWidth="true"/>
    <col min="5839" max="5839" width="4.5" style="4" customWidth="true"/>
    <col min="5840" max="5840" width="5.375" style="4" customWidth="true"/>
    <col min="5841" max="5841" width="9" style="4" hidden="true" customWidth="true"/>
    <col min="5842" max="5842" width="4.125" style="4" customWidth="true"/>
    <col min="5843" max="5843" width="4.75" style="4" customWidth="true"/>
    <col min="5844" max="5844" width="9" style="4" hidden="true" customWidth="true"/>
    <col min="5845" max="5850" width="4.375" style="4" customWidth="true"/>
    <col min="5851" max="5851" width="8" style="4" customWidth="true"/>
    <col min="5852" max="5853" width="6.75" style="4" customWidth="true"/>
    <col min="5854" max="5854" width="7.75" style="4" customWidth="true"/>
    <col min="5855" max="5856" width="6.75" style="4" customWidth="true"/>
    <col min="5857" max="5857" width="5.875" style="4" customWidth="true"/>
    <col min="5858" max="5858" width="8.25" style="4" customWidth="true"/>
    <col min="5859" max="5859" width="7" style="4" customWidth="true"/>
    <col min="5860" max="5860" width="5.25" style="4" customWidth="true"/>
    <col min="5861" max="5861" width="4.625" style="4" customWidth="true"/>
    <col min="5862" max="5862" width="5.375" style="4" customWidth="true"/>
    <col min="5863" max="5863" width="6.75" style="4" customWidth="true"/>
    <col min="5864" max="5864" width="6.5" style="4" customWidth="true"/>
    <col min="5865" max="5866" width="7" style="4" customWidth="true"/>
    <col min="5867" max="5869" width="9" style="4" hidden="true" customWidth="true"/>
    <col min="5870" max="6085" width="9" style="4"/>
    <col min="6086" max="6086" width="11.125" style="4" customWidth="true"/>
    <col min="6087" max="6087" width="10.125" style="4" customWidth="true"/>
    <col min="6088" max="6088" width="6.25" style="4" customWidth="true"/>
    <col min="6089" max="6089" width="6.5" style="4" customWidth="true"/>
    <col min="6090" max="6090" width="4.875" style="4" customWidth="true"/>
    <col min="6091" max="6091" width="4.75" style="4" customWidth="true"/>
    <col min="6092" max="6092" width="8.375" style="4" customWidth="true"/>
    <col min="6093" max="6093" width="6.25" style="4" customWidth="true"/>
    <col min="6094" max="6094" width="6.375" style="4" customWidth="true"/>
    <col min="6095" max="6095" width="4.5" style="4" customWidth="true"/>
    <col min="6096" max="6096" width="5.375" style="4" customWidth="true"/>
    <col min="6097" max="6097" width="9" style="4" hidden="true" customWidth="true"/>
    <col min="6098" max="6098" width="4.125" style="4" customWidth="true"/>
    <col min="6099" max="6099" width="4.75" style="4" customWidth="true"/>
    <col min="6100" max="6100" width="9" style="4" hidden="true" customWidth="true"/>
    <col min="6101" max="6106" width="4.375" style="4" customWidth="true"/>
    <col min="6107" max="6107" width="8" style="4" customWidth="true"/>
    <col min="6108" max="6109" width="6.75" style="4" customWidth="true"/>
    <col min="6110" max="6110" width="7.75" style="4" customWidth="true"/>
    <col min="6111" max="6112" width="6.75" style="4" customWidth="true"/>
    <col min="6113" max="6113" width="5.875" style="4" customWidth="true"/>
    <col min="6114" max="6114" width="8.25" style="4" customWidth="true"/>
    <col min="6115" max="6115" width="7" style="4" customWidth="true"/>
    <col min="6116" max="6116" width="5.25" style="4" customWidth="true"/>
    <col min="6117" max="6117" width="4.625" style="4" customWidth="true"/>
    <col min="6118" max="6118" width="5.375" style="4" customWidth="true"/>
    <col min="6119" max="6119" width="6.75" style="4" customWidth="true"/>
    <col min="6120" max="6120" width="6.5" style="4" customWidth="true"/>
    <col min="6121" max="6122" width="7" style="4" customWidth="true"/>
    <col min="6123" max="6125" width="9" style="4" hidden="true" customWidth="true"/>
    <col min="6126" max="6341" width="9" style="4"/>
    <col min="6342" max="6342" width="11.125" style="4" customWidth="true"/>
    <col min="6343" max="6343" width="10.125" style="4" customWidth="true"/>
    <col min="6344" max="6344" width="6.25" style="4" customWidth="true"/>
    <col min="6345" max="6345" width="6.5" style="4" customWidth="true"/>
    <col min="6346" max="6346" width="4.875" style="4" customWidth="true"/>
    <col min="6347" max="6347" width="4.75" style="4" customWidth="true"/>
    <col min="6348" max="6348" width="8.375" style="4" customWidth="true"/>
    <col min="6349" max="6349" width="6.25" style="4" customWidth="true"/>
    <col min="6350" max="6350" width="6.375" style="4" customWidth="true"/>
    <col min="6351" max="6351" width="4.5" style="4" customWidth="true"/>
    <col min="6352" max="6352" width="5.375" style="4" customWidth="true"/>
    <col min="6353" max="6353" width="9" style="4" hidden="true" customWidth="true"/>
    <col min="6354" max="6354" width="4.125" style="4" customWidth="true"/>
    <col min="6355" max="6355" width="4.75" style="4" customWidth="true"/>
    <col min="6356" max="6356" width="9" style="4" hidden="true" customWidth="true"/>
    <col min="6357" max="6362" width="4.375" style="4" customWidth="true"/>
    <col min="6363" max="6363" width="8" style="4" customWidth="true"/>
    <col min="6364" max="6365" width="6.75" style="4" customWidth="true"/>
    <col min="6366" max="6366" width="7.75" style="4" customWidth="true"/>
    <col min="6367" max="6368" width="6.75" style="4" customWidth="true"/>
    <col min="6369" max="6369" width="5.875" style="4" customWidth="true"/>
    <col min="6370" max="6370" width="8.25" style="4" customWidth="true"/>
    <col min="6371" max="6371" width="7" style="4" customWidth="true"/>
    <col min="6372" max="6372" width="5.25" style="4" customWidth="true"/>
    <col min="6373" max="6373" width="4.625" style="4" customWidth="true"/>
    <col min="6374" max="6374" width="5.375" style="4" customWidth="true"/>
    <col min="6375" max="6375" width="6.75" style="4" customWidth="true"/>
    <col min="6376" max="6376" width="6.5" style="4" customWidth="true"/>
    <col min="6377" max="6378" width="7" style="4" customWidth="true"/>
    <col min="6379" max="6381" width="9" style="4" hidden="true" customWidth="true"/>
    <col min="6382" max="6597" width="9" style="4"/>
    <col min="6598" max="6598" width="11.125" style="4" customWidth="true"/>
    <col min="6599" max="6599" width="10.125" style="4" customWidth="true"/>
    <col min="6600" max="6600" width="6.25" style="4" customWidth="true"/>
    <col min="6601" max="6601" width="6.5" style="4" customWidth="true"/>
    <col min="6602" max="6602" width="4.875" style="4" customWidth="true"/>
    <col min="6603" max="6603" width="4.75" style="4" customWidth="true"/>
    <col min="6604" max="6604" width="8.375" style="4" customWidth="true"/>
    <col min="6605" max="6605" width="6.25" style="4" customWidth="true"/>
    <col min="6606" max="6606" width="6.375" style="4" customWidth="true"/>
    <col min="6607" max="6607" width="4.5" style="4" customWidth="true"/>
    <col min="6608" max="6608" width="5.375" style="4" customWidth="true"/>
    <col min="6609" max="6609" width="9" style="4" hidden="true" customWidth="true"/>
    <col min="6610" max="6610" width="4.125" style="4" customWidth="true"/>
    <col min="6611" max="6611" width="4.75" style="4" customWidth="true"/>
    <col min="6612" max="6612" width="9" style="4" hidden="true" customWidth="true"/>
    <col min="6613" max="6618" width="4.375" style="4" customWidth="true"/>
    <col min="6619" max="6619" width="8" style="4" customWidth="true"/>
    <col min="6620" max="6621" width="6.75" style="4" customWidth="true"/>
    <col min="6622" max="6622" width="7.75" style="4" customWidth="true"/>
    <col min="6623" max="6624" width="6.75" style="4" customWidth="true"/>
    <col min="6625" max="6625" width="5.875" style="4" customWidth="true"/>
    <col min="6626" max="6626" width="8.25" style="4" customWidth="true"/>
    <col min="6627" max="6627" width="7" style="4" customWidth="true"/>
    <col min="6628" max="6628" width="5.25" style="4" customWidth="true"/>
    <col min="6629" max="6629" width="4.625" style="4" customWidth="true"/>
    <col min="6630" max="6630" width="5.375" style="4" customWidth="true"/>
    <col min="6631" max="6631" width="6.75" style="4" customWidth="true"/>
    <col min="6632" max="6632" width="6.5" style="4" customWidth="true"/>
    <col min="6633" max="6634" width="7" style="4" customWidth="true"/>
    <col min="6635" max="6637" width="9" style="4" hidden="true" customWidth="true"/>
    <col min="6638" max="6853" width="9" style="4"/>
    <col min="6854" max="6854" width="11.125" style="4" customWidth="true"/>
    <col min="6855" max="6855" width="10.125" style="4" customWidth="true"/>
    <col min="6856" max="6856" width="6.25" style="4" customWidth="true"/>
    <col min="6857" max="6857" width="6.5" style="4" customWidth="true"/>
    <col min="6858" max="6858" width="4.875" style="4" customWidth="true"/>
    <col min="6859" max="6859" width="4.75" style="4" customWidth="true"/>
    <col min="6860" max="6860" width="8.375" style="4" customWidth="true"/>
    <col min="6861" max="6861" width="6.25" style="4" customWidth="true"/>
    <col min="6862" max="6862" width="6.375" style="4" customWidth="true"/>
    <col min="6863" max="6863" width="4.5" style="4" customWidth="true"/>
    <col min="6864" max="6864" width="5.375" style="4" customWidth="true"/>
    <col min="6865" max="6865" width="9" style="4" hidden="true" customWidth="true"/>
    <col min="6866" max="6866" width="4.125" style="4" customWidth="true"/>
    <col min="6867" max="6867" width="4.75" style="4" customWidth="true"/>
    <col min="6868" max="6868" width="9" style="4" hidden="true" customWidth="true"/>
    <col min="6869" max="6874" width="4.375" style="4" customWidth="true"/>
    <col min="6875" max="6875" width="8" style="4" customWidth="true"/>
    <col min="6876" max="6877" width="6.75" style="4" customWidth="true"/>
    <col min="6878" max="6878" width="7.75" style="4" customWidth="true"/>
    <col min="6879" max="6880" width="6.75" style="4" customWidth="true"/>
    <col min="6881" max="6881" width="5.875" style="4" customWidth="true"/>
    <col min="6882" max="6882" width="8.25" style="4" customWidth="true"/>
    <col min="6883" max="6883" width="7" style="4" customWidth="true"/>
    <col min="6884" max="6884" width="5.25" style="4" customWidth="true"/>
    <col min="6885" max="6885" width="4.625" style="4" customWidth="true"/>
    <col min="6886" max="6886" width="5.375" style="4" customWidth="true"/>
    <col min="6887" max="6887" width="6.75" style="4" customWidth="true"/>
    <col min="6888" max="6888" width="6.5" style="4" customWidth="true"/>
    <col min="6889" max="6890" width="7" style="4" customWidth="true"/>
    <col min="6891" max="6893" width="9" style="4" hidden="true" customWidth="true"/>
    <col min="6894" max="7109" width="9" style="4"/>
    <col min="7110" max="7110" width="11.125" style="4" customWidth="true"/>
    <col min="7111" max="7111" width="10.125" style="4" customWidth="true"/>
    <col min="7112" max="7112" width="6.25" style="4" customWidth="true"/>
    <col min="7113" max="7113" width="6.5" style="4" customWidth="true"/>
    <col min="7114" max="7114" width="4.875" style="4" customWidth="true"/>
    <col min="7115" max="7115" width="4.75" style="4" customWidth="true"/>
    <col min="7116" max="7116" width="8.375" style="4" customWidth="true"/>
    <col min="7117" max="7117" width="6.25" style="4" customWidth="true"/>
    <col min="7118" max="7118" width="6.375" style="4" customWidth="true"/>
    <col min="7119" max="7119" width="4.5" style="4" customWidth="true"/>
    <col min="7120" max="7120" width="5.375" style="4" customWidth="true"/>
    <col min="7121" max="7121" width="9" style="4" hidden="true" customWidth="true"/>
    <col min="7122" max="7122" width="4.125" style="4" customWidth="true"/>
    <col min="7123" max="7123" width="4.75" style="4" customWidth="true"/>
    <col min="7124" max="7124" width="9" style="4" hidden="true" customWidth="true"/>
    <col min="7125" max="7130" width="4.375" style="4" customWidth="true"/>
    <col min="7131" max="7131" width="8" style="4" customWidth="true"/>
    <col min="7132" max="7133" width="6.75" style="4" customWidth="true"/>
    <col min="7134" max="7134" width="7.75" style="4" customWidth="true"/>
    <col min="7135" max="7136" width="6.75" style="4" customWidth="true"/>
    <col min="7137" max="7137" width="5.875" style="4" customWidth="true"/>
    <col min="7138" max="7138" width="8.25" style="4" customWidth="true"/>
    <col min="7139" max="7139" width="7" style="4" customWidth="true"/>
    <col min="7140" max="7140" width="5.25" style="4" customWidth="true"/>
    <col min="7141" max="7141" width="4.625" style="4" customWidth="true"/>
    <col min="7142" max="7142" width="5.375" style="4" customWidth="true"/>
    <col min="7143" max="7143" width="6.75" style="4" customWidth="true"/>
    <col min="7144" max="7144" width="6.5" style="4" customWidth="true"/>
    <col min="7145" max="7146" width="7" style="4" customWidth="true"/>
    <col min="7147" max="7149" width="9" style="4" hidden="true" customWidth="true"/>
    <col min="7150" max="7365" width="9" style="4"/>
    <col min="7366" max="7366" width="11.125" style="4" customWidth="true"/>
    <col min="7367" max="7367" width="10.125" style="4" customWidth="true"/>
    <col min="7368" max="7368" width="6.25" style="4" customWidth="true"/>
    <col min="7369" max="7369" width="6.5" style="4" customWidth="true"/>
    <col min="7370" max="7370" width="4.875" style="4" customWidth="true"/>
    <col min="7371" max="7371" width="4.75" style="4" customWidth="true"/>
    <col min="7372" max="7372" width="8.375" style="4" customWidth="true"/>
    <col min="7373" max="7373" width="6.25" style="4" customWidth="true"/>
    <col min="7374" max="7374" width="6.375" style="4" customWidth="true"/>
    <col min="7375" max="7375" width="4.5" style="4" customWidth="true"/>
    <col min="7376" max="7376" width="5.375" style="4" customWidth="true"/>
    <col min="7377" max="7377" width="9" style="4" hidden="true" customWidth="true"/>
    <col min="7378" max="7378" width="4.125" style="4" customWidth="true"/>
    <col min="7379" max="7379" width="4.75" style="4" customWidth="true"/>
    <col min="7380" max="7380" width="9" style="4" hidden="true" customWidth="true"/>
    <col min="7381" max="7386" width="4.375" style="4" customWidth="true"/>
    <col min="7387" max="7387" width="8" style="4" customWidth="true"/>
    <col min="7388" max="7389" width="6.75" style="4" customWidth="true"/>
    <col min="7390" max="7390" width="7.75" style="4" customWidth="true"/>
    <col min="7391" max="7392" width="6.75" style="4" customWidth="true"/>
    <col min="7393" max="7393" width="5.875" style="4" customWidth="true"/>
    <col min="7394" max="7394" width="8.25" style="4" customWidth="true"/>
    <col min="7395" max="7395" width="7" style="4" customWidth="true"/>
    <col min="7396" max="7396" width="5.25" style="4" customWidth="true"/>
    <col min="7397" max="7397" width="4.625" style="4" customWidth="true"/>
    <col min="7398" max="7398" width="5.375" style="4" customWidth="true"/>
    <col min="7399" max="7399" width="6.75" style="4" customWidth="true"/>
    <col min="7400" max="7400" width="6.5" style="4" customWidth="true"/>
    <col min="7401" max="7402" width="7" style="4" customWidth="true"/>
    <col min="7403" max="7405" width="9" style="4" hidden="true" customWidth="true"/>
    <col min="7406" max="7621" width="9" style="4"/>
    <col min="7622" max="7622" width="11.125" style="4" customWidth="true"/>
    <col min="7623" max="7623" width="10.125" style="4" customWidth="true"/>
    <col min="7624" max="7624" width="6.25" style="4" customWidth="true"/>
    <col min="7625" max="7625" width="6.5" style="4" customWidth="true"/>
    <col min="7626" max="7626" width="4.875" style="4" customWidth="true"/>
    <col min="7627" max="7627" width="4.75" style="4" customWidth="true"/>
    <col min="7628" max="7628" width="8.375" style="4" customWidth="true"/>
    <col min="7629" max="7629" width="6.25" style="4" customWidth="true"/>
    <col min="7630" max="7630" width="6.375" style="4" customWidth="true"/>
    <col min="7631" max="7631" width="4.5" style="4" customWidth="true"/>
    <col min="7632" max="7632" width="5.375" style="4" customWidth="true"/>
    <col min="7633" max="7633" width="9" style="4" hidden="true" customWidth="true"/>
    <col min="7634" max="7634" width="4.125" style="4" customWidth="true"/>
    <col min="7635" max="7635" width="4.75" style="4" customWidth="true"/>
    <col min="7636" max="7636" width="9" style="4" hidden="true" customWidth="true"/>
    <col min="7637" max="7642" width="4.375" style="4" customWidth="true"/>
    <col min="7643" max="7643" width="8" style="4" customWidth="true"/>
    <col min="7644" max="7645" width="6.75" style="4" customWidth="true"/>
    <col min="7646" max="7646" width="7.75" style="4" customWidth="true"/>
    <col min="7647" max="7648" width="6.75" style="4" customWidth="true"/>
    <col min="7649" max="7649" width="5.875" style="4" customWidth="true"/>
    <col min="7650" max="7650" width="8.25" style="4" customWidth="true"/>
    <col min="7651" max="7651" width="7" style="4" customWidth="true"/>
    <col min="7652" max="7652" width="5.25" style="4" customWidth="true"/>
    <col min="7653" max="7653" width="4.625" style="4" customWidth="true"/>
    <col min="7654" max="7654" width="5.375" style="4" customWidth="true"/>
    <col min="7655" max="7655" width="6.75" style="4" customWidth="true"/>
    <col min="7656" max="7656" width="6.5" style="4" customWidth="true"/>
    <col min="7657" max="7658" width="7" style="4" customWidth="true"/>
    <col min="7659" max="7661" width="9" style="4" hidden="true" customWidth="true"/>
    <col min="7662" max="7877" width="9" style="4"/>
    <col min="7878" max="7878" width="11.125" style="4" customWidth="true"/>
    <col min="7879" max="7879" width="10.125" style="4" customWidth="true"/>
    <col min="7880" max="7880" width="6.25" style="4" customWidth="true"/>
    <col min="7881" max="7881" width="6.5" style="4" customWidth="true"/>
    <col min="7882" max="7882" width="4.875" style="4" customWidth="true"/>
    <col min="7883" max="7883" width="4.75" style="4" customWidth="true"/>
    <col min="7884" max="7884" width="8.375" style="4" customWidth="true"/>
    <col min="7885" max="7885" width="6.25" style="4" customWidth="true"/>
    <col min="7886" max="7886" width="6.375" style="4" customWidth="true"/>
    <col min="7887" max="7887" width="4.5" style="4" customWidth="true"/>
    <col min="7888" max="7888" width="5.375" style="4" customWidth="true"/>
    <col min="7889" max="7889" width="9" style="4" hidden="true" customWidth="true"/>
    <col min="7890" max="7890" width="4.125" style="4" customWidth="true"/>
    <col min="7891" max="7891" width="4.75" style="4" customWidth="true"/>
    <col min="7892" max="7892" width="9" style="4" hidden="true" customWidth="true"/>
    <col min="7893" max="7898" width="4.375" style="4" customWidth="true"/>
    <col min="7899" max="7899" width="8" style="4" customWidth="true"/>
    <col min="7900" max="7901" width="6.75" style="4" customWidth="true"/>
    <col min="7902" max="7902" width="7.75" style="4" customWidth="true"/>
    <col min="7903" max="7904" width="6.75" style="4" customWidth="true"/>
    <col min="7905" max="7905" width="5.875" style="4" customWidth="true"/>
    <col min="7906" max="7906" width="8.25" style="4" customWidth="true"/>
    <col min="7907" max="7907" width="7" style="4" customWidth="true"/>
    <col min="7908" max="7908" width="5.25" style="4" customWidth="true"/>
    <col min="7909" max="7909" width="4.625" style="4" customWidth="true"/>
    <col min="7910" max="7910" width="5.375" style="4" customWidth="true"/>
    <col min="7911" max="7911" width="6.75" style="4" customWidth="true"/>
    <col min="7912" max="7912" width="6.5" style="4" customWidth="true"/>
    <col min="7913" max="7914" width="7" style="4" customWidth="true"/>
    <col min="7915" max="7917" width="9" style="4" hidden="true" customWidth="true"/>
    <col min="7918" max="8133" width="9" style="4"/>
    <col min="8134" max="8134" width="11.125" style="4" customWidth="true"/>
    <col min="8135" max="8135" width="10.125" style="4" customWidth="true"/>
    <col min="8136" max="8136" width="6.25" style="4" customWidth="true"/>
    <col min="8137" max="8137" width="6.5" style="4" customWidth="true"/>
    <col min="8138" max="8138" width="4.875" style="4" customWidth="true"/>
    <col min="8139" max="8139" width="4.75" style="4" customWidth="true"/>
    <col min="8140" max="8140" width="8.375" style="4" customWidth="true"/>
    <col min="8141" max="8141" width="6.25" style="4" customWidth="true"/>
    <col min="8142" max="8142" width="6.375" style="4" customWidth="true"/>
    <col min="8143" max="8143" width="4.5" style="4" customWidth="true"/>
    <col min="8144" max="8144" width="5.375" style="4" customWidth="true"/>
    <col min="8145" max="8145" width="9" style="4" hidden="true" customWidth="true"/>
    <col min="8146" max="8146" width="4.125" style="4" customWidth="true"/>
    <col min="8147" max="8147" width="4.75" style="4" customWidth="true"/>
    <col min="8148" max="8148" width="9" style="4" hidden="true" customWidth="true"/>
    <col min="8149" max="8154" width="4.375" style="4" customWidth="true"/>
    <col min="8155" max="8155" width="8" style="4" customWidth="true"/>
    <col min="8156" max="8157" width="6.75" style="4" customWidth="true"/>
    <col min="8158" max="8158" width="7.75" style="4" customWidth="true"/>
    <col min="8159" max="8160" width="6.75" style="4" customWidth="true"/>
    <col min="8161" max="8161" width="5.875" style="4" customWidth="true"/>
    <col min="8162" max="8162" width="8.25" style="4" customWidth="true"/>
    <col min="8163" max="8163" width="7" style="4" customWidth="true"/>
    <col min="8164" max="8164" width="5.25" style="4" customWidth="true"/>
    <col min="8165" max="8165" width="4.625" style="4" customWidth="true"/>
    <col min="8166" max="8166" width="5.375" style="4" customWidth="true"/>
    <col min="8167" max="8167" width="6.75" style="4" customWidth="true"/>
    <col min="8168" max="8168" width="6.5" style="4" customWidth="true"/>
    <col min="8169" max="8170" width="7" style="4" customWidth="true"/>
    <col min="8171" max="8173" width="9" style="4" hidden="true" customWidth="true"/>
    <col min="8174" max="8389" width="9" style="4"/>
    <col min="8390" max="8390" width="11.125" style="4" customWidth="true"/>
    <col min="8391" max="8391" width="10.125" style="4" customWidth="true"/>
    <col min="8392" max="8392" width="6.25" style="4" customWidth="true"/>
    <col min="8393" max="8393" width="6.5" style="4" customWidth="true"/>
    <col min="8394" max="8394" width="4.875" style="4" customWidth="true"/>
    <col min="8395" max="8395" width="4.75" style="4" customWidth="true"/>
    <col min="8396" max="8396" width="8.375" style="4" customWidth="true"/>
    <col min="8397" max="8397" width="6.25" style="4" customWidth="true"/>
    <col min="8398" max="8398" width="6.375" style="4" customWidth="true"/>
    <col min="8399" max="8399" width="4.5" style="4" customWidth="true"/>
    <col min="8400" max="8400" width="5.375" style="4" customWidth="true"/>
    <col min="8401" max="8401" width="9" style="4" hidden="true" customWidth="true"/>
    <col min="8402" max="8402" width="4.125" style="4" customWidth="true"/>
    <col min="8403" max="8403" width="4.75" style="4" customWidth="true"/>
    <col min="8404" max="8404" width="9" style="4" hidden="true" customWidth="true"/>
    <col min="8405" max="8410" width="4.375" style="4" customWidth="true"/>
    <col min="8411" max="8411" width="8" style="4" customWidth="true"/>
    <col min="8412" max="8413" width="6.75" style="4" customWidth="true"/>
    <col min="8414" max="8414" width="7.75" style="4" customWidth="true"/>
    <col min="8415" max="8416" width="6.75" style="4" customWidth="true"/>
    <col min="8417" max="8417" width="5.875" style="4" customWidth="true"/>
    <col min="8418" max="8418" width="8.25" style="4" customWidth="true"/>
    <col min="8419" max="8419" width="7" style="4" customWidth="true"/>
    <col min="8420" max="8420" width="5.25" style="4" customWidth="true"/>
    <col min="8421" max="8421" width="4.625" style="4" customWidth="true"/>
    <col min="8422" max="8422" width="5.375" style="4" customWidth="true"/>
    <col min="8423" max="8423" width="6.75" style="4" customWidth="true"/>
    <col min="8424" max="8424" width="6.5" style="4" customWidth="true"/>
    <col min="8425" max="8426" width="7" style="4" customWidth="true"/>
    <col min="8427" max="8429" width="9" style="4" hidden="true" customWidth="true"/>
    <col min="8430" max="8645" width="9" style="4"/>
    <col min="8646" max="8646" width="11.125" style="4" customWidth="true"/>
    <col min="8647" max="8647" width="10.125" style="4" customWidth="true"/>
    <col min="8648" max="8648" width="6.25" style="4" customWidth="true"/>
    <col min="8649" max="8649" width="6.5" style="4" customWidth="true"/>
    <col min="8650" max="8650" width="4.875" style="4" customWidth="true"/>
    <col min="8651" max="8651" width="4.75" style="4" customWidth="true"/>
    <col min="8652" max="8652" width="8.375" style="4" customWidth="true"/>
    <col min="8653" max="8653" width="6.25" style="4" customWidth="true"/>
    <col min="8654" max="8654" width="6.375" style="4" customWidth="true"/>
    <col min="8655" max="8655" width="4.5" style="4" customWidth="true"/>
    <col min="8656" max="8656" width="5.375" style="4" customWidth="true"/>
    <col min="8657" max="8657" width="9" style="4" hidden="true" customWidth="true"/>
    <col min="8658" max="8658" width="4.125" style="4" customWidth="true"/>
    <col min="8659" max="8659" width="4.75" style="4" customWidth="true"/>
    <col min="8660" max="8660" width="9" style="4" hidden="true" customWidth="true"/>
    <col min="8661" max="8666" width="4.375" style="4" customWidth="true"/>
    <col min="8667" max="8667" width="8" style="4" customWidth="true"/>
    <col min="8668" max="8669" width="6.75" style="4" customWidth="true"/>
    <col min="8670" max="8670" width="7.75" style="4" customWidth="true"/>
    <col min="8671" max="8672" width="6.75" style="4" customWidth="true"/>
    <col min="8673" max="8673" width="5.875" style="4" customWidth="true"/>
    <col min="8674" max="8674" width="8.25" style="4" customWidth="true"/>
    <col min="8675" max="8675" width="7" style="4" customWidth="true"/>
    <col min="8676" max="8676" width="5.25" style="4" customWidth="true"/>
    <col min="8677" max="8677" width="4.625" style="4" customWidth="true"/>
    <col min="8678" max="8678" width="5.375" style="4" customWidth="true"/>
    <col min="8679" max="8679" width="6.75" style="4" customWidth="true"/>
    <col min="8680" max="8680" width="6.5" style="4" customWidth="true"/>
    <col min="8681" max="8682" width="7" style="4" customWidth="true"/>
    <col min="8683" max="8685" width="9" style="4" hidden="true" customWidth="true"/>
    <col min="8686" max="8901" width="9" style="4"/>
    <col min="8902" max="8902" width="11.125" style="4" customWidth="true"/>
    <col min="8903" max="8903" width="10.125" style="4" customWidth="true"/>
    <col min="8904" max="8904" width="6.25" style="4" customWidth="true"/>
    <col min="8905" max="8905" width="6.5" style="4" customWidth="true"/>
    <col min="8906" max="8906" width="4.875" style="4" customWidth="true"/>
    <col min="8907" max="8907" width="4.75" style="4" customWidth="true"/>
    <col min="8908" max="8908" width="8.375" style="4" customWidth="true"/>
    <col min="8909" max="8909" width="6.25" style="4" customWidth="true"/>
    <col min="8910" max="8910" width="6.375" style="4" customWidth="true"/>
    <col min="8911" max="8911" width="4.5" style="4" customWidth="true"/>
    <col min="8912" max="8912" width="5.375" style="4" customWidth="true"/>
    <col min="8913" max="8913" width="9" style="4" hidden="true" customWidth="true"/>
    <col min="8914" max="8914" width="4.125" style="4" customWidth="true"/>
    <col min="8915" max="8915" width="4.75" style="4" customWidth="true"/>
    <col min="8916" max="8916" width="9" style="4" hidden="true" customWidth="true"/>
    <col min="8917" max="8922" width="4.375" style="4" customWidth="true"/>
    <col min="8923" max="8923" width="8" style="4" customWidth="true"/>
    <col min="8924" max="8925" width="6.75" style="4" customWidth="true"/>
    <col min="8926" max="8926" width="7.75" style="4" customWidth="true"/>
    <col min="8927" max="8928" width="6.75" style="4" customWidth="true"/>
    <col min="8929" max="8929" width="5.875" style="4" customWidth="true"/>
    <col min="8930" max="8930" width="8.25" style="4" customWidth="true"/>
    <col min="8931" max="8931" width="7" style="4" customWidth="true"/>
    <col min="8932" max="8932" width="5.25" style="4" customWidth="true"/>
    <col min="8933" max="8933" width="4.625" style="4" customWidth="true"/>
    <col min="8934" max="8934" width="5.375" style="4" customWidth="true"/>
    <col min="8935" max="8935" width="6.75" style="4" customWidth="true"/>
    <col min="8936" max="8936" width="6.5" style="4" customWidth="true"/>
    <col min="8937" max="8938" width="7" style="4" customWidth="true"/>
    <col min="8939" max="8941" width="9" style="4" hidden="true" customWidth="true"/>
    <col min="8942" max="9157" width="9" style="4"/>
    <col min="9158" max="9158" width="11.125" style="4" customWidth="true"/>
    <col min="9159" max="9159" width="10.125" style="4" customWidth="true"/>
    <col min="9160" max="9160" width="6.25" style="4" customWidth="true"/>
    <col min="9161" max="9161" width="6.5" style="4" customWidth="true"/>
    <col min="9162" max="9162" width="4.875" style="4" customWidth="true"/>
    <col min="9163" max="9163" width="4.75" style="4" customWidth="true"/>
    <col min="9164" max="9164" width="8.375" style="4" customWidth="true"/>
    <col min="9165" max="9165" width="6.25" style="4" customWidth="true"/>
    <col min="9166" max="9166" width="6.375" style="4" customWidth="true"/>
    <col min="9167" max="9167" width="4.5" style="4" customWidth="true"/>
    <col min="9168" max="9168" width="5.375" style="4" customWidth="true"/>
    <col min="9169" max="9169" width="9" style="4" hidden="true" customWidth="true"/>
    <col min="9170" max="9170" width="4.125" style="4" customWidth="true"/>
    <col min="9171" max="9171" width="4.75" style="4" customWidth="true"/>
    <col min="9172" max="9172" width="9" style="4" hidden="true" customWidth="true"/>
    <col min="9173" max="9178" width="4.375" style="4" customWidth="true"/>
    <col min="9179" max="9179" width="8" style="4" customWidth="true"/>
    <col min="9180" max="9181" width="6.75" style="4" customWidth="true"/>
    <col min="9182" max="9182" width="7.75" style="4" customWidth="true"/>
    <col min="9183" max="9184" width="6.75" style="4" customWidth="true"/>
    <col min="9185" max="9185" width="5.875" style="4" customWidth="true"/>
    <col min="9186" max="9186" width="8.25" style="4" customWidth="true"/>
    <col min="9187" max="9187" width="7" style="4" customWidth="true"/>
    <col min="9188" max="9188" width="5.25" style="4" customWidth="true"/>
    <col min="9189" max="9189" width="4.625" style="4" customWidth="true"/>
    <col min="9190" max="9190" width="5.375" style="4" customWidth="true"/>
    <col min="9191" max="9191" width="6.75" style="4" customWidth="true"/>
    <col min="9192" max="9192" width="6.5" style="4" customWidth="true"/>
    <col min="9193" max="9194" width="7" style="4" customWidth="true"/>
    <col min="9195" max="9197" width="9" style="4" hidden="true" customWidth="true"/>
    <col min="9198" max="9413" width="9" style="4"/>
    <col min="9414" max="9414" width="11.125" style="4" customWidth="true"/>
    <col min="9415" max="9415" width="10.125" style="4" customWidth="true"/>
    <col min="9416" max="9416" width="6.25" style="4" customWidth="true"/>
    <col min="9417" max="9417" width="6.5" style="4" customWidth="true"/>
    <col min="9418" max="9418" width="4.875" style="4" customWidth="true"/>
    <col min="9419" max="9419" width="4.75" style="4" customWidth="true"/>
    <col min="9420" max="9420" width="8.375" style="4" customWidth="true"/>
    <col min="9421" max="9421" width="6.25" style="4" customWidth="true"/>
    <col min="9422" max="9422" width="6.375" style="4" customWidth="true"/>
    <col min="9423" max="9423" width="4.5" style="4" customWidth="true"/>
    <col min="9424" max="9424" width="5.375" style="4" customWidth="true"/>
    <col min="9425" max="9425" width="9" style="4" hidden="true" customWidth="true"/>
    <col min="9426" max="9426" width="4.125" style="4" customWidth="true"/>
    <col min="9427" max="9427" width="4.75" style="4" customWidth="true"/>
    <col min="9428" max="9428" width="9" style="4" hidden="true" customWidth="true"/>
    <col min="9429" max="9434" width="4.375" style="4" customWidth="true"/>
    <col min="9435" max="9435" width="8" style="4" customWidth="true"/>
    <col min="9436" max="9437" width="6.75" style="4" customWidth="true"/>
    <col min="9438" max="9438" width="7.75" style="4" customWidth="true"/>
    <col min="9439" max="9440" width="6.75" style="4" customWidth="true"/>
    <col min="9441" max="9441" width="5.875" style="4" customWidth="true"/>
    <col min="9442" max="9442" width="8.25" style="4" customWidth="true"/>
    <col min="9443" max="9443" width="7" style="4" customWidth="true"/>
    <col min="9444" max="9444" width="5.25" style="4" customWidth="true"/>
    <col min="9445" max="9445" width="4.625" style="4" customWidth="true"/>
    <col min="9446" max="9446" width="5.375" style="4" customWidth="true"/>
    <col min="9447" max="9447" width="6.75" style="4" customWidth="true"/>
    <col min="9448" max="9448" width="6.5" style="4" customWidth="true"/>
    <col min="9449" max="9450" width="7" style="4" customWidth="true"/>
    <col min="9451" max="9453" width="9" style="4" hidden="true" customWidth="true"/>
    <col min="9454" max="9669" width="9" style="4"/>
    <col min="9670" max="9670" width="11.125" style="4" customWidth="true"/>
    <col min="9671" max="9671" width="10.125" style="4" customWidth="true"/>
    <col min="9672" max="9672" width="6.25" style="4" customWidth="true"/>
    <col min="9673" max="9673" width="6.5" style="4" customWidth="true"/>
    <col min="9674" max="9674" width="4.875" style="4" customWidth="true"/>
    <col min="9675" max="9675" width="4.75" style="4" customWidth="true"/>
    <col min="9676" max="9676" width="8.375" style="4" customWidth="true"/>
    <col min="9677" max="9677" width="6.25" style="4" customWidth="true"/>
    <col min="9678" max="9678" width="6.375" style="4" customWidth="true"/>
    <col min="9679" max="9679" width="4.5" style="4" customWidth="true"/>
    <col min="9680" max="9680" width="5.375" style="4" customWidth="true"/>
    <col min="9681" max="9681" width="9" style="4" hidden="true" customWidth="true"/>
    <col min="9682" max="9682" width="4.125" style="4" customWidth="true"/>
    <col min="9683" max="9683" width="4.75" style="4" customWidth="true"/>
    <col min="9684" max="9684" width="9" style="4" hidden="true" customWidth="true"/>
    <col min="9685" max="9690" width="4.375" style="4" customWidth="true"/>
    <col min="9691" max="9691" width="8" style="4" customWidth="true"/>
    <col min="9692" max="9693" width="6.75" style="4" customWidth="true"/>
    <col min="9694" max="9694" width="7.75" style="4" customWidth="true"/>
    <col min="9695" max="9696" width="6.75" style="4" customWidth="true"/>
    <col min="9697" max="9697" width="5.875" style="4" customWidth="true"/>
    <col min="9698" max="9698" width="8.25" style="4" customWidth="true"/>
    <col min="9699" max="9699" width="7" style="4" customWidth="true"/>
    <col min="9700" max="9700" width="5.25" style="4" customWidth="true"/>
    <col min="9701" max="9701" width="4.625" style="4" customWidth="true"/>
    <col min="9702" max="9702" width="5.375" style="4" customWidth="true"/>
    <col min="9703" max="9703" width="6.75" style="4" customWidth="true"/>
    <col min="9704" max="9704" width="6.5" style="4" customWidth="true"/>
    <col min="9705" max="9706" width="7" style="4" customWidth="true"/>
    <col min="9707" max="9709" width="9" style="4" hidden="true" customWidth="true"/>
    <col min="9710" max="9925" width="9" style="4"/>
    <col min="9926" max="9926" width="11.125" style="4" customWidth="true"/>
    <col min="9927" max="9927" width="10.125" style="4" customWidth="true"/>
    <col min="9928" max="9928" width="6.25" style="4" customWidth="true"/>
    <col min="9929" max="9929" width="6.5" style="4" customWidth="true"/>
    <col min="9930" max="9930" width="4.875" style="4" customWidth="true"/>
    <col min="9931" max="9931" width="4.75" style="4" customWidth="true"/>
    <col min="9932" max="9932" width="8.375" style="4" customWidth="true"/>
    <col min="9933" max="9933" width="6.25" style="4" customWidth="true"/>
    <col min="9934" max="9934" width="6.375" style="4" customWidth="true"/>
    <col min="9935" max="9935" width="4.5" style="4" customWidth="true"/>
    <col min="9936" max="9936" width="5.375" style="4" customWidth="true"/>
    <col min="9937" max="9937" width="9" style="4" hidden="true" customWidth="true"/>
    <col min="9938" max="9938" width="4.125" style="4" customWidth="true"/>
    <col min="9939" max="9939" width="4.75" style="4" customWidth="true"/>
    <col min="9940" max="9940" width="9" style="4" hidden="true" customWidth="true"/>
    <col min="9941" max="9946" width="4.375" style="4" customWidth="true"/>
    <col min="9947" max="9947" width="8" style="4" customWidth="true"/>
    <col min="9948" max="9949" width="6.75" style="4" customWidth="true"/>
    <col min="9950" max="9950" width="7.75" style="4" customWidth="true"/>
    <col min="9951" max="9952" width="6.75" style="4" customWidth="true"/>
    <col min="9953" max="9953" width="5.875" style="4" customWidth="true"/>
    <col min="9954" max="9954" width="8.25" style="4" customWidth="true"/>
    <col min="9955" max="9955" width="7" style="4" customWidth="true"/>
    <col min="9956" max="9956" width="5.25" style="4" customWidth="true"/>
    <col min="9957" max="9957" width="4.625" style="4" customWidth="true"/>
    <col min="9958" max="9958" width="5.375" style="4" customWidth="true"/>
    <col min="9959" max="9959" width="6.75" style="4" customWidth="true"/>
    <col min="9960" max="9960" width="6.5" style="4" customWidth="true"/>
    <col min="9961" max="9962" width="7" style="4" customWidth="true"/>
    <col min="9963" max="9965" width="9" style="4" hidden="true" customWidth="true"/>
    <col min="9966" max="10181" width="9" style="4"/>
    <col min="10182" max="10182" width="11.125" style="4" customWidth="true"/>
    <col min="10183" max="10183" width="10.125" style="4" customWidth="true"/>
    <col min="10184" max="10184" width="6.25" style="4" customWidth="true"/>
    <col min="10185" max="10185" width="6.5" style="4" customWidth="true"/>
    <col min="10186" max="10186" width="4.875" style="4" customWidth="true"/>
    <col min="10187" max="10187" width="4.75" style="4" customWidth="true"/>
    <col min="10188" max="10188" width="8.375" style="4" customWidth="true"/>
    <col min="10189" max="10189" width="6.25" style="4" customWidth="true"/>
    <col min="10190" max="10190" width="6.375" style="4" customWidth="true"/>
    <col min="10191" max="10191" width="4.5" style="4" customWidth="true"/>
    <col min="10192" max="10192" width="5.375" style="4" customWidth="true"/>
    <col min="10193" max="10193" width="9" style="4" hidden="true" customWidth="true"/>
    <col min="10194" max="10194" width="4.125" style="4" customWidth="true"/>
    <col min="10195" max="10195" width="4.75" style="4" customWidth="true"/>
    <col min="10196" max="10196" width="9" style="4" hidden="true" customWidth="true"/>
    <col min="10197" max="10202" width="4.375" style="4" customWidth="true"/>
    <col min="10203" max="10203" width="8" style="4" customWidth="true"/>
    <col min="10204" max="10205" width="6.75" style="4" customWidth="true"/>
    <col min="10206" max="10206" width="7.75" style="4" customWidth="true"/>
    <col min="10207" max="10208" width="6.75" style="4" customWidth="true"/>
    <col min="10209" max="10209" width="5.875" style="4" customWidth="true"/>
    <col min="10210" max="10210" width="8.25" style="4" customWidth="true"/>
    <col min="10211" max="10211" width="7" style="4" customWidth="true"/>
    <col min="10212" max="10212" width="5.25" style="4" customWidth="true"/>
    <col min="10213" max="10213" width="4.625" style="4" customWidth="true"/>
    <col min="10214" max="10214" width="5.375" style="4" customWidth="true"/>
    <col min="10215" max="10215" width="6.75" style="4" customWidth="true"/>
    <col min="10216" max="10216" width="6.5" style="4" customWidth="true"/>
    <col min="10217" max="10218" width="7" style="4" customWidth="true"/>
    <col min="10219" max="10221" width="9" style="4" hidden="true" customWidth="true"/>
    <col min="10222" max="10437" width="9" style="4"/>
    <col min="10438" max="10438" width="11.125" style="4" customWidth="true"/>
    <col min="10439" max="10439" width="10.125" style="4" customWidth="true"/>
    <col min="10440" max="10440" width="6.25" style="4" customWidth="true"/>
    <col min="10441" max="10441" width="6.5" style="4" customWidth="true"/>
    <col min="10442" max="10442" width="4.875" style="4" customWidth="true"/>
    <col min="10443" max="10443" width="4.75" style="4" customWidth="true"/>
    <col min="10444" max="10444" width="8.375" style="4" customWidth="true"/>
    <col min="10445" max="10445" width="6.25" style="4" customWidth="true"/>
    <col min="10446" max="10446" width="6.375" style="4" customWidth="true"/>
    <col min="10447" max="10447" width="4.5" style="4" customWidth="true"/>
    <col min="10448" max="10448" width="5.375" style="4" customWidth="true"/>
    <col min="10449" max="10449" width="9" style="4" hidden="true" customWidth="true"/>
    <col min="10450" max="10450" width="4.125" style="4" customWidth="true"/>
    <col min="10451" max="10451" width="4.75" style="4" customWidth="true"/>
    <col min="10452" max="10452" width="9" style="4" hidden="true" customWidth="true"/>
    <col min="10453" max="10458" width="4.375" style="4" customWidth="true"/>
    <col min="10459" max="10459" width="8" style="4" customWidth="true"/>
    <col min="10460" max="10461" width="6.75" style="4" customWidth="true"/>
    <col min="10462" max="10462" width="7.75" style="4" customWidth="true"/>
    <col min="10463" max="10464" width="6.75" style="4" customWidth="true"/>
    <col min="10465" max="10465" width="5.875" style="4" customWidth="true"/>
    <col min="10466" max="10466" width="8.25" style="4" customWidth="true"/>
    <col min="10467" max="10467" width="7" style="4" customWidth="true"/>
    <col min="10468" max="10468" width="5.25" style="4" customWidth="true"/>
    <col min="10469" max="10469" width="4.625" style="4" customWidth="true"/>
    <col min="10470" max="10470" width="5.375" style="4" customWidth="true"/>
    <col min="10471" max="10471" width="6.75" style="4" customWidth="true"/>
    <col min="10472" max="10472" width="6.5" style="4" customWidth="true"/>
    <col min="10473" max="10474" width="7" style="4" customWidth="true"/>
    <col min="10475" max="10477" width="9" style="4" hidden="true" customWidth="true"/>
    <col min="10478" max="10693" width="9" style="4"/>
    <col min="10694" max="10694" width="11.125" style="4" customWidth="true"/>
    <col min="10695" max="10695" width="10.125" style="4" customWidth="true"/>
    <col min="10696" max="10696" width="6.25" style="4" customWidth="true"/>
    <col min="10697" max="10697" width="6.5" style="4" customWidth="true"/>
    <col min="10698" max="10698" width="4.875" style="4" customWidth="true"/>
    <col min="10699" max="10699" width="4.75" style="4" customWidth="true"/>
    <col min="10700" max="10700" width="8.375" style="4" customWidth="true"/>
    <col min="10701" max="10701" width="6.25" style="4" customWidth="true"/>
    <col min="10702" max="10702" width="6.375" style="4" customWidth="true"/>
    <col min="10703" max="10703" width="4.5" style="4" customWidth="true"/>
    <col min="10704" max="10704" width="5.375" style="4" customWidth="true"/>
    <col min="10705" max="10705" width="9" style="4" hidden="true" customWidth="true"/>
    <col min="10706" max="10706" width="4.125" style="4" customWidth="true"/>
    <col min="10707" max="10707" width="4.75" style="4" customWidth="true"/>
    <col min="10708" max="10708" width="9" style="4" hidden="true" customWidth="true"/>
    <col min="10709" max="10714" width="4.375" style="4" customWidth="true"/>
    <col min="10715" max="10715" width="8" style="4" customWidth="true"/>
    <col min="10716" max="10717" width="6.75" style="4" customWidth="true"/>
    <col min="10718" max="10718" width="7.75" style="4" customWidth="true"/>
    <col min="10719" max="10720" width="6.75" style="4" customWidth="true"/>
    <col min="10721" max="10721" width="5.875" style="4" customWidth="true"/>
    <col min="10722" max="10722" width="8.25" style="4" customWidth="true"/>
    <col min="10723" max="10723" width="7" style="4" customWidth="true"/>
    <col min="10724" max="10724" width="5.25" style="4" customWidth="true"/>
    <col min="10725" max="10725" width="4.625" style="4" customWidth="true"/>
    <col min="10726" max="10726" width="5.375" style="4" customWidth="true"/>
    <col min="10727" max="10727" width="6.75" style="4" customWidth="true"/>
    <col min="10728" max="10728" width="6.5" style="4" customWidth="true"/>
    <col min="10729" max="10730" width="7" style="4" customWidth="true"/>
    <col min="10731" max="10733" width="9" style="4" hidden="true" customWidth="true"/>
    <col min="10734" max="10949" width="9" style="4"/>
    <col min="10950" max="10950" width="11.125" style="4" customWidth="true"/>
    <col min="10951" max="10951" width="10.125" style="4" customWidth="true"/>
    <col min="10952" max="10952" width="6.25" style="4" customWidth="true"/>
    <col min="10953" max="10953" width="6.5" style="4" customWidth="true"/>
    <col min="10954" max="10954" width="4.875" style="4" customWidth="true"/>
    <col min="10955" max="10955" width="4.75" style="4" customWidth="true"/>
    <col min="10956" max="10956" width="8.375" style="4" customWidth="true"/>
    <col min="10957" max="10957" width="6.25" style="4" customWidth="true"/>
    <col min="10958" max="10958" width="6.375" style="4" customWidth="true"/>
    <col min="10959" max="10959" width="4.5" style="4" customWidth="true"/>
    <col min="10960" max="10960" width="5.375" style="4" customWidth="true"/>
    <col min="10961" max="10961" width="9" style="4" hidden="true" customWidth="true"/>
    <col min="10962" max="10962" width="4.125" style="4" customWidth="true"/>
    <col min="10963" max="10963" width="4.75" style="4" customWidth="true"/>
    <col min="10964" max="10964" width="9" style="4" hidden="true" customWidth="true"/>
    <col min="10965" max="10970" width="4.375" style="4" customWidth="true"/>
    <col min="10971" max="10971" width="8" style="4" customWidth="true"/>
    <col min="10972" max="10973" width="6.75" style="4" customWidth="true"/>
    <col min="10974" max="10974" width="7.75" style="4" customWidth="true"/>
    <col min="10975" max="10976" width="6.75" style="4" customWidth="true"/>
    <col min="10977" max="10977" width="5.875" style="4" customWidth="true"/>
    <col min="10978" max="10978" width="8.25" style="4" customWidth="true"/>
    <col min="10979" max="10979" width="7" style="4" customWidth="true"/>
    <col min="10980" max="10980" width="5.25" style="4" customWidth="true"/>
    <col min="10981" max="10981" width="4.625" style="4" customWidth="true"/>
    <col min="10982" max="10982" width="5.375" style="4" customWidth="true"/>
    <col min="10983" max="10983" width="6.75" style="4" customWidth="true"/>
    <col min="10984" max="10984" width="6.5" style="4" customWidth="true"/>
    <col min="10985" max="10986" width="7" style="4" customWidth="true"/>
    <col min="10987" max="10989" width="9" style="4" hidden="true" customWidth="true"/>
    <col min="10990" max="11205" width="9" style="4"/>
    <col min="11206" max="11206" width="11.125" style="4" customWidth="true"/>
    <col min="11207" max="11207" width="10.125" style="4" customWidth="true"/>
    <col min="11208" max="11208" width="6.25" style="4" customWidth="true"/>
    <col min="11209" max="11209" width="6.5" style="4" customWidth="true"/>
    <col min="11210" max="11210" width="4.875" style="4" customWidth="true"/>
    <col min="11211" max="11211" width="4.75" style="4" customWidth="true"/>
    <col min="11212" max="11212" width="8.375" style="4" customWidth="true"/>
    <col min="11213" max="11213" width="6.25" style="4" customWidth="true"/>
    <col min="11214" max="11214" width="6.375" style="4" customWidth="true"/>
    <col min="11215" max="11215" width="4.5" style="4" customWidth="true"/>
    <col min="11216" max="11216" width="5.375" style="4" customWidth="true"/>
    <col min="11217" max="11217" width="9" style="4" hidden="true" customWidth="true"/>
    <col min="11218" max="11218" width="4.125" style="4" customWidth="true"/>
    <col min="11219" max="11219" width="4.75" style="4" customWidth="true"/>
    <col min="11220" max="11220" width="9" style="4" hidden="true" customWidth="true"/>
    <col min="11221" max="11226" width="4.375" style="4" customWidth="true"/>
    <col min="11227" max="11227" width="8" style="4" customWidth="true"/>
    <col min="11228" max="11229" width="6.75" style="4" customWidth="true"/>
    <col min="11230" max="11230" width="7.75" style="4" customWidth="true"/>
    <col min="11231" max="11232" width="6.75" style="4" customWidth="true"/>
    <col min="11233" max="11233" width="5.875" style="4" customWidth="true"/>
    <col min="11234" max="11234" width="8.25" style="4" customWidth="true"/>
    <col min="11235" max="11235" width="7" style="4" customWidth="true"/>
    <col min="11236" max="11236" width="5.25" style="4" customWidth="true"/>
    <col min="11237" max="11237" width="4.625" style="4" customWidth="true"/>
    <col min="11238" max="11238" width="5.375" style="4" customWidth="true"/>
    <col min="11239" max="11239" width="6.75" style="4" customWidth="true"/>
    <col min="11240" max="11240" width="6.5" style="4" customWidth="true"/>
    <col min="11241" max="11242" width="7" style="4" customWidth="true"/>
    <col min="11243" max="11245" width="9" style="4" hidden="true" customWidth="true"/>
    <col min="11246" max="11461" width="9" style="4"/>
    <col min="11462" max="11462" width="11.125" style="4" customWidth="true"/>
    <col min="11463" max="11463" width="10.125" style="4" customWidth="true"/>
    <col min="11464" max="11464" width="6.25" style="4" customWidth="true"/>
    <col min="11465" max="11465" width="6.5" style="4" customWidth="true"/>
    <col min="11466" max="11466" width="4.875" style="4" customWidth="true"/>
    <col min="11467" max="11467" width="4.75" style="4" customWidth="true"/>
    <col min="11468" max="11468" width="8.375" style="4" customWidth="true"/>
    <col min="11469" max="11469" width="6.25" style="4" customWidth="true"/>
    <col min="11470" max="11470" width="6.375" style="4" customWidth="true"/>
    <col min="11471" max="11471" width="4.5" style="4" customWidth="true"/>
    <col min="11472" max="11472" width="5.375" style="4" customWidth="true"/>
    <col min="11473" max="11473" width="9" style="4" hidden="true" customWidth="true"/>
    <col min="11474" max="11474" width="4.125" style="4" customWidth="true"/>
    <col min="11475" max="11475" width="4.75" style="4" customWidth="true"/>
    <col min="11476" max="11476" width="9" style="4" hidden="true" customWidth="true"/>
    <col min="11477" max="11482" width="4.375" style="4" customWidth="true"/>
    <col min="11483" max="11483" width="8" style="4" customWidth="true"/>
    <col min="11484" max="11485" width="6.75" style="4" customWidth="true"/>
    <col min="11486" max="11486" width="7.75" style="4" customWidth="true"/>
    <col min="11487" max="11488" width="6.75" style="4" customWidth="true"/>
    <col min="11489" max="11489" width="5.875" style="4" customWidth="true"/>
    <col min="11490" max="11490" width="8.25" style="4" customWidth="true"/>
    <col min="11491" max="11491" width="7" style="4" customWidth="true"/>
    <col min="11492" max="11492" width="5.25" style="4" customWidth="true"/>
    <col min="11493" max="11493" width="4.625" style="4" customWidth="true"/>
    <col min="11494" max="11494" width="5.375" style="4" customWidth="true"/>
    <col min="11495" max="11495" width="6.75" style="4" customWidth="true"/>
    <col min="11496" max="11496" width="6.5" style="4" customWidth="true"/>
    <col min="11497" max="11498" width="7" style="4" customWidth="true"/>
    <col min="11499" max="11501" width="9" style="4" hidden="true" customWidth="true"/>
    <col min="11502" max="11717" width="9" style="4"/>
    <col min="11718" max="11718" width="11.125" style="4" customWidth="true"/>
    <col min="11719" max="11719" width="10.125" style="4" customWidth="true"/>
    <col min="11720" max="11720" width="6.25" style="4" customWidth="true"/>
    <col min="11721" max="11721" width="6.5" style="4" customWidth="true"/>
    <col min="11722" max="11722" width="4.875" style="4" customWidth="true"/>
    <col min="11723" max="11723" width="4.75" style="4" customWidth="true"/>
    <col min="11724" max="11724" width="8.375" style="4" customWidth="true"/>
    <col min="11725" max="11725" width="6.25" style="4" customWidth="true"/>
    <col min="11726" max="11726" width="6.375" style="4" customWidth="true"/>
    <col min="11727" max="11727" width="4.5" style="4" customWidth="true"/>
    <col min="11728" max="11728" width="5.375" style="4" customWidth="true"/>
    <col min="11729" max="11729" width="9" style="4" hidden="true" customWidth="true"/>
    <col min="11730" max="11730" width="4.125" style="4" customWidth="true"/>
    <col min="11731" max="11731" width="4.75" style="4" customWidth="true"/>
    <col min="11732" max="11732" width="9" style="4" hidden="true" customWidth="true"/>
    <col min="11733" max="11738" width="4.375" style="4" customWidth="true"/>
    <col min="11739" max="11739" width="8" style="4" customWidth="true"/>
    <col min="11740" max="11741" width="6.75" style="4" customWidth="true"/>
    <col min="11742" max="11742" width="7.75" style="4" customWidth="true"/>
    <col min="11743" max="11744" width="6.75" style="4" customWidth="true"/>
    <col min="11745" max="11745" width="5.875" style="4" customWidth="true"/>
    <col min="11746" max="11746" width="8.25" style="4" customWidth="true"/>
    <col min="11747" max="11747" width="7" style="4" customWidth="true"/>
    <col min="11748" max="11748" width="5.25" style="4" customWidth="true"/>
    <col min="11749" max="11749" width="4.625" style="4" customWidth="true"/>
    <col min="11750" max="11750" width="5.375" style="4" customWidth="true"/>
    <col min="11751" max="11751" width="6.75" style="4" customWidth="true"/>
    <col min="11752" max="11752" width="6.5" style="4" customWidth="true"/>
    <col min="11753" max="11754" width="7" style="4" customWidth="true"/>
    <col min="11755" max="11757" width="9" style="4" hidden="true" customWidth="true"/>
    <col min="11758" max="11973" width="9" style="4"/>
    <col min="11974" max="11974" width="11.125" style="4" customWidth="true"/>
    <col min="11975" max="11975" width="10.125" style="4" customWidth="true"/>
    <col min="11976" max="11976" width="6.25" style="4" customWidth="true"/>
    <col min="11977" max="11977" width="6.5" style="4" customWidth="true"/>
    <col min="11978" max="11978" width="4.875" style="4" customWidth="true"/>
    <col min="11979" max="11979" width="4.75" style="4" customWidth="true"/>
    <col min="11980" max="11980" width="8.375" style="4" customWidth="true"/>
    <col min="11981" max="11981" width="6.25" style="4" customWidth="true"/>
    <col min="11982" max="11982" width="6.375" style="4" customWidth="true"/>
    <col min="11983" max="11983" width="4.5" style="4" customWidth="true"/>
    <col min="11984" max="11984" width="5.375" style="4" customWidth="true"/>
    <col min="11985" max="11985" width="9" style="4" hidden="true" customWidth="true"/>
    <col min="11986" max="11986" width="4.125" style="4" customWidth="true"/>
    <col min="11987" max="11987" width="4.75" style="4" customWidth="true"/>
    <col min="11988" max="11988" width="9" style="4" hidden="true" customWidth="true"/>
    <col min="11989" max="11994" width="4.375" style="4" customWidth="true"/>
    <col min="11995" max="11995" width="8" style="4" customWidth="true"/>
    <col min="11996" max="11997" width="6.75" style="4" customWidth="true"/>
    <col min="11998" max="11998" width="7.75" style="4" customWidth="true"/>
    <col min="11999" max="12000" width="6.75" style="4" customWidth="true"/>
    <col min="12001" max="12001" width="5.875" style="4" customWidth="true"/>
    <col min="12002" max="12002" width="8.25" style="4" customWidth="true"/>
    <col min="12003" max="12003" width="7" style="4" customWidth="true"/>
    <col min="12004" max="12004" width="5.25" style="4" customWidth="true"/>
    <col min="12005" max="12005" width="4.625" style="4" customWidth="true"/>
    <col min="12006" max="12006" width="5.375" style="4" customWidth="true"/>
    <col min="12007" max="12007" width="6.75" style="4" customWidth="true"/>
    <col min="12008" max="12008" width="6.5" style="4" customWidth="true"/>
    <col min="12009" max="12010" width="7" style="4" customWidth="true"/>
    <col min="12011" max="12013" width="9" style="4" hidden="true" customWidth="true"/>
    <col min="12014" max="12229" width="9" style="4"/>
    <col min="12230" max="12230" width="11.125" style="4" customWidth="true"/>
    <col min="12231" max="12231" width="10.125" style="4" customWidth="true"/>
    <col min="12232" max="12232" width="6.25" style="4" customWidth="true"/>
    <col min="12233" max="12233" width="6.5" style="4" customWidth="true"/>
    <col min="12234" max="12234" width="4.875" style="4" customWidth="true"/>
    <col min="12235" max="12235" width="4.75" style="4" customWidth="true"/>
    <col min="12236" max="12236" width="8.375" style="4" customWidth="true"/>
    <col min="12237" max="12237" width="6.25" style="4" customWidth="true"/>
    <col min="12238" max="12238" width="6.375" style="4" customWidth="true"/>
    <col min="12239" max="12239" width="4.5" style="4" customWidth="true"/>
    <col min="12240" max="12240" width="5.375" style="4" customWidth="true"/>
    <col min="12241" max="12241" width="9" style="4" hidden="true" customWidth="true"/>
    <col min="12242" max="12242" width="4.125" style="4" customWidth="true"/>
    <col min="12243" max="12243" width="4.75" style="4" customWidth="true"/>
    <col min="12244" max="12244" width="9" style="4" hidden="true" customWidth="true"/>
    <col min="12245" max="12250" width="4.375" style="4" customWidth="true"/>
    <col min="12251" max="12251" width="8" style="4" customWidth="true"/>
    <col min="12252" max="12253" width="6.75" style="4" customWidth="true"/>
    <col min="12254" max="12254" width="7.75" style="4" customWidth="true"/>
    <col min="12255" max="12256" width="6.75" style="4" customWidth="true"/>
    <col min="12257" max="12257" width="5.875" style="4" customWidth="true"/>
    <col min="12258" max="12258" width="8.25" style="4" customWidth="true"/>
    <col min="12259" max="12259" width="7" style="4" customWidth="true"/>
    <col min="12260" max="12260" width="5.25" style="4" customWidth="true"/>
    <col min="12261" max="12261" width="4.625" style="4" customWidth="true"/>
    <col min="12262" max="12262" width="5.375" style="4" customWidth="true"/>
    <col min="12263" max="12263" width="6.75" style="4" customWidth="true"/>
    <col min="12264" max="12264" width="6.5" style="4" customWidth="true"/>
    <col min="12265" max="12266" width="7" style="4" customWidth="true"/>
    <col min="12267" max="12269" width="9" style="4" hidden="true" customWidth="true"/>
    <col min="12270" max="12485" width="9" style="4"/>
    <col min="12486" max="12486" width="11.125" style="4" customWidth="true"/>
    <col min="12487" max="12487" width="10.125" style="4" customWidth="true"/>
    <col min="12488" max="12488" width="6.25" style="4" customWidth="true"/>
    <col min="12489" max="12489" width="6.5" style="4" customWidth="true"/>
    <col min="12490" max="12490" width="4.875" style="4" customWidth="true"/>
    <col min="12491" max="12491" width="4.75" style="4" customWidth="true"/>
    <col min="12492" max="12492" width="8.375" style="4" customWidth="true"/>
    <col min="12493" max="12493" width="6.25" style="4" customWidth="true"/>
    <col min="12494" max="12494" width="6.375" style="4" customWidth="true"/>
    <col min="12495" max="12495" width="4.5" style="4" customWidth="true"/>
    <col min="12496" max="12496" width="5.375" style="4" customWidth="true"/>
    <col min="12497" max="12497" width="9" style="4" hidden="true" customWidth="true"/>
    <col min="12498" max="12498" width="4.125" style="4" customWidth="true"/>
    <col min="12499" max="12499" width="4.75" style="4" customWidth="true"/>
    <col min="12500" max="12500" width="9" style="4" hidden="true" customWidth="true"/>
    <col min="12501" max="12506" width="4.375" style="4" customWidth="true"/>
    <col min="12507" max="12507" width="8" style="4" customWidth="true"/>
    <col min="12508" max="12509" width="6.75" style="4" customWidth="true"/>
    <col min="12510" max="12510" width="7.75" style="4" customWidth="true"/>
    <col min="12511" max="12512" width="6.75" style="4" customWidth="true"/>
    <col min="12513" max="12513" width="5.875" style="4" customWidth="true"/>
    <col min="12514" max="12514" width="8.25" style="4" customWidth="true"/>
    <col min="12515" max="12515" width="7" style="4" customWidth="true"/>
    <col min="12516" max="12516" width="5.25" style="4" customWidth="true"/>
    <col min="12517" max="12517" width="4.625" style="4" customWidth="true"/>
    <col min="12518" max="12518" width="5.375" style="4" customWidth="true"/>
    <col min="12519" max="12519" width="6.75" style="4" customWidth="true"/>
    <col min="12520" max="12520" width="6.5" style="4" customWidth="true"/>
    <col min="12521" max="12522" width="7" style="4" customWidth="true"/>
    <col min="12523" max="12525" width="9" style="4" hidden="true" customWidth="true"/>
    <col min="12526" max="12741" width="9" style="4"/>
    <col min="12742" max="12742" width="11.125" style="4" customWidth="true"/>
    <col min="12743" max="12743" width="10.125" style="4" customWidth="true"/>
    <col min="12744" max="12744" width="6.25" style="4" customWidth="true"/>
    <col min="12745" max="12745" width="6.5" style="4" customWidth="true"/>
    <col min="12746" max="12746" width="4.875" style="4" customWidth="true"/>
    <col min="12747" max="12747" width="4.75" style="4" customWidth="true"/>
    <col min="12748" max="12748" width="8.375" style="4" customWidth="true"/>
    <col min="12749" max="12749" width="6.25" style="4" customWidth="true"/>
    <col min="12750" max="12750" width="6.375" style="4" customWidth="true"/>
    <col min="12751" max="12751" width="4.5" style="4" customWidth="true"/>
    <col min="12752" max="12752" width="5.375" style="4" customWidth="true"/>
    <col min="12753" max="12753" width="9" style="4" hidden="true" customWidth="true"/>
    <col min="12754" max="12754" width="4.125" style="4" customWidth="true"/>
    <col min="12755" max="12755" width="4.75" style="4" customWidth="true"/>
    <col min="12756" max="12756" width="9" style="4" hidden="true" customWidth="true"/>
    <col min="12757" max="12762" width="4.375" style="4" customWidth="true"/>
    <col min="12763" max="12763" width="8" style="4" customWidth="true"/>
    <col min="12764" max="12765" width="6.75" style="4" customWidth="true"/>
    <col min="12766" max="12766" width="7.75" style="4" customWidth="true"/>
    <col min="12767" max="12768" width="6.75" style="4" customWidth="true"/>
    <col min="12769" max="12769" width="5.875" style="4" customWidth="true"/>
    <col min="12770" max="12770" width="8.25" style="4" customWidth="true"/>
    <col min="12771" max="12771" width="7" style="4" customWidth="true"/>
    <col min="12772" max="12772" width="5.25" style="4" customWidth="true"/>
    <col min="12773" max="12773" width="4.625" style="4" customWidth="true"/>
    <col min="12774" max="12774" width="5.375" style="4" customWidth="true"/>
    <col min="12775" max="12775" width="6.75" style="4" customWidth="true"/>
    <col min="12776" max="12776" width="6.5" style="4" customWidth="true"/>
    <col min="12777" max="12778" width="7" style="4" customWidth="true"/>
    <col min="12779" max="12781" width="9" style="4" hidden="true" customWidth="true"/>
    <col min="12782" max="12997" width="9" style="4"/>
    <col min="12998" max="12998" width="11.125" style="4" customWidth="true"/>
    <col min="12999" max="12999" width="10.125" style="4" customWidth="true"/>
    <col min="13000" max="13000" width="6.25" style="4" customWidth="true"/>
    <col min="13001" max="13001" width="6.5" style="4" customWidth="true"/>
    <col min="13002" max="13002" width="4.875" style="4" customWidth="true"/>
    <col min="13003" max="13003" width="4.75" style="4" customWidth="true"/>
    <col min="13004" max="13004" width="8.375" style="4" customWidth="true"/>
    <col min="13005" max="13005" width="6.25" style="4" customWidth="true"/>
    <col min="13006" max="13006" width="6.375" style="4" customWidth="true"/>
    <col min="13007" max="13007" width="4.5" style="4" customWidth="true"/>
    <col min="13008" max="13008" width="5.375" style="4" customWidth="true"/>
    <col min="13009" max="13009" width="9" style="4" hidden="true" customWidth="true"/>
    <col min="13010" max="13010" width="4.125" style="4" customWidth="true"/>
    <col min="13011" max="13011" width="4.75" style="4" customWidth="true"/>
    <col min="13012" max="13012" width="9" style="4" hidden="true" customWidth="true"/>
    <col min="13013" max="13018" width="4.375" style="4" customWidth="true"/>
    <col min="13019" max="13019" width="8" style="4" customWidth="true"/>
    <col min="13020" max="13021" width="6.75" style="4" customWidth="true"/>
    <col min="13022" max="13022" width="7.75" style="4" customWidth="true"/>
    <col min="13023" max="13024" width="6.75" style="4" customWidth="true"/>
    <col min="13025" max="13025" width="5.875" style="4" customWidth="true"/>
    <col min="13026" max="13026" width="8.25" style="4" customWidth="true"/>
    <col min="13027" max="13027" width="7" style="4" customWidth="true"/>
    <col min="13028" max="13028" width="5.25" style="4" customWidth="true"/>
    <col min="13029" max="13029" width="4.625" style="4" customWidth="true"/>
    <col min="13030" max="13030" width="5.375" style="4" customWidth="true"/>
    <col min="13031" max="13031" width="6.75" style="4" customWidth="true"/>
    <col min="13032" max="13032" width="6.5" style="4" customWidth="true"/>
    <col min="13033" max="13034" width="7" style="4" customWidth="true"/>
    <col min="13035" max="13037" width="9" style="4" hidden="true" customWidth="true"/>
    <col min="13038" max="13253" width="9" style="4"/>
    <col min="13254" max="13254" width="11.125" style="4" customWidth="true"/>
    <col min="13255" max="13255" width="10.125" style="4" customWidth="true"/>
    <col min="13256" max="13256" width="6.25" style="4" customWidth="true"/>
    <col min="13257" max="13257" width="6.5" style="4" customWidth="true"/>
    <col min="13258" max="13258" width="4.875" style="4" customWidth="true"/>
    <col min="13259" max="13259" width="4.75" style="4" customWidth="true"/>
    <col min="13260" max="13260" width="8.375" style="4" customWidth="true"/>
    <col min="13261" max="13261" width="6.25" style="4" customWidth="true"/>
    <col min="13262" max="13262" width="6.375" style="4" customWidth="true"/>
    <col min="13263" max="13263" width="4.5" style="4" customWidth="true"/>
    <col min="13264" max="13264" width="5.375" style="4" customWidth="true"/>
    <col min="13265" max="13265" width="9" style="4" hidden="true" customWidth="true"/>
    <col min="13266" max="13266" width="4.125" style="4" customWidth="true"/>
    <col min="13267" max="13267" width="4.75" style="4" customWidth="true"/>
    <col min="13268" max="13268" width="9" style="4" hidden="true" customWidth="true"/>
    <col min="13269" max="13274" width="4.375" style="4" customWidth="true"/>
    <col min="13275" max="13275" width="8" style="4" customWidth="true"/>
    <col min="13276" max="13277" width="6.75" style="4" customWidth="true"/>
    <col min="13278" max="13278" width="7.75" style="4" customWidth="true"/>
    <col min="13279" max="13280" width="6.75" style="4" customWidth="true"/>
    <col min="13281" max="13281" width="5.875" style="4" customWidth="true"/>
    <col min="13282" max="13282" width="8.25" style="4" customWidth="true"/>
    <col min="13283" max="13283" width="7" style="4" customWidth="true"/>
    <col min="13284" max="13284" width="5.25" style="4" customWidth="true"/>
    <col min="13285" max="13285" width="4.625" style="4" customWidth="true"/>
    <col min="13286" max="13286" width="5.375" style="4" customWidth="true"/>
    <col min="13287" max="13287" width="6.75" style="4" customWidth="true"/>
    <col min="13288" max="13288" width="6.5" style="4" customWidth="true"/>
    <col min="13289" max="13290" width="7" style="4" customWidth="true"/>
    <col min="13291" max="13293" width="9" style="4" hidden="true" customWidth="true"/>
    <col min="13294" max="13509" width="9" style="4"/>
    <col min="13510" max="13510" width="11.125" style="4" customWidth="true"/>
    <col min="13511" max="13511" width="10.125" style="4" customWidth="true"/>
    <col min="13512" max="13512" width="6.25" style="4" customWidth="true"/>
    <col min="13513" max="13513" width="6.5" style="4" customWidth="true"/>
    <col min="13514" max="13514" width="4.875" style="4" customWidth="true"/>
    <col min="13515" max="13515" width="4.75" style="4" customWidth="true"/>
    <col min="13516" max="13516" width="8.375" style="4" customWidth="true"/>
    <col min="13517" max="13517" width="6.25" style="4" customWidth="true"/>
    <col min="13518" max="13518" width="6.375" style="4" customWidth="true"/>
    <col min="13519" max="13519" width="4.5" style="4" customWidth="true"/>
    <col min="13520" max="13520" width="5.375" style="4" customWidth="true"/>
    <col min="13521" max="13521" width="9" style="4" hidden="true" customWidth="true"/>
    <col min="13522" max="13522" width="4.125" style="4" customWidth="true"/>
    <col min="13523" max="13523" width="4.75" style="4" customWidth="true"/>
    <col min="13524" max="13524" width="9" style="4" hidden="true" customWidth="true"/>
    <col min="13525" max="13530" width="4.375" style="4" customWidth="true"/>
    <col min="13531" max="13531" width="8" style="4" customWidth="true"/>
    <col min="13532" max="13533" width="6.75" style="4" customWidth="true"/>
    <col min="13534" max="13534" width="7.75" style="4" customWidth="true"/>
    <col min="13535" max="13536" width="6.75" style="4" customWidth="true"/>
    <col min="13537" max="13537" width="5.875" style="4" customWidth="true"/>
    <col min="13538" max="13538" width="8.25" style="4" customWidth="true"/>
    <col min="13539" max="13539" width="7" style="4" customWidth="true"/>
    <col min="13540" max="13540" width="5.25" style="4" customWidth="true"/>
    <col min="13541" max="13541" width="4.625" style="4" customWidth="true"/>
    <col min="13542" max="13542" width="5.375" style="4" customWidth="true"/>
    <col min="13543" max="13543" width="6.75" style="4" customWidth="true"/>
    <col min="13544" max="13544" width="6.5" style="4" customWidth="true"/>
    <col min="13545" max="13546" width="7" style="4" customWidth="true"/>
    <col min="13547" max="13549" width="9" style="4" hidden="true" customWidth="true"/>
    <col min="13550" max="13765" width="9" style="4"/>
    <col min="13766" max="13766" width="11.125" style="4" customWidth="true"/>
    <col min="13767" max="13767" width="10.125" style="4" customWidth="true"/>
    <col min="13768" max="13768" width="6.25" style="4" customWidth="true"/>
    <col min="13769" max="13769" width="6.5" style="4" customWidth="true"/>
    <col min="13770" max="13770" width="4.875" style="4" customWidth="true"/>
    <col min="13771" max="13771" width="4.75" style="4" customWidth="true"/>
    <col min="13772" max="13772" width="8.375" style="4" customWidth="true"/>
    <col min="13773" max="13773" width="6.25" style="4" customWidth="true"/>
    <col min="13774" max="13774" width="6.375" style="4" customWidth="true"/>
    <col min="13775" max="13775" width="4.5" style="4" customWidth="true"/>
    <col min="13776" max="13776" width="5.375" style="4" customWidth="true"/>
    <col min="13777" max="13777" width="9" style="4" hidden="true" customWidth="true"/>
    <col min="13778" max="13778" width="4.125" style="4" customWidth="true"/>
    <col min="13779" max="13779" width="4.75" style="4" customWidth="true"/>
    <col min="13780" max="13780" width="9" style="4" hidden="true" customWidth="true"/>
    <col min="13781" max="13786" width="4.375" style="4" customWidth="true"/>
    <col min="13787" max="13787" width="8" style="4" customWidth="true"/>
    <col min="13788" max="13789" width="6.75" style="4" customWidth="true"/>
    <col min="13790" max="13790" width="7.75" style="4" customWidth="true"/>
    <col min="13791" max="13792" width="6.75" style="4" customWidth="true"/>
    <col min="13793" max="13793" width="5.875" style="4" customWidth="true"/>
    <col min="13794" max="13794" width="8.25" style="4" customWidth="true"/>
    <col min="13795" max="13795" width="7" style="4" customWidth="true"/>
    <col min="13796" max="13796" width="5.25" style="4" customWidth="true"/>
    <col min="13797" max="13797" width="4.625" style="4" customWidth="true"/>
    <col min="13798" max="13798" width="5.375" style="4" customWidth="true"/>
    <col min="13799" max="13799" width="6.75" style="4" customWidth="true"/>
    <col min="13800" max="13800" width="6.5" style="4" customWidth="true"/>
    <col min="13801" max="13802" width="7" style="4" customWidth="true"/>
    <col min="13803" max="13805" width="9" style="4" hidden="true" customWidth="true"/>
    <col min="13806" max="14021" width="9" style="4"/>
    <col min="14022" max="14022" width="11.125" style="4" customWidth="true"/>
    <col min="14023" max="14023" width="10.125" style="4" customWidth="true"/>
    <col min="14024" max="14024" width="6.25" style="4" customWidth="true"/>
    <col min="14025" max="14025" width="6.5" style="4" customWidth="true"/>
    <col min="14026" max="14026" width="4.875" style="4" customWidth="true"/>
    <col min="14027" max="14027" width="4.75" style="4" customWidth="true"/>
    <col min="14028" max="14028" width="8.375" style="4" customWidth="true"/>
    <col min="14029" max="14029" width="6.25" style="4" customWidth="true"/>
    <col min="14030" max="14030" width="6.375" style="4" customWidth="true"/>
    <col min="14031" max="14031" width="4.5" style="4" customWidth="true"/>
    <col min="14032" max="14032" width="5.375" style="4" customWidth="true"/>
    <col min="14033" max="14033" width="9" style="4" hidden="true" customWidth="true"/>
    <col min="14034" max="14034" width="4.125" style="4" customWidth="true"/>
    <col min="14035" max="14035" width="4.75" style="4" customWidth="true"/>
    <col min="14036" max="14036" width="9" style="4" hidden="true" customWidth="true"/>
    <col min="14037" max="14042" width="4.375" style="4" customWidth="true"/>
    <col min="14043" max="14043" width="8" style="4" customWidth="true"/>
    <col min="14044" max="14045" width="6.75" style="4" customWidth="true"/>
    <col min="14046" max="14046" width="7.75" style="4" customWidth="true"/>
    <col min="14047" max="14048" width="6.75" style="4" customWidth="true"/>
    <col min="14049" max="14049" width="5.875" style="4" customWidth="true"/>
    <col min="14050" max="14050" width="8.25" style="4" customWidth="true"/>
    <col min="14051" max="14051" width="7" style="4" customWidth="true"/>
    <col min="14052" max="14052" width="5.25" style="4" customWidth="true"/>
    <col min="14053" max="14053" width="4.625" style="4" customWidth="true"/>
    <col min="14054" max="14054" width="5.375" style="4" customWidth="true"/>
    <col min="14055" max="14055" width="6.75" style="4" customWidth="true"/>
    <col min="14056" max="14056" width="6.5" style="4" customWidth="true"/>
    <col min="14057" max="14058" width="7" style="4" customWidth="true"/>
    <col min="14059" max="14061" width="9" style="4" hidden="true" customWidth="true"/>
    <col min="14062" max="14277" width="9" style="4"/>
    <col min="14278" max="14278" width="11.125" style="4" customWidth="true"/>
    <col min="14279" max="14279" width="10.125" style="4" customWidth="true"/>
    <col min="14280" max="14280" width="6.25" style="4" customWidth="true"/>
    <col min="14281" max="14281" width="6.5" style="4" customWidth="true"/>
    <col min="14282" max="14282" width="4.875" style="4" customWidth="true"/>
    <col min="14283" max="14283" width="4.75" style="4" customWidth="true"/>
    <col min="14284" max="14284" width="8.375" style="4" customWidth="true"/>
    <col min="14285" max="14285" width="6.25" style="4" customWidth="true"/>
    <col min="14286" max="14286" width="6.375" style="4" customWidth="true"/>
    <col min="14287" max="14287" width="4.5" style="4" customWidth="true"/>
    <col min="14288" max="14288" width="5.375" style="4" customWidth="true"/>
    <col min="14289" max="14289" width="9" style="4" hidden="true" customWidth="true"/>
    <col min="14290" max="14290" width="4.125" style="4" customWidth="true"/>
    <col min="14291" max="14291" width="4.75" style="4" customWidth="true"/>
    <col min="14292" max="14292" width="9" style="4" hidden="true" customWidth="true"/>
    <col min="14293" max="14298" width="4.375" style="4" customWidth="true"/>
    <col min="14299" max="14299" width="8" style="4" customWidth="true"/>
    <col min="14300" max="14301" width="6.75" style="4" customWidth="true"/>
    <col min="14302" max="14302" width="7.75" style="4" customWidth="true"/>
    <col min="14303" max="14304" width="6.75" style="4" customWidth="true"/>
    <col min="14305" max="14305" width="5.875" style="4" customWidth="true"/>
    <col min="14306" max="14306" width="8.25" style="4" customWidth="true"/>
    <col min="14307" max="14307" width="7" style="4" customWidth="true"/>
    <col min="14308" max="14308" width="5.25" style="4" customWidth="true"/>
    <col min="14309" max="14309" width="4.625" style="4" customWidth="true"/>
    <col min="14310" max="14310" width="5.375" style="4" customWidth="true"/>
    <col min="14311" max="14311" width="6.75" style="4" customWidth="true"/>
    <col min="14312" max="14312" width="6.5" style="4" customWidth="true"/>
    <col min="14313" max="14314" width="7" style="4" customWidth="true"/>
    <col min="14315" max="14317" width="9" style="4" hidden="true" customWidth="true"/>
    <col min="14318" max="14533" width="9" style="4"/>
    <col min="14534" max="14534" width="11.125" style="4" customWidth="true"/>
    <col min="14535" max="14535" width="10.125" style="4" customWidth="true"/>
    <col min="14536" max="14536" width="6.25" style="4" customWidth="true"/>
    <col min="14537" max="14537" width="6.5" style="4" customWidth="true"/>
    <col min="14538" max="14538" width="4.875" style="4" customWidth="true"/>
    <col min="14539" max="14539" width="4.75" style="4" customWidth="true"/>
    <col min="14540" max="14540" width="8.375" style="4" customWidth="true"/>
    <col min="14541" max="14541" width="6.25" style="4" customWidth="true"/>
    <col min="14542" max="14542" width="6.375" style="4" customWidth="true"/>
    <col min="14543" max="14543" width="4.5" style="4" customWidth="true"/>
    <col min="14544" max="14544" width="5.375" style="4" customWidth="true"/>
    <col min="14545" max="14545" width="9" style="4" hidden="true" customWidth="true"/>
    <col min="14546" max="14546" width="4.125" style="4" customWidth="true"/>
    <col min="14547" max="14547" width="4.75" style="4" customWidth="true"/>
    <col min="14548" max="14548" width="9" style="4" hidden="true" customWidth="true"/>
    <col min="14549" max="14554" width="4.375" style="4" customWidth="true"/>
    <col min="14555" max="14555" width="8" style="4" customWidth="true"/>
    <col min="14556" max="14557" width="6.75" style="4" customWidth="true"/>
    <col min="14558" max="14558" width="7.75" style="4" customWidth="true"/>
    <col min="14559" max="14560" width="6.75" style="4" customWidth="true"/>
    <col min="14561" max="14561" width="5.875" style="4" customWidth="true"/>
    <col min="14562" max="14562" width="8.25" style="4" customWidth="true"/>
    <col min="14563" max="14563" width="7" style="4" customWidth="true"/>
    <col min="14564" max="14564" width="5.25" style="4" customWidth="true"/>
    <col min="14565" max="14565" width="4.625" style="4" customWidth="true"/>
    <col min="14566" max="14566" width="5.375" style="4" customWidth="true"/>
    <col min="14567" max="14567" width="6.75" style="4" customWidth="true"/>
    <col min="14568" max="14568" width="6.5" style="4" customWidth="true"/>
    <col min="14569" max="14570" width="7" style="4" customWidth="true"/>
    <col min="14571" max="14573" width="9" style="4" hidden="true" customWidth="true"/>
    <col min="14574" max="14789" width="9" style="4"/>
    <col min="14790" max="14790" width="11.125" style="4" customWidth="true"/>
    <col min="14791" max="14791" width="10.125" style="4" customWidth="true"/>
    <col min="14792" max="14792" width="6.25" style="4" customWidth="true"/>
    <col min="14793" max="14793" width="6.5" style="4" customWidth="true"/>
    <col min="14794" max="14794" width="4.875" style="4" customWidth="true"/>
    <col min="14795" max="14795" width="4.75" style="4" customWidth="true"/>
    <col min="14796" max="14796" width="8.375" style="4" customWidth="true"/>
    <col min="14797" max="14797" width="6.25" style="4" customWidth="true"/>
    <col min="14798" max="14798" width="6.375" style="4" customWidth="true"/>
    <col min="14799" max="14799" width="4.5" style="4" customWidth="true"/>
    <col min="14800" max="14800" width="5.375" style="4" customWidth="true"/>
    <col min="14801" max="14801" width="9" style="4" hidden="true" customWidth="true"/>
    <col min="14802" max="14802" width="4.125" style="4" customWidth="true"/>
    <col min="14803" max="14803" width="4.75" style="4" customWidth="true"/>
    <col min="14804" max="14804" width="9" style="4" hidden="true" customWidth="true"/>
    <col min="14805" max="14810" width="4.375" style="4" customWidth="true"/>
    <col min="14811" max="14811" width="8" style="4" customWidth="true"/>
    <col min="14812" max="14813" width="6.75" style="4" customWidth="true"/>
    <col min="14814" max="14814" width="7.75" style="4" customWidth="true"/>
    <col min="14815" max="14816" width="6.75" style="4" customWidth="true"/>
    <col min="14817" max="14817" width="5.875" style="4" customWidth="true"/>
    <col min="14818" max="14818" width="8.25" style="4" customWidth="true"/>
    <col min="14819" max="14819" width="7" style="4" customWidth="true"/>
    <col min="14820" max="14820" width="5.25" style="4" customWidth="true"/>
    <col min="14821" max="14821" width="4.625" style="4" customWidth="true"/>
    <col min="14822" max="14822" width="5.375" style="4" customWidth="true"/>
    <col min="14823" max="14823" width="6.75" style="4" customWidth="true"/>
    <col min="14824" max="14824" width="6.5" style="4" customWidth="true"/>
    <col min="14825" max="14826" width="7" style="4" customWidth="true"/>
    <col min="14827" max="14829" width="9" style="4" hidden="true" customWidth="true"/>
    <col min="14830" max="15045" width="9" style="4"/>
    <col min="15046" max="15046" width="11.125" style="4" customWidth="true"/>
    <col min="15047" max="15047" width="10.125" style="4" customWidth="true"/>
    <col min="15048" max="15048" width="6.25" style="4" customWidth="true"/>
    <col min="15049" max="15049" width="6.5" style="4" customWidth="true"/>
    <col min="15050" max="15050" width="4.875" style="4" customWidth="true"/>
    <col min="15051" max="15051" width="4.75" style="4" customWidth="true"/>
    <col min="15052" max="15052" width="8.375" style="4" customWidth="true"/>
    <col min="15053" max="15053" width="6.25" style="4" customWidth="true"/>
    <col min="15054" max="15054" width="6.375" style="4" customWidth="true"/>
    <col min="15055" max="15055" width="4.5" style="4" customWidth="true"/>
    <col min="15056" max="15056" width="5.375" style="4" customWidth="true"/>
    <col min="15057" max="15057" width="9" style="4" hidden="true" customWidth="true"/>
    <col min="15058" max="15058" width="4.125" style="4" customWidth="true"/>
    <col min="15059" max="15059" width="4.75" style="4" customWidth="true"/>
    <col min="15060" max="15060" width="9" style="4" hidden="true" customWidth="true"/>
    <col min="15061" max="15066" width="4.375" style="4" customWidth="true"/>
    <col min="15067" max="15067" width="8" style="4" customWidth="true"/>
    <col min="15068" max="15069" width="6.75" style="4" customWidth="true"/>
    <col min="15070" max="15070" width="7.75" style="4" customWidth="true"/>
    <col min="15071" max="15072" width="6.75" style="4" customWidth="true"/>
    <col min="15073" max="15073" width="5.875" style="4" customWidth="true"/>
    <col min="15074" max="15074" width="8.25" style="4" customWidth="true"/>
    <col min="15075" max="15075" width="7" style="4" customWidth="true"/>
    <col min="15076" max="15076" width="5.25" style="4" customWidth="true"/>
    <col min="15077" max="15077" width="4.625" style="4" customWidth="true"/>
    <col min="15078" max="15078" width="5.375" style="4" customWidth="true"/>
    <col min="15079" max="15079" width="6.75" style="4" customWidth="true"/>
    <col min="15080" max="15080" width="6.5" style="4" customWidth="true"/>
    <col min="15081" max="15082" width="7" style="4" customWidth="true"/>
    <col min="15083" max="15085" width="9" style="4" hidden="true" customWidth="true"/>
    <col min="15086" max="15301" width="9" style="4"/>
    <col min="15302" max="15302" width="11.125" style="4" customWidth="true"/>
    <col min="15303" max="15303" width="10.125" style="4" customWidth="true"/>
    <col min="15304" max="15304" width="6.25" style="4" customWidth="true"/>
    <col min="15305" max="15305" width="6.5" style="4" customWidth="true"/>
    <col min="15306" max="15306" width="4.875" style="4" customWidth="true"/>
    <col min="15307" max="15307" width="4.75" style="4" customWidth="true"/>
    <col min="15308" max="15308" width="8.375" style="4" customWidth="true"/>
    <col min="15309" max="15309" width="6.25" style="4" customWidth="true"/>
    <col min="15310" max="15310" width="6.375" style="4" customWidth="true"/>
    <col min="15311" max="15311" width="4.5" style="4" customWidth="true"/>
    <col min="15312" max="15312" width="5.375" style="4" customWidth="true"/>
    <col min="15313" max="15313" width="9" style="4" hidden="true" customWidth="true"/>
    <col min="15314" max="15314" width="4.125" style="4" customWidth="true"/>
    <col min="15315" max="15315" width="4.75" style="4" customWidth="true"/>
    <col min="15316" max="15316" width="9" style="4" hidden="true" customWidth="true"/>
    <col min="15317" max="15322" width="4.375" style="4" customWidth="true"/>
    <col min="15323" max="15323" width="8" style="4" customWidth="true"/>
    <col min="15324" max="15325" width="6.75" style="4" customWidth="true"/>
    <col min="15326" max="15326" width="7.75" style="4" customWidth="true"/>
    <col min="15327" max="15328" width="6.75" style="4" customWidth="true"/>
    <col min="15329" max="15329" width="5.875" style="4" customWidth="true"/>
    <col min="15330" max="15330" width="8.25" style="4" customWidth="true"/>
    <col min="15331" max="15331" width="7" style="4" customWidth="true"/>
    <col min="15332" max="15332" width="5.25" style="4" customWidth="true"/>
    <col min="15333" max="15333" width="4.625" style="4" customWidth="true"/>
    <col min="15334" max="15334" width="5.375" style="4" customWidth="true"/>
    <col min="15335" max="15335" width="6.75" style="4" customWidth="true"/>
    <col min="15336" max="15336" width="6.5" style="4" customWidth="true"/>
    <col min="15337" max="15338" width="7" style="4" customWidth="true"/>
    <col min="15339" max="15341" width="9" style="4" hidden="true" customWidth="true"/>
    <col min="15342" max="15557" width="9" style="4"/>
    <col min="15558" max="15558" width="11.125" style="4" customWidth="true"/>
    <col min="15559" max="15559" width="10.125" style="4" customWidth="true"/>
    <col min="15560" max="15560" width="6.25" style="4" customWidth="true"/>
    <col min="15561" max="15561" width="6.5" style="4" customWidth="true"/>
    <col min="15562" max="15562" width="4.875" style="4" customWidth="true"/>
    <col min="15563" max="15563" width="4.75" style="4" customWidth="true"/>
    <col min="15564" max="15564" width="8.375" style="4" customWidth="true"/>
    <col min="15565" max="15565" width="6.25" style="4" customWidth="true"/>
    <col min="15566" max="15566" width="6.375" style="4" customWidth="true"/>
    <col min="15567" max="15567" width="4.5" style="4" customWidth="true"/>
    <col min="15568" max="15568" width="5.375" style="4" customWidth="true"/>
    <col min="15569" max="15569" width="9" style="4" hidden="true" customWidth="true"/>
    <col min="15570" max="15570" width="4.125" style="4" customWidth="true"/>
    <col min="15571" max="15571" width="4.75" style="4" customWidth="true"/>
    <col min="15572" max="15572" width="9" style="4" hidden="true" customWidth="true"/>
    <col min="15573" max="15578" width="4.375" style="4" customWidth="true"/>
    <col min="15579" max="15579" width="8" style="4" customWidth="true"/>
    <col min="15580" max="15581" width="6.75" style="4" customWidth="true"/>
    <col min="15582" max="15582" width="7.75" style="4" customWidth="true"/>
    <col min="15583" max="15584" width="6.75" style="4" customWidth="true"/>
    <col min="15585" max="15585" width="5.875" style="4" customWidth="true"/>
    <col min="15586" max="15586" width="8.25" style="4" customWidth="true"/>
    <col min="15587" max="15587" width="7" style="4" customWidth="true"/>
    <col min="15588" max="15588" width="5.25" style="4" customWidth="true"/>
    <col min="15589" max="15589" width="4.625" style="4" customWidth="true"/>
    <col min="15590" max="15590" width="5.375" style="4" customWidth="true"/>
    <col min="15591" max="15591" width="6.75" style="4" customWidth="true"/>
    <col min="15592" max="15592" width="6.5" style="4" customWidth="true"/>
    <col min="15593" max="15594" width="7" style="4" customWidth="true"/>
    <col min="15595" max="15597" width="9" style="4" hidden="true" customWidth="true"/>
    <col min="15598" max="15813" width="9" style="4"/>
    <col min="15814" max="15814" width="11.125" style="4" customWidth="true"/>
    <col min="15815" max="15815" width="10.125" style="4" customWidth="true"/>
    <col min="15816" max="15816" width="6.25" style="4" customWidth="true"/>
    <col min="15817" max="15817" width="6.5" style="4" customWidth="true"/>
    <col min="15818" max="15818" width="4.875" style="4" customWidth="true"/>
    <col min="15819" max="15819" width="4.75" style="4" customWidth="true"/>
    <col min="15820" max="15820" width="8.375" style="4" customWidth="true"/>
    <col min="15821" max="15821" width="6.25" style="4" customWidth="true"/>
    <col min="15822" max="15822" width="6.375" style="4" customWidth="true"/>
    <col min="15823" max="15823" width="4.5" style="4" customWidth="true"/>
    <col min="15824" max="15824" width="5.375" style="4" customWidth="true"/>
    <col min="15825" max="15825" width="9" style="4" hidden="true" customWidth="true"/>
    <col min="15826" max="15826" width="4.125" style="4" customWidth="true"/>
    <col min="15827" max="15827" width="4.75" style="4" customWidth="true"/>
    <col min="15828" max="15828" width="9" style="4" hidden="true" customWidth="true"/>
    <col min="15829" max="15834" width="4.375" style="4" customWidth="true"/>
    <col min="15835" max="15835" width="8" style="4" customWidth="true"/>
    <col min="15836" max="15837" width="6.75" style="4" customWidth="true"/>
    <col min="15838" max="15838" width="7.75" style="4" customWidth="true"/>
    <col min="15839" max="15840" width="6.75" style="4" customWidth="true"/>
    <col min="15841" max="15841" width="5.875" style="4" customWidth="true"/>
    <col min="15842" max="15842" width="8.25" style="4" customWidth="true"/>
    <col min="15843" max="15843" width="7" style="4" customWidth="true"/>
    <col min="15844" max="15844" width="5.25" style="4" customWidth="true"/>
    <col min="15845" max="15845" width="4.625" style="4" customWidth="true"/>
    <col min="15846" max="15846" width="5.375" style="4" customWidth="true"/>
    <col min="15847" max="15847" width="6.75" style="4" customWidth="true"/>
    <col min="15848" max="15848" width="6.5" style="4" customWidth="true"/>
    <col min="15849" max="15850" width="7" style="4" customWidth="true"/>
    <col min="15851" max="15853" width="9" style="4" hidden="true" customWidth="true"/>
    <col min="15854" max="16069" width="9" style="4"/>
    <col min="16070" max="16070" width="11.125" style="4" customWidth="true"/>
    <col min="16071" max="16071" width="10.125" style="4" customWidth="true"/>
    <col min="16072" max="16072" width="6.25" style="4" customWidth="true"/>
    <col min="16073" max="16073" width="6.5" style="4" customWidth="true"/>
    <col min="16074" max="16074" width="4.875" style="4" customWidth="true"/>
    <col min="16075" max="16075" width="4.75" style="4" customWidth="true"/>
    <col min="16076" max="16076" width="8.375" style="4" customWidth="true"/>
    <col min="16077" max="16077" width="6.25" style="4" customWidth="true"/>
    <col min="16078" max="16078" width="6.375" style="4" customWidth="true"/>
    <col min="16079" max="16079" width="4.5" style="4" customWidth="true"/>
    <col min="16080" max="16080" width="5.375" style="4" customWidth="true"/>
    <col min="16081" max="16081" width="9" style="4" hidden="true" customWidth="true"/>
    <col min="16082" max="16082" width="4.125" style="4" customWidth="true"/>
    <col min="16083" max="16083" width="4.75" style="4" customWidth="true"/>
    <col min="16084" max="16084" width="9" style="4" hidden="true" customWidth="true"/>
    <col min="16085" max="16090" width="4.375" style="4" customWidth="true"/>
    <col min="16091" max="16091" width="8" style="4" customWidth="true"/>
    <col min="16092" max="16093" width="6.75" style="4" customWidth="true"/>
    <col min="16094" max="16094" width="7.75" style="4" customWidth="true"/>
    <col min="16095" max="16096" width="6.75" style="4" customWidth="true"/>
    <col min="16097" max="16097" width="5.875" style="4" customWidth="true"/>
    <col min="16098" max="16098" width="8.25" style="4" customWidth="true"/>
    <col min="16099" max="16099" width="7" style="4" customWidth="true"/>
    <col min="16100" max="16100" width="5.25" style="4" customWidth="true"/>
    <col min="16101" max="16101" width="4.625" style="4" customWidth="true"/>
    <col min="16102" max="16102" width="5.375" style="4" customWidth="true"/>
    <col min="16103" max="16103" width="6.75" style="4" customWidth="true"/>
    <col min="16104" max="16104" width="6.5" style="4" customWidth="true"/>
    <col min="16105" max="16106" width="7" style="4" customWidth="true"/>
    <col min="16107" max="16109" width="9" style="4" hidden="true" customWidth="true"/>
    <col min="16110" max="16384" width="9" style="4"/>
  </cols>
  <sheetData>
    <row r="1" ht="20.25" spans="1:13">
      <c r="A1" s="9" t="s">
        <v>154</v>
      </c>
      <c r="B1" s="10"/>
      <c r="J1" s="6"/>
      <c r="K1" s="40"/>
      <c r="L1" s="6"/>
      <c r="M1" s="5"/>
    </row>
    <row r="2" ht="27" customHeight="true" spans="2:13">
      <c r="B2" s="11" t="s">
        <v>155</v>
      </c>
      <c r="C2" s="11"/>
      <c r="D2" s="11"/>
      <c r="E2" s="11"/>
      <c r="F2" s="11"/>
      <c r="G2" s="11"/>
      <c r="H2" s="11"/>
      <c r="I2" s="11"/>
      <c r="J2" s="11"/>
      <c r="K2" s="41"/>
      <c r="L2" s="11"/>
      <c r="M2" s="11"/>
    </row>
    <row r="3" s="1" customFormat="true" ht="27" customHeight="true" spans="1:13">
      <c r="A3" s="12" t="s">
        <v>2</v>
      </c>
      <c r="B3" s="13" t="s">
        <v>3</v>
      </c>
      <c r="C3" s="14" t="s">
        <v>156</v>
      </c>
      <c r="D3" s="15" t="s">
        <v>157</v>
      </c>
      <c r="E3" s="35" t="s">
        <v>158</v>
      </c>
      <c r="F3" s="35"/>
      <c r="G3" s="35"/>
      <c r="H3" s="35"/>
      <c r="I3" s="42" t="s">
        <v>159</v>
      </c>
      <c r="J3" s="43"/>
      <c r="K3" s="44"/>
      <c r="L3" s="45"/>
      <c r="M3" s="49" t="s">
        <v>160</v>
      </c>
    </row>
    <row r="4" s="1" customFormat="true" ht="30" customHeight="true" spans="1:13">
      <c r="A4" s="12"/>
      <c r="B4" s="13"/>
      <c r="C4" s="14"/>
      <c r="D4" s="15"/>
      <c r="E4" s="14" t="s">
        <v>161</v>
      </c>
      <c r="F4" s="14" t="s">
        <v>162</v>
      </c>
      <c r="G4" s="14" t="s">
        <v>163</v>
      </c>
      <c r="H4" s="14" t="s">
        <v>164</v>
      </c>
      <c r="I4" s="13" t="s">
        <v>165</v>
      </c>
      <c r="J4" s="14" t="s">
        <v>162</v>
      </c>
      <c r="K4" s="46" t="s">
        <v>163</v>
      </c>
      <c r="L4" s="14" t="s">
        <v>164</v>
      </c>
      <c r="M4" s="50"/>
    </row>
    <row r="5" ht="18.75" customHeight="true" spans="1:13">
      <c r="A5" s="16" t="s">
        <v>6</v>
      </c>
      <c r="B5" s="17"/>
      <c r="C5" s="18">
        <f>C6+C16+C23+C27+C37+C48+C58+C68+C72+C81+C93+C106+C114+C129</f>
        <v>325551</v>
      </c>
      <c r="D5" s="19"/>
      <c r="E5" s="36"/>
      <c r="F5" s="37"/>
      <c r="G5" s="28"/>
      <c r="H5" s="28"/>
      <c r="I5" s="18">
        <f>I6+I16+I23+I27+I37+I48+I58+I68+I72+I81+I93+I106+I114+I129</f>
        <v>12935</v>
      </c>
      <c r="J5" s="18">
        <f>J6+J16+J23+J27+J37+J48+J58+J68+J72+J81+J93+J106+J114+J129</f>
        <v>8273</v>
      </c>
      <c r="K5" s="18">
        <f>K6+K16+K23+K27+K37+K48+K58+K68+K72+K81+K93+K106+K114+K129</f>
        <v>2332</v>
      </c>
      <c r="L5" s="18">
        <f>L6+L16+L23+L27+L37+L48+L58+L68+L72+L81+L93+L106+L114+L129</f>
        <v>2330</v>
      </c>
      <c r="M5" s="18">
        <f>M6+M16+M23+M27+M37+M48+M58+M68+M72+M81+M93+M106+M114+M129</f>
        <v>8273</v>
      </c>
    </row>
    <row r="6" customHeight="true" spans="1:13">
      <c r="A6" s="20" t="s">
        <v>7</v>
      </c>
      <c r="B6" s="14" t="s">
        <v>8</v>
      </c>
      <c r="C6" s="18">
        <f>SUM(C7:C15)</f>
        <v>46203</v>
      </c>
      <c r="D6" s="21"/>
      <c r="E6" s="27"/>
      <c r="F6" s="27"/>
      <c r="G6" s="27"/>
      <c r="H6" s="27"/>
      <c r="I6" s="18">
        <f>SUM(I7:I15)</f>
        <v>1645</v>
      </c>
      <c r="J6" s="18">
        <f>SUM(J7:J15)</f>
        <v>462</v>
      </c>
      <c r="K6" s="18">
        <f>SUM(K7:K15)</f>
        <v>1048</v>
      </c>
      <c r="L6" s="18">
        <f>SUM(L7:L15)</f>
        <v>135</v>
      </c>
      <c r="M6" s="18">
        <f>SUM(M7:M15)</f>
        <v>462</v>
      </c>
    </row>
    <row r="7" s="2" customFormat="true" ht="20.1" customHeight="true" spans="1:13">
      <c r="A7" s="22"/>
      <c r="B7" s="23" t="s">
        <v>9</v>
      </c>
      <c r="C7" s="24">
        <v>27620</v>
      </c>
      <c r="D7" s="19">
        <v>350</v>
      </c>
      <c r="E7" s="38" t="s">
        <v>166</v>
      </c>
      <c r="F7" s="38">
        <v>0.2</v>
      </c>
      <c r="G7" s="38">
        <v>0.8</v>
      </c>
      <c r="H7" s="38">
        <v>0</v>
      </c>
      <c r="I7" s="28">
        <f t="shared" ref="I7:I15" si="0">J7+K7+L7</f>
        <v>966</v>
      </c>
      <c r="J7" s="24">
        <f t="shared" ref="J7:J15" si="1">ROUND(C7*F7*D7/10000,0)</f>
        <v>193</v>
      </c>
      <c r="K7" s="47">
        <f t="shared" ref="K7:K15" si="2">ROUND(C7*G7*D7/10000,0)</f>
        <v>773</v>
      </c>
      <c r="L7" s="48">
        <f t="shared" ref="L7:L15" si="3">ROUND(C7*H7*D7/10000,0)</f>
        <v>0</v>
      </c>
      <c r="M7" s="51">
        <f t="shared" ref="M7:M15" si="4">J7</f>
        <v>193</v>
      </c>
    </row>
    <row r="8" spans="1:13">
      <c r="A8" s="22"/>
      <c r="B8" s="23" t="s">
        <v>10</v>
      </c>
      <c r="C8" s="25">
        <v>4278</v>
      </c>
      <c r="D8" s="19">
        <v>350</v>
      </c>
      <c r="E8" s="38" t="s">
        <v>166</v>
      </c>
      <c r="F8" s="38">
        <v>0.2</v>
      </c>
      <c r="G8" s="38">
        <v>0.8</v>
      </c>
      <c r="H8" s="38">
        <v>0</v>
      </c>
      <c r="I8" s="28">
        <f t="shared" si="0"/>
        <v>150</v>
      </c>
      <c r="J8" s="24">
        <f t="shared" si="1"/>
        <v>30</v>
      </c>
      <c r="K8" s="47">
        <f t="shared" si="2"/>
        <v>120</v>
      </c>
      <c r="L8" s="48">
        <f t="shared" si="3"/>
        <v>0</v>
      </c>
      <c r="M8" s="51">
        <f t="shared" si="4"/>
        <v>30</v>
      </c>
    </row>
    <row r="9" spans="1:13">
      <c r="A9" s="22"/>
      <c r="B9" s="23" t="s">
        <v>11</v>
      </c>
      <c r="C9" s="25">
        <v>2750</v>
      </c>
      <c r="D9" s="19">
        <v>350</v>
      </c>
      <c r="E9" s="38" t="s">
        <v>166</v>
      </c>
      <c r="F9" s="38">
        <v>0.2</v>
      </c>
      <c r="G9" s="38">
        <v>0.8</v>
      </c>
      <c r="H9" s="38">
        <v>0</v>
      </c>
      <c r="I9" s="28">
        <f t="shared" si="0"/>
        <v>96</v>
      </c>
      <c r="J9" s="24">
        <f t="shared" si="1"/>
        <v>19</v>
      </c>
      <c r="K9" s="47">
        <f t="shared" si="2"/>
        <v>77</v>
      </c>
      <c r="L9" s="48">
        <f t="shared" si="3"/>
        <v>0</v>
      </c>
      <c r="M9" s="51">
        <f t="shared" si="4"/>
        <v>19</v>
      </c>
    </row>
    <row r="10" spans="1:13">
      <c r="A10" s="22"/>
      <c r="B10" s="23" t="s">
        <v>12</v>
      </c>
      <c r="C10" s="25">
        <v>740</v>
      </c>
      <c r="D10" s="19">
        <v>350</v>
      </c>
      <c r="E10" s="38" t="s">
        <v>166</v>
      </c>
      <c r="F10" s="38">
        <v>0.2</v>
      </c>
      <c r="G10" s="38">
        <v>0.8</v>
      </c>
      <c r="H10" s="38">
        <v>0</v>
      </c>
      <c r="I10" s="28">
        <f t="shared" si="0"/>
        <v>26</v>
      </c>
      <c r="J10" s="24">
        <f t="shared" si="1"/>
        <v>5</v>
      </c>
      <c r="K10" s="47">
        <f t="shared" si="2"/>
        <v>21</v>
      </c>
      <c r="L10" s="48">
        <f t="shared" si="3"/>
        <v>0</v>
      </c>
      <c r="M10" s="51">
        <f t="shared" si="4"/>
        <v>5</v>
      </c>
    </row>
    <row r="11" spans="1:13">
      <c r="A11" s="22"/>
      <c r="B11" s="23" t="s">
        <v>13</v>
      </c>
      <c r="C11" s="25">
        <v>600</v>
      </c>
      <c r="D11" s="19">
        <v>350</v>
      </c>
      <c r="E11" s="38" t="s">
        <v>166</v>
      </c>
      <c r="F11" s="38">
        <v>0.2</v>
      </c>
      <c r="G11" s="38">
        <v>0.8</v>
      </c>
      <c r="H11" s="38">
        <v>0</v>
      </c>
      <c r="I11" s="28">
        <f t="shared" si="0"/>
        <v>21</v>
      </c>
      <c r="J11" s="24">
        <f t="shared" si="1"/>
        <v>4</v>
      </c>
      <c r="K11" s="47">
        <f t="shared" si="2"/>
        <v>17</v>
      </c>
      <c r="L11" s="48">
        <f t="shared" si="3"/>
        <v>0</v>
      </c>
      <c r="M11" s="51">
        <f t="shared" si="4"/>
        <v>4</v>
      </c>
    </row>
    <row r="12" spans="1:13">
      <c r="A12" s="22"/>
      <c r="B12" s="23" t="s">
        <v>15</v>
      </c>
      <c r="C12" s="25">
        <v>1160</v>
      </c>
      <c r="D12" s="19">
        <v>350</v>
      </c>
      <c r="E12" s="38" t="s">
        <v>166</v>
      </c>
      <c r="F12" s="38">
        <v>0.2</v>
      </c>
      <c r="G12" s="38">
        <v>0.8</v>
      </c>
      <c r="H12" s="38">
        <v>0</v>
      </c>
      <c r="I12" s="28">
        <f t="shared" si="0"/>
        <v>40</v>
      </c>
      <c r="J12" s="24">
        <f t="shared" si="1"/>
        <v>8</v>
      </c>
      <c r="K12" s="47">
        <f t="shared" si="2"/>
        <v>32</v>
      </c>
      <c r="L12" s="48">
        <f t="shared" si="3"/>
        <v>0</v>
      </c>
      <c r="M12" s="51">
        <f t="shared" si="4"/>
        <v>8</v>
      </c>
    </row>
    <row r="13" spans="1:13">
      <c r="A13" s="22"/>
      <c r="B13" s="23" t="s">
        <v>16</v>
      </c>
      <c r="C13" s="25">
        <v>300</v>
      </c>
      <c r="D13" s="19">
        <v>350</v>
      </c>
      <c r="E13" s="38" t="s">
        <v>166</v>
      </c>
      <c r="F13" s="38">
        <v>0.2</v>
      </c>
      <c r="G13" s="38">
        <v>0.8</v>
      </c>
      <c r="H13" s="38">
        <v>0</v>
      </c>
      <c r="I13" s="28">
        <f t="shared" si="0"/>
        <v>10</v>
      </c>
      <c r="J13" s="24">
        <f t="shared" si="1"/>
        <v>2</v>
      </c>
      <c r="K13" s="47">
        <f t="shared" si="2"/>
        <v>8</v>
      </c>
      <c r="L13" s="48">
        <f t="shared" si="3"/>
        <v>0</v>
      </c>
      <c r="M13" s="51">
        <f t="shared" si="4"/>
        <v>2</v>
      </c>
    </row>
    <row r="14" spans="1:13">
      <c r="A14" s="22"/>
      <c r="B14" s="23" t="s">
        <v>17</v>
      </c>
      <c r="C14" s="25">
        <v>4210</v>
      </c>
      <c r="D14" s="19">
        <v>420</v>
      </c>
      <c r="E14" s="38" t="s">
        <v>166</v>
      </c>
      <c r="F14" s="38">
        <v>0.6</v>
      </c>
      <c r="G14" s="38">
        <v>0</v>
      </c>
      <c r="H14" s="38">
        <v>0.4</v>
      </c>
      <c r="I14" s="28">
        <f t="shared" si="0"/>
        <v>177</v>
      </c>
      <c r="J14" s="24">
        <f t="shared" si="1"/>
        <v>106</v>
      </c>
      <c r="K14" s="47">
        <f t="shared" si="2"/>
        <v>0</v>
      </c>
      <c r="L14" s="48">
        <f t="shared" si="3"/>
        <v>71</v>
      </c>
      <c r="M14" s="51">
        <f t="shared" si="4"/>
        <v>106</v>
      </c>
    </row>
    <row r="15" spans="1:13">
      <c r="A15" s="26"/>
      <c r="B15" s="23" t="s">
        <v>18</v>
      </c>
      <c r="C15" s="25">
        <v>4545</v>
      </c>
      <c r="D15" s="19">
        <v>350</v>
      </c>
      <c r="E15" s="38" t="s">
        <v>166</v>
      </c>
      <c r="F15" s="38">
        <v>0.6</v>
      </c>
      <c r="G15" s="38">
        <v>0</v>
      </c>
      <c r="H15" s="38">
        <v>0.4</v>
      </c>
      <c r="I15" s="28">
        <f t="shared" si="0"/>
        <v>159</v>
      </c>
      <c r="J15" s="24">
        <f t="shared" si="1"/>
        <v>95</v>
      </c>
      <c r="K15" s="47">
        <f t="shared" si="2"/>
        <v>0</v>
      </c>
      <c r="L15" s="48">
        <f t="shared" si="3"/>
        <v>64</v>
      </c>
      <c r="M15" s="51">
        <f t="shared" si="4"/>
        <v>95</v>
      </c>
    </row>
    <row r="16" customHeight="true" spans="1:13">
      <c r="A16" s="20" t="s">
        <v>19</v>
      </c>
      <c r="B16" s="14" t="s">
        <v>20</v>
      </c>
      <c r="C16" s="27">
        <v>17583</v>
      </c>
      <c r="D16" s="19"/>
      <c r="E16" s="27"/>
      <c r="F16" s="39"/>
      <c r="G16" s="39"/>
      <c r="H16" s="39"/>
      <c r="I16" s="18">
        <f>SUM(I17:I22)</f>
        <v>664</v>
      </c>
      <c r="J16" s="18">
        <f>SUM(J17:J22)</f>
        <v>392</v>
      </c>
      <c r="K16" s="18">
        <f>SUM(K17:K22)</f>
        <v>121</v>
      </c>
      <c r="L16" s="18">
        <f>SUM(L17:L22)</f>
        <v>151</v>
      </c>
      <c r="M16" s="18">
        <f>SUM(M17:M22)</f>
        <v>392</v>
      </c>
    </row>
    <row r="17" ht="24" customHeight="true" spans="1:13">
      <c r="A17" s="22"/>
      <c r="B17" s="23" t="s">
        <v>21</v>
      </c>
      <c r="C17" s="28">
        <v>4595</v>
      </c>
      <c r="D17" s="19">
        <v>350</v>
      </c>
      <c r="E17" s="38" t="s">
        <v>166</v>
      </c>
      <c r="F17" s="38">
        <v>0.25</v>
      </c>
      <c r="G17" s="38">
        <v>0.75</v>
      </c>
      <c r="H17" s="38">
        <v>0</v>
      </c>
      <c r="I17" s="28">
        <f t="shared" ref="I17:I22" si="5">J17+K17+L17</f>
        <v>161</v>
      </c>
      <c r="J17" s="24">
        <f t="shared" ref="J17:J22" si="6">ROUND(C17*F17*D17/10000,0)</f>
        <v>40</v>
      </c>
      <c r="K17" s="47">
        <f t="shared" ref="K17:K22" si="7">ROUND(C17*G17*D17/10000,0)</f>
        <v>121</v>
      </c>
      <c r="L17" s="48">
        <f t="shared" ref="L17:L22" si="8">ROUND(C17*H17*D17/10000,0)</f>
        <v>0</v>
      </c>
      <c r="M17" s="51">
        <f t="shared" ref="M17:M22" si="9">J17</f>
        <v>40</v>
      </c>
    </row>
    <row r="18" spans="1:13">
      <c r="A18" s="22"/>
      <c r="B18" s="23" t="s">
        <v>22</v>
      </c>
      <c r="C18" s="25">
        <v>1359</v>
      </c>
      <c r="D18" s="19">
        <v>350</v>
      </c>
      <c r="E18" s="38" t="s">
        <v>166</v>
      </c>
      <c r="F18" s="38">
        <v>0.65</v>
      </c>
      <c r="G18" s="38">
        <v>0</v>
      </c>
      <c r="H18" s="38">
        <v>0.35</v>
      </c>
      <c r="I18" s="28">
        <f t="shared" si="5"/>
        <v>48</v>
      </c>
      <c r="J18" s="24">
        <f t="shared" si="6"/>
        <v>31</v>
      </c>
      <c r="K18" s="47">
        <f t="shared" si="7"/>
        <v>0</v>
      </c>
      <c r="L18" s="48">
        <f t="shared" si="8"/>
        <v>17</v>
      </c>
      <c r="M18" s="51">
        <f t="shared" si="9"/>
        <v>31</v>
      </c>
    </row>
    <row r="19" spans="1:13">
      <c r="A19" s="22"/>
      <c r="B19" s="23" t="s">
        <v>23</v>
      </c>
      <c r="C19" s="25">
        <v>4602</v>
      </c>
      <c r="D19" s="19">
        <v>350</v>
      </c>
      <c r="E19" s="38" t="s">
        <v>166</v>
      </c>
      <c r="F19" s="38">
        <v>0.65</v>
      </c>
      <c r="G19" s="38">
        <v>0</v>
      </c>
      <c r="H19" s="38">
        <v>0.35</v>
      </c>
      <c r="I19" s="28">
        <f t="shared" si="5"/>
        <v>161</v>
      </c>
      <c r="J19" s="24">
        <f t="shared" si="6"/>
        <v>105</v>
      </c>
      <c r="K19" s="47">
        <f t="shared" si="7"/>
        <v>0</v>
      </c>
      <c r="L19" s="48">
        <f t="shared" si="8"/>
        <v>56</v>
      </c>
      <c r="M19" s="51">
        <f t="shared" si="9"/>
        <v>105</v>
      </c>
    </row>
    <row r="20" spans="1:13">
      <c r="A20" s="22"/>
      <c r="B20" s="23" t="s">
        <v>24</v>
      </c>
      <c r="C20" s="25">
        <v>3088</v>
      </c>
      <c r="D20" s="19">
        <v>420</v>
      </c>
      <c r="E20" s="38" t="s">
        <v>166</v>
      </c>
      <c r="F20" s="38">
        <v>0.65</v>
      </c>
      <c r="G20" s="38">
        <v>0</v>
      </c>
      <c r="H20" s="38">
        <v>0.35</v>
      </c>
      <c r="I20" s="28">
        <f t="shared" si="5"/>
        <v>129</v>
      </c>
      <c r="J20" s="24">
        <f t="shared" si="6"/>
        <v>84</v>
      </c>
      <c r="K20" s="47">
        <f t="shared" si="7"/>
        <v>0</v>
      </c>
      <c r="L20" s="48">
        <f t="shared" si="8"/>
        <v>45</v>
      </c>
      <c r="M20" s="51">
        <f t="shared" si="9"/>
        <v>84</v>
      </c>
    </row>
    <row r="21" spans="1:13">
      <c r="A21" s="22"/>
      <c r="B21" s="23" t="s">
        <v>25</v>
      </c>
      <c r="C21" s="25">
        <v>3247</v>
      </c>
      <c r="D21" s="19">
        <v>420</v>
      </c>
      <c r="E21" s="38" t="s">
        <v>167</v>
      </c>
      <c r="F21" s="38">
        <v>0.8</v>
      </c>
      <c r="G21" s="38">
        <v>0</v>
      </c>
      <c r="H21" s="38">
        <v>0.2</v>
      </c>
      <c r="I21" s="28">
        <f t="shared" si="5"/>
        <v>136</v>
      </c>
      <c r="J21" s="24">
        <f t="shared" si="6"/>
        <v>109</v>
      </c>
      <c r="K21" s="47">
        <f t="shared" si="7"/>
        <v>0</v>
      </c>
      <c r="L21" s="48">
        <f t="shared" si="8"/>
        <v>27</v>
      </c>
      <c r="M21" s="51">
        <f t="shared" si="9"/>
        <v>109</v>
      </c>
    </row>
    <row r="22" spans="1:13">
      <c r="A22" s="26"/>
      <c r="B22" s="23" t="s">
        <v>26</v>
      </c>
      <c r="C22" s="25">
        <v>692</v>
      </c>
      <c r="D22" s="19">
        <v>420</v>
      </c>
      <c r="E22" s="38" t="s">
        <v>167</v>
      </c>
      <c r="F22" s="38">
        <v>0.8</v>
      </c>
      <c r="G22" s="38">
        <v>0</v>
      </c>
      <c r="H22" s="38">
        <v>0.2</v>
      </c>
      <c r="I22" s="28">
        <f t="shared" si="5"/>
        <v>29</v>
      </c>
      <c r="J22" s="24">
        <f t="shared" si="6"/>
        <v>23</v>
      </c>
      <c r="K22" s="47">
        <f t="shared" si="7"/>
        <v>0</v>
      </c>
      <c r="L22" s="48">
        <f t="shared" si="8"/>
        <v>6</v>
      </c>
      <c r="M22" s="51">
        <f t="shared" si="9"/>
        <v>23</v>
      </c>
    </row>
    <row r="23" ht="21" customHeight="true" spans="1:13">
      <c r="A23" s="29" t="s">
        <v>27</v>
      </c>
      <c r="B23" s="14" t="s">
        <v>28</v>
      </c>
      <c r="C23" s="27">
        <f>SUM(C24:C26)</f>
        <v>9783</v>
      </c>
      <c r="D23" s="19"/>
      <c r="E23" s="27"/>
      <c r="F23" s="39"/>
      <c r="G23" s="39"/>
      <c r="H23" s="39"/>
      <c r="I23" s="18">
        <f>SUM(I24:I26)</f>
        <v>264</v>
      </c>
      <c r="J23" s="18">
        <f>SUM(J24:J26)</f>
        <v>192</v>
      </c>
      <c r="K23" s="18">
        <f>SUM(K24:K26)</f>
        <v>10</v>
      </c>
      <c r="L23" s="18">
        <f>SUM(L24:L26)</f>
        <v>62</v>
      </c>
      <c r="M23" s="18">
        <f>SUM(M24:M26)</f>
        <v>192</v>
      </c>
    </row>
    <row r="24" ht="21" customHeight="true" spans="1:13">
      <c r="A24" s="30"/>
      <c r="B24" s="31" t="s">
        <v>29</v>
      </c>
      <c r="C24" s="28">
        <v>465</v>
      </c>
      <c r="D24" s="19">
        <v>350</v>
      </c>
      <c r="E24" s="38" t="s">
        <v>168</v>
      </c>
      <c r="F24" s="38">
        <v>0.4</v>
      </c>
      <c r="G24" s="38">
        <v>0.6</v>
      </c>
      <c r="H24" s="38">
        <v>0</v>
      </c>
      <c r="I24" s="28">
        <f t="shared" ref="I24:I26" si="10">J24+K24+L24</f>
        <v>17</v>
      </c>
      <c r="J24" s="24">
        <f t="shared" ref="J24:J26" si="11">ROUND(C24*F24*D24/10000,0)</f>
        <v>7</v>
      </c>
      <c r="K24" s="47">
        <f t="shared" ref="K24:K26" si="12">ROUND(C24*G24*D24/10000,0)</f>
        <v>10</v>
      </c>
      <c r="L24" s="48">
        <f t="shared" ref="L24:L26" si="13">ROUND(C24*H24*D24/10000,0)</f>
        <v>0</v>
      </c>
      <c r="M24" s="51">
        <f t="shared" ref="M24:M26" si="14">J24</f>
        <v>7</v>
      </c>
    </row>
    <row r="25" spans="1:13">
      <c r="A25" s="30"/>
      <c r="B25" s="23" t="s">
        <v>30</v>
      </c>
      <c r="C25" s="25">
        <v>5337</v>
      </c>
      <c r="D25" s="19">
        <v>350</v>
      </c>
      <c r="E25" s="38" t="s">
        <v>168</v>
      </c>
      <c r="F25" s="38">
        <v>0.75</v>
      </c>
      <c r="G25" s="38">
        <v>0</v>
      </c>
      <c r="H25" s="38">
        <v>0.25</v>
      </c>
      <c r="I25" s="28">
        <f t="shared" si="10"/>
        <v>187</v>
      </c>
      <c r="J25" s="24">
        <f t="shared" si="11"/>
        <v>140</v>
      </c>
      <c r="K25" s="47">
        <f t="shared" si="12"/>
        <v>0</v>
      </c>
      <c r="L25" s="48">
        <f t="shared" si="13"/>
        <v>47</v>
      </c>
      <c r="M25" s="51">
        <f t="shared" si="14"/>
        <v>140</v>
      </c>
    </row>
    <row r="26" spans="1:13">
      <c r="A26" s="32"/>
      <c r="B26" s="23" t="s">
        <v>31</v>
      </c>
      <c r="C26" s="25">
        <v>3981</v>
      </c>
      <c r="D26" s="19">
        <v>150</v>
      </c>
      <c r="E26" s="38" t="s">
        <v>168</v>
      </c>
      <c r="F26" s="38">
        <v>0.75</v>
      </c>
      <c r="G26" s="38">
        <v>0</v>
      </c>
      <c r="H26" s="38">
        <v>0.25</v>
      </c>
      <c r="I26" s="28">
        <f t="shared" si="10"/>
        <v>60</v>
      </c>
      <c r="J26" s="24">
        <f t="shared" si="11"/>
        <v>45</v>
      </c>
      <c r="K26" s="47">
        <f t="shared" si="12"/>
        <v>0</v>
      </c>
      <c r="L26" s="48">
        <f t="shared" si="13"/>
        <v>15</v>
      </c>
      <c r="M26" s="51">
        <f t="shared" si="14"/>
        <v>45</v>
      </c>
    </row>
    <row r="27" customHeight="true" spans="1:13">
      <c r="A27" s="29" t="s">
        <v>32</v>
      </c>
      <c r="B27" s="14" t="s">
        <v>33</v>
      </c>
      <c r="C27" s="27">
        <f>SUM(C28:C36)</f>
        <v>38000</v>
      </c>
      <c r="D27" s="19"/>
      <c r="E27" s="27"/>
      <c r="F27" s="39"/>
      <c r="G27" s="39"/>
      <c r="H27" s="39"/>
      <c r="I27" s="18">
        <f>SUM(I28:I36)</f>
        <v>1596</v>
      </c>
      <c r="J27" s="18">
        <f>SUM(J28:J36)</f>
        <v>1068</v>
      </c>
      <c r="K27" s="18">
        <f>SUM(K28:K36)</f>
        <v>201</v>
      </c>
      <c r="L27" s="18">
        <f>SUM(L28:L36)</f>
        <v>327</v>
      </c>
      <c r="M27" s="18">
        <f>SUM(M28:M36)</f>
        <v>1068</v>
      </c>
    </row>
    <row r="28" ht="24" customHeight="true" spans="1:13">
      <c r="A28" s="30"/>
      <c r="B28" s="23" t="s">
        <v>34</v>
      </c>
      <c r="C28" s="28">
        <v>6000</v>
      </c>
      <c r="D28" s="19">
        <v>420</v>
      </c>
      <c r="E28" s="38" t="s">
        <v>168</v>
      </c>
      <c r="F28" s="38">
        <v>0.4</v>
      </c>
      <c r="G28" s="38">
        <v>0.6</v>
      </c>
      <c r="H28" s="38">
        <v>0</v>
      </c>
      <c r="I28" s="28">
        <f t="shared" ref="I28:I36" si="15">J28+K28+L28</f>
        <v>252</v>
      </c>
      <c r="J28" s="24">
        <f t="shared" ref="J28:J36" si="16">ROUND(C28*F28*D28/10000,0)</f>
        <v>101</v>
      </c>
      <c r="K28" s="47">
        <f t="shared" ref="K28:K36" si="17">ROUND(C28*G28*D28/10000,0)</f>
        <v>151</v>
      </c>
      <c r="L28" s="48">
        <f t="shared" ref="L28:L36" si="18">ROUND(C28*H28*D28/10000,0)</f>
        <v>0</v>
      </c>
      <c r="M28" s="51">
        <f t="shared" ref="M28:M36" si="19">J28</f>
        <v>101</v>
      </c>
    </row>
    <row r="29" spans="1:13">
      <c r="A29" s="30"/>
      <c r="B29" s="33" t="s">
        <v>35</v>
      </c>
      <c r="C29" s="25">
        <v>2000</v>
      </c>
      <c r="D29" s="19">
        <v>420</v>
      </c>
      <c r="E29" s="38" t="s">
        <v>168</v>
      </c>
      <c r="F29" s="38">
        <v>0.4</v>
      </c>
      <c r="G29" s="38">
        <v>0.6</v>
      </c>
      <c r="H29" s="38">
        <v>0</v>
      </c>
      <c r="I29" s="28">
        <f t="shared" si="15"/>
        <v>84</v>
      </c>
      <c r="J29" s="24">
        <f t="shared" si="16"/>
        <v>34</v>
      </c>
      <c r="K29" s="47">
        <f t="shared" si="17"/>
        <v>50</v>
      </c>
      <c r="L29" s="48">
        <f t="shared" si="18"/>
        <v>0</v>
      </c>
      <c r="M29" s="51">
        <f t="shared" si="19"/>
        <v>34</v>
      </c>
    </row>
    <row r="30" spans="1:13">
      <c r="A30" s="30"/>
      <c r="B30" s="33" t="s">
        <v>36</v>
      </c>
      <c r="C30" s="25">
        <v>6000</v>
      </c>
      <c r="D30" s="19">
        <v>420</v>
      </c>
      <c r="E30" s="38" t="s">
        <v>168</v>
      </c>
      <c r="F30" s="38">
        <v>0.75</v>
      </c>
      <c r="G30" s="38">
        <v>0</v>
      </c>
      <c r="H30" s="38">
        <v>0.25</v>
      </c>
      <c r="I30" s="28">
        <f t="shared" si="15"/>
        <v>252</v>
      </c>
      <c r="J30" s="24">
        <f t="shared" si="16"/>
        <v>189</v>
      </c>
      <c r="K30" s="47">
        <f t="shared" si="17"/>
        <v>0</v>
      </c>
      <c r="L30" s="48">
        <f t="shared" si="18"/>
        <v>63</v>
      </c>
      <c r="M30" s="51">
        <f t="shared" si="19"/>
        <v>189</v>
      </c>
    </row>
    <row r="31" spans="1:13">
      <c r="A31" s="30"/>
      <c r="B31" s="23" t="s">
        <v>37</v>
      </c>
      <c r="C31" s="25">
        <v>4000</v>
      </c>
      <c r="D31" s="19">
        <v>420</v>
      </c>
      <c r="E31" s="38" t="s">
        <v>168</v>
      </c>
      <c r="F31" s="38">
        <v>0.75</v>
      </c>
      <c r="G31" s="38">
        <v>0</v>
      </c>
      <c r="H31" s="38">
        <v>0.25</v>
      </c>
      <c r="I31" s="28">
        <f t="shared" si="15"/>
        <v>168</v>
      </c>
      <c r="J31" s="24">
        <f t="shared" si="16"/>
        <v>126</v>
      </c>
      <c r="K31" s="47">
        <f t="shared" si="17"/>
        <v>0</v>
      </c>
      <c r="L31" s="48">
        <f t="shared" si="18"/>
        <v>42</v>
      </c>
      <c r="M31" s="51">
        <f t="shared" si="19"/>
        <v>126</v>
      </c>
    </row>
    <row r="32" spans="1:13">
      <c r="A32" s="30"/>
      <c r="B32" s="33" t="s">
        <v>38</v>
      </c>
      <c r="C32" s="25">
        <v>2000</v>
      </c>
      <c r="D32" s="19">
        <v>420</v>
      </c>
      <c r="E32" s="38" t="s">
        <v>168</v>
      </c>
      <c r="F32" s="38">
        <v>0.7</v>
      </c>
      <c r="G32" s="38">
        <v>0</v>
      </c>
      <c r="H32" s="38">
        <v>0.3</v>
      </c>
      <c r="I32" s="28">
        <f t="shared" si="15"/>
        <v>84</v>
      </c>
      <c r="J32" s="24">
        <f t="shared" si="16"/>
        <v>59</v>
      </c>
      <c r="K32" s="47">
        <f t="shared" si="17"/>
        <v>0</v>
      </c>
      <c r="L32" s="48">
        <f t="shared" si="18"/>
        <v>25</v>
      </c>
      <c r="M32" s="51">
        <f t="shared" si="19"/>
        <v>59</v>
      </c>
    </row>
    <row r="33" spans="1:13">
      <c r="A33" s="30"/>
      <c r="B33" s="33" t="s">
        <v>39</v>
      </c>
      <c r="C33" s="25">
        <v>4000</v>
      </c>
      <c r="D33" s="19">
        <v>420</v>
      </c>
      <c r="E33" s="38" t="s">
        <v>168</v>
      </c>
      <c r="F33" s="38">
        <v>0.7</v>
      </c>
      <c r="G33" s="38">
        <v>0</v>
      </c>
      <c r="H33" s="38">
        <v>0.3</v>
      </c>
      <c r="I33" s="28">
        <f t="shared" si="15"/>
        <v>168</v>
      </c>
      <c r="J33" s="24">
        <f t="shared" si="16"/>
        <v>118</v>
      </c>
      <c r="K33" s="47">
        <f t="shared" si="17"/>
        <v>0</v>
      </c>
      <c r="L33" s="48">
        <f t="shared" si="18"/>
        <v>50</v>
      </c>
      <c r="M33" s="51">
        <f t="shared" si="19"/>
        <v>118</v>
      </c>
    </row>
    <row r="34" ht="21" customHeight="true" spans="1:13">
      <c r="A34" s="30"/>
      <c r="B34" s="23" t="s">
        <v>40</v>
      </c>
      <c r="C34" s="25">
        <v>4000</v>
      </c>
      <c r="D34" s="19">
        <v>420</v>
      </c>
      <c r="E34" s="38" t="s">
        <v>168</v>
      </c>
      <c r="F34" s="38">
        <v>0.7</v>
      </c>
      <c r="G34" s="38">
        <v>0</v>
      </c>
      <c r="H34" s="38">
        <v>0.3</v>
      </c>
      <c r="I34" s="28">
        <f t="shared" si="15"/>
        <v>168</v>
      </c>
      <c r="J34" s="24">
        <f t="shared" si="16"/>
        <v>118</v>
      </c>
      <c r="K34" s="47">
        <f t="shared" si="17"/>
        <v>0</v>
      </c>
      <c r="L34" s="48">
        <f t="shared" si="18"/>
        <v>50</v>
      </c>
      <c r="M34" s="51">
        <f t="shared" si="19"/>
        <v>118</v>
      </c>
    </row>
    <row r="35" spans="1:13">
      <c r="A35" s="30"/>
      <c r="B35" s="33" t="s">
        <v>41</v>
      </c>
      <c r="C35" s="25">
        <v>4000</v>
      </c>
      <c r="D35" s="19">
        <v>420</v>
      </c>
      <c r="E35" s="38" t="s">
        <v>167</v>
      </c>
      <c r="F35" s="38">
        <v>0.8</v>
      </c>
      <c r="G35" s="38">
        <v>0</v>
      </c>
      <c r="H35" s="38">
        <v>0.2</v>
      </c>
      <c r="I35" s="28">
        <f t="shared" si="15"/>
        <v>168</v>
      </c>
      <c r="J35" s="24">
        <f t="shared" si="16"/>
        <v>134</v>
      </c>
      <c r="K35" s="47">
        <f t="shared" si="17"/>
        <v>0</v>
      </c>
      <c r="L35" s="48">
        <f t="shared" si="18"/>
        <v>34</v>
      </c>
      <c r="M35" s="51">
        <f t="shared" si="19"/>
        <v>134</v>
      </c>
    </row>
    <row r="36" spans="1:13">
      <c r="A36" s="32"/>
      <c r="B36" s="23" t="s">
        <v>42</v>
      </c>
      <c r="C36" s="25">
        <v>6000</v>
      </c>
      <c r="D36" s="19">
        <v>420</v>
      </c>
      <c r="E36" s="38" t="s">
        <v>168</v>
      </c>
      <c r="F36" s="38">
        <v>0.75</v>
      </c>
      <c r="G36" s="38">
        <v>0</v>
      </c>
      <c r="H36" s="38">
        <v>0.25</v>
      </c>
      <c r="I36" s="28">
        <f t="shared" si="15"/>
        <v>252</v>
      </c>
      <c r="J36" s="24">
        <f t="shared" si="16"/>
        <v>189</v>
      </c>
      <c r="K36" s="47">
        <f t="shared" si="17"/>
        <v>0</v>
      </c>
      <c r="L36" s="48">
        <f t="shared" si="18"/>
        <v>63</v>
      </c>
      <c r="M36" s="51">
        <f t="shared" si="19"/>
        <v>189</v>
      </c>
    </row>
    <row r="37" ht="21" customHeight="true" spans="1:13">
      <c r="A37" s="29" t="s">
        <v>43</v>
      </c>
      <c r="B37" s="14" t="s">
        <v>44</v>
      </c>
      <c r="C37" s="27">
        <f>SUM(C38:C47)</f>
        <v>40000</v>
      </c>
      <c r="D37" s="19"/>
      <c r="E37" s="27"/>
      <c r="F37" s="39"/>
      <c r="G37" s="39"/>
      <c r="H37" s="39"/>
      <c r="I37" s="18">
        <f>SUM(I38:I47)</f>
        <v>1680</v>
      </c>
      <c r="J37" s="18">
        <f>SUM(J38:J47)</f>
        <v>1264</v>
      </c>
      <c r="K37" s="18">
        <f>SUM(K38:K47)</f>
        <v>101</v>
      </c>
      <c r="L37" s="18">
        <f>SUM(L38:L47)</f>
        <v>315</v>
      </c>
      <c r="M37" s="18">
        <f>SUM(M38:M47)</f>
        <v>1264</v>
      </c>
    </row>
    <row r="38" s="2" customFormat="true" ht="24" customHeight="true" spans="1:13">
      <c r="A38" s="34"/>
      <c r="B38" s="23" t="s">
        <v>45</v>
      </c>
      <c r="C38" s="28">
        <v>4000</v>
      </c>
      <c r="D38" s="19">
        <v>420</v>
      </c>
      <c r="E38" s="38" t="s">
        <v>168</v>
      </c>
      <c r="F38" s="38">
        <v>0.4</v>
      </c>
      <c r="G38" s="38">
        <v>0.6</v>
      </c>
      <c r="H38" s="38">
        <v>0</v>
      </c>
      <c r="I38" s="28">
        <f t="shared" ref="I38:I47" si="20">J38+K38+L38</f>
        <v>168</v>
      </c>
      <c r="J38" s="24">
        <f t="shared" ref="J38:J47" si="21">ROUND(C38*F38*D38/10000,0)</f>
        <v>67</v>
      </c>
      <c r="K38" s="47">
        <f t="shared" ref="K38:K47" si="22">ROUND(C38*G38*D38/10000,0)</f>
        <v>101</v>
      </c>
      <c r="L38" s="48">
        <f t="shared" ref="L38:L47" si="23">ROUND(C38*H38*D38/10000,0)</f>
        <v>0</v>
      </c>
      <c r="M38" s="51">
        <f t="shared" ref="M38:M47" si="24">J38</f>
        <v>67</v>
      </c>
    </row>
    <row r="39" spans="1:13">
      <c r="A39" s="30"/>
      <c r="B39" s="33" t="s">
        <v>46</v>
      </c>
      <c r="C39" s="25">
        <v>6000</v>
      </c>
      <c r="D39" s="19">
        <v>420</v>
      </c>
      <c r="E39" s="38" t="s">
        <v>168</v>
      </c>
      <c r="F39" s="38">
        <v>0.75</v>
      </c>
      <c r="G39" s="38">
        <v>0</v>
      </c>
      <c r="H39" s="38">
        <v>0.25</v>
      </c>
      <c r="I39" s="28">
        <f t="shared" si="20"/>
        <v>252</v>
      </c>
      <c r="J39" s="24">
        <f t="shared" si="21"/>
        <v>189</v>
      </c>
      <c r="K39" s="47">
        <f t="shared" si="22"/>
        <v>0</v>
      </c>
      <c r="L39" s="48">
        <f t="shared" si="23"/>
        <v>63</v>
      </c>
      <c r="M39" s="51">
        <f t="shared" si="24"/>
        <v>189</v>
      </c>
    </row>
    <row r="40" spans="1:13">
      <c r="A40" s="30"/>
      <c r="B40" s="33" t="s">
        <v>47</v>
      </c>
      <c r="C40" s="25">
        <v>5000</v>
      </c>
      <c r="D40" s="19">
        <v>420</v>
      </c>
      <c r="E40" s="38" t="s">
        <v>167</v>
      </c>
      <c r="F40" s="38">
        <v>0.8</v>
      </c>
      <c r="G40" s="38">
        <v>0</v>
      </c>
      <c r="H40" s="38">
        <v>0.2</v>
      </c>
      <c r="I40" s="28">
        <f t="shared" si="20"/>
        <v>210</v>
      </c>
      <c r="J40" s="24">
        <f t="shared" si="21"/>
        <v>168</v>
      </c>
      <c r="K40" s="47">
        <f t="shared" si="22"/>
        <v>0</v>
      </c>
      <c r="L40" s="48">
        <f t="shared" si="23"/>
        <v>42</v>
      </c>
      <c r="M40" s="51">
        <f t="shared" si="24"/>
        <v>168</v>
      </c>
    </row>
    <row r="41" spans="1:13">
      <c r="A41" s="30"/>
      <c r="B41" s="23" t="s">
        <v>48</v>
      </c>
      <c r="C41" s="25">
        <v>6000</v>
      </c>
      <c r="D41" s="19">
        <v>420</v>
      </c>
      <c r="E41" s="38" t="s">
        <v>167</v>
      </c>
      <c r="F41" s="38">
        <v>0.8</v>
      </c>
      <c r="G41" s="38">
        <v>0</v>
      </c>
      <c r="H41" s="38">
        <v>0.2</v>
      </c>
      <c r="I41" s="28">
        <f t="shared" si="20"/>
        <v>252</v>
      </c>
      <c r="J41" s="24">
        <f t="shared" si="21"/>
        <v>202</v>
      </c>
      <c r="K41" s="47">
        <f t="shared" si="22"/>
        <v>0</v>
      </c>
      <c r="L41" s="48">
        <f t="shared" si="23"/>
        <v>50</v>
      </c>
      <c r="M41" s="51">
        <f t="shared" si="24"/>
        <v>202</v>
      </c>
    </row>
    <row r="42" spans="1:13">
      <c r="A42" s="30"/>
      <c r="B42" s="33" t="s">
        <v>49</v>
      </c>
      <c r="C42" s="25">
        <v>4000</v>
      </c>
      <c r="D42" s="19">
        <v>420</v>
      </c>
      <c r="E42" s="38" t="s">
        <v>167</v>
      </c>
      <c r="F42" s="38">
        <v>0.8</v>
      </c>
      <c r="G42" s="38">
        <v>0</v>
      </c>
      <c r="H42" s="38">
        <v>0.2</v>
      </c>
      <c r="I42" s="28">
        <f t="shared" si="20"/>
        <v>168</v>
      </c>
      <c r="J42" s="24">
        <f t="shared" si="21"/>
        <v>134</v>
      </c>
      <c r="K42" s="47">
        <f t="shared" si="22"/>
        <v>0</v>
      </c>
      <c r="L42" s="48">
        <f t="shared" si="23"/>
        <v>34</v>
      </c>
      <c r="M42" s="51">
        <f t="shared" si="24"/>
        <v>134</v>
      </c>
    </row>
    <row r="43" spans="1:13">
      <c r="A43" s="30"/>
      <c r="B43" s="33" t="s">
        <v>50</v>
      </c>
      <c r="C43" s="25">
        <v>4000</v>
      </c>
      <c r="D43" s="19">
        <v>420</v>
      </c>
      <c r="E43" s="38" t="s">
        <v>167</v>
      </c>
      <c r="F43" s="38">
        <v>0.8</v>
      </c>
      <c r="G43" s="38">
        <v>0</v>
      </c>
      <c r="H43" s="38">
        <v>0.2</v>
      </c>
      <c r="I43" s="28">
        <f t="shared" si="20"/>
        <v>168</v>
      </c>
      <c r="J43" s="24">
        <f t="shared" si="21"/>
        <v>134</v>
      </c>
      <c r="K43" s="47">
        <f t="shared" si="22"/>
        <v>0</v>
      </c>
      <c r="L43" s="48">
        <f t="shared" si="23"/>
        <v>34</v>
      </c>
      <c r="M43" s="51">
        <f t="shared" si="24"/>
        <v>134</v>
      </c>
    </row>
    <row r="44" spans="1:13">
      <c r="A44" s="30"/>
      <c r="B44" s="33" t="s">
        <v>51</v>
      </c>
      <c r="C44" s="25">
        <v>3000</v>
      </c>
      <c r="D44" s="19">
        <v>420</v>
      </c>
      <c r="E44" s="38" t="s">
        <v>167</v>
      </c>
      <c r="F44" s="38">
        <v>0.8</v>
      </c>
      <c r="G44" s="38">
        <v>0</v>
      </c>
      <c r="H44" s="38">
        <v>0.2</v>
      </c>
      <c r="I44" s="28">
        <f t="shared" si="20"/>
        <v>126</v>
      </c>
      <c r="J44" s="24">
        <f t="shared" si="21"/>
        <v>101</v>
      </c>
      <c r="K44" s="47">
        <f t="shared" si="22"/>
        <v>0</v>
      </c>
      <c r="L44" s="48">
        <f t="shared" si="23"/>
        <v>25</v>
      </c>
      <c r="M44" s="51">
        <f t="shared" si="24"/>
        <v>101</v>
      </c>
    </row>
    <row r="45" spans="1:13">
      <c r="A45" s="30"/>
      <c r="B45" s="23" t="s">
        <v>52</v>
      </c>
      <c r="C45" s="25">
        <v>5000</v>
      </c>
      <c r="D45" s="19">
        <v>420</v>
      </c>
      <c r="E45" s="38" t="s">
        <v>167</v>
      </c>
      <c r="F45" s="38">
        <v>0.8</v>
      </c>
      <c r="G45" s="38">
        <v>0</v>
      </c>
      <c r="H45" s="38">
        <v>0.2</v>
      </c>
      <c r="I45" s="28">
        <f t="shared" si="20"/>
        <v>210</v>
      </c>
      <c r="J45" s="24">
        <f t="shared" si="21"/>
        <v>168</v>
      </c>
      <c r="K45" s="47">
        <f t="shared" si="22"/>
        <v>0</v>
      </c>
      <c r="L45" s="48">
        <f t="shared" si="23"/>
        <v>42</v>
      </c>
      <c r="M45" s="51">
        <f t="shared" si="24"/>
        <v>168</v>
      </c>
    </row>
    <row r="46" spans="1:13">
      <c r="A46" s="30"/>
      <c r="B46" s="23" t="s">
        <v>53</v>
      </c>
      <c r="C46" s="25">
        <v>1000</v>
      </c>
      <c r="D46" s="19">
        <v>420</v>
      </c>
      <c r="E46" s="38" t="s">
        <v>167</v>
      </c>
      <c r="F46" s="38">
        <v>0.8</v>
      </c>
      <c r="G46" s="38">
        <v>0</v>
      </c>
      <c r="H46" s="38">
        <v>0.2</v>
      </c>
      <c r="I46" s="28">
        <f t="shared" si="20"/>
        <v>42</v>
      </c>
      <c r="J46" s="24">
        <f t="shared" si="21"/>
        <v>34</v>
      </c>
      <c r="K46" s="47">
        <f t="shared" si="22"/>
        <v>0</v>
      </c>
      <c r="L46" s="48">
        <f t="shared" si="23"/>
        <v>8</v>
      </c>
      <c r="M46" s="51">
        <f t="shared" si="24"/>
        <v>34</v>
      </c>
    </row>
    <row r="47" spans="1:13">
      <c r="A47" s="32"/>
      <c r="B47" s="33" t="s">
        <v>54</v>
      </c>
      <c r="C47" s="25">
        <v>2000</v>
      </c>
      <c r="D47" s="19">
        <v>420</v>
      </c>
      <c r="E47" s="38" t="s">
        <v>167</v>
      </c>
      <c r="F47" s="38">
        <v>0.8</v>
      </c>
      <c r="G47" s="38">
        <v>0</v>
      </c>
      <c r="H47" s="38">
        <v>0.2</v>
      </c>
      <c r="I47" s="28">
        <f t="shared" si="20"/>
        <v>84</v>
      </c>
      <c r="J47" s="24">
        <f t="shared" si="21"/>
        <v>67</v>
      </c>
      <c r="K47" s="47">
        <f t="shared" si="22"/>
        <v>0</v>
      </c>
      <c r="L47" s="48">
        <f t="shared" si="23"/>
        <v>17</v>
      </c>
      <c r="M47" s="51">
        <f t="shared" si="24"/>
        <v>67</v>
      </c>
    </row>
    <row r="48" customHeight="true" spans="1:13">
      <c r="A48" s="29" t="s">
        <v>55</v>
      </c>
      <c r="B48" s="14" t="s">
        <v>56</v>
      </c>
      <c r="C48" s="27">
        <f>SUM(C49:C57)</f>
        <v>17770</v>
      </c>
      <c r="D48" s="19"/>
      <c r="E48" s="27"/>
      <c r="F48" s="27"/>
      <c r="G48" s="27"/>
      <c r="H48" s="27"/>
      <c r="I48" s="18">
        <f>SUM(I49:I57)</f>
        <v>713</v>
      </c>
      <c r="J48" s="18">
        <f>SUM(J49:J57)</f>
        <v>468</v>
      </c>
      <c r="K48" s="18">
        <f>SUM(K49:K57)</f>
        <v>92</v>
      </c>
      <c r="L48" s="18">
        <f>SUM(L49:L57)</f>
        <v>153</v>
      </c>
      <c r="M48" s="18">
        <f>SUM(M49:M57)</f>
        <v>468</v>
      </c>
    </row>
    <row r="49" s="2" customFormat="true" ht="24" customHeight="true" spans="1:13">
      <c r="A49" s="34"/>
      <c r="B49" s="23" t="s">
        <v>57</v>
      </c>
      <c r="C49" s="28">
        <v>3009</v>
      </c>
      <c r="D49" s="19">
        <v>420</v>
      </c>
      <c r="E49" s="38" t="s">
        <v>168</v>
      </c>
      <c r="F49" s="38">
        <v>0.4</v>
      </c>
      <c r="G49" s="38">
        <v>0.6</v>
      </c>
      <c r="H49" s="38">
        <v>0</v>
      </c>
      <c r="I49" s="28">
        <f t="shared" ref="I49:I57" si="25">J49+K49+L49</f>
        <v>127</v>
      </c>
      <c r="J49" s="24">
        <f t="shared" ref="J49:J57" si="26">ROUND(C49*F49*D49/10000,0)</f>
        <v>51</v>
      </c>
      <c r="K49" s="47">
        <f t="shared" ref="K49:K57" si="27">ROUND(C49*G49*D49/10000,0)</f>
        <v>76</v>
      </c>
      <c r="L49" s="48">
        <f t="shared" ref="L49:L57" si="28">ROUND(C49*H49*D49/10000,0)</f>
        <v>0</v>
      </c>
      <c r="M49" s="51">
        <f t="shared" ref="M49:M57" si="29">J49</f>
        <v>51</v>
      </c>
    </row>
    <row r="50" spans="1:13">
      <c r="A50" s="30"/>
      <c r="B50" s="33" t="s">
        <v>58</v>
      </c>
      <c r="C50" s="25">
        <v>637</v>
      </c>
      <c r="D50" s="19">
        <v>420</v>
      </c>
      <c r="E50" s="38" t="s">
        <v>168</v>
      </c>
      <c r="F50" s="38">
        <v>0.4</v>
      </c>
      <c r="G50" s="38">
        <v>0.6</v>
      </c>
      <c r="H50" s="38">
        <v>0</v>
      </c>
      <c r="I50" s="28">
        <f t="shared" si="25"/>
        <v>27</v>
      </c>
      <c r="J50" s="24">
        <f t="shared" si="26"/>
        <v>11</v>
      </c>
      <c r="K50" s="47">
        <f t="shared" si="27"/>
        <v>16</v>
      </c>
      <c r="L50" s="48">
        <f t="shared" si="28"/>
        <v>0</v>
      </c>
      <c r="M50" s="51">
        <f t="shared" si="29"/>
        <v>11</v>
      </c>
    </row>
    <row r="51" spans="1:13">
      <c r="A51" s="30"/>
      <c r="B51" s="33" t="s">
        <v>59</v>
      </c>
      <c r="C51" s="25">
        <v>212</v>
      </c>
      <c r="D51" s="19">
        <v>420</v>
      </c>
      <c r="E51" s="38" t="s">
        <v>168</v>
      </c>
      <c r="F51" s="38">
        <v>0.7</v>
      </c>
      <c r="G51" s="38">
        <v>0</v>
      </c>
      <c r="H51" s="38">
        <v>0.3</v>
      </c>
      <c r="I51" s="28">
        <f t="shared" si="25"/>
        <v>9</v>
      </c>
      <c r="J51" s="24">
        <f t="shared" si="26"/>
        <v>6</v>
      </c>
      <c r="K51" s="47">
        <f t="shared" si="27"/>
        <v>0</v>
      </c>
      <c r="L51" s="48">
        <f t="shared" si="28"/>
        <v>3</v>
      </c>
      <c r="M51" s="51">
        <f t="shared" si="29"/>
        <v>6</v>
      </c>
    </row>
    <row r="52" spans="1:13">
      <c r="A52" s="30"/>
      <c r="B52" s="33" t="s">
        <v>60</v>
      </c>
      <c r="C52" s="25">
        <v>3095</v>
      </c>
      <c r="D52" s="19">
        <v>350</v>
      </c>
      <c r="E52" s="38" t="s">
        <v>168</v>
      </c>
      <c r="F52" s="38">
        <v>0.7</v>
      </c>
      <c r="G52" s="38">
        <v>0</v>
      </c>
      <c r="H52" s="38">
        <v>0.3</v>
      </c>
      <c r="I52" s="28">
        <f t="shared" si="25"/>
        <v>108</v>
      </c>
      <c r="J52" s="24">
        <f t="shared" si="26"/>
        <v>76</v>
      </c>
      <c r="K52" s="47">
        <f t="shared" si="27"/>
        <v>0</v>
      </c>
      <c r="L52" s="48">
        <f t="shared" si="28"/>
        <v>32</v>
      </c>
      <c r="M52" s="51">
        <f t="shared" si="29"/>
        <v>76</v>
      </c>
    </row>
    <row r="53" spans="1:13">
      <c r="A53" s="30"/>
      <c r="B53" s="23" t="s">
        <v>61</v>
      </c>
      <c r="C53" s="25">
        <v>3527</v>
      </c>
      <c r="D53" s="19">
        <v>420</v>
      </c>
      <c r="E53" s="38" t="s">
        <v>167</v>
      </c>
      <c r="F53" s="38">
        <v>0.8</v>
      </c>
      <c r="G53" s="38">
        <v>0</v>
      </c>
      <c r="H53" s="38">
        <v>0.2</v>
      </c>
      <c r="I53" s="28">
        <f t="shared" si="25"/>
        <v>149</v>
      </c>
      <c r="J53" s="24">
        <f t="shared" si="26"/>
        <v>119</v>
      </c>
      <c r="K53" s="47">
        <f t="shared" si="27"/>
        <v>0</v>
      </c>
      <c r="L53" s="48">
        <f t="shared" si="28"/>
        <v>30</v>
      </c>
      <c r="M53" s="51">
        <f t="shared" si="29"/>
        <v>119</v>
      </c>
    </row>
    <row r="54" spans="1:13">
      <c r="A54" s="30"/>
      <c r="B54" s="33" t="s">
        <v>62</v>
      </c>
      <c r="C54" s="25">
        <v>1849</v>
      </c>
      <c r="D54" s="19">
        <v>350</v>
      </c>
      <c r="E54" s="38" t="s">
        <v>168</v>
      </c>
      <c r="F54" s="38">
        <v>0.7</v>
      </c>
      <c r="G54" s="38">
        <v>0</v>
      </c>
      <c r="H54" s="38">
        <v>0.3</v>
      </c>
      <c r="I54" s="28">
        <f t="shared" si="25"/>
        <v>64</v>
      </c>
      <c r="J54" s="24">
        <f t="shared" si="26"/>
        <v>45</v>
      </c>
      <c r="K54" s="47">
        <f t="shared" si="27"/>
        <v>0</v>
      </c>
      <c r="L54" s="48">
        <f t="shared" si="28"/>
        <v>19</v>
      </c>
      <c r="M54" s="51">
        <f t="shared" si="29"/>
        <v>45</v>
      </c>
    </row>
    <row r="55" spans="1:13">
      <c r="A55" s="30"/>
      <c r="B55" s="33" t="s">
        <v>63</v>
      </c>
      <c r="C55" s="25">
        <v>1655</v>
      </c>
      <c r="D55" s="19">
        <v>420</v>
      </c>
      <c r="E55" s="38" t="s">
        <v>168</v>
      </c>
      <c r="F55" s="38">
        <v>0.7</v>
      </c>
      <c r="G55" s="38">
        <v>0</v>
      </c>
      <c r="H55" s="38">
        <v>0.3</v>
      </c>
      <c r="I55" s="28">
        <f t="shared" si="25"/>
        <v>70</v>
      </c>
      <c r="J55" s="24">
        <f t="shared" si="26"/>
        <v>49</v>
      </c>
      <c r="K55" s="47">
        <f t="shared" si="27"/>
        <v>0</v>
      </c>
      <c r="L55" s="48">
        <f t="shared" si="28"/>
        <v>21</v>
      </c>
      <c r="M55" s="51">
        <f t="shared" si="29"/>
        <v>49</v>
      </c>
    </row>
    <row r="56" spans="1:13">
      <c r="A56" s="30"/>
      <c r="B56" s="23" t="s">
        <v>64</v>
      </c>
      <c r="C56" s="25">
        <v>779</v>
      </c>
      <c r="D56" s="19">
        <v>420</v>
      </c>
      <c r="E56" s="38" t="s">
        <v>168</v>
      </c>
      <c r="F56" s="38">
        <v>0.7</v>
      </c>
      <c r="G56" s="38">
        <v>0</v>
      </c>
      <c r="H56" s="38">
        <v>0.3</v>
      </c>
      <c r="I56" s="28">
        <f t="shared" si="25"/>
        <v>33</v>
      </c>
      <c r="J56" s="24">
        <f t="shared" si="26"/>
        <v>23</v>
      </c>
      <c r="K56" s="47">
        <f t="shared" si="27"/>
        <v>0</v>
      </c>
      <c r="L56" s="48">
        <f t="shared" si="28"/>
        <v>10</v>
      </c>
      <c r="M56" s="51">
        <f t="shared" si="29"/>
        <v>23</v>
      </c>
    </row>
    <row r="57" spans="1:13">
      <c r="A57" s="32"/>
      <c r="B57" s="23" t="s">
        <v>65</v>
      </c>
      <c r="C57" s="25">
        <v>3007</v>
      </c>
      <c r="D57" s="19">
        <v>420</v>
      </c>
      <c r="E57" s="38" t="s">
        <v>168</v>
      </c>
      <c r="F57" s="38">
        <v>0.7</v>
      </c>
      <c r="G57" s="38">
        <v>0</v>
      </c>
      <c r="H57" s="38">
        <v>0.3</v>
      </c>
      <c r="I57" s="28">
        <f t="shared" si="25"/>
        <v>126</v>
      </c>
      <c r="J57" s="24">
        <f t="shared" si="26"/>
        <v>88</v>
      </c>
      <c r="K57" s="47">
        <f t="shared" si="27"/>
        <v>0</v>
      </c>
      <c r="L57" s="48">
        <f t="shared" si="28"/>
        <v>38</v>
      </c>
      <c r="M57" s="51">
        <f t="shared" si="29"/>
        <v>88</v>
      </c>
    </row>
    <row r="58" customHeight="true" spans="1:13">
      <c r="A58" s="29" t="s">
        <v>66</v>
      </c>
      <c r="B58" s="14" t="s">
        <v>67</v>
      </c>
      <c r="C58" s="27">
        <f>SUM(C59:C67)</f>
        <v>20000</v>
      </c>
      <c r="D58" s="19"/>
      <c r="E58" s="27"/>
      <c r="F58" s="39"/>
      <c r="G58" s="39"/>
      <c r="H58" s="39"/>
      <c r="I58" s="18">
        <f>SUM(I59:I67)</f>
        <v>840</v>
      </c>
      <c r="J58" s="18">
        <f>SUM(J59:J67)</f>
        <v>527</v>
      </c>
      <c r="K58" s="18">
        <f>SUM(K59:K67)</f>
        <v>143</v>
      </c>
      <c r="L58" s="18">
        <f>SUM(L59:L67)</f>
        <v>170</v>
      </c>
      <c r="M58" s="18">
        <f>SUM(M59:M67)</f>
        <v>527</v>
      </c>
    </row>
    <row r="59" s="2" customFormat="true" ht="24" customHeight="true" spans="1:13">
      <c r="A59" s="34"/>
      <c r="B59" s="23" t="s">
        <v>68</v>
      </c>
      <c r="C59" s="28">
        <v>4000</v>
      </c>
      <c r="D59" s="19">
        <v>420</v>
      </c>
      <c r="E59" s="38" t="s">
        <v>168</v>
      </c>
      <c r="F59" s="38">
        <v>0.4</v>
      </c>
      <c r="G59" s="38">
        <v>0.6</v>
      </c>
      <c r="H59" s="38">
        <v>0</v>
      </c>
      <c r="I59" s="28">
        <f t="shared" ref="I59:I67" si="30">J59+K59+L59</f>
        <v>168</v>
      </c>
      <c r="J59" s="24">
        <f t="shared" ref="J59:J71" si="31">ROUND(C59*F59*D59/10000,0)</f>
        <v>67</v>
      </c>
      <c r="K59" s="47">
        <f t="shared" ref="K59:K71" si="32">ROUND(C59*G59*D59/10000,0)</f>
        <v>101</v>
      </c>
      <c r="L59" s="48">
        <f t="shared" ref="L59:L71" si="33">ROUND(C59*H59*D59/10000,0)</f>
        <v>0</v>
      </c>
      <c r="M59" s="51">
        <f t="shared" ref="M59:M67" si="34">J59</f>
        <v>67</v>
      </c>
    </row>
    <row r="60" spans="1:13">
      <c r="A60" s="30"/>
      <c r="B60" s="23" t="s">
        <v>69</v>
      </c>
      <c r="C60" s="25">
        <v>2000</v>
      </c>
      <c r="D60" s="19">
        <v>420</v>
      </c>
      <c r="E60" s="38" t="s">
        <v>168</v>
      </c>
      <c r="F60" s="38">
        <v>0.5</v>
      </c>
      <c r="G60" s="38">
        <v>0.5</v>
      </c>
      <c r="H60" s="38">
        <v>0</v>
      </c>
      <c r="I60" s="28">
        <f t="shared" si="30"/>
        <v>84</v>
      </c>
      <c r="J60" s="24">
        <f t="shared" si="31"/>
        <v>42</v>
      </c>
      <c r="K60" s="47">
        <f t="shared" si="32"/>
        <v>42</v>
      </c>
      <c r="L60" s="48">
        <f t="shared" si="33"/>
        <v>0</v>
      </c>
      <c r="M60" s="51">
        <f t="shared" si="34"/>
        <v>42</v>
      </c>
    </row>
    <row r="61" spans="1:13">
      <c r="A61" s="30"/>
      <c r="B61" s="33" t="s">
        <v>70</v>
      </c>
      <c r="C61" s="25">
        <v>1000</v>
      </c>
      <c r="D61" s="19">
        <v>420</v>
      </c>
      <c r="E61" s="38" t="s">
        <v>168</v>
      </c>
      <c r="F61" s="38">
        <v>0.7</v>
      </c>
      <c r="G61" s="38">
        <v>0</v>
      </c>
      <c r="H61" s="38">
        <v>0.3</v>
      </c>
      <c r="I61" s="28">
        <f t="shared" si="30"/>
        <v>42</v>
      </c>
      <c r="J61" s="24">
        <f t="shared" si="31"/>
        <v>29</v>
      </c>
      <c r="K61" s="47">
        <f t="shared" si="32"/>
        <v>0</v>
      </c>
      <c r="L61" s="48">
        <f t="shared" si="33"/>
        <v>13</v>
      </c>
      <c r="M61" s="51">
        <f t="shared" si="34"/>
        <v>29</v>
      </c>
    </row>
    <row r="62" spans="1:13">
      <c r="A62" s="30"/>
      <c r="B62" s="33" t="s">
        <v>71</v>
      </c>
      <c r="C62" s="25">
        <v>1000</v>
      </c>
      <c r="D62" s="19">
        <v>420</v>
      </c>
      <c r="E62" s="38" t="s">
        <v>168</v>
      </c>
      <c r="F62" s="38">
        <v>0.7</v>
      </c>
      <c r="G62" s="38">
        <v>0</v>
      </c>
      <c r="H62" s="38">
        <v>0.3</v>
      </c>
      <c r="I62" s="28">
        <f t="shared" si="30"/>
        <v>42</v>
      </c>
      <c r="J62" s="24">
        <f t="shared" si="31"/>
        <v>29</v>
      </c>
      <c r="K62" s="47">
        <f t="shared" si="32"/>
        <v>0</v>
      </c>
      <c r="L62" s="48">
        <f t="shared" si="33"/>
        <v>13</v>
      </c>
      <c r="M62" s="51">
        <f t="shared" si="34"/>
        <v>29</v>
      </c>
    </row>
    <row r="63" spans="1:13">
      <c r="A63" s="30"/>
      <c r="B63" s="33" t="s">
        <v>72</v>
      </c>
      <c r="C63" s="25">
        <v>3000</v>
      </c>
      <c r="D63" s="19">
        <v>420</v>
      </c>
      <c r="E63" s="38" t="s">
        <v>168</v>
      </c>
      <c r="F63" s="38">
        <v>0.7</v>
      </c>
      <c r="G63" s="38">
        <v>0</v>
      </c>
      <c r="H63" s="38">
        <v>0.3</v>
      </c>
      <c r="I63" s="28">
        <f t="shared" si="30"/>
        <v>126</v>
      </c>
      <c r="J63" s="24">
        <f t="shared" si="31"/>
        <v>88</v>
      </c>
      <c r="K63" s="47">
        <f t="shared" si="32"/>
        <v>0</v>
      </c>
      <c r="L63" s="48">
        <f t="shared" si="33"/>
        <v>38</v>
      </c>
      <c r="M63" s="51">
        <f t="shared" si="34"/>
        <v>88</v>
      </c>
    </row>
    <row r="64" spans="1:13">
      <c r="A64" s="30"/>
      <c r="B64" s="23" t="s">
        <v>73</v>
      </c>
      <c r="C64" s="25">
        <v>3000</v>
      </c>
      <c r="D64" s="19">
        <v>420</v>
      </c>
      <c r="E64" s="38" t="s">
        <v>168</v>
      </c>
      <c r="F64" s="38">
        <v>0.7</v>
      </c>
      <c r="G64" s="38">
        <v>0</v>
      </c>
      <c r="H64" s="38">
        <v>0.3</v>
      </c>
      <c r="I64" s="28">
        <f t="shared" si="30"/>
        <v>126</v>
      </c>
      <c r="J64" s="24">
        <f t="shared" si="31"/>
        <v>88</v>
      </c>
      <c r="K64" s="47">
        <f t="shared" si="32"/>
        <v>0</v>
      </c>
      <c r="L64" s="48">
        <f t="shared" si="33"/>
        <v>38</v>
      </c>
      <c r="M64" s="51">
        <f t="shared" si="34"/>
        <v>88</v>
      </c>
    </row>
    <row r="65" spans="1:13">
      <c r="A65" s="30"/>
      <c r="B65" s="23" t="s">
        <v>74</v>
      </c>
      <c r="C65" s="25">
        <v>1000</v>
      </c>
      <c r="D65" s="19">
        <v>420</v>
      </c>
      <c r="E65" s="38" t="s">
        <v>168</v>
      </c>
      <c r="F65" s="38">
        <v>0.7</v>
      </c>
      <c r="G65" s="38">
        <v>0</v>
      </c>
      <c r="H65" s="38">
        <v>0.3</v>
      </c>
      <c r="I65" s="28">
        <f t="shared" si="30"/>
        <v>42</v>
      </c>
      <c r="J65" s="24">
        <f t="shared" si="31"/>
        <v>29</v>
      </c>
      <c r="K65" s="47">
        <f t="shared" si="32"/>
        <v>0</v>
      </c>
      <c r="L65" s="48">
        <f t="shared" si="33"/>
        <v>13</v>
      </c>
      <c r="M65" s="51">
        <f t="shared" si="34"/>
        <v>29</v>
      </c>
    </row>
    <row r="66" spans="1:13">
      <c r="A66" s="30"/>
      <c r="B66" s="33" t="s">
        <v>75</v>
      </c>
      <c r="C66" s="25">
        <v>3000</v>
      </c>
      <c r="D66" s="19">
        <v>420</v>
      </c>
      <c r="E66" s="38" t="s">
        <v>168</v>
      </c>
      <c r="F66" s="38">
        <v>0.7</v>
      </c>
      <c r="G66" s="38">
        <v>0</v>
      </c>
      <c r="H66" s="38">
        <v>0.3</v>
      </c>
      <c r="I66" s="28">
        <f t="shared" si="30"/>
        <v>126</v>
      </c>
      <c r="J66" s="24">
        <f t="shared" si="31"/>
        <v>88</v>
      </c>
      <c r="K66" s="47">
        <f t="shared" si="32"/>
        <v>0</v>
      </c>
      <c r="L66" s="48">
        <f t="shared" si="33"/>
        <v>38</v>
      </c>
      <c r="M66" s="51">
        <f t="shared" si="34"/>
        <v>88</v>
      </c>
    </row>
    <row r="67" spans="1:13">
      <c r="A67" s="32"/>
      <c r="B67" s="33" t="s">
        <v>76</v>
      </c>
      <c r="C67" s="25">
        <v>2000</v>
      </c>
      <c r="D67" s="19">
        <v>420</v>
      </c>
      <c r="E67" s="38" t="s">
        <v>167</v>
      </c>
      <c r="F67" s="38">
        <v>0.8</v>
      </c>
      <c r="G67" s="38">
        <v>0</v>
      </c>
      <c r="H67" s="38">
        <v>0.2</v>
      </c>
      <c r="I67" s="28">
        <f t="shared" si="30"/>
        <v>84</v>
      </c>
      <c r="J67" s="24">
        <f t="shared" si="31"/>
        <v>67</v>
      </c>
      <c r="K67" s="47">
        <f t="shared" si="32"/>
        <v>0</v>
      </c>
      <c r="L67" s="48">
        <f t="shared" si="33"/>
        <v>17</v>
      </c>
      <c r="M67" s="51">
        <f t="shared" si="34"/>
        <v>67</v>
      </c>
    </row>
    <row r="68" customHeight="true" spans="1:13">
      <c r="A68" s="29" t="s">
        <v>77</v>
      </c>
      <c r="B68" s="14" t="s">
        <v>78</v>
      </c>
      <c r="C68" s="27">
        <f>SUM(C69:C71)</f>
        <v>8366</v>
      </c>
      <c r="D68" s="19"/>
      <c r="E68" s="27"/>
      <c r="F68" s="39"/>
      <c r="G68" s="39"/>
      <c r="H68" s="39"/>
      <c r="I68" s="18">
        <f>SUM(I69:I71)</f>
        <v>351</v>
      </c>
      <c r="J68" s="18">
        <f>SUM(J69:J71)</f>
        <v>270</v>
      </c>
      <c r="K68" s="18">
        <f>SUM(K69:K71)</f>
        <v>22</v>
      </c>
      <c r="L68" s="18">
        <f>SUM(L69:L71)</f>
        <v>59</v>
      </c>
      <c r="M68" s="18">
        <f>SUM(M69:M71)</f>
        <v>270</v>
      </c>
    </row>
    <row r="69" ht="13.5" customHeight="true" spans="1:13">
      <c r="A69" s="30"/>
      <c r="B69" s="23" t="s">
        <v>79</v>
      </c>
      <c r="C69" s="25">
        <v>1290</v>
      </c>
      <c r="D69" s="19">
        <v>420</v>
      </c>
      <c r="E69" s="38" t="s">
        <v>167</v>
      </c>
      <c r="F69" s="38">
        <v>0.6</v>
      </c>
      <c r="G69" s="38">
        <v>0.4</v>
      </c>
      <c r="H69" s="38">
        <v>0</v>
      </c>
      <c r="I69" s="28">
        <f t="shared" ref="I69:I71" si="35">J69+K69+L69</f>
        <v>55</v>
      </c>
      <c r="J69" s="24">
        <f t="shared" si="31"/>
        <v>33</v>
      </c>
      <c r="K69" s="47">
        <f t="shared" si="32"/>
        <v>22</v>
      </c>
      <c r="L69" s="48">
        <f t="shared" si="33"/>
        <v>0</v>
      </c>
      <c r="M69" s="51">
        <f t="shared" ref="M69:M71" si="36">J69</f>
        <v>33</v>
      </c>
    </row>
    <row r="70" spans="1:13">
      <c r="A70" s="30"/>
      <c r="B70" s="23" t="s">
        <v>80</v>
      </c>
      <c r="C70" s="25">
        <v>3343</v>
      </c>
      <c r="D70" s="19">
        <v>420</v>
      </c>
      <c r="E70" s="38" t="s">
        <v>167</v>
      </c>
      <c r="F70" s="38">
        <v>0.8</v>
      </c>
      <c r="G70" s="38">
        <v>0</v>
      </c>
      <c r="H70" s="38">
        <v>0.2</v>
      </c>
      <c r="I70" s="28">
        <f t="shared" si="35"/>
        <v>140</v>
      </c>
      <c r="J70" s="24">
        <f t="shared" si="31"/>
        <v>112</v>
      </c>
      <c r="K70" s="47">
        <f t="shared" si="32"/>
        <v>0</v>
      </c>
      <c r="L70" s="48">
        <f t="shared" si="33"/>
        <v>28</v>
      </c>
      <c r="M70" s="51">
        <f t="shared" si="36"/>
        <v>112</v>
      </c>
    </row>
    <row r="71" spans="1:13">
      <c r="A71" s="32"/>
      <c r="B71" s="23" t="s">
        <v>81</v>
      </c>
      <c r="C71" s="25">
        <v>3733</v>
      </c>
      <c r="D71" s="19">
        <v>420</v>
      </c>
      <c r="E71" s="38" t="s">
        <v>167</v>
      </c>
      <c r="F71" s="38">
        <v>0.8</v>
      </c>
      <c r="G71" s="38">
        <v>0</v>
      </c>
      <c r="H71" s="38">
        <v>0.2</v>
      </c>
      <c r="I71" s="28">
        <f t="shared" si="35"/>
        <v>156</v>
      </c>
      <c r="J71" s="24">
        <f t="shared" si="31"/>
        <v>125</v>
      </c>
      <c r="K71" s="47">
        <f t="shared" si="32"/>
        <v>0</v>
      </c>
      <c r="L71" s="48">
        <f t="shared" si="33"/>
        <v>31</v>
      </c>
      <c r="M71" s="51">
        <f t="shared" si="36"/>
        <v>125</v>
      </c>
    </row>
    <row r="72" ht="20.1" customHeight="true" spans="1:13">
      <c r="A72" s="29" t="s">
        <v>82</v>
      </c>
      <c r="B72" s="14" t="s">
        <v>83</v>
      </c>
      <c r="C72" s="27">
        <f>SUM(C73:C80)</f>
        <v>18000</v>
      </c>
      <c r="D72" s="19"/>
      <c r="E72" s="27"/>
      <c r="F72" s="39"/>
      <c r="G72" s="39"/>
      <c r="H72" s="39"/>
      <c r="I72" s="18">
        <f>SUM(I73:I80)</f>
        <v>660</v>
      </c>
      <c r="J72" s="18">
        <f>SUM(J73:J80)</f>
        <v>424</v>
      </c>
      <c r="K72" s="18">
        <f>SUM(K73:K80)</f>
        <v>117</v>
      </c>
      <c r="L72" s="18">
        <f>SUM(L73:L80)</f>
        <v>119</v>
      </c>
      <c r="M72" s="18">
        <f>SUM(M73:M80)</f>
        <v>424</v>
      </c>
    </row>
    <row r="73" s="2" customFormat="true" ht="24" customHeight="true" spans="1:13">
      <c r="A73" s="34"/>
      <c r="B73" s="23" t="s">
        <v>84</v>
      </c>
      <c r="C73" s="28">
        <v>1100</v>
      </c>
      <c r="D73" s="19">
        <v>350</v>
      </c>
      <c r="E73" s="38" t="s">
        <v>168</v>
      </c>
      <c r="F73" s="38">
        <v>0.5</v>
      </c>
      <c r="G73" s="38">
        <v>0.5</v>
      </c>
      <c r="H73" s="38">
        <v>0</v>
      </c>
      <c r="I73" s="28">
        <f t="shared" ref="I73:I80" si="37">J73+K73+L73</f>
        <v>38</v>
      </c>
      <c r="J73" s="24">
        <f t="shared" ref="J73:J80" si="38">ROUND(C73*F73*D73/10000,0)</f>
        <v>19</v>
      </c>
      <c r="K73" s="47">
        <f t="shared" ref="K73:K80" si="39">ROUND(C73*G73*D73/10000,0)</f>
        <v>19</v>
      </c>
      <c r="L73" s="48">
        <f t="shared" ref="L73:L80" si="40">ROUND(C73*H73*D73/10000,0)</f>
        <v>0</v>
      </c>
      <c r="M73" s="51">
        <f t="shared" ref="M73:M80" si="41">J73</f>
        <v>19</v>
      </c>
    </row>
    <row r="74" spans="1:13">
      <c r="A74" s="30"/>
      <c r="B74" s="23" t="s">
        <v>85</v>
      </c>
      <c r="C74" s="25">
        <v>1600</v>
      </c>
      <c r="D74" s="19">
        <v>350</v>
      </c>
      <c r="E74" s="38" t="s">
        <v>168</v>
      </c>
      <c r="F74" s="38">
        <v>0.5</v>
      </c>
      <c r="G74" s="38">
        <v>0.5</v>
      </c>
      <c r="H74" s="38">
        <v>0</v>
      </c>
      <c r="I74" s="28">
        <f t="shared" si="37"/>
        <v>56</v>
      </c>
      <c r="J74" s="24">
        <f t="shared" si="38"/>
        <v>28</v>
      </c>
      <c r="K74" s="47">
        <f t="shared" si="39"/>
        <v>28</v>
      </c>
      <c r="L74" s="48">
        <f t="shared" si="40"/>
        <v>0</v>
      </c>
      <c r="M74" s="51">
        <f t="shared" si="41"/>
        <v>28</v>
      </c>
    </row>
    <row r="75" spans="1:13">
      <c r="A75" s="30"/>
      <c r="B75" s="33" t="s">
        <v>86</v>
      </c>
      <c r="C75" s="25">
        <v>4000</v>
      </c>
      <c r="D75" s="19">
        <v>350</v>
      </c>
      <c r="E75" s="38" t="s">
        <v>168</v>
      </c>
      <c r="F75" s="38">
        <v>0.5</v>
      </c>
      <c r="G75" s="38">
        <v>0.5</v>
      </c>
      <c r="H75" s="38">
        <v>0</v>
      </c>
      <c r="I75" s="28">
        <f t="shared" si="37"/>
        <v>140</v>
      </c>
      <c r="J75" s="24">
        <f t="shared" si="38"/>
        <v>70</v>
      </c>
      <c r="K75" s="47">
        <f t="shared" si="39"/>
        <v>70</v>
      </c>
      <c r="L75" s="48">
        <f t="shared" si="40"/>
        <v>0</v>
      </c>
      <c r="M75" s="51">
        <f t="shared" si="41"/>
        <v>70</v>
      </c>
    </row>
    <row r="76" spans="1:13">
      <c r="A76" s="30"/>
      <c r="B76" s="33" t="s">
        <v>87</v>
      </c>
      <c r="C76" s="25">
        <v>400</v>
      </c>
      <c r="D76" s="19">
        <v>420</v>
      </c>
      <c r="E76" s="38" t="s">
        <v>168</v>
      </c>
      <c r="F76" s="38">
        <v>0.7</v>
      </c>
      <c r="G76" s="38">
        <v>0</v>
      </c>
      <c r="H76" s="38">
        <v>0.3</v>
      </c>
      <c r="I76" s="28">
        <f t="shared" si="37"/>
        <v>17</v>
      </c>
      <c r="J76" s="24">
        <f t="shared" si="38"/>
        <v>12</v>
      </c>
      <c r="K76" s="47">
        <f t="shared" si="39"/>
        <v>0</v>
      </c>
      <c r="L76" s="48">
        <f t="shared" si="40"/>
        <v>5</v>
      </c>
      <c r="M76" s="51">
        <f t="shared" si="41"/>
        <v>12</v>
      </c>
    </row>
    <row r="77" spans="1:13">
      <c r="A77" s="30"/>
      <c r="B77" s="33" t="s">
        <v>88</v>
      </c>
      <c r="C77" s="25">
        <v>2900</v>
      </c>
      <c r="D77" s="19">
        <v>350</v>
      </c>
      <c r="E77" s="38" t="s">
        <v>168</v>
      </c>
      <c r="F77" s="38">
        <v>0.7</v>
      </c>
      <c r="G77" s="38">
        <v>0</v>
      </c>
      <c r="H77" s="38">
        <v>0.3</v>
      </c>
      <c r="I77" s="28">
        <f t="shared" si="37"/>
        <v>101</v>
      </c>
      <c r="J77" s="24">
        <f t="shared" si="38"/>
        <v>71</v>
      </c>
      <c r="K77" s="47">
        <f t="shared" si="39"/>
        <v>0</v>
      </c>
      <c r="L77" s="48">
        <f t="shared" si="40"/>
        <v>30</v>
      </c>
      <c r="M77" s="51">
        <f t="shared" si="41"/>
        <v>71</v>
      </c>
    </row>
    <row r="78" spans="1:13">
      <c r="A78" s="30"/>
      <c r="B78" s="23" t="s">
        <v>89</v>
      </c>
      <c r="C78" s="25">
        <v>2000</v>
      </c>
      <c r="D78" s="19">
        <v>420</v>
      </c>
      <c r="E78" s="38" t="s">
        <v>168</v>
      </c>
      <c r="F78" s="38">
        <v>0.7</v>
      </c>
      <c r="G78" s="38">
        <v>0</v>
      </c>
      <c r="H78" s="38">
        <v>0.3</v>
      </c>
      <c r="I78" s="28">
        <f t="shared" si="37"/>
        <v>84</v>
      </c>
      <c r="J78" s="24">
        <f t="shared" si="38"/>
        <v>59</v>
      </c>
      <c r="K78" s="47">
        <f t="shared" si="39"/>
        <v>0</v>
      </c>
      <c r="L78" s="48">
        <f t="shared" si="40"/>
        <v>25</v>
      </c>
      <c r="M78" s="51">
        <f t="shared" si="41"/>
        <v>59</v>
      </c>
    </row>
    <row r="79" spans="1:13">
      <c r="A79" s="30"/>
      <c r="B79" s="23" t="s">
        <v>90</v>
      </c>
      <c r="C79" s="25">
        <v>4000</v>
      </c>
      <c r="D79" s="19">
        <v>350</v>
      </c>
      <c r="E79" s="38" t="s">
        <v>168</v>
      </c>
      <c r="F79" s="38">
        <v>0.7</v>
      </c>
      <c r="G79" s="38">
        <v>0</v>
      </c>
      <c r="H79" s="38">
        <v>0.3</v>
      </c>
      <c r="I79" s="28">
        <f t="shared" si="37"/>
        <v>140</v>
      </c>
      <c r="J79" s="24">
        <f t="shared" si="38"/>
        <v>98</v>
      </c>
      <c r="K79" s="47">
        <f t="shared" si="39"/>
        <v>0</v>
      </c>
      <c r="L79" s="48">
        <f t="shared" si="40"/>
        <v>42</v>
      </c>
      <c r="M79" s="51">
        <f t="shared" si="41"/>
        <v>98</v>
      </c>
    </row>
    <row r="80" spans="1:13">
      <c r="A80" s="32"/>
      <c r="B80" s="33" t="s">
        <v>91</v>
      </c>
      <c r="C80" s="25">
        <v>2000</v>
      </c>
      <c r="D80" s="19">
        <v>420</v>
      </c>
      <c r="E80" s="38" t="s">
        <v>167</v>
      </c>
      <c r="F80" s="38">
        <v>0.8</v>
      </c>
      <c r="G80" s="38">
        <v>0</v>
      </c>
      <c r="H80" s="38">
        <v>0.2</v>
      </c>
      <c r="I80" s="28">
        <f t="shared" si="37"/>
        <v>84</v>
      </c>
      <c r="J80" s="24">
        <f t="shared" si="38"/>
        <v>67</v>
      </c>
      <c r="K80" s="47">
        <f t="shared" si="39"/>
        <v>0</v>
      </c>
      <c r="L80" s="48">
        <f t="shared" si="40"/>
        <v>17</v>
      </c>
      <c r="M80" s="51">
        <f t="shared" si="41"/>
        <v>67</v>
      </c>
    </row>
    <row r="81" customHeight="true" spans="1:13">
      <c r="A81" s="29" t="s">
        <v>92</v>
      </c>
      <c r="B81" s="14" t="s">
        <v>93</v>
      </c>
      <c r="C81" s="27">
        <f>SUM(C82:C92)</f>
        <v>29943</v>
      </c>
      <c r="D81" s="19"/>
      <c r="E81" s="27"/>
      <c r="F81" s="39"/>
      <c r="G81" s="39"/>
      <c r="H81" s="39"/>
      <c r="I81" s="18">
        <f>SUM(I82:I92)</f>
        <v>1259</v>
      </c>
      <c r="J81" s="18">
        <f>SUM(J82:J92)</f>
        <v>818</v>
      </c>
      <c r="K81" s="18">
        <f>SUM(K82:K92)</f>
        <v>226</v>
      </c>
      <c r="L81" s="18">
        <f>SUM(L82:L92)</f>
        <v>215</v>
      </c>
      <c r="M81" s="18">
        <f>SUM(M82:M92)</f>
        <v>818</v>
      </c>
    </row>
    <row r="82" s="2" customFormat="true" ht="24" customHeight="true" spans="1:13">
      <c r="A82" s="34"/>
      <c r="B82" s="23" t="s">
        <v>94</v>
      </c>
      <c r="C82" s="28">
        <f>1760+1875</f>
        <v>3635</v>
      </c>
      <c r="D82" s="19">
        <v>420</v>
      </c>
      <c r="E82" s="38" t="s">
        <v>168</v>
      </c>
      <c r="F82" s="38">
        <v>0.5</v>
      </c>
      <c r="G82" s="38">
        <v>0.5</v>
      </c>
      <c r="H82" s="38">
        <v>0</v>
      </c>
      <c r="I82" s="28">
        <f t="shared" ref="I82:I92" si="42">J82+K82+L82</f>
        <v>152</v>
      </c>
      <c r="J82" s="24">
        <f t="shared" ref="J82:J92" si="43">ROUND(C82*F82*D82/10000,0)</f>
        <v>76</v>
      </c>
      <c r="K82" s="47">
        <f t="shared" ref="K82:K92" si="44">ROUND(C82*G82*D82/10000,0)</f>
        <v>76</v>
      </c>
      <c r="L82" s="48">
        <f t="shared" ref="L82:L92" si="45">ROUND(C82*H82*D82/10000,0)</f>
        <v>0</v>
      </c>
      <c r="M82" s="51">
        <f t="shared" ref="M82:M92" si="46">J82</f>
        <v>76</v>
      </c>
    </row>
    <row r="83" spans="1:13">
      <c r="A83" s="30"/>
      <c r="B83" s="33" t="s">
        <v>95</v>
      </c>
      <c r="C83" s="25">
        <v>2804</v>
      </c>
      <c r="D83" s="19">
        <v>420</v>
      </c>
      <c r="E83" s="38" t="s">
        <v>168</v>
      </c>
      <c r="F83" s="38">
        <v>0.5</v>
      </c>
      <c r="G83" s="38">
        <v>0.5</v>
      </c>
      <c r="H83" s="38">
        <v>0</v>
      </c>
      <c r="I83" s="28">
        <f t="shared" si="42"/>
        <v>118</v>
      </c>
      <c r="J83" s="24">
        <f t="shared" si="43"/>
        <v>59</v>
      </c>
      <c r="K83" s="47">
        <f t="shared" si="44"/>
        <v>59</v>
      </c>
      <c r="L83" s="48">
        <f t="shared" si="45"/>
        <v>0</v>
      </c>
      <c r="M83" s="51">
        <f t="shared" si="46"/>
        <v>59</v>
      </c>
    </row>
    <row r="84" spans="1:13">
      <c r="A84" s="30"/>
      <c r="B84" s="33" t="s">
        <v>96</v>
      </c>
      <c r="C84" s="25">
        <f>1819+1779</f>
        <v>3598</v>
      </c>
      <c r="D84" s="19">
        <v>420</v>
      </c>
      <c r="E84" s="38" t="s">
        <v>168</v>
      </c>
      <c r="F84" s="38">
        <v>0.4</v>
      </c>
      <c r="G84" s="38">
        <v>0.6</v>
      </c>
      <c r="H84" s="38">
        <v>0</v>
      </c>
      <c r="I84" s="28">
        <f t="shared" si="42"/>
        <v>151</v>
      </c>
      <c r="J84" s="24">
        <f t="shared" si="43"/>
        <v>60</v>
      </c>
      <c r="K84" s="47">
        <f t="shared" si="44"/>
        <v>91</v>
      </c>
      <c r="L84" s="48">
        <f t="shared" si="45"/>
        <v>0</v>
      </c>
      <c r="M84" s="51">
        <f t="shared" si="46"/>
        <v>60</v>
      </c>
    </row>
    <row r="85" spans="1:13">
      <c r="A85" s="30"/>
      <c r="B85" s="23" t="s">
        <v>97</v>
      </c>
      <c r="C85" s="25">
        <v>1793</v>
      </c>
      <c r="D85" s="19">
        <v>420</v>
      </c>
      <c r="E85" s="38" t="s">
        <v>168</v>
      </c>
      <c r="F85" s="38">
        <v>0.7</v>
      </c>
      <c r="G85" s="38">
        <v>0</v>
      </c>
      <c r="H85" s="38">
        <v>0.3</v>
      </c>
      <c r="I85" s="28">
        <f t="shared" si="42"/>
        <v>76</v>
      </c>
      <c r="J85" s="24">
        <f t="shared" si="43"/>
        <v>53</v>
      </c>
      <c r="K85" s="47">
        <f t="shared" si="44"/>
        <v>0</v>
      </c>
      <c r="L85" s="48">
        <f t="shared" si="45"/>
        <v>23</v>
      </c>
      <c r="M85" s="51">
        <f t="shared" si="46"/>
        <v>53</v>
      </c>
    </row>
    <row r="86" spans="1:13">
      <c r="A86" s="30"/>
      <c r="B86" s="33" t="s">
        <v>98</v>
      </c>
      <c r="C86" s="25">
        <f>1818+1818</f>
        <v>3636</v>
      </c>
      <c r="D86" s="19">
        <v>420</v>
      </c>
      <c r="E86" s="38" t="s">
        <v>168</v>
      </c>
      <c r="F86" s="38">
        <v>0.7</v>
      </c>
      <c r="G86" s="38">
        <v>0</v>
      </c>
      <c r="H86" s="38">
        <v>0.3</v>
      </c>
      <c r="I86" s="28">
        <f t="shared" si="42"/>
        <v>153</v>
      </c>
      <c r="J86" s="24">
        <f t="shared" si="43"/>
        <v>107</v>
      </c>
      <c r="K86" s="47">
        <f t="shared" si="44"/>
        <v>0</v>
      </c>
      <c r="L86" s="48">
        <f t="shared" si="45"/>
        <v>46</v>
      </c>
      <c r="M86" s="51">
        <f t="shared" si="46"/>
        <v>107</v>
      </c>
    </row>
    <row r="87" spans="1:13">
      <c r="A87" s="30"/>
      <c r="B87" s="33" t="s">
        <v>99</v>
      </c>
      <c r="C87" s="25">
        <f>1733+1817</f>
        <v>3550</v>
      </c>
      <c r="D87" s="19">
        <v>420</v>
      </c>
      <c r="E87" s="38" t="s">
        <v>167</v>
      </c>
      <c r="F87" s="38">
        <v>0.8</v>
      </c>
      <c r="G87" s="38">
        <v>0</v>
      </c>
      <c r="H87" s="38">
        <v>0.2</v>
      </c>
      <c r="I87" s="28">
        <f t="shared" si="42"/>
        <v>149</v>
      </c>
      <c r="J87" s="24">
        <f t="shared" si="43"/>
        <v>119</v>
      </c>
      <c r="K87" s="47">
        <f t="shared" si="44"/>
        <v>0</v>
      </c>
      <c r="L87" s="48">
        <f t="shared" si="45"/>
        <v>30</v>
      </c>
      <c r="M87" s="51">
        <f t="shared" si="46"/>
        <v>119</v>
      </c>
    </row>
    <row r="88" spans="1:13">
      <c r="A88" s="30"/>
      <c r="B88" s="33" t="s">
        <v>100</v>
      </c>
      <c r="C88" s="25">
        <f>1837+972</f>
        <v>2809</v>
      </c>
      <c r="D88" s="19">
        <v>420</v>
      </c>
      <c r="E88" s="38" t="s">
        <v>167</v>
      </c>
      <c r="F88" s="38">
        <v>0.8</v>
      </c>
      <c r="G88" s="38">
        <v>0</v>
      </c>
      <c r="H88" s="38">
        <v>0.2</v>
      </c>
      <c r="I88" s="28">
        <f t="shared" si="42"/>
        <v>118</v>
      </c>
      <c r="J88" s="24">
        <f t="shared" si="43"/>
        <v>94</v>
      </c>
      <c r="K88" s="47">
        <f t="shared" si="44"/>
        <v>0</v>
      </c>
      <c r="L88" s="48">
        <f t="shared" si="45"/>
        <v>24</v>
      </c>
      <c r="M88" s="51">
        <f t="shared" si="46"/>
        <v>94</v>
      </c>
    </row>
    <row r="89" spans="1:13">
      <c r="A89" s="30"/>
      <c r="B89" s="33" t="s">
        <v>101</v>
      </c>
      <c r="C89" s="25">
        <v>1894</v>
      </c>
      <c r="D89" s="19">
        <v>420</v>
      </c>
      <c r="E89" s="38" t="s">
        <v>168</v>
      </c>
      <c r="F89" s="38">
        <v>0.7</v>
      </c>
      <c r="G89" s="38">
        <v>0</v>
      </c>
      <c r="H89" s="38">
        <v>0.3</v>
      </c>
      <c r="I89" s="28">
        <f t="shared" si="42"/>
        <v>80</v>
      </c>
      <c r="J89" s="24">
        <f t="shared" si="43"/>
        <v>56</v>
      </c>
      <c r="K89" s="47">
        <f t="shared" si="44"/>
        <v>0</v>
      </c>
      <c r="L89" s="48">
        <f t="shared" si="45"/>
        <v>24</v>
      </c>
      <c r="M89" s="51">
        <f t="shared" si="46"/>
        <v>56</v>
      </c>
    </row>
    <row r="90" spans="1:13">
      <c r="A90" s="30"/>
      <c r="B90" s="23" t="s">
        <v>102</v>
      </c>
      <c r="C90" s="25">
        <v>1813</v>
      </c>
      <c r="D90" s="19">
        <v>420</v>
      </c>
      <c r="E90" s="38" t="s">
        <v>167</v>
      </c>
      <c r="F90" s="38">
        <v>0.8</v>
      </c>
      <c r="G90" s="38">
        <v>0</v>
      </c>
      <c r="H90" s="38">
        <v>0.2</v>
      </c>
      <c r="I90" s="28">
        <f t="shared" si="42"/>
        <v>76</v>
      </c>
      <c r="J90" s="24">
        <f t="shared" si="43"/>
        <v>61</v>
      </c>
      <c r="K90" s="47">
        <f t="shared" si="44"/>
        <v>0</v>
      </c>
      <c r="L90" s="48">
        <f t="shared" si="45"/>
        <v>15</v>
      </c>
      <c r="M90" s="51">
        <f t="shared" si="46"/>
        <v>61</v>
      </c>
    </row>
    <row r="91" spans="1:13">
      <c r="A91" s="30"/>
      <c r="B91" s="23" t="s">
        <v>103</v>
      </c>
      <c r="C91" s="25">
        <v>795</v>
      </c>
      <c r="D91" s="19">
        <v>420</v>
      </c>
      <c r="E91" s="38" t="s">
        <v>167</v>
      </c>
      <c r="F91" s="38">
        <v>0.8</v>
      </c>
      <c r="G91" s="38">
        <v>0</v>
      </c>
      <c r="H91" s="38">
        <v>0.2</v>
      </c>
      <c r="I91" s="28">
        <f t="shared" si="42"/>
        <v>34</v>
      </c>
      <c r="J91" s="24">
        <f t="shared" si="43"/>
        <v>27</v>
      </c>
      <c r="K91" s="47">
        <f t="shared" si="44"/>
        <v>0</v>
      </c>
      <c r="L91" s="48">
        <f t="shared" si="45"/>
        <v>7</v>
      </c>
      <c r="M91" s="51">
        <f t="shared" si="46"/>
        <v>27</v>
      </c>
    </row>
    <row r="92" spans="1:13">
      <c r="A92" s="32"/>
      <c r="B92" s="33" t="s">
        <v>104</v>
      </c>
      <c r="C92" s="25">
        <f>1770+1846</f>
        <v>3616</v>
      </c>
      <c r="D92" s="19">
        <v>420</v>
      </c>
      <c r="E92" s="38" t="s">
        <v>168</v>
      </c>
      <c r="F92" s="38">
        <v>0.7</v>
      </c>
      <c r="G92" s="38">
        <v>0</v>
      </c>
      <c r="H92" s="38">
        <v>0.3</v>
      </c>
      <c r="I92" s="28">
        <f t="shared" si="42"/>
        <v>152</v>
      </c>
      <c r="J92" s="24">
        <f t="shared" si="43"/>
        <v>106</v>
      </c>
      <c r="K92" s="47">
        <f t="shared" si="44"/>
        <v>0</v>
      </c>
      <c r="L92" s="48">
        <f t="shared" si="45"/>
        <v>46</v>
      </c>
      <c r="M92" s="51">
        <f t="shared" si="46"/>
        <v>106</v>
      </c>
    </row>
    <row r="93" s="3" customFormat="true" ht="20.1" customHeight="true" spans="1:13">
      <c r="A93" s="52" t="s">
        <v>105</v>
      </c>
      <c r="B93" s="53" t="s">
        <v>106</v>
      </c>
      <c r="C93" s="54">
        <f>SUM(C94:C105)</f>
        <v>27982</v>
      </c>
      <c r="D93" s="55"/>
      <c r="E93" s="54"/>
      <c r="F93" s="54"/>
      <c r="G93" s="54"/>
      <c r="H93" s="54"/>
      <c r="I93" s="62">
        <f>SUM(I94:I105)</f>
        <v>1175</v>
      </c>
      <c r="J93" s="62">
        <f>SUM(J94:J105)</f>
        <v>794</v>
      </c>
      <c r="K93" s="62">
        <f>SUM(K94:K105)</f>
        <v>138</v>
      </c>
      <c r="L93" s="62">
        <f>SUM(L94:L105)</f>
        <v>243</v>
      </c>
      <c r="M93" s="62">
        <f>SUM(M94:M105)</f>
        <v>794</v>
      </c>
    </row>
    <row r="94" s="3" customFormat="true" ht="18" customHeight="true" spans="1:13">
      <c r="A94" s="56"/>
      <c r="B94" s="57" t="s">
        <v>107</v>
      </c>
      <c r="C94" s="58">
        <v>1615</v>
      </c>
      <c r="D94" s="55">
        <v>420</v>
      </c>
      <c r="E94" s="38" t="s">
        <v>168</v>
      </c>
      <c r="F94" s="38">
        <v>0.4</v>
      </c>
      <c r="G94" s="38">
        <v>0.6</v>
      </c>
      <c r="H94" s="38">
        <v>0</v>
      </c>
      <c r="I94" s="28">
        <f t="shared" ref="I94:I105" si="47">J94+K94+L94</f>
        <v>68</v>
      </c>
      <c r="J94" s="24">
        <f t="shared" ref="J94:J105" si="48">ROUND(C94*F94*D94/10000,0)</f>
        <v>27</v>
      </c>
      <c r="K94" s="47">
        <f t="shared" ref="K94:K105" si="49">ROUND(C94*G94*D94/10000,0)</f>
        <v>41</v>
      </c>
      <c r="L94" s="48">
        <f t="shared" ref="L94:L105" si="50">ROUND(C94*H94*D94/10000,0)</f>
        <v>0</v>
      </c>
      <c r="M94" s="51">
        <f t="shared" ref="M94:M105" si="51">J94</f>
        <v>27</v>
      </c>
    </row>
    <row r="95" s="3" customFormat="true" spans="1:13">
      <c r="A95" s="56"/>
      <c r="B95" s="59" t="s">
        <v>108</v>
      </c>
      <c r="C95" s="60">
        <v>1867</v>
      </c>
      <c r="D95" s="55">
        <v>420</v>
      </c>
      <c r="E95" s="38" t="s">
        <v>168</v>
      </c>
      <c r="F95" s="38">
        <v>0.4</v>
      </c>
      <c r="G95" s="38">
        <v>0.6</v>
      </c>
      <c r="H95" s="38">
        <v>0</v>
      </c>
      <c r="I95" s="28">
        <f t="shared" si="47"/>
        <v>78</v>
      </c>
      <c r="J95" s="24">
        <f t="shared" si="48"/>
        <v>31</v>
      </c>
      <c r="K95" s="47">
        <f t="shared" si="49"/>
        <v>47</v>
      </c>
      <c r="L95" s="48">
        <f t="shared" si="50"/>
        <v>0</v>
      </c>
      <c r="M95" s="51">
        <f t="shared" si="51"/>
        <v>31</v>
      </c>
    </row>
    <row r="96" s="3" customFormat="true" spans="1:13">
      <c r="A96" s="56"/>
      <c r="B96" s="59" t="s">
        <v>109</v>
      </c>
      <c r="C96" s="60">
        <v>1970</v>
      </c>
      <c r="D96" s="55">
        <v>420</v>
      </c>
      <c r="E96" s="38" t="s">
        <v>168</v>
      </c>
      <c r="F96" s="38">
        <v>0.4</v>
      </c>
      <c r="G96" s="38">
        <v>0.6</v>
      </c>
      <c r="H96" s="38">
        <v>0</v>
      </c>
      <c r="I96" s="28">
        <f t="shared" si="47"/>
        <v>83</v>
      </c>
      <c r="J96" s="24">
        <f t="shared" si="48"/>
        <v>33</v>
      </c>
      <c r="K96" s="47">
        <f t="shared" si="49"/>
        <v>50</v>
      </c>
      <c r="L96" s="48">
        <f t="shared" si="50"/>
        <v>0</v>
      </c>
      <c r="M96" s="51">
        <f t="shared" si="51"/>
        <v>33</v>
      </c>
    </row>
    <row r="97" s="3" customFormat="true" spans="1:13">
      <c r="A97" s="56"/>
      <c r="B97" s="57" t="s">
        <v>110</v>
      </c>
      <c r="C97" s="60">
        <v>1924</v>
      </c>
      <c r="D97" s="55">
        <v>420</v>
      </c>
      <c r="E97" s="38" t="s">
        <v>168</v>
      </c>
      <c r="F97" s="38">
        <v>0.7</v>
      </c>
      <c r="G97" s="38">
        <v>0</v>
      </c>
      <c r="H97" s="38">
        <v>0.3</v>
      </c>
      <c r="I97" s="28">
        <f t="shared" si="47"/>
        <v>81</v>
      </c>
      <c r="J97" s="24">
        <f t="shared" si="48"/>
        <v>57</v>
      </c>
      <c r="K97" s="47">
        <f t="shared" si="49"/>
        <v>0</v>
      </c>
      <c r="L97" s="48">
        <f t="shared" si="50"/>
        <v>24</v>
      </c>
      <c r="M97" s="51">
        <f t="shared" si="51"/>
        <v>57</v>
      </c>
    </row>
    <row r="98" s="3" customFormat="true" spans="1:13">
      <c r="A98" s="56"/>
      <c r="B98" s="57" t="s">
        <v>111</v>
      </c>
      <c r="C98" s="60">
        <v>3610</v>
      </c>
      <c r="D98" s="55">
        <v>420</v>
      </c>
      <c r="E98" s="38" t="s">
        <v>168</v>
      </c>
      <c r="F98" s="38">
        <v>0.7</v>
      </c>
      <c r="G98" s="38">
        <v>0</v>
      </c>
      <c r="H98" s="38">
        <v>0.3</v>
      </c>
      <c r="I98" s="28">
        <f t="shared" si="47"/>
        <v>151</v>
      </c>
      <c r="J98" s="24">
        <f t="shared" si="48"/>
        <v>106</v>
      </c>
      <c r="K98" s="47">
        <f t="shared" si="49"/>
        <v>0</v>
      </c>
      <c r="L98" s="48">
        <f t="shared" si="50"/>
        <v>45</v>
      </c>
      <c r="M98" s="51">
        <f t="shared" si="51"/>
        <v>106</v>
      </c>
    </row>
    <row r="99" s="3" customFormat="true" spans="1:13">
      <c r="A99" s="56"/>
      <c r="B99" s="59" t="s">
        <v>112</v>
      </c>
      <c r="C99" s="60">
        <v>4000</v>
      </c>
      <c r="D99" s="55">
        <v>420</v>
      </c>
      <c r="E99" s="38" t="s">
        <v>168</v>
      </c>
      <c r="F99" s="38">
        <v>0.7</v>
      </c>
      <c r="G99" s="38">
        <v>0</v>
      </c>
      <c r="H99" s="38">
        <v>0.3</v>
      </c>
      <c r="I99" s="28">
        <f t="shared" si="47"/>
        <v>168</v>
      </c>
      <c r="J99" s="24">
        <f t="shared" si="48"/>
        <v>118</v>
      </c>
      <c r="K99" s="47">
        <f t="shared" si="49"/>
        <v>0</v>
      </c>
      <c r="L99" s="48">
        <f t="shared" si="50"/>
        <v>50</v>
      </c>
      <c r="M99" s="51">
        <f t="shared" si="51"/>
        <v>118</v>
      </c>
    </row>
    <row r="100" s="3" customFormat="true" spans="1:13">
      <c r="A100" s="56"/>
      <c r="B100" s="59" t="s">
        <v>113</v>
      </c>
      <c r="C100" s="60">
        <v>3725</v>
      </c>
      <c r="D100" s="55">
        <v>420</v>
      </c>
      <c r="E100" s="38" t="s">
        <v>167</v>
      </c>
      <c r="F100" s="38">
        <v>0.8</v>
      </c>
      <c r="G100" s="38">
        <v>0</v>
      </c>
      <c r="H100" s="38">
        <v>0.2</v>
      </c>
      <c r="I100" s="28">
        <f t="shared" si="47"/>
        <v>156</v>
      </c>
      <c r="J100" s="24">
        <f t="shared" si="48"/>
        <v>125</v>
      </c>
      <c r="K100" s="47">
        <f t="shared" si="49"/>
        <v>0</v>
      </c>
      <c r="L100" s="48">
        <f t="shared" si="50"/>
        <v>31</v>
      </c>
      <c r="M100" s="51">
        <f t="shared" si="51"/>
        <v>125</v>
      </c>
    </row>
    <row r="101" s="3" customFormat="true" spans="1:13">
      <c r="A101" s="56"/>
      <c r="B101" s="59" t="s">
        <v>114</v>
      </c>
      <c r="C101" s="60">
        <v>1932</v>
      </c>
      <c r="D101" s="55">
        <v>420</v>
      </c>
      <c r="E101" s="38" t="s">
        <v>168</v>
      </c>
      <c r="F101" s="38">
        <v>0.7</v>
      </c>
      <c r="G101" s="38">
        <v>0</v>
      </c>
      <c r="H101" s="38">
        <v>0.3</v>
      </c>
      <c r="I101" s="28">
        <f t="shared" si="47"/>
        <v>81</v>
      </c>
      <c r="J101" s="24">
        <f t="shared" si="48"/>
        <v>57</v>
      </c>
      <c r="K101" s="47">
        <f t="shared" si="49"/>
        <v>0</v>
      </c>
      <c r="L101" s="48">
        <f t="shared" si="50"/>
        <v>24</v>
      </c>
      <c r="M101" s="51">
        <f t="shared" si="51"/>
        <v>57</v>
      </c>
    </row>
    <row r="102" s="3" customFormat="true" spans="1:13">
      <c r="A102" s="56"/>
      <c r="B102" s="59" t="s">
        <v>115</v>
      </c>
      <c r="C102" s="60">
        <v>1642</v>
      </c>
      <c r="D102" s="55">
        <v>420</v>
      </c>
      <c r="E102" s="38" t="s">
        <v>168</v>
      </c>
      <c r="F102" s="38">
        <v>0.7</v>
      </c>
      <c r="G102" s="38">
        <v>0</v>
      </c>
      <c r="H102" s="38">
        <v>0.3</v>
      </c>
      <c r="I102" s="28">
        <f t="shared" si="47"/>
        <v>69</v>
      </c>
      <c r="J102" s="24">
        <f t="shared" si="48"/>
        <v>48</v>
      </c>
      <c r="K102" s="47">
        <f t="shared" si="49"/>
        <v>0</v>
      </c>
      <c r="L102" s="48">
        <f t="shared" si="50"/>
        <v>21</v>
      </c>
      <c r="M102" s="51">
        <f t="shared" si="51"/>
        <v>48</v>
      </c>
    </row>
    <row r="103" s="3" customFormat="true" spans="1:13">
      <c r="A103" s="56"/>
      <c r="B103" s="59" t="s">
        <v>116</v>
      </c>
      <c r="C103" s="60">
        <v>1897</v>
      </c>
      <c r="D103" s="55">
        <v>420</v>
      </c>
      <c r="E103" s="38" t="s">
        <v>167</v>
      </c>
      <c r="F103" s="38">
        <v>0.8</v>
      </c>
      <c r="G103" s="38">
        <v>0</v>
      </c>
      <c r="H103" s="38">
        <v>0.2</v>
      </c>
      <c r="I103" s="28">
        <f t="shared" si="47"/>
        <v>80</v>
      </c>
      <c r="J103" s="24">
        <f t="shared" si="48"/>
        <v>64</v>
      </c>
      <c r="K103" s="47">
        <f t="shared" si="49"/>
        <v>0</v>
      </c>
      <c r="L103" s="48">
        <f t="shared" si="50"/>
        <v>16</v>
      </c>
      <c r="M103" s="51">
        <f t="shared" si="51"/>
        <v>64</v>
      </c>
    </row>
    <row r="104" s="3" customFormat="true" spans="1:13">
      <c r="A104" s="56"/>
      <c r="B104" s="59" t="s">
        <v>117</v>
      </c>
      <c r="C104" s="60">
        <v>1903</v>
      </c>
      <c r="D104" s="55">
        <v>420</v>
      </c>
      <c r="E104" s="38" t="s">
        <v>167</v>
      </c>
      <c r="F104" s="38">
        <v>0.8</v>
      </c>
      <c r="G104" s="38">
        <v>0</v>
      </c>
      <c r="H104" s="38">
        <v>0.2</v>
      </c>
      <c r="I104" s="28">
        <f t="shared" si="47"/>
        <v>80</v>
      </c>
      <c r="J104" s="24">
        <f t="shared" si="48"/>
        <v>64</v>
      </c>
      <c r="K104" s="47">
        <f t="shared" si="49"/>
        <v>0</v>
      </c>
      <c r="L104" s="48">
        <f t="shared" si="50"/>
        <v>16</v>
      </c>
      <c r="M104" s="51">
        <f t="shared" si="51"/>
        <v>64</v>
      </c>
    </row>
    <row r="105" s="3" customFormat="true" spans="1:13">
      <c r="A105" s="61"/>
      <c r="B105" s="59" t="s">
        <v>118</v>
      </c>
      <c r="C105" s="60">
        <v>1897</v>
      </c>
      <c r="D105" s="55">
        <v>420</v>
      </c>
      <c r="E105" s="38" t="s">
        <v>167</v>
      </c>
      <c r="F105" s="38">
        <v>0.8</v>
      </c>
      <c r="G105" s="38">
        <v>0</v>
      </c>
      <c r="H105" s="38">
        <v>0.2</v>
      </c>
      <c r="I105" s="28">
        <f t="shared" si="47"/>
        <v>80</v>
      </c>
      <c r="J105" s="24">
        <f t="shared" si="48"/>
        <v>64</v>
      </c>
      <c r="K105" s="47">
        <f t="shared" si="49"/>
        <v>0</v>
      </c>
      <c r="L105" s="48">
        <f t="shared" si="50"/>
        <v>16</v>
      </c>
      <c r="M105" s="51">
        <f t="shared" si="51"/>
        <v>64</v>
      </c>
    </row>
    <row r="106" ht="21.95" customHeight="true" spans="1:13">
      <c r="A106" s="29" t="s">
        <v>119</v>
      </c>
      <c r="B106" s="14" t="s">
        <v>120</v>
      </c>
      <c r="C106" s="27">
        <f>SUM(C107:C113)</f>
        <v>19033</v>
      </c>
      <c r="D106" s="19"/>
      <c r="E106" s="27"/>
      <c r="F106" s="39"/>
      <c r="G106" s="39"/>
      <c r="H106" s="39"/>
      <c r="I106" s="18">
        <f>SUM(I107:I113)</f>
        <v>706</v>
      </c>
      <c r="J106" s="18">
        <f>SUM(J107:J113)</f>
        <v>504</v>
      </c>
      <c r="K106" s="18">
        <f>SUM(K107:K113)</f>
        <v>82</v>
      </c>
      <c r="L106" s="18">
        <f>SUM(L107:L113)</f>
        <v>120</v>
      </c>
      <c r="M106" s="18">
        <f>SUM(M107:M113)</f>
        <v>504</v>
      </c>
    </row>
    <row r="107" ht="24" customHeight="true" spans="1:13">
      <c r="A107" s="30"/>
      <c r="B107" s="33" t="s">
        <v>121</v>
      </c>
      <c r="C107" s="28">
        <v>1702</v>
      </c>
      <c r="D107" s="19">
        <v>350</v>
      </c>
      <c r="E107" s="38" t="s">
        <v>168</v>
      </c>
      <c r="F107" s="38">
        <v>0.4</v>
      </c>
      <c r="G107" s="38">
        <v>0.6</v>
      </c>
      <c r="H107" s="38">
        <v>0</v>
      </c>
      <c r="I107" s="28">
        <f t="shared" ref="I107:I113" si="52">J107+K107+L107</f>
        <v>60</v>
      </c>
      <c r="J107" s="24">
        <f t="shared" ref="J107:J113" si="53">ROUND(C107*F107*D107/10000,0)</f>
        <v>24</v>
      </c>
      <c r="K107" s="47">
        <f t="shared" ref="K107:K113" si="54">ROUND(C107*G107*D107/10000,0)</f>
        <v>36</v>
      </c>
      <c r="L107" s="48">
        <f t="shared" ref="L107:L113" si="55">ROUND(C107*H107*D107/10000,0)</f>
        <v>0</v>
      </c>
      <c r="M107" s="51">
        <f t="shared" ref="M107:M113" si="56">J107</f>
        <v>24</v>
      </c>
    </row>
    <row r="108" ht="24" customHeight="true" spans="1:13">
      <c r="A108" s="30"/>
      <c r="B108" s="33" t="s">
        <v>122</v>
      </c>
      <c r="C108" s="28">
        <v>189</v>
      </c>
      <c r="D108" s="19">
        <v>350</v>
      </c>
      <c r="E108" s="38" t="s">
        <v>168</v>
      </c>
      <c r="F108" s="38">
        <v>0.4</v>
      </c>
      <c r="G108" s="38">
        <v>0.6</v>
      </c>
      <c r="H108" s="38">
        <v>0</v>
      </c>
      <c r="I108" s="28">
        <f t="shared" si="52"/>
        <v>7</v>
      </c>
      <c r="J108" s="24">
        <f t="shared" si="53"/>
        <v>3</v>
      </c>
      <c r="K108" s="47">
        <f t="shared" si="54"/>
        <v>4</v>
      </c>
      <c r="L108" s="48">
        <f t="shared" si="55"/>
        <v>0</v>
      </c>
      <c r="M108" s="51">
        <f t="shared" si="56"/>
        <v>3</v>
      </c>
    </row>
    <row r="109" spans="1:13">
      <c r="A109" s="30"/>
      <c r="B109" s="33" t="s">
        <v>123</v>
      </c>
      <c r="C109" s="28">
        <v>2000</v>
      </c>
      <c r="D109" s="19">
        <v>350</v>
      </c>
      <c r="E109" s="38" t="s">
        <v>168</v>
      </c>
      <c r="F109" s="38">
        <v>0.4</v>
      </c>
      <c r="G109" s="38">
        <v>0.6</v>
      </c>
      <c r="H109" s="38">
        <v>0</v>
      </c>
      <c r="I109" s="28">
        <f t="shared" si="52"/>
        <v>70</v>
      </c>
      <c r="J109" s="24">
        <f t="shared" si="53"/>
        <v>28</v>
      </c>
      <c r="K109" s="47">
        <f t="shared" si="54"/>
        <v>42</v>
      </c>
      <c r="L109" s="48">
        <f t="shared" si="55"/>
        <v>0</v>
      </c>
      <c r="M109" s="51">
        <f t="shared" si="56"/>
        <v>28</v>
      </c>
    </row>
    <row r="110" spans="1:13">
      <c r="A110" s="30"/>
      <c r="B110" s="23" t="s">
        <v>124</v>
      </c>
      <c r="C110" s="28">
        <v>3856</v>
      </c>
      <c r="D110" s="19">
        <v>350</v>
      </c>
      <c r="E110" s="38" t="s">
        <v>167</v>
      </c>
      <c r="F110" s="38">
        <v>0.8</v>
      </c>
      <c r="G110" s="38">
        <v>0</v>
      </c>
      <c r="H110" s="38">
        <v>0.2</v>
      </c>
      <c r="I110" s="28">
        <f t="shared" si="52"/>
        <v>135</v>
      </c>
      <c r="J110" s="24">
        <f t="shared" si="53"/>
        <v>108</v>
      </c>
      <c r="K110" s="47">
        <f t="shared" si="54"/>
        <v>0</v>
      </c>
      <c r="L110" s="48">
        <f t="shared" si="55"/>
        <v>27</v>
      </c>
      <c r="M110" s="51">
        <f t="shared" si="56"/>
        <v>108</v>
      </c>
    </row>
    <row r="111" spans="1:13">
      <c r="A111" s="30"/>
      <c r="B111" s="33" t="s">
        <v>125</v>
      </c>
      <c r="C111" s="28">
        <v>1899</v>
      </c>
      <c r="D111" s="19">
        <v>350</v>
      </c>
      <c r="E111" s="38" t="s">
        <v>168</v>
      </c>
      <c r="F111" s="38">
        <v>0.7</v>
      </c>
      <c r="G111" s="38">
        <v>0</v>
      </c>
      <c r="H111" s="38">
        <v>0.3</v>
      </c>
      <c r="I111" s="28">
        <f t="shared" si="52"/>
        <v>67</v>
      </c>
      <c r="J111" s="24">
        <f t="shared" si="53"/>
        <v>47</v>
      </c>
      <c r="K111" s="47">
        <f t="shared" si="54"/>
        <v>0</v>
      </c>
      <c r="L111" s="48">
        <f t="shared" si="55"/>
        <v>20</v>
      </c>
      <c r="M111" s="51">
        <f t="shared" si="56"/>
        <v>47</v>
      </c>
    </row>
    <row r="112" spans="1:13">
      <c r="A112" s="30"/>
      <c r="B112" s="23" t="s">
        <v>126</v>
      </c>
      <c r="C112" s="28">
        <v>3751</v>
      </c>
      <c r="D112" s="19">
        <v>350</v>
      </c>
      <c r="E112" s="38" t="s">
        <v>167</v>
      </c>
      <c r="F112" s="38">
        <v>0.8</v>
      </c>
      <c r="G112" s="38">
        <v>0</v>
      </c>
      <c r="H112" s="38">
        <v>0.2</v>
      </c>
      <c r="I112" s="28">
        <f t="shared" si="52"/>
        <v>131</v>
      </c>
      <c r="J112" s="24">
        <f t="shared" si="53"/>
        <v>105</v>
      </c>
      <c r="K112" s="47">
        <f t="shared" si="54"/>
        <v>0</v>
      </c>
      <c r="L112" s="48">
        <f t="shared" si="55"/>
        <v>26</v>
      </c>
      <c r="M112" s="51">
        <f t="shared" si="56"/>
        <v>105</v>
      </c>
    </row>
    <row r="113" spans="1:13">
      <c r="A113" s="32"/>
      <c r="B113" s="23" t="s">
        <v>127</v>
      </c>
      <c r="C113" s="28">
        <v>5636</v>
      </c>
      <c r="D113" s="19">
        <v>420</v>
      </c>
      <c r="E113" s="38" t="s">
        <v>167</v>
      </c>
      <c r="F113" s="38">
        <v>0.8</v>
      </c>
      <c r="G113" s="38">
        <v>0</v>
      </c>
      <c r="H113" s="38">
        <v>0.2</v>
      </c>
      <c r="I113" s="28">
        <f t="shared" si="52"/>
        <v>236</v>
      </c>
      <c r="J113" s="24">
        <f t="shared" si="53"/>
        <v>189</v>
      </c>
      <c r="K113" s="47">
        <f t="shared" si="54"/>
        <v>0</v>
      </c>
      <c r="L113" s="48">
        <f t="shared" si="55"/>
        <v>47</v>
      </c>
      <c r="M113" s="51">
        <f t="shared" si="56"/>
        <v>189</v>
      </c>
    </row>
    <row r="114" customHeight="true" spans="1:13">
      <c r="A114" s="29" t="s">
        <v>128</v>
      </c>
      <c r="B114" s="14" t="s">
        <v>129</v>
      </c>
      <c r="C114" s="27">
        <f>SUM(C115:C128)</f>
        <v>21669</v>
      </c>
      <c r="D114" s="19"/>
      <c r="E114" s="27"/>
      <c r="F114" s="39"/>
      <c r="G114" s="39"/>
      <c r="H114" s="39"/>
      <c r="I114" s="18">
        <f>SUM(I115:I128)</f>
        <v>909</v>
      </c>
      <c r="J114" s="18">
        <f>SUM(J115:J128)</f>
        <v>712</v>
      </c>
      <c r="K114" s="18">
        <f>SUM(K115:K128)</f>
        <v>31</v>
      </c>
      <c r="L114" s="18">
        <f>SUM(L115:L128)</f>
        <v>166</v>
      </c>
      <c r="M114" s="18">
        <f>SUM(M115:M128)</f>
        <v>712</v>
      </c>
    </row>
    <row r="115" s="2" customFormat="true" ht="24" customHeight="true" spans="1:13">
      <c r="A115" s="34"/>
      <c r="B115" s="23" t="s">
        <v>130</v>
      </c>
      <c r="C115" s="28">
        <v>758</v>
      </c>
      <c r="D115" s="19">
        <v>420</v>
      </c>
      <c r="E115" s="38" t="s">
        <v>167</v>
      </c>
      <c r="F115" s="38">
        <v>0.6</v>
      </c>
      <c r="G115" s="38">
        <v>0.4</v>
      </c>
      <c r="H115" s="38">
        <v>0</v>
      </c>
      <c r="I115" s="28">
        <f t="shared" ref="I115:I128" si="57">J115+K115+L115</f>
        <v>32</v>
      </c>
      <c r="J115" s="24">
        <f t="shared" ref="J115:J128" si="58">ROUND(C115*F115*D115/10000,0)</f>
        <v>19</v>
      </c>
      <c r="K115" s="47">
        <f t="shared" ref="K115:K128" si="59">ROUND(C115*G115*D115/10000,0)</f>
        <v>13</v>
      </c>
      <c r="L115" s="48">
        <f t="shared" ref="L115:L128" si="60">ROUND(C115*H115*D115/10000,0)</f>
        <v>0</v>
      </c>
      <c r="M115" s="51">
        <f t="shared" ref="M115:M128" si="61">J115</f>
        <v>19</v>
      </c>
    </row>
    <row r="116" spans="1:13">
      <c r="A116" s="30"/>
      <c r="B116" s="33" t="s">
        <v>131</v>
      </c>
      <c r="C116" s="25">
        <v>1063</v>
      </c>
      <c r="D116" s="19">
        <v>420</v>
      </c>
      <c r="E116" s="38" t="s">
        <v>167</v>
      </c>
      <c r="F116" s="38">
        <v>0.6</v>
      </c>
      <c r="G116" s="38">
        <v>0.4</v>
      </c>
      <c r="H116" s="38">
        <v>0</v>
      </c>
      <c r="I116" s="28">
        <f t="shared" si="57"/>
        <v>45</v>
      </c>
      <c r="J116" s="24">
        <f t="shared" si="58"/>
        <v>27</v>
      </c>
      <c r="K116" s="47">
        <f t="shared" si="59"/>
        <v>18</v>
      </c>
      <c r="L116" s="48">
        <f t="shared" si="60"/>
        <v>0</v>
      </c>
      <c r="M116" s="51">
        <f t="shared" si="61"/>
        <v>27</v>
      </c>
    </row>
    <row r="117" spans="1:13">
      <c r="A117" s="30"/>
      <c r="B117" s="33" t="s">
        <v>132</v>
      </c>
      <c r="C117" s="25">
        <v>1846</v>
      </c>
      <c r="D117" s="19">
        <v>420</v>
      </c>
      <c r="E117" s="38" t="s">
        <v>167</v>
      </c>
      <c r="F117" s="38">
        <v>0.8</v>
      </c>
      <c r="G117" s="38">
        <v>0</v>
      </c>
      <c r="H117" s="38">
        <v>0.2</v>
      </c>
      <c r="I117" s="28">
        <f t="shared" si="57"/>
        <v>78</v>
      </c>
      <c r="J117" s="24">
        <f t="shared" si="58"/>
        <v>62</v>
      </c>
      <c r="K117" s="47">
        <f t="shared" si="59"/>
        <v>0</v>
      </c>
      <c r="L117" s="48">
        <f t="shared" si="60"/>
        <v>16</v>
      </c>
      <c r="M117" s="51">
        <f t="shared" si="61"/>
        <v>62</v>
      </c>
    </row>
    <row r="118" spans="1:13">
      <c r="A118" s="30"/>
      <c r="B118" s="33" t="s">
        <v>133</v>
      </c>
      <c r="C118" s="25">
        <v>1876</v>
      </c>
      <c r="D118" s="19">
        <v>420</v>
      </c>
      <c r="E118" s="38" t="s">
        <v>167</v>
      </c>
      <c r="F118" s="38">
        <v>0.8</v>
      </c>
      <c r="G118" s="38">
        <v>0</v>
      </c>
      <c r="H118" s="38">
        <v>0.2</v>
      </c>
      <c r="I118" s="28">
        <f t="shared" si="57"/>
        <v>79</v>
      </c>
      <c r="J118" s="24">
        <f t="shared" si="58"/>
        <v>63</v>
      </c>
      <c r="K118" s="47">
        <f t="shared" si="59"/>
        <v>0</v>
      </c>
      <c r="L118" s="48">
        <f t="shared" si="60"/>
        <v>16</v>
      </c>
      <c r="M118" s="51">
        <f t="shared" si="61"/>
        <v>63</v>
      </c>
    </row>
    <row r="119" spans="1:13">
      <c r="A119" s="30"/>
      <c r="B119" s="33" t="s">
        <v>134</v>
      </c>
      <c r="C119" s="25">
        <v>1945</v>
      </c>
      <c r="D119" s="19">
        <v>420</v>
      </c>
      <c r="E119" s="38" t="s">
        <v>167</v>
      </c>
      <c r="F119" s="38">
        <v>0.8</v>
      </c>
      <c r="G119" s="38">
        <v>0</v>
      </c>
      <c r="H119" s="38">
        <v>0.2</v>
      </c>
      <c r="I119" s="28">
        <f t="shared" si="57"/>
        <v>81</v>
      </c>
      <c r="J119" s="24">
        <f t="shared" si="58"/>
        <v>65</v>
      </c>
      <c r="K119" s="47">
        <f t="shared" si="59"/>
        <v>0</v>
      </c>
      <c r="L119" s="48">
        <f t="shared" si="60"/>
        <v>16</v>
      </c>
      <c r="M119" s="51">
        <f t="shared" si="61"/>
        <v>65</v>
      </c>
    </row>
    <row r="120" spans="1:13">
      <c r="A120" s="30"/>
      <c r="B120" s="33" t="s">
        <v>135</v>
      </c>
      <c r="C120" s="25">
        <v>1956</v>
      </c>
      <c r="D120" s="19">
        <v>420</v>
      </c>
      <c r="E120" s="38" t="s">
        <v>167</v>
      </c>
      <c r="F120" s="38">
        <v>0.8</v>
      </c>
      <c r="G120" s="38">
        <v>0</v>
      </c>
      <c r="H120" s="38">
        <v>0.2</v>
      </c>
      <c r="I120" s="28">
        <f t="shared" si="57"/>
        <v>82</v>
      </c>
      <c r="J120" s="24">
        <f t="shared" si="58"/>
        <v>66</v>
      </c>
      <c r="K120" s="47">
        <f t="shared" si="59"/>
        <v>0</v>
      </c>
      <c r="L120" s="48">
        <f t="shared" si="60"/>
        <v>16</v>
      </c>
      <c r="M120" s="51">
        <f t="shared" si="61"/>
        <v>66</v>
      </c>
    </row>
    <row r="121" spans="1:13">
      <c r="A121" s="30"/>
      <c r="B121" s="33" t="s">
        <v>136</v>
      </c>
      <c r="C121" s="25">
        <v>1498</v>
      </c>
      <c r="D121" s="19">
        <v>420</v>
      </c>
      <c r="E121" s="38" t="s">
        <v>167</v>
      </c>
      <c r="F121" s="38">
        <v>0.8</v>
      </c>
      <c r="G121" s="38">
        <v>0</v>
      </c>
      <c r="H121" s="38">
        <v>0.2</v>
      </c>
      <c r="I121" s="28">
        <f t="shared" si="57"/>
        <v>63</v>
      </c>
      <c r="J121" s="24">
        <f t="shared" si="58"/>
        <v>50</v>
      </c>
      <c r="K121" s="47">
        <f t="shared" si="59"/>
        <v>0</v>
      </c>
      <c r="L121" s="48">
        <f t="shared" si="60"/>
        <v>13</v>
      </c>
      <c r="M121" s="51">
        <f t="shared" si="61"/>
        <v>50</v>
      </c>
    </row>
    <row r="122" spans="1:13">
      <c r="A122" s="30"/>
      <c r="B122" s="23" t="s">
        <v>137</v>
      </c>
      <c r="C122" s="25">
        <v>1825</v>
      </c>
      <c r="D122" s="19">
        <v>420</v>
      </c>
      <c r="E122" s="38" t="s">
        <v>167</v>
      </c>
      <c r="F122" s="38">
        <v>0.8</v>
      </c>
      <c r="G122" s="38">
        <v>0</v>
      </c>
      <c r="H122" s="38">
        <v>0.2</v>
      </c>
      <c r="I122" s="28">
        <f t="shared" si="57"/>
        <v>76</v>
      </c>
      <c r="J122" s="24">
        <f t="shared" si="58"/>
        <v>61</v>
      </c>
      <c r="K122" s="47">
        <f t="shared" si="59"/>
        <v>0</v>
      </c>
      <c r="L122" s="48">
        <f t="shared" si="60"/>
        <v>15</v>
      </c>
      <c r="M122" s="51">
        <f t="shared" si="61"/>
        <v>61</v>
      </c>
    </row>
    <row r="123" spans="1:13">
      <c r="A123" s="30"/>
      <c r="B123" s="23" t="s">
        <v>138</v>
      </c>
      <c r="C123" s="25">
        <v>1792</v>
      </c>
      <c r="D123" s="19">
        <v>420</v>
      </c>
      <c r="E123" s="38" t="s">
        <v>167</v>
      </c>
      <c r="F123" s="38">
        <v>0.8</v>
      </c>
      <c r="G123" s="38">
        <v>0</v>
      </c>
      <c r="H123" s="38">
        <v>0.2</v>
      </c>
      <c r="I123" s="28">
        <f t="shared" si="57"/>
        <v>75</v>
      </c>
      <c r="J123" s="24">
        <f t="shared" si="58"/>
        <v>60</v>
      </c>
      <c r="K123" s="47">
        <f t="shared" si="59"/>
        <v>0</v>
      </c>
      <c r="L123" s="48">
        <f t="shared" si="60"/>
        <v>15</v>
      </c>
      <c r="M123" s="51">
        <f t="shared" si="61"/>
        <v>60</v>
      </c>
    </row>
    <row r="124" spans="1:13">
      <c r="A124" s="30"/>
      <c r="B124" s="33" t="s">
        <v>139</v>
      </c>
      <c r="C124" s="25">
        <v>1372</v>
      </c>
      <c r="D124" s="19">
        <v>420</v>
      </c>
      <c r="E124" s="38" t="s">
        <v>167</v>
      </c>
      <c r="F124" s="38">
        <v>0.8</v>
      </c>
      <c r="G124" s="38">
        <v>0</v>
      </c>
      <c r="H124" s="38">
        <v>0.2</v>
      </c>
      <c r="I124" s="28">
        <f t="shared" si="57"/>
        <v>58</v>
      </c>
      <c r="J124" s="24">
        <f t="shared" si="58"/>
        <v>46</v>
      </c>
      <c r="K124" s="47">
        <f t="shared" si="59"/>
        <v>0</v>
      </c>
      <c r="L124" s="48">
        <f t="shared" si="60"/>
        <v>12</v>
      </c>
      <c r="M124" s="51">
        <f t="shared" si="61"/>
        <v>46</v>
      </c>
    </row>
    <row r="125" spans="1:13">
      <c r="A125" s="30"/>
      <c r="B125" s="33" t="s">
        <v>140</v>
      </c>
      <c r="C125" s="25">
        <v>397</v>
      </c>
      <c r="D125" s="19">
        <v>420</v>
      </c>
      <c r="E125" s="38" t="s">
        <v>167</v>
      </c>
      <c r="F125" s="38">
        <v>0.8</v>
      </c>
      <c r="G125" s="38">
        <v>0</v>
      </c>
      <c r="H125" s="38">
        <v>0.2</v>
      </c>
      <c r="I125" s="28">
        <f t="shared" si="57"/>
        <v>16</v>
      </c>
      <c r="J125" s="24">
        <f t="shared" si="58"/>
        <v>13</v>
      </c>
      <c r="K125" s="47">
        <f t="shared" si="59"/>
        <v>0</v>
      </c>
      <c r="L125" s="48">
        <f t="shared" si="60"/>
        <v>3</v>
      </c>
      <c r="M125" s="51">
        <f t="shared" si="61"/>
        <v>13</v>
      </c>
    </row>
    <row r="126" spans="1:13">
      <c r="A126" s="30"/>
      <c r="B126" s="23" t="s">
        <v>141</v>
      </c>
      <c r="C126" s="25">
        <v>1719</v>
      </c>
      <c r="D126" s="19">
        <v>420</v>
      </c>
      <c r="E126" s="38" t="s">
        <v>167</v>
      </c>
      <c r="F126" s="38">
        <v>0.8</v>
      </c>
      <c r="G126" s="38">
        <v>0</v>
      </c>
      <c r="H126" s="38">
        <v>0.2</v>
      </c>
      <c r="I126" s="28">
        <f t="shared" si="57"/>
        <v>72</v>
      </c>
      <c r="J126" s="24">
        <f t="shared" si="58"/>
        <v>58</v>
      </c>
      <c r="K126" s="47">
        <f t="shared" si="59"/>
        <v>0</v>
      </c>
      <c r="L126" s="48">
        <f t="shared" si="60"/>
        <v>14</v>
      </c>
      <c r="M126" s="51">
        <f t="shared" si="61"/>
        <v>58</v>
      </c>
    </row>
    <row r="127" spans="1:13">
      <c r="A127" s="30"/>
      <c r="B127" s="33" t="s">
        <v>142</v>
      </c>
      <c r="C127" s="25">
        <v>1807</v>
      </c>
      <c r="D127" s="19">
        <v>420</v>
      </c>
      <c r="E127" s="38" t="s">
        <v>167</v>
      </c>
      <c r="F127" s="38">
        <v>0.8</v>
      </c>
      <c r="G127" s="38">
        <v>0</v>
      </c>
      <c r="H127" s="38">
        <v>0.2</v>
      </c>
      <c r="I127" s="28">
        <f t="shared" si="57"/>
        <v>76</v>
      </c>
      <c r="J127" s="24">
        <f t="shared" si="58"/>
        <v>61</v>
      </c>
      <c r="K127" s="47">
        <f t="shared" si="59"/>
        <v>0</v>
      </c>
      <c r="L127" s="48">
        <f t="shared" si="60"/>
        <v>15</v>
      </c>
      <c r="M127" s="51">
        <f t="shared" si="61"/>
        <v>61</v>
      </c>
    </row>
    <row r="128" spans="1:13">
      <c r="A128" s="32"/>
      <c r="B128" s="33" t="s">
        <v>143</v>
      </c>
      <c r="C128" s="25">
        <v>1815</v>
      </c>
      <c r="D128" s="19">
        <v>420</v>
      </c>
      <c r="E128" s="38" t="s">
        <v>167</v>
      </c>
      <c r="F128" s="38">
        <v>0.8</v>
      </c>
      <c r="G128" s="38">
        <v>0</v>
      </c>
      <c r="H128" s="38">
        <v>0.2</v>
      </c>
      <c r="I128" s="28">
        <f t="shared" si="57"/>
        <v>76</v>
      </c>
      <c r="J128" s="24">
        <f t="shared" si="58"/>
        <v>61</v>
      </c>
      <c r="K128" s="47">
        <f t="shared" si="59"/>
        <v>0</v>
      </c>
      <c r="L128" s="48">
        <f t="shared" si="60"/>
        <v>15</v>
      </c>
      <c r="M128" s="51">
        <f t="shared" si="61"/>
        <v>61</v>
      </c>
    </row>
    <row r="129" ht="24" customHeight="true" spans="1:13">
      <c r="A129" s="29" t="s">
        <v>169</v>
      </c>
      <c r="B129" s="14" t="s">
        <v>145</v>
      </c>
      <c r="C129" s="27">
        <f>SUM(C130:C137)</f>
        <v>11219</v>
      </c>
      <c r="D129" s="19"/>
      <c r="E129" s="27"/>
      <c r="F129" s="39"/>
      <c r="G129" s="39"/>
      <c r="H129" s="39"/>
      <c r="I129" s="18">
        <f>SUM(I130:I137)</f>
        <v>473</v>
      </c>
      <c r="J129" s="18">
        <f>SUM(J130:J137)</f>
        <v>378</v>
      </c>
      <c r="K129" s="18">
        <f>SUM(K130:K137)</f>
        <v>0</v>
      </c>
      <c r="L129" s="18">
        <f>SUM(L130:L137)</f>
        <v>95</v>
      </c>
      <c r="M129" s="18">
        <f>SUM(M130:M137)</f>
        <v>378</v>
      </c>
    </row>
    <row r="130" spans="1:13">
      <c r="A130" s="30"/>
      <c r="B130" s="23" t="s">
        <v>146</v>
      </c>
      <c r="C130" s="25">
        <v>1868</v>
      </c>
      <c r="D130" s="19">
        <v>420</v>
      </c>
      <c r="E130" s="38" t="s">
        <v>167</v>
      </c>
      <c r="F130" s="38">
        <v>0.8</v>
      </c>
      <c r="G130" s="38">
        <v>0</v>
      </c>
      <c r="H130" s="38">
        <v>0.2</v>
      </c>
      <c r="I130" s="28">
        <f t="shared" ref="I130:I137" si="62">J130+K130+L130</f>
        <v>79</v>
      </c>
      <c r="J130" s="24">
        <f t="shared" ref="J130:J137" si="63">ROUND(C130*F130*D130/10000,0)</f>
        <v>63</v>
      </c>
      <c r="K130" s="47">
        <f t="shared" ref="K130:K137" si="64">ROUND(C130*G130*D130/10000,0)</f>
        <v>0</v>
      </c>
      <c r="L130" s="48">
        <f t="shared" ref="L130:L137" si="65">ROUND(C130*H130*D130/10000,0)</f>
        <v>16</v>
      </c>
      <c r="M130" s="51">
        <f t="shared" ref="M130:M137" si="66">J130</f>
        <v>63</v>
      </c>
    </row>
    <row r="131" spans="1:13">
      <c r="A131" s="30"/>
      <c r="B131" s="33" t="s">
        <v>147</v>
      </c>
      <c r="C131" s="25">
        <v>1349</v>
      </c>
      <c r="D131" s="19">
        <v>420</v>
      </c>
      <c r="E131" s="38" t="s">
        <v>167</v>
      </c>
      <c r="F131" s="38">
        <v>0.8</v>
      </c>
      <c r="G131" s="38">
        <v>0</v>
      </c>
      <c r="H131" s="38">
        <v>0.2</v>
      </c>
      <c r="I131" s="28">
        <f t="shared" si="62"/>
        <v>56</v>
      </c>
      <c r="J131" s="24">
        <f t="shared" si="63"/>
        <v>45</v>
      </c>
      <c r="K131" s="47">
        <f t="shared" si="64"/>
        <v>0</v>
      </c>
      <c r="L131" s="48">
        <f t="shared" si="65"/>
        <v>11</v>
      </c>
      <c r="M131" s="51">
        <f t="shared" si="66"/>
        <v>45</v>
      </c>
    </row>
    <row r="132" spans="1:13">
      <c r="A132" s="30"/>
      <c r="B132" s="33" t="s">
        <v>148</v>
      </c>
      <c r="C132" s="25">
        <v>1861</v>
      </c>
      <c r="D132" s="19">
        <v>420</v>
      </c>
      <c r="E132" s="38" t="s">
        <v>167</v>
      </c>
      <c r="F132" s="38">
        <v>0.8</v>
      </c>
      <c r="G132" s="38">
        <v>0</v>
      </c>
      <c r="H132" s="38">
        <v>0.2</v>
      </c>
      <c r="I132" s="28">
        <f t="shared" si="62"/>
        <v>79</v>
      </c>
      <c r="J132" s="24">
        <f t="shared" si="63"/>
        <v>63</v>
      </c>
      <c r="K132" s="47">
        <f t="shared" si="64"/>
        <v>0</v>
      </c>
      <c r="L132" s="48">
        <f t="shared" si="65"/>
        <v>16</v>
      </c>
      <c r="M132" s="51">
        <f t="shared" si="66"/>
        <v>63</v>
      </c>
    </row>
    <row r="133" spans="1:13">
      <c r="A133" s="30"/>
      <c r="B133" s="23" t="s">
        <v>149</v>
      </c>
      <c r="C133" s="25">
        <v>959</v>
      </c>
      <c r="D133" s="19">
        <v>420</v>
      </c>
      <c r="E133" s="38" t="s">
        <v>167</v>
      </c>
      <c r="F133" s="38">
        <v>0.8</v>
      </c>
      <c r="G133" s="38">
        <v>0</v>
      </c>
      <c r="H133" s="38">
        <v>0.2</v>
      </c>
      <c r="I133" s="28">
        <f t="shared" si="62"/>
        <v>40</v>
      </c>
      <c r="J133" s="24">
        <f t="shared" si="63"/>
        <v>32</v>
      </c>
      <c r="K133" s="47">
        <f t="shared" si="64"/>
        <v>0</v>
      </c>
      <c r="L133" s="48">
        <f t="shared" si="65"/>
        <v>8</v>
      </c>
      <c r="M133" s="51">
        <f t="shared" si="66"/>
        <v>32</v>
      </c>
    </row>
    <row r="134" spans="1:13">
      <c r="A134" s="30"/>
      <c r="B134" s="23" t="s">
        <v>150</v>
      </c>
      <c r="C134" s="25">
        <v>942</v>
      </c>
      <c r="D134" s="19">
        <v>420</v>
      </c>
      <c r="E134" s="38" t="s">
        <v>167</v>
      </c>
      <c r="F134" s="38">
        <v>0.8</v>
      </c>
      <c r="G134" s="38">
        <v>0</v>
      </c>
      <c r="H134" s="38">
        <v>0.2</v>
      </c>
      <c r="I134" s="28">
        <f t="shared" si="62"/>
        <v>40</v>
      </c>
      <c r="J134" s="24">
        <f t="shared" si="63"/>
        <v>32</v>
      </c>
      <c r="K134" s="47">
        <f t="shared" si="64"/>
        <v>0</v>
      </c>
      <c r="L134" s="48">
        <f t="shared" si="65"/>
        <v>8</v>
      </c>
      <c r="M134" s="51">
        <f t="shared" si="66"/>
        <v>32</v>
      </c>
    </row>
    <row r="135" spans="1:13">
      <c r="A135" s="30"/>
      <c r="B135" s="33" t="s">
        <v>151</v>
      </c>
      <c r="C135" s="25">
        <v>493</v>
      </c>
      <c r="D135" s="19">
        <v>420</v>
      </c>
      <c r="E135" s="38" t="s">
        <v>167</v>
      </c>
      <c r="F135" s="38">
        <v>0.8</v>
      </c>
      <c r="G135" s="38">
        <v>0</v>
      </c>
      <c r="H135" s="38">
        <v>0.2</v>
      </c>
      <c r="I135" s="28">
        <f t="shared" si="62"/>
        <v>21</v>
      </c>
      <c r="J135" s="24">
        <f t="shared" si="63"/>
        <v>17</v>
      </c>
      <c r="K135" s="47">
        <f t="shared" si="64"/>
        <v>0</v>
      </c>
      <c r="L135" s="48">
        <f t="shared" si="65"/>
        <v>4</v>
      </c>
      <c r="M135" s="51">
        <f t="shared" si="66"/>
        <v>17</v>
      </c>
    </row>
    <row r="136" spans="1:13">
      <c r="A136" s="30"/>
      <c r="B136" s="33" t="s">
        <v>152</v>
      </c>
      <c r="C136" s="25">
        <v>1850</v>
      </c>
      <c r="D136" s="19">
        <v>420</v>
      </c>
      <c r="E136" s="38" t="s">
        <v>167</v>
      </c>
      <c r="F136" s="38">
        <v>0.8</v>
      </c>
      <c r="G136" s="38">
        <v>0</v>
      </c>
      <c r="H136" s="38">
        <v>0.2</v>
      </c>
      <c r="I136" s="28">
        <f t="shared" si="62"/>
        <v>78</v>
      </c>
      <c r="J136" s="24">
        <f t="shared" si="63"/>
        <v>62</v>
      </c>
      <c r="K136" s="47">
        <f t="shared" si="64"/>
        <v>0</v>
      </c>
      <c r="L136" s="48">
        <f t="shared" si="65"/>
        <v>16</v>
      </c>
      <c r="M136" s="51">
        <f t="shared" si="66"/>
        <v>62</v>
      </c>
    </row>
    <row r="137" spans="1:13">
      <c r="A137" s="32"/>
      <c r="B137" s="33" t="s">
        <v>153</v>
      </c>
      <c r="C137" s="25">
        <v>1897</v>
      </c>
      <c r="D137" s="19">
        <v>420</v>
      </c>
      <c r="E137" s="38" t="s">
        <v>167</v>
      </c>
      <c r="F137" s="38">
        <v>0.8</v>
      </c>
      <c r="G137" s="38">
        <v>0</v>
      </c>
      <c r="H137" s="38">
        <v>0.2</v>
      </c>
      <c r="I137" s="28">
        <f t="shared" si="62"/>
        <v>80</v>
      </c>
      <c r="J137" s="24">
        <f t="shared" si="63"/>
        <v>64</v>
      </c>
      <c r="K137" s="47">
        <f t="shared" si="64"/>
        <v>0</v>
      </c>
      <c r="L137" s="48">
        <f t="shared" si="65"/>
        <v>16</v>
      </c>
      <c r="M137" s="51">
        <f t="shared" si="66"/>
        <v>64</v>
      </c>
    </row>
    <row r="139" hidden="true"/>
  </sheetData>
  <mergeCells count="23">
    <mergeCell ref="B2:M2"/>
    <mergeCell ref="E3:H3"/>
    <mergeCell ref="I3:L3"/>
    <mergeCell ref="A5:B5"/>
    <mergeCell ref="A3:A4"/>
    <mergeCell ref="A6:A15"/>
    <mergeCell ref="A16:A22"/>
    <mergeCell ref="A23:A26"/>
    <mergeCell ref="A27:A36"/>
    <mergeCell ref="A37:A47"/>
    <mergeCell ref="A48:A57"/>
    <mergeCell ref="A58:A67"/>
    <mergeCell ref="A68:A71"/>
    <mergeCell ref="A72:A80"/>
    <mergeCell ref="A81:A92"/>
    <mergeCell ref="A93:A105"/>
    <mergeCell ref="A106:A113"/>
    <mergeCell ref="A114:A128"/>
    <mergeCell ref="A129:A137"/>
    <mergeCell ref="B3:B4"/>
    <mergeCell ref="C3:C4"/>
    <mergeCell ref="D3:D4"/>
    <mergeCell ref="M3:M4"/>
  </mergeCells>
  <pageMargins left="0.708661417322835" right="0.708661417322835" top="0.748031496062992" bottom="0.748031496062992" header="0.31496062992126" footer="0.31496062992126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changchen</dc:creator>
  <cp:lastModifiedBy>greatwall</cp:lastModifiedBy>
  <dcterms:created xsi:type="dcterms:W3CDTF">2023-04-01T17:05:00Z</dcterms:created>
  <cp:lastPrinted>2024-07-26T15:52:00Z</cp:lastPrinted>
  <dcterms:modified xsi:type="dcterms:W3CDTF">2024-09-11T16:46:29Z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8EBBCB5962BF446C86AEFB292A96461F_13</vt:lpwstr>
  </property>
</Properties>
</file>