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9" firstSheet="1" activeTab="1"/>
  </bookViews>
  <sheets>
    <sheet name="2023中央专项" sheetId="1" state="hidden" r:id="rId1"/>
    <sheet name="市州" sheetId="3" r:id="rId2"/>
  </sheets>
  <definedNames>
    <definedName name="_xlnm._FilterDatabase" localSheetId="1" hidden="1">市州!$A$4:$N$218</definedName>
    <definedName name="_xlnm._FilterDatabase" localSheetId="0" hidden="1">'2023中央专项'!$A$4:$F$130</definedName>
    <definedName name="_xlnm.Print_Area" localSheetId="1">市州!$A$1:$M$218</definedName>
    <definedName name="_xlnm.Print_Titles" localSheetId="0">'2023中央专项'!$4:$4</definedName>
    <definedName name="_xlnm.Print_Titles" localSheetId="1">市州!$4:$4</definedName>
  </definedNames>
  <calcPr calcId="144525"/>
</workbook>
</file>

<file path=xl/sharedStrings.xml><?xml version="1.0" encoding="utf-8"?>
<sst xmlns="http://schemas.openxmlformats.org/spreadsheetml/2006/main" count="1166" uniqueCount="518">
  <si>
    <t>附件</t>
  </si>
  <si>
    <t>湖南省2023年度国家“基层科普行动计划”专项资金安排表</t>
  </si>
  <si>
    <t>单位：万元</t>
  </si>
  <si>
    <t>市州</t>
  </si>
  <si>
    <t>县市区/单位</t>
  </si>
  <si>
    <t>项目承担单位
(负责人）</t>
  </si>
  <si>
    <t>金额
（万元）</t>
  </si>
  <si>
    <t>基层科普
行动计划</t>
  </si>
  <si>
    <t>备注</t>
  </si>
  <si>
    <t>合计</t>
  </si>
  <si>
    <t>省直小计</t>
  </si>
  <si>
    <t>湖南省科学技术协会</t>
  </si>
  <si>
    <t>湖南省科学技术协会系统财务小计</t>
  </si>
  <si>
    <t>湖南省科学技术协会系统财务</t>
  </si>
  <si>
    <t>湖南省硅酸盐学会</t>
  </si>
  <si>
    <t>科普资源助推“双减”项目</t>
  </si>
  <si>
    <t>湖南省农学会</t>
  </si>
  <si>
    <t>湖南省气象学会</t>
  </si>
  <si>
    <t>湖南科技传媒集团有限公司</t>
  </si>
  <si>
    <t>湖南省
自然资源厅</t>
  </si>
  <si>
    <t>湖南省地质博物馆</t>
  </si>
  <si>
    <t>吉首大学</t>
  </si>
  <si>
    <t>吉首大学本级</t>
  </si>
  <si>
    <t>基层科普阵地建设项目（湖南省科普教育基地）</t>
  </si>
  <si>
    <t>市州小计</t>
  </si>
  <si>
    <t>长沙市</t>
  </si>
  <si>
    <t>长沙市小计</t>
  </si>
  <si>
    <t>长沙市本级及所辖区</t>
  </si>
  <si>
    <t>长沙市岳麓区科学技术协会</t>
  </si>
  <si>
    <t>湖南科技助力乡村振兴工程科普小镇建设项目</t>
  </si>
  <si>
    <t>长沙市天心区科学技术协会</t>
  </si>
  <si>
    <t>科学传播能力提升项目</t>
  </si>
  <si>
    <t>长沙市开福区科学技术协会</t>
  </si>
  <si>
    <t>长沙市芙蓉区科学技术协会</t>
  </si>
  <si>
    <t>长沙市望城区月亮岛街道天鹅塘社区</t>
  </si>
  <si>
    <t>基层科普阵地建设项目（湖南省科普社区）</t>
  </si>
  <si>
    <t>长沙市开福区清水塘街道便河边社区</t>
  </si>
  <si>
    <t>湖南可萌可萌旅游文化有限公司</t>
  </si>
  <si>
    <t>浏阳市</t>
  </si>
  <si>
    <t>浏阳市科学技术协会</t>
  </si>
  <si>
    <t>株洲市</t>
  </si>
  <si>
    <t>株洲市小计</t>
  </si>
  <si>
    <t>株洲市本级及所辖区</t>
  </si>
  <si>
    <t>株洲市荷塘区科学技术协会</t>
  </si>
  <si>
    <t>株洲市芦淞区南方第三小学</t>
  </si>
  <si>
    <t>湖南小飞行家航空科技有限公司</t>
  </si>
  <si>
    <t>攸县</t>
  </si>
  <si>
    <t>攸县科学技术协会</t>
  </si>
  <si>
    <t>炎陵县</t>
  </si>
  <si>
    <t>炎陵县东风油茶种植协会</t>
  </si>
  <si>
    <t>基层科普阵地建设项目（农村专业技术协会）</t>
  </si>
  <si>
    <t>醴陵市</t>
  </si>
  <si>
    <t>醴陵市来龙门街道文庙社区</t>
  </si>
  <si>
    <t>湘潭市</t>
  </si>
  <si>
    <t>湘潭市小计</t>
  </si>
  <si>
    <t>湘潭市本级及所辖区</t>
  </si>
  <si>
    <t>湘潭市雨湖区科学技术协会</t>
  </si>
  <si>
    <t>湖南博未来智能科技有限公司</t>
  </si>
  <si>
    <t>湘潭市雨湖区城镇街道三义井社区</t>
  </si>
  <si>
    <t>韶山市</t>
  </si>
  <si>
    <t>韶山市科学技术协会</t>
  </si>
  <si>
    <t>湘潭县</t>
  </si>
  <si>
    <t>湘潭县石泉养殖技术协会</t>
  </si>
  <si>
    <t>湘潭县青少年素质教育培训学校</t>
  </si>
  <si>
    <t>衡阳市</t>
  </si>
  <si>
    <t>衡阳市小计</t>
  </si>
  <si>
    <t>衡阳市本级及所辖区</t>
  </si>
  <si>
    <t>衡阳市南岳区科学技术协会</t>
  </si>
  <si>
    <t>衡阳市石鼓区科学技术协会</t>
  </si>
  <si>
    <t>衡阳县</t>
  </si>
  <si>
    <t>衡阳县科学技术协会</t>
  </si>
  <si>
    <t>衡阳县关市镇盘石完全小学</t>
  </si>
  <si>
    <t>衡东县</t>
  </si>
  <si>
    <t>衡东县科学技术协会</t>
  </si>
  <si>
    <t>衡东县大浦天成种养协会</t>
  </si>
  <si>
    <t>衡东洣水国家湿地公园管理处</t>
  </si>
  <si>
    <t>衡山县</t>
  </si>
  <si>
    <t>衡山县科学技术协会</t>
  </si>
  <si>
    <t>祁东县</t>
  </si>
  <si>
    <t>祁东县步云桥镇桥西社区</t>
  </si>
  <si>
    <t>邵阳市</t>
  </si>
  <si>
    <t>邵阳市小计</t>
  </si>
  <si>
    <t>邵阳市本级及所辖区</t>
  </si>
  <si>
    <t>邵阳市科技馆</t>
  </si>
  <si>
    <t>邵阳市北塔区状元州街道柘木社区</t>
  </si>
  <si>
    <t>绥宁县</t>
  </si>
  <si>
    <t>绥宁县科学技术协会</t>
  </si>
  <si>
    <t>隆回县</t>
  </si>
  <si>
    <t>隆回县科学技术协会</t>
  </si>
  <si>
    <t>湖南沐仙湖旅游开发有限公司</t>
  </si>
  <si>
    <t>洞口县</t>
  </si>
  <si>
    <t>洞口县科学技术协会</t>
  </si>
  <si>
    <t>新宁县</t>
  </si>
  <si>
    <t>新宁县舜皇山青钱柳种植专业技术协会</t>
  </si>
  <si>
    <t>新邵县</t>
  </si>
  <si>
    <t>湖南省精彩人生文化传媒有限公司</t>
  </si>
  <si>
    <t>岳阳市</t>
  </si>
  <si>
    <t>岳阳市小计</t>
  </si>
  <si>
    <t>岳阳市本级及所辖区</t>
  </si>
  <si>
    <t>岳阳市岳阳楼区科学技术协会</t>
  </si>
  <si>
    <t>岳阳市科技馆</t>
  </si>
  <si>
    <t>屈原管理区惠众农村专业技术协会</t>
  </si>
  <si>
    <t>湖南源泉体育科技有限公司</t>
  </si>
  <si>
    <t>湘阴县</t>
  </si>
  <si>
    <t>湘阴县科学技术协会</t>
  </si>
  <si>
    <t>临湘市</t>
  </si>
  <si>
    <t>临湘市科学技术协会</t>
  </si>
  <si>
    <t>华容县</t>
  </si>
  <si>
    <t>华容县东山镇三郎堰社区</t>
  </si>
  <si>
    <t>常德市</t>
  </si>
  <si>
    <t>常德市小计</t>
  </si>
  <si>
    <t>常德市本级及所辖区</t>
  </si>
  <si>
    <t>常德市鼎城区科学技术协会</t>
  </si>
  <si>
    <t>常德市武陵区第一小学</t>
  </si>
  <si>
    <t>湖南德人牧业科技有限公司</t>
  </si>
  <si>
    <t>石门县</t>
  </si>
  <si>
    <t>石门县科学技术协会</t>
  </si>
  <si>
    <t>汉寿县</t>
  </si>
  <si>
    <t>汉寿县科学技术协会</t>
  </si>
  <si>
    <t>桃源县</t>
  </si>
  <si>
    <t>桃源县科学技术协会</t>
  </si>
  <si>
    <t>临澧县</t>
  </si>
  <si>
    <t>临澧县粮油发展研究协会</t>
  </si>
  <si>
    <t>临澧县安福街道梅溪桥社区</t>
  </si>
  <si>
    <t>张家界市</t>
  </si>
  <si>
    <t>张家界市小计</t>
  </si>
  <si>
    <t>张家界市本级及所辖区</t>
  </si>
  <si>
    <t>张家界市永定区科学技术协会</t>
  </si>
  <si>
    <t>张家界市武陵源区科学技术协会</t>
  </si>
  <si>
    <t>张家界市永定区天利中药材种植协会</t>
  </si>
  <si>
    <t>张家界市武陵源区索溪峪街道迎宾路社区</t>
  </si>
  <si>
    <t>张家界市军声砂石画研究院</t>
  </si>
  <si>
    <t>慈利县</t>
  </si>
  <si>
    <t>慈利县青少年科学技术教育协会</t>
  </si>
  <si>
    <t>益阳市</t>
  </si>
  <si>
    <t>益阳市小计</t>
  </si>
  <si>
    <t>益阳市本级及所辖区</t>
  </si>
  <si>
    <t>益阳市科学技术馆</t>
  </si>
  <si>
    <t>益阳市资阳区建红现代农业综合技术协会</t>
  </si>
  <si>
    <t>益阳市资阳区汽车路街道贺家桥社区</t>
  </si>
  <si>
    <t>湖南益阳国家农业科技园区管理委员会</t>
  </si>
  <si>
    <t>桃江县</t>
  </si>
  <si>
    <t>桃江县科学技术协会</t>
  </si>
  <si>
    <t>安化县</t>
  </si>
  <si>
    <t>安化县科学技术协会</t>
  </si>
  <si>
    <t>沅江市</t>
  </si>
  <si>
    <t>沅江市科学技术协会</t>
  </si>
  <si>
    <t>沅江市琼湖街道加禾社区</t>
  </si>
  <si>
    <t>永州市</t>
  </si>
  <si>
    <t>永州市小计</t>
  </si>
  <si>
    <t>永州市本级及所辖区</t>
  </si>
  <si>
    <t>永州市冷水滩区科学技术协会</t>
  </si>
  <si>
    <t>永州市第二十中学</t>
  </si>
  <si>
    <t>道县</t>
  </si>
  <si>
    <t>道县科学技术协会</t>
  </si>
  <si>
    <t>江永县</t>
  </si>
  <si>
    <t>江永县科学技术协会</t>
  </si>
  <si>
    <t>江华瑶族自治县</t>
  </si>
  <si>
    <t>江华瑶族自治县科学技术协会</t>
  </si>
  <si>
    <t>蓝山县</t>
  </si>
  <si>
    <t>蓝山县特种养殖专业技术协会</t>
  </si>
  <si>
    <t>东安县</t>
  </si>
  <si>
    <t>东安县白牙市镇苍子岭社区</t>
  </si>
  <si>
    <t>新田县</t>
  </si>
  <si>
    <t>新田县中山街道五柳塘村</t>
  </si>
  <si>
    <t>郴州市</t>
  </si>
  <si>
    <t>郴州市小计</t>
  </si>
  <si>
    <t>郴州市本级及所辖区</t>
  </si>
  <si>
    <t>郴州市航空模型技术协会</t>
  </si>
  <si>
    <t>郴州市北湖区燕泉街道阳光苑社区</t>
  </si>
  <si>
    <t>临武县</t>
  </si>
  <si>
    <t>临武县科学技术协会</t>
  </si>
  <si>
    <t>嘉禾县</t>
  </si>
  <si>
    <t>嘉禾县科学技术协会</t>
  </si>
  <si>
    <t>永兴县</t>
  </si>
  <si>
    <t>永兴县科学技术协会</t>
  </si>
  <si>
    <t>汝城县</t>
  </si>
  <si>
    <t>汝城县鑫利辣椒种植协会</t>
  </si>
  <si>
    <t>桂阳县</t>
  </si>
  <si>
    <t>湖南翔龙飞机有限公司</t>
  </si>
  <si>
    <t>娄底市</t>
  </si>
  <si>
    <t>娄底市小计</t>
  </si>
  <si>
    <t>娄底市本级及所辖区</t>
  </si>
  <si>
    <t>娄底市第三完全小学</t>
  </si>
  <si>
    <t>娄底市娄星区乐坪街道长春社区</t>
  </si>
  <si>
    <t>涟源市</t>
  </si>
  <si>
    <t>涟源市科学技术协会</t>
  </si>
  <si>
    <t>双峰县</t>
  </si>
  <si>
    <t>双峰县科学技术协会</t>
  </si>
  <si>
    <t>双峰县青树坪镇唯美兴旺苗木花卉种植专业技术协会</t>
  </si>
  <si>
    <t>新化县</t>
  </si>
  <si>
    <t>新化县龙湾国家湿地公园管理处</t>
  </si>
  <si>
    <t>怀化市</t>
  </si>
  <si>
    <t>怀化市小计</t>
  </si>
  <si>
    <t>怀化市本级及所辖区</t>
  </si>
  <si>
    <t>怀化市鹤城区城中街道三角坪社区</t>
  </si>
  <si>
    <t>怀化市第三中学</t>
  </si>
  <si>
    <t>洪江市</t>
  </si>
  <si>
    <t>洪江市科学技术协会</t>
  </si>
  <si>
    <t>会同县</t>
  </si>
  <si>
    <t>会同县科学技术协会</t>
  </si>
  <si>
    <t>溆浦县</t>
  </si>
  <si>
    <t>溆浦县科学技术协会</t>
  </si>
  <si>
    <t>新晃侗族自治县</t>
  </si>
  <si>
    <t>新晃侗族自治县科学技术协会</t>
  </si>
  <si>
    <t>麻阳苗族自治县</t>
  </si>
  <si>
    <t>麻阳苗族自治县科学技术协会</t>
  </si>
  <si>
    <t>沅陵县</t>
  </si>
  <si>
    <t>沅陵县茶叶协会</t>
  </si>
  <si>
    <t>辰溪县</t>
  </si>
  <si>
    <t>辰溪县科学技术馆</t>
  </si>
  <si>
    <t>湘西土家族苗族自治州</t>
  </si>
  <si>
    <t>湘西州小计</t>
  </si>
  <si>
    <t>湘西土家族苗族自治州本级</t>
  </si>
  <si>
    <t>湘西土家族苗族自治州科学技术协会</t>
  </si>
  <si>
    <t>吉首市</t>
  </si>
  <si>
    <t>吉首市科学技术协会</t>
  </si>
  <si>
    <t>花垣县</t>
  </si>
  <si>
    <t>花垣县科学技术协会</t>
  </si>
  <si>
    <t>古丈县</t>
  </si>
  <si>
    <t>古丈县茶油协会</t>
  </si>
  <si>
    <t>保靖县</t>
  </si>
  <si>
    <t>保靖县迁陵镇二月坡社区</t>
  </si>
  <si>
    <t>2025年度国家基层科普行动计划专项资金项目经费明细表（市州）</t>
  </si>
  <si>
    <t>市州/省直部门</t>
  </si>
  <si>
    <t>项目承担单位</t>
  </si>
  <si>
    <t>金额</t>
  </si>
  <si>
    <t>项目调整</t>
  </si>
  <si>
    <t>功能科
目编码</t>
  </si>
  <si>
    <t>功能科目名称</t>
  </si>
  <si>
    <t>政府经济
科目编码</t>
  </si>
  <si>
    <t>政府经济
科目名称</t>
  </si>
  <si>
    <t>部门经济
科目编码</t>
  </si>
  <si>
    <t>部门经济
科目名称</t>
  </si>
  <si>
    <t>长沙市本级</t>
  </si>
  <si>
    <t>长沙市本级小计</t>
  </si>
  <si>
    <t>长沙市妇幼保健院（长沙市妇幼保健计划生育服务中心）</t>
  </si>
  <si>
    <t>科普活动</t>
  </si>
  <si>
    <t>对事业单位经常性补助</t>
  </si>
  <si>
    <t>科学传播研究与实践课题（罗月湘）</t>
  </si>
  <si>
    <t>科学传播研究与实践课题（谭霞）</t>
  </si>
  <si>
    <t>长沙市第一医院</t>
  </si>
  <si>
    <t>科学传播研究与实践课题（黄芳）</t>
  </si>
  <si>
    <t>科学传播研究与实践课题（魏超霞）</t>
  </si>
  <si>
    <t>长沙市中医医院（长沙市第八医院）</t>
  </si>
  <si>
    <t>科学传播研究与实践课题（黄琼）</t>
  </si>
  <si>
    <t>湖南星辰在线新媒体有限公司</t>
  </si>
  <si>
    <t>对企业补助</t>
  </si>
  <si>
    <t>科学传播研究与实践课题（林展翅）</t>
  </si>
  <si>
    <t>长沙广播电视集团有限公司</t>
  </si>
  <si>
    <t>科学普及能力提升（新质生产力科普化，联合承担单位为中国联合网络通信有限公司湖南省分公司）</t>
  </si>
  <si>
    <t>长沙市第九医院</t>
  </si>
  <si>
    <t>科学传播研究与实践课题（许建霞）</t>
  </si>
  <si>
    <t>湖南广播电视台电视剧频道</t>
  </si>
  <si>
    <t>科学普及能力提升（新质生产力科普化，联合承担单位为高速铁路建造技术国家工程研究中心）</t>
  </si>
  <si>
    <t>芙蓉区</t>
  </si>
  <si>
    <t>芙蓉区小计</t>
  </si>
  <si>
    <t>机关商品和服务支出</t>
  </si>
  <si>
    <t>科学普及能力提升项目（品牌科普活动）</t>
  </si>
  <si>
    <t>岳麓山种业创新中心有限公司</t>
  </si>
  <si>
    <t>基层科普阵地-科普教育基地（岳麓山种业创新中心科普教育基地）</t>
  </si>
  <si>
    <t>天心区</t>
  </si>
  <si>
    <t>天心区小计</t>
  </si>
  <si>
    <t>长沙市天心区暮云街道丽发社区居民委员会</t>
  </si>
  <si>
    <t>其他支出</t>
  </si>
  <si>
    <t>基层科普阵地-湖南省科普社区（村）</t>
  </si>
  <si>
    <t>长沙趣雅教育咨询有限公司</t>
  </si>
  <si>
    <t>科学传播研究与实践课题（邹扬）</t>
  </si>
  <si>
    <t>雨花区</t>
  </si>
  <si>
    <t>长沙市雨花区黎托街道幸福里社区居民委员会</t>
  </si>
  <si>
    <t>开福区</t>
  </si>
  <si>
    <t>长沙市开福区软件行业协会</t>
  </si>
  <si>
    <t>基层科普阵地-创新试点科普场所（中国·开福信创产业发展基地）</t>
  </si>
  <si>
    <t>岳麓区</t>
  </si>
  <si>
    <t>岳麓区小计</t>
  </si>
  <si>
    <t>湖南南华生物技术有限公司</t>
  </si>
  <si>
    <t>科学传播研究与实践课题（张红明）</t>
  </si>
  <si>
    <t>长沙市岳麓区麓山国际洋湖实验学校</t>
  </si>
  <si>
    <t>长沙市岳麓区麓谷街道长庆社区居民委员会</t>
  </si>
  <si>
    <t>望城区</t>
  </si>
  <si>
    <t>望城区小计</t>
  </si>
  <si>
    <t>长沙市望城区科学技术协会</t>
  </si>
  <si>
    <t>长沙市望城区白沙洲街道赤岗路社区居民委员会</t>
  </si>
  <si>
    <t>长沙县</t>
  </si>
  <si>
    <t>长沙县小计</t>
  </si>
  <si>
    <t>长沙县科学技术协会</t>
  </si>
  <si>
    <t>长沙哲农农业科技有限公司</t>
  </si>
  <si>
    <t>基层科普阵地-创新试点科普场所</t>
  </si>
  <si>
    <t>宁乡市</t>
  </si>
  <si>
    <t>宁乡市明德蓝月谷学校</t>
  </si>
  <si>
    <t>会县结对乡村行</t>
  </si>
  <si>
    <t>株洲市本级</t>
  </si>
  <si>
    <t>湖南铁路科技职业技术学院</t>
  </si>
  <si>
    <t>科学传播研究与实践课题（李佳）</t>
  </si>
  <si>
    <t>芦淞区</t>
  </si>
  <si>
    <t>湖南华亿农业科技股份有限公司</t>
  </si>
  <si>
    <t>天元区</t>
  </si>
  <si>
    <t>天元区小计</t>
  </si>
  <si>
    <t>湖南高科园创园区管理服务有限公司</t>
  </si>
  <si>
    <t>基层科普阵地-科普教育基地（制造名城展示中心）</t>
  </si>
  <si>
    <t>株洲市天元区科学技术协会</t>
  </si>
  <si>
    <t>荷塘区</t>
  </si>
  <si>
    <t>醴陵市科学技术协会</t>
  </si>
  <si>
    <t>炎陵县小计</t>
  </si>
  <si>
    <t>炎陵县科学技术协会</t>
  </si>
  <si>
    <t>炎陵县鹿原镇玉江生态种养协会</t>
  </si>
  <si>
    <t>基层科普阵地-农村专业技术协会</t>
  </si>
  <si>
    <t>攸县菜花坪镇大旺村村民委员会</t>
  </si>
  <si>
    <t>茶陵县</t>
  </si>
  <si>
    <t>茶陵县云阳小学</t>
  </si>
  <si>
    <t>湘潭市本级</t>
  </si>
  <si>
    <t>湘潭市本级小计</t>
  </si>
  <si>
    <t>湘潭市农业科学研究所</t>
  </si>
  <si>
    <t>基层科普阵地-科普教育基地</t>
  </si>
  <si>
    <t>湘潭市第五人民医院</t>
  </si>
  <si>
    <t>科学传播研究与实践课题（宋红丽）</t>
  </si>
  <si>
    <t>雨湖区</t>
  </si>
  <si>
    <t>雨湖区小计</t>
  </si>
  <si>
    <t>湖南华银生态绿色生态科技有限公司</t>
  </si>
  <si>
    <t>岳塘区</t>
  </si>
  <si>
    <t>湘潭市岳塘区宝塔街道云峰社区居民委员会</t>
  </si>
  <si>
    <t>湘潭县小计</t>
  </si>
  <si>
    <t>湘潭市聚艺视界研学实践教育服务有限公司</t>
  </si>
  <si>
    <t>湘潭县科学技术协会</t>
  </si>
  <si>
    <t>湘潭县天易中学</t>
  </si>
  <si>
    <t>韶山市小计</t>
  </si>
  <si>
    <t>韶山市水蜜桃种植专业技术协会</t>
  </si>
  <si>
    <t>衡阳市本级</t>
  </si>
  <si>
    <t>衡阳市人防平战结合项目管理中心</t>
  </si>
  <si>
    <t>基层科普阵地-科普教育基地（衡阳人防平战结合综合基地）</t>
  </si>
  <si>
    <t>珠晖区</t>
  </si>
  <si>
    <t>衡阳市珠晖区科学技术协会</t>
  </si>
  <si>
    <t>雁峰区</t>
  </si>
  <si>
    <t>衡阳市雁峰区黄茶岭街道幸福社区居委会</t>
  </si>
  <si>
    <t>蒸湘区</t>
  </si>
  <si>
    <t>蒸湘区小计</t>
  </si>
  <si>
    <t>衡阳市蒸湘区联合街道幸福路社区居民委员会</t>
  </si>
  <si>
    <t>衡阳爱尔眼科医院有限公司</t>
  </si>
  <si>
    <t>基层科普阵地-科普教育基地（衡阳爱尔眼健康科普基地）</t>
  </si>
  <si>
    <t>南岳区</t>
  </si>
  <si>
    <t>祁东县楚源小学</t>
  </si>
  <si>
    <t>邵阳市本级</t>
  </si>
  <si>
    <t>邵阳市科学技术协会</t>
  </si>
  <si>
    <t>邵阳市疾病预防控制中心</t>
  </si>
  <si>
    <t>科学传播研究与实践课题（匡后丽）</t>
  </si>
  <si>
    <t>北塔区</t>
  </si>
  <si>
    <t>邵阳市北塔区茶元头街道白田社区居民委员会</t>
  </si>
  <si>
    <t>大祥区</t>
  </si>
  <si>
    <t>邵阳市大祥区科学技术协会</t>
  </si>
  <si>
    <t>新邵县科学技术协会</t>
  </si>
  <si>
    <t>邵东市</t>
  </si>
  <si>
    <t>邵东市小计</t>
  </si>
  <si>
    <t>邵东市第一中学</t>
  </si>
  <si>
    <t>科学传播研究与实践课题（肖海波）</t>
  </si>
  <si>
    <t>邵东市慧创教育培训有限公司</t>
  </si>
  <si>
    <t>邵东市斫曹乡雄鹰村村民委员会（邵东市斫曹乡雄鹰村经济合作社）</t>
  </si>
  <si>
    <t>城步苗族自治县</t>
  </si>
  <si>
    <t>城步苗族自治县菜牛养殖协会</t>
  </si>
  <si>
    <t>武冈市</t>
  </si>
  <si>
    <t>武冈市翰岭茶叶农村专业技术协会</t>
  </si>
  <si>
    <t>新宁县金城学校</t>
  </si>
  <si>
    <t>岳阳市本级</t>
  </si>
  <si>
    <t>岳阳市本级小计</t>
  </si>
  <si>
    <t>岳阳市第二十中学</t>
  </si>
  <si>
    <t>岳阳楼区</t>
  </si>
  <si>
    <t>岳阳市岳阳楼区梅溪街道长动社区居民委员会</t>
  </si>
  <si>
    <t>屈原管理区</t>
  </si>
  <si>
    <t>岳阳市屈原管理区天问街道凤凰社区居委会</t>
  </si>
  <si>
    <t>南湖新区</t>
  </si>
  <si>
    <t>岳阳玉鑫游乐服务有限公司</t>
  </si>
  <si>
    <t>岳阳县</t>
  </si>
  <si>
    <t>岳阳县科学技术协会</t>
  </si>
  <si>
    <t>平江县</t>
  </si>
  <si>
    <t>湖南翼飞翔体育科技有限公司</t>
  </si>
  <si>
    <t>华容县科学技术协会</t>
  </si>
  <si>
    <t>常德市本级</t>
  </si>
  <si>
    <t>常德市本级小计</t>
  </si>
  <si>
    <t>湖南幼儿师范高等专科学校</t>
  </si>
  <si>
    <t>科学传播研究与实践课题（魏哲）</t>
  </si>
  <si>
    <t>常德市中小学生综合实践教育中心</t>
  </si>
  <si>
    <t>原指标文号为湘财预〔2024〕187号，因归属地错误调整下达区域；该单位属于民办非企业单位，非事业单位，调整下达科目。</t>
  </si>
  <si>
    <t>鼎城区</t>
  </si>
  <si>
    <t>常德红烨农业开发有限公司</t>
  </si>
  <si>
    <t>基层科普阵地-科普教育基地（常德红烨农林科普基地）</t>
  </si>
  <si>
    <t>武陵区</t>
  </si>
  <si>
    <t>武陵区小计</t>
  </si>
  <si>
    <t>常德市武陵区北正街恒大华府小学</t>
  </si>
  <si>
    <t>常德市武陵区高山街社区居民委员会</t>
  </si>
  <si>
    <t>常德市武陵区科学技术协会</t>
  </si>
  <si>
    <t>安乡县</t>
  </si>
  <si>
    <t>安乡县陈家嘴镇门板村村民委员会</t>
  </si>
  <si>
    <t>津市市</t>
  </si>
  <si>
    <t>津市市小计</t>
  </si>
  <si>
    <t>津市市科学技术协会</t>
  </si>
  <si>
    <t>津市市大关山旅游开发有限公司</t>
  </si>
  <si>
    <t>基层科普阵地-科普教育基地（津市市大关山科普教育基地）</t>
  </si>
  <si>
    <t>澧县</t>
  </si>
  <si>
    <t>澧县科学技术协会</t>
  </si>
  <si>
    <t>武陵源区</t>
  </si>
  <si>
    <t>张家界市武陵源区锣鼓塔街道锣鼓塔居民委员会</t>
  </si>
  <si>
    <t>永定区</t>
  </si>
  <si>
    <t>永定区小计</t>
  </si>
  <si>
    <t>张家界市永定区生态优质稻米产业协会</t>
  </si>
  <si>
    <t>桑植县</t>
  </si>
  <si>
    <t>桑植县阳意生态农业发展有限公司</t>
  </si>
  <si>
    <t>慈利县小计</t>
  </si>
  <si>
    <t>慈利县科学技术协会</t>
  </si>
  <si>
    <t>张家界老山翁农业科技发展有限责任公司</t>
  </si>
  <si>
    <t>慈利县铄武学校</t>
  </si>
  <si>
    <t>益阳市本级</t>
  </si>
  <si>
    <t>益阳市本级小计</t>
  </si>
  <si>
    <t>益阳市科学技术协会</t>
  </si>
  <si>
    <t>基层科普阵地-科普教育基地（益阳市科学技术馆）</t>
  </si>
  <si>
    <t>赫山区</t>
  </si>
  <si>
    <t>赫山区小计</t>
  </si>
  <si>
    <t>益阳市赫山区科学技术协会</t>
  </si>
  <si>
    <t>科学传播研究与实践课题（王迪轩）</t>
  </si>
  <si>
    <t>益阳市赫山区泉交河镇香三社区居民委员会</t>
  </si>
  <si>
    <t>资阳区</t>
  </si>
  <si>
    <t>资阳区小计</t>
  </si>
  <si>
    <t>益阳市资阳区沙头镇人民政府</t>
  </si>
  <si>
    <t>基层科普阵地-科普教育基地（沙头镇农村科普教育基地）</t>
  </si>
  <si>
    <t>益阳市大码头街道金花坪社区居民委员会</t>
  </si>
  <si>
    <t>益阳市资阳区科学技术协会</t>
  </si>
  <si>
    <t>湖南全锐教育科技有限公司</t>
  </si>
  <si>
    <t>安化县小计</t>
  </si>
  <si>
    <t>安化县名特优水果技术协会</t>
  </si>
  <si>
    <t>湖南莫徭岭科技有限公司</t>
  </si>
  <si>
    <t>科学传播研究与实践课题（李坤）</t>
  </si>
  <si>
    <t>桃花县桃花江镇桃谷山九年一贯制学校</t>
  </si>
  <si>
    <t>永州市本级</t>
  </si>
  <si>
    <t>中国共产党永州市委员会党校</t>
  </si>
  <si>
    <t>科学传播研究与实践课题（唐艳华）</t>
  </si>
  <si>
    <t>冷水滩区</t>
  </si>
  <si>
    <t>冷水滩区小计</t>
  </si>
  <si>
    <t>永州市知行文创产业发展有限公司</t>
  </si>
  <si>
    <t>零陵区</t>
  </si>
  <si>
    <t>永州市零陵区科学技术协会</t>
  </si>
  <si>
    <t>祁阳市</t>
  </si>
  <si>
    <t>祁阳金洞管理区金洞林场中学</t>
  </si>
  <si>
    <t>永州市江华瑶族自治县小圩壮族乡青山口村村民委员会</t>
  </si>
  <si>
    <t>东安县科学技术协会</t>
  </si>
  <si>
    <t>祁阳市下马渡镇禽类生态养殖协会</t>
  </si>
  <si>
    <t>双牌县</t>
  </si>
  <si>
    <t>双牌县茶叶协会</t>
  </si>
  <si>
    <t>宁远县</t>
  </si>
  <si>
    <t>宁远九嶷河国家湿地公园管理局</t>
  </si>
  <si>
    <t>基层科普阵地-科普教育基地（宁远县九嶷山国家湿地公园）</t>
  </si>
  <si>
    <t>郴州市本级</t>
  </si>
  <si>
    <t>郴州职业技术学院</t>
  </si>
  <si>
    <t>科学传播研究与实践课题（覃琴）</t>
  </si>
  <si>
    <t>北湖区</t>
  </si>
  <si>
    <t>北湖区小计</t>
  </si>
  <si>
    <t>湖南燕佳文化旅游发展有限公司</t>
  </si>
  <si>
    <t>基层科普阵地-创新试点科普场所（711矿数字红途·科普创新示范基地）</t>
  </si>
  <si>
    <t>郴州市北湖区涌泉街道冲口社区居民委员会</t>
  </si>
  <si>
    <t>桂阳县小计</t>
  </si>
  <si>
    <t>桂阳县葡萄协会</t>
  </si>
  <si>
    <t>湖南郡景文化旅游发展有限责任公司</t>
  </si>
  <si>
    <t>基层科普阵地-科普教育基地（湖南宝山国家矿山公园）</t>
  </si>
  <si>
    <t>资兴市</t>
  </si>
  <si>
    <t>资兴市科学技术协会</t>
  </si>
  <si>
    <t>汝城县科学技术协会</t>
  </si>
  <si>
    <t>宜章县</t>
  </si>
  <si>
    <t>宜章县科学技术协会</t>
  </si>
  <si>
    <t>安仁县</t>
  </si>
  <si>
    <t>安仁县国防科普教育中心</t>
  </si>
  <si>
    <t>永兴县小计</t>
  </si>
  <si>
    <t>永兴县冰糖橙种植业协会</t>
  </si>
  <si>
    <t>娄底市本级</t>
  </si>
  <si>
    <t>娄底职业技术学院</t>
  </si>
  <si>
    <t>科学传播研究与实践课题（肖万松）</t>
  </si>
  <si>
    <t>娄星区</t>
  </si>
  <si>
    <t>娄底市娄星区水洞底镇向红社区居民委员会</t>
  </si>
  <si>
    <t>双峰县小计</t>
  </si>
  <si>
    <t>湖南致达文化发展有限公司</t>
  </si>
  <si>
    <t>新化县小计</t>
  </si>
  <si>
    <t>新化县大熊山国家森林公园管理处</t>
  </si>
  <si>
    <t>基层科普阵地-科普教育基地（大熊山国家森林公园）</t>
  </si>
  <si>
    <t>新化县吉庆镇油溪桥村村民委员会</t>
  </si>
  <si>
    <t>涟源市小计</t>
  </si>
  <si>
    <t>涟源市柑桔行业协会</t>
  </si>
  <si>
    <t>冷水江市</t>
  </si>
  <si>
    <t>冷水江市小计</t>
  </si>
  <si>
    <t>湖南娄底响莲实业发展有限公司</t>
  </si>
  <si>
    <t>冷水江市青少年科技教育协会</t>
  </si>
  <si>
    <t>怀化市本级</t>
  </si>
  <si>
    <t>怀化市本级小计</t>
  </si>
  <si>
    <t>怀化职业技术学院</t>
  </si>
  <si>
    <t>科学传播研究与实践课题（舒鸣）</t>
  </si>
  <si>
    <t>怀化市科学技术协会</t>
  </si>
  <si>
    <t>怀化市洪江区科学技术协会</t>
  </si>
  <si>
    <t>原指标文号为湘财预〔2024〕187号，因归属地错误调整下达区域。</t>
  </si>
  <si>
    <t>鹤城区</t>
  </si>
  <si>
    <t>怀化市鹤城区科学技术协会</t>
  </si>
  <si>
    <t>洪江区</t>
  </si>
  <si>
    <t>辰溪县孝坪镇千里坪蔬菜专业协会</t>
  </si>
  <si>
    <t>中方县</t>
  </si>
  <si>
    <t>中方县科学技术协会</t>
  </si>
  <si>
    <t>芷江侗族自治县</t>
  </si>
  <si>
    <t>芷江侗族自治县科技馆</t>
  </si>
  <si>
    <t>通道侗族自治县</t>
  </si>
  <si>
    <t>通道转兵纪念馆</t>
  </si>
  <si>
    <t>溆浦县两丫坪镇两丫坪社区居民委员会</t>
  </si>
  <si>
    <t>麻阳霞飞农业开发有限公司</t>
  </si>
  <si>
    <t>沅陵县鹤鸣山小学</t>
  </si>
  <si>
    <t>吉首市小计</t>
  </si>
  <si>
    <t>吉首市矮寨奇观旅游开发有限责任公司</t>
  </si>
  <si>
    <t>基层科普阵地-科普教育基地（吉首市矮寨奇观旅游区）</t>
  </si>
  <si>
    <t>保靖县碗米坡镇柳树坪村村民委员会</t>
  </si>
  <si>
    <t>古丈县民富茶叶协会</t>
  </si>
  <si>
    <t>泸溪县</t>
  </si>
  <si>
    <t>泸溪县科学技术协会</t>
  </si>
  <si>
    <t>永顺县</t>
  </si>
  <si>
    <t>永顺县科学技术协会</t>
  </si>
  <si>
    <t>龙山县</t>
  </si>
  <si>
    <t>龙山县第一小学</t>
  </si>
  <si>
    <t>科学传播研究与实践课题（彭国辉）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</si>
</sst>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3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2"/>
      <color indexed="8"/>
      <name val="黑体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6"/>
      <color indexed="8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9"/>
      <color theme="9"/>
      <name val="仿宋"/>
      <charset val="134"/>
    </font>
    <font>
      <sz val="12"/>
      <name val="黑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color theme="9"/>
      <name val="仿宋"/>
      <charset val="134"/>
    </font>
    <font>
      <b/>
      <sz val="12"/>
      <color theme="9"/>
      <name val="宋体"/>
      <charset val="134"/>
      <scheme val="minor"/>
    </font>
    <font>
      <sz val="12"/>
      <color theme="9"/>
      <name val="宋体"/>
      <charset val="134"/>
      <scheme val="minor"/>
    </font>
    <font>
      <sz val="16"/>
      <color theme="9"/>
      <name val="仿宋"/>
      <charset val="134"/>
    </font>
    <font>
      <b/>
      <sz val="12"/>
      <name val="宋体"/>
      <charset val="134"/>
      <scheme val="minor"/>
    </font>
    <font>
      <sz val="10"/>
      <color indexed="8"/>
      <name val="黑体"/>
      <charset val="134"/>
    </font>
    <font>
      <b/>
      <sz val="9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20"/>
      <name val="方正小标宋简体"/>
      <charset val="134"/>
    </font>
    <font>
      <b/>
      <sz val="9"/>
      <name val="仿宋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auto="true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40" fillId="0" borderId="0">
      <alignment vertical="center"/>
    </xf>
    <xf numFmtId="0" fontId="35" fillId="19" borderId="0" applyNumberFormat="false" applyBorder="false" applyAlignment="false" applyProtection="false">
      <alignment vertical="center"/>
    </xf>
    <xf numFmtId="0" fontId="32" fillId="23" borderId="0" applyNumberFormat="false" applyBorder="false" applyAlignment="false" applyProtection="false">
      <alignment vertical="center"/>
    </xf>
    <xf numFmtId="0" fontId="42" fillId="12" borderId="14" applyNumberFormat="false" applyAlignment="false" applyProtection="false">
      <alignment vertical="center"/>
    </xf>
    <xf numFmtId="0" fontId="45" fillId="16" borderId="16" applyNumberFormat="false" applyAlignment="false" applyProtection="false">
      <alignment vertical="center"/>
    </xf>
    <xf numFmtId="0" fontId="46" fillId="20" borderId="0" applyNumberFormat="false" applyBorder="false" applyAlignment="false" applyProtection="false">
      <alignment vertical="center"/>
    </xf>
    <xf numFmtId="0" fontId="50" fillId="0" borderId="15" applyNumberFormat="false" applyFill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4" fillId="0" borderId="15" applyNumberFormat="false" applyFill="false" applyAlignment="false" applyProtection="false">
      <alignment vertical="center"/>
    </xf>
    <xf numFmtId="0" fontId="32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5" fillId="17" borderId="0" applyNumberFormat="false" applyBorder="false" applyAlignment="false" applyProtection="false">
      <alignment vertical="center"/>
    </xf>
    <xf numFmtId="0" fontId="49" fillId="0" borderId="19" applyNumberFormat="false" applyFill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32" fillId="13" borderId="0" applyNumberFormat="false" applyBorder="false" applyAlignment="false" applyProtection="false">
      <alignment vertical="center"/>
    </xf>
    <xf numFmtId="0" fontId="32" fillId="29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43" fontId="34" fillId="0" borderId="0" applyFont="false" applyFill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48" fillId="0" borderId="17" applyNumberFormat="false" applyFill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32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32" fillId="25" borderId="0" applyNumberFormat="false" applyBorder="false" applyAlignment="false" applyProtection="false">
      <alignment vertical="center"/>
    </xf>
    <xf numFmtId="0" fontId="0" fillId="22" borderId="18" applyNumberFormat="false" applyFont="false" applyAlignment="false" applyProtection="false">
      <alignment vertical="center"/>
    </xf>
    <xf numFmtId="0" fontId="35" fillId="14" borderId="0" applyNumberFormat="false" applyBorder="false" applyAlignment="false" applyProtection="false">
      <alignment vertical="center"/>
    </xf>
    <xf numFmtId="0" fontId="38" fillId="9" borderId="0" applyNumberFormat="false" applyBorder="false" applyAlignment="false" applyProtection="false">
      <alignment vertical="center"/>
    </xf>
    <xf numFmtId="0" fontId="32" fillId="31" borderId="0" applyNumberFormat="false" applyBorder="false" applyAlignment="false" applyProtection="false">
      <alignment vertical="center"/>
    </xf>
    <xf numFmtId="0" fontId="51" fillId="26" borderId="0" applyNumberFormat="false" applyBorder="false" applyAlignment="false" applyProtection="false">
      <alignment vertical="center"/>
    </xf>
    <xf numFmtId="0" fontId="52" fillId="12" borderId="12" applyNumberFormat="false" applyAlignment="false" applyProtection="false">
      <alignment vertical="center"/>
    </xf>
    <xf numFmtId="0" fontId="35" fillId="28" borderId="0" applyNumberFormat="false" applyBorder="false" applyAlignment="false" applyProtection="false">
      <alignment vertical="center"/>
    </xf>
    <xf numFmtId="0" fontId="35" fillId="32" borderId="0" applyNumberFormat="false" applyBorder="false" applyAlignment="false" applyProtection="false">
      <alignment vertical="center"/>
    </xf>
    <xf numFmtId="0" fontId="35" fillId="7" borderId="0" applyNumberFormat="false" applyBorder="false" applyAlignment="false" applyProtection="false">
      <alignment vertical="center"/>
    </xf>
    <xf numFmtId="0" fontId="35" fillId="30" borderId="0" applyNumberFormat="false" applyBorder="false" applyAlignment="false" applyProtection="false">
      <alignment vertical="center"/>
    </xf>
    <xf numFmtId="0" fontId="35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5" fillId="33" borderId="0" applyNumberFormat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33" fillId="5" borderId="12" applyNumberFormat="false" applyAlignment="false" applyProtection="false">
      <alignment vertical="center"/>
    </xf>
    <xf numFmtId="0" fontId="32" fillId="4" borderId="0" applyNumberFormat="false" applyBorder="false" applyAlignment="false" applyProtection="false">
      <alignment vertical="center"/>
    </xf>
    <xf numFmtId="0" fontId="35" fillId="21" borderId="0" applyNumberFormat="false" applyBorder="false" applyAlignment="false" applyProtection="false">
      <alignment vertical="center"/>
    </xf>
    <xf numFmtId="0" fontId="32" fillId="3" borderId="0" applyNumberFormat="false" applyBorder="false" applyAlignment="false" applyProtection="false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0" fontId="6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9" fillId="2" borderId="0" xfId="0" applyFont="true" applyFill="true" applyAlignment="true">
      <alignment horizontal="center" vertical="center" wrapText="true"/>
    </xf>
    <xf numFmtId="0" fontId="1" fillId="2" borderId="0" xfId="0" applyFont="true" applyFill="true" applyAlignment="true">
      <alignment horizontal="center" vertical="center" wrapText="true"/>
    </xf>
    <xf numFmtId="0" fontId="10" fillId="0" borderId="0" xfId="0" applyFont="true" applyFill="true" applyAlignment="true">
      <alignment horizontal="left" vertical="center" wrapText="true"/>
    </xf>
    <xf numFmtId="0" fontId="11" fillId="0" borderId="0" xfId="0" applyFont="true" applyFill="true" applyAlignment="true">
      <alignment horizontal="center" vertical="center" wrapText="true"/>
    </xf>
    <xf numFmtId="0" fontId="12" fillId="0" borderId="0" xfId="0" applyFont="true" applyFill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3" fillId="0" borderId="2" xfId="0" applyFont="true" applyFill="true" applyBorder="true" applyAlignment="true">
      <alignment horizontal="center" vertical="center" wrapText="true"/>
    </xf>
    <xf numFmtId="0" fontId="13" fillId="0" borderId="3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13" fillId="0" borderId="2" xfId="1" applyFont="true" applyFill="true" applyBorder="true" applyAlignment="true">
      <alignment horizontal="center" vertical="center" wrapText="true"/>
    </xf>
    <xf numFmtId="0" fontId="13" fillId="0" borderId="3" xfId="1" applyFont="true" applyFill="true" applyBorder="true" applyAlignment="true">
      <alignment horizontal="center" vertical="center" wrapText="true"/>
    </xf>
    <xf numFmtId="0" fontId="14" fillId="0" borderId="4" xfId="0" applyFont="true" applyFill="true" applyBorder="true" applyAlignment="true">
      <alignment horizontal="center" vertical="center" wrapText="true"/>
    </xf>
    <xf numFmtId="0" fontId="13" fillId="0" borderId="5" xfId="1" applyFont="true" applyFill="true" applyBorder="true" applyAlignment="true">
      <alignment horizontal="center" vertical="center" wrapText="true"/>
    </xf>
    <xf numFmtId="0" fontId="14" fillId="0" borderId="5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0" borderId="6" xfId="0" applyFont="true" applyFill="true" applyBorder="true" applyAlignment="true">
      <alignment horizontal="center" vertical="center" wrapText="true"/>
    </xf>
    <xf numFmtId="0" fontId="14" fillId="0" borderId="3" xfId="1" applyFont="true" applyFill="true" applyBorder="true" applyAlignment="true">
      <alignment horizontal="center" vertical="center" wrapText="true"/>
    </xf>
    <xf numFmtId="0" fontId="14" fillId="0" borderId="6" xfId="1" applyFont="true" applyFill="true" applyBorder="true" applyAlignment="true">
      <alignment horizontal="center" vertical="center" wrapText="true"/>
    </xf>
    <xf numFmtId="0" fontId="14" fillId="0" borderId="7" xfId="0" applyFont="true" applyFill="true" applyBorder="true" applyAlignment="true">
      <alignment horizontal="center" vertical="center" wrapText="true"/>
    </xf>
    <xf numFmtId="0" fontId="14" fillId="0" borderId="3" xfId="0" applyFont="true" applyFill="true" applyBorder="true" applyAlignment="true">
      <alignment horizontal="center" vertical="center" wrapText="true"/>
    </xf>
    <xf numFmtId="0" fontId="14" fillId="0" borderId="2" xfId="1" applyFont="true" applyFill="true" applyBorder="true" applyAlignment="true">
      <alignment horizontal="center" vertical="center" wrapText="true"/>
    </xf>
    <xf numFmtId="0" fontId="13" fillId="0" borderId="8" xfId="0" applyFont="true" applyFill="true" applyBorder="true" applyAlignment="true">
      <alignment horizontal="center" vertical="center" wrapText="true"/>
    </xf>
    <xf numFmtId="0" fontId="14" fillId="0" borderId="7" xfId="1" applyFont="true" applyFill="true" applyBorder="true" applyAlignment="true">
      <alignment horizontal="center" vertical="center" wrapText="true"/>
    </xf>
    <xf numFmtId="0" fontId="14" fillId="0" borderId="4" xfId="1" applyFont="true" applyFill="true" applyBorder="true" applyAlignment="true">
      <alignment horizontal="center" vertical="center" wrapText="true"/>
    </xf>
    <xf numFmtId="0" fontId="14" fillId="0" borderId="9" xfId="0" applyFont="true" applyFill="true" applyBorder="true" applyAlignment="true">
      <alignment horizontal="center" vertical="center" wrapText="true"/>
    </xf>
    <xf numFmtId="0" fontId="10" fillId="0" borderId="2" xfId="0" applyNumberFormat="true" applyFont="true" applyFill="true" applyBorder="true" applyAlignment="true">
      <alignment horizontal="center" vertical="center" wrapText="true"/>
    </xf>
    <xf numFmtId="0" fontId="13" fillId="0" borderId="10" xfId="0" applyFont="true" applyFill="true" applyBorder="true" applyAlignment="true">
      <alignment horizontal="center" vertical="center" wrapText="true"/>
    </xf>
    <xf numFmtId="0" fontId="13" fillId="0" borderId="10" xfId="0" applyFont="true" applyFill="true" applyBorder="true" applyAlignment="true">
      <alignment horizontal="center" vertical="center" wrapText="true"/>
    </xf>
    <xf numFmtId="0" fontId="14" fillId="0" borderId="10" xfId="0" applyFont="true" applyFill="true" applyBorder="true" applyAlignment="true">
      <alignment horizontal="center" vertical="center" wrapText="true"/>
    </xf>
    <xf numFmtId="0" fontId="15" fillId="0" borderId="2" xfId="0" applyFont="true" applyFill="true" applyBorder="true" applyAlignment="true">
      <alignment horizontal="center" vertical="center" wrapText="true"/>
    </xf>
    <xf numFmtId="0" fontId="15" fillId="0" borderId="9" xfId="0" applyFont="true" applyFill="true" applyBorder="true" applyAlignment="true">
      <alignment horizontal="center" vertical="center" wrapText="true"/>
    </xf>
    <xf numFmtId="0" fontId="15" fillId="0" borderId="0" xfId="0" applyFont="true" applyFill="true" applyAlignment="true">
      <alignment horizontal="center" vertical="center" wrapText="true"/>
    </xf>
    <xf numFmtId="0" fontId="14" fillId="0" borderId="10" xfId="1" applyFont="true" applyFill="true" applyBorder="true" applyAlignment="true">
      <alignment horizontal="center" vertical="center" wrapText="true"/>
    </xf>
    <xf numFmtId="0" fontId="15" fillId="0" borderId="2" xfId="0" applyNumberFormat="true" applyFont="true" applyFill="true" applyBorder="true" applyAlignment="true">
      <alignment horizontal="center" vertical="center" wrapText="true"/>
    </xf>
    <xf numFmtId="0" fontId="9" fillId="0" borderId="0" xfId="0" applyFont="true" applyFill="true" applyAlignment="true">
      <alignment horizontal="center" vertical="center" wrapText="true"/>
    </xf>
    <xf numFmtId="0" fontId="16" fillId="0" borderId="0" xfId="0" applyFont="true" applyFill="true" applyAlignment="true">
      <alignment horizontal="center" vertical="center" wrapText="true"/>
    </xf>
    <xf numFmtId="0" fontId="17" fillId="0" borderId="0" xfId="0" applyFont="true" applyFill="true" applyAlignment="true">
      <alignment horizontal="center" vertical="center" wrapText="true"/>
    </xf>
    <xf numFmtId="0" fontId="18" fillId="0" borderId="0" xfId="0" applyFont="true" applyFill="true" applyAlignment="true">
      <alignment horizontal="center" vertical="center" wrapText="true"/>
    </xf>
    <xf numFmtId="0" fontId="19" fillId="0" borderId="0" xfId="0" applyFont="true" applyFill="true" applyAlignment="true">
      <alignment horizontal="center" vertical="center" wrapText="true"/>
    </xf>
    <xf numFmtId="0" fontId="13" fillId="0" borderId="6" xfId="0" applyFont="true" applyFill="true" applyBorder="true" applyAlignment="true">
      <alignment horizontal="center" vertical="center" wrapText="true"/>
    </xf>
    <xf numFmtId="0" fontId="14" fillId="0" borderId="9" xfId="0" applyNumberFormat="true" applyFont="true" applyFill="true" applyBorder="true" applyAlignment="true">
      <alignment horizontal="center" vertical="center" wrapText="true"/>
    </xf>
    <xf numFmtId="0" fontId="14" fillId="0" borderId="4" xfId="0" applyNumberFormat="true" applyFont="true" applyFill="true" applyBorder="true" applyAlignment="true">
      <alignment horizontal="center" vertical="center" wrapText="true"/>
    </xf>
    <xf numFmtId="0" fontId="14" fillId="0" borderId="6" xfId="0" applyNumberFormat="true" applyFont="true" applyFill="true" applyBorder="true" applyAlignment="true">
      <alignment horizontal="center" vertical="center" wrapText="true"/>
    </xf>
    <xf numFmtId="0" fontId="14" fillId="0" borderId="7" xfId="0" applyNumberFormat="true" applyFont="true" applyFill="true" applyBorder="true" applyAlignment="true">
      <alignment horizontal="center" vertical="center" wrapText="true"/>
    </xf>
    <xf numFmtId="0" fontId="14" fillId="0" borderId="10" xfId="0" applyNumberFormat="true" applyFont="true" applyFill="true" applyBorder="true" applyAlignment="true">
      <alignment horizontal="center" vertical="center" wrapText="true"/>
    </xf>
    <xf numFmtId="0" fontId="14" fillId="0" borderId="11" xfId="0" applyFont="true" applyFill="true" applyBorder="true" applyAlignment="true">
      <alignment vertical="center" wrapText="true"/>
    </xf>
    <xf numFmtId="0" fontId="14" fillId="0" borderId="2" xfId="0" applyNumberFormat="true" applyFont="true" applyFill="true" applyBorder="true" applyAlignment="true">
      <alignment horizontal="center" vertical="center" wrapText="true"/>
    </xf>
    <xf numFmtId="0" fontId="15" fillId="0" borderId="2" xfId="1" applyFont="true" applyFill="true" applyBorder="true" applyAlignment="true">
      <alignment horizontal="center" vertical="center" wrapText="true"/>
    </xf>
    <xf numFmtId="0" fontId="14" fillId="0" borderId="11" xfId="0" applyFont="true" applyFill="true" applyBorder="true" applyAlignment="true">
      <alignment horizontal="center" vertical="center" wrapText="true"/>
    </xf>
    <xf numFmtId="0" fontId="14" fillId="0" borderId="8" xfId="0" applyFont="true" applyFill="true" applyBorder="true" applyAlignment="true">
      <alignment horizontal="center" vertical="center" wrapText="true"/>
    </xf>
    <xf numFmtId="0" fontId="13" fillId="0" borderId="9" xfId="0" applyFont="true" applyFill="true" applyBorder="true" applyAlignment="true">
      <alignment horizontal="center" vertical="center" wrapText="true"/>
    </xf>
    <xf numFmtId="0" fontId="13" fillId="0" borderId="11" xfId="0" applyFont="true" applyFill="true" applyBorder="true" applyAlignment="true">
      <alignment horizontal="center" vertical="center" wrapText="true"/>
    </xf>
    <xf numFmtId="0" fontId="13" fillId="0" borderId="4" xfId="0" applyFont="true" applyFill="true" applyBorder="true" applyAlignment="true">
      <alignment horizontal="center" vertical="center" wrapText="true"/>
    </xf>
    <xf numFmtId="0" fontId="13" fillId="0" borderId="7" xfId="0" applyFont="true" applyFill="true" applyBorder="true" applyAlignment="true">
      <alignment horizontal="center" vertical="center" wrapText="true"/>
    </xf>
    <xf numFmtId="43" fontId="14" fillId="0" borderId="9" xfId="20" applyFont="true" applyFill="true" applyBorder="true" applyAlignment="true">
      <alignment horizontal="center" vertical="center" wrapText="true"/>
    </xf>
    <xf numFmtId="43" fontId="14" fillId="0" borderId="4" xfId="20" applyFont="true" applyFill="true" applyBorder="true" applyAlignment="true">
      <alignment horizontal="center" vertical="center" wrapText="true"/>
    </xf>
    <xf numFmtId="0" fontId="20" fillId="0" borderId="2" xfId="0" applyFont="true" applyFill="true" applyBorder="true" applyAlignment="true">
      <alignment horizontal="center" vertical="center" wrapText="true"/>
    </xf>
    <xf numFmtId="0" fontId="14" fillId="0" borderId="10" xfId="0" applyFont="true" applyFill="true" applyBorder="true" applyAlignment="true">
      <alignment horizontal="center" vertical="center" wrapText="true"/>
    </xf>
    <xf numFmtId="0" fontId="15" fillId="0" borderId="2" xfId="0" applyFont="true" applyFill="true" applyBorder="true" applyAlignment="true">
      <alignment horizontal="center" vertical="center" wrapText="true"/>
    </xf>
    <xf numFmtId="0" fontId="21" fillId="2" borderId="0" xfId="0" applyFont="true" applyFill="true" applyAlignment="true">
      <alignment horizontal="center" vertical="center" wrapText="true"/>
    </xf>
    <xf numFmtId="0" fontId="22" fillId="2" borderId="0" xfId="0" applyFont="true" applyFill="true" applyAlignment="true">
      <alignment horizontal="center" vertical="center" wrapText="true"/>
    </xf>
    <xf numFmtId="0" fontId="23" fillId="2" borderId="0" xfId="0" applyFont="true" applyFill="true" applyAlignment="true">
      <alignment horizontal="center" vertical="center" wrapText="true"/>
    </xf>
    <xf numFmtId="0" fontId="1" fillId="2" borderId="0" xfId="0" applyFont="true" applyFill="true" applyAlignment="true">
      <alignment vertical="center" wrapText="true"/>
    </xf>
    <xf numFmtId="0" fontId="1" fillId="2" borderId="0" xfId="0" applyFont="true" applyFill="true" applyAlignment="true">
      <alignment horizontal="left" vertical="center" wrapText="true"/>
    </xf>
    <xf numFmtId="0" fontId="3" fillId="2" borderId="0" xfId="0" applyFont="true" applyFill="true" applyAlignment="true">
      <alignment horizontal="center" vertical="center" wrapText="true"/>
    </xf>
    <xf numFmtId="0" fontId="24" fillId="2" borderId="0" xfId="0" applyFont="true" applyFill="true" applyAlignment="true">
      <alignment horizontal="center" vertical="center" wrapText="true"/>
    </xf>
    <xf numFmtId="0" fontId="25" fillId="2" borderId="0" xfId="0" applyFont="true" applyFill="true" applyAlignment="true">
      <alignment horizontal="right" vertical="center" wrapText="true"/>
    </xf>
    <xf numFmtId="0" fontId="26" fillId="0" borderId="2" xfId="0" applyFont="true" applyBorder="true" applyAlignment="true">
      <alignment horizontal="center" vertical="center" wrapText="true"/>
    </xf>
    <xf numFmtId="0" fontId="27" fillId="2" borderId="2" xfId="0" applyFont="true" applyFill="true" applyBorder="true" applyAlignment="true">
      <alignment horizontal="center" vertical="center" wrapText="true"/>
    </xf>
    <xf numFmtId="0" fontId="21" fillId="0" borderId="2" xfId="0" applyFont="true" applyBorder="true" applyAlignment="true">
      <alignment horizontal="center" vertical="center" wrapText="true"/>
    </xf>
    <xf numFmtId="0" fontId="22" fillId="2" borderId="2" xfId="0" applyFont="true" applyFill="true" applyBorder="true" applyAlignment="true">
      <alignment horizontal="center" vertical="center" wrapText="true"/>
    </xf>
    <xf numFmtId="0" fontId="28" fillId="2" borderId="2" xfId="0" applyFont="true" applyFill="true" applyBorder="true" applyAlignment="true">
      <alignment horizontal="center" vertical="center" wrapText="true"/>
    </xf>
    <xf numFmtId="0" fontId="23" fillId="2" borderId="2" xfId="0" applyFont="true" applyFill="true" applyBorder="true" applyAlignment="true">
      <alignment horizontal="center" vertical="center" wrapText="true"/>
    </xf>
    <xf numFmtId="0" fontId="23" fillId="2" borderId="2" xfId="1" applyFont="true" applyFill="true" applyBorder="true" applyAlignment="true">
      <alignment horizontal="center" vertical="center" wrapText="true"/>
    </xf>
    <xf numFmtId="0" fontId="29" fillId="2" borderId="2" xfId="0" applyFont="true" applyFill="true" applyBorder="true" applyAlignment="true">
      <alignment horizontal="left" vertical="center" wrapText="true"/>
    </xf>
    <xf numFmtId="0" fontId="30" fillId="2" borderId="2" xfId="0" applyFont="true" applyFill="true" applyBorder="true" applyAlignment="true">
      <alignment horizontal="center" vertical="center" wrapText="true"/>
    </xf>
    <xf numFmtId="0" fontId="23" fillId="2" borderId="9" xfId="0" applyFont="true" applyFill="true" applyBorder="true" applyAlignment="true">
      <alignment horizontal="center" vertical="center" wrapText="true"/>
    </xf>
    <xf numFmtId="0" fontId="23" fillId="2" borderId="4" xfId="0" applyFont="true" applyFill="true" applyBorder="true" applyAlignment="true">
      <alignment horizontal="center" vertical="center" wrapText="true"/>
    </xf>
    <xf numFmtId="0" fontId="30" fillId="2" borderId="9" xfId="0" applyFont="true" applyFill="true" applyBorder="true" applyAlignment="true">
      <alignment horizontal="center" vertical="center" wrapText="true"/>
    </xf>
    <xf numFmtId="0" fontId="30" fillId="2" borderId="4" xfId="0" applyFont="true" applyFill="true" applyBorder="true" applyAlignment="true">
      <alignment horizontal="center" vertical="center" wrapText="true"/>
    </xf>
    <xf numFmtId="0" fontId="23" fillId="2" borderId="7" xfId="0" applyFont="true" applyFill="true" applyBorder="true" applyAlignment="true">
      <alignment horizontal="center" vertical="center" wrapText="true"/>
    </xf>
    <xf numFmtId="0" fontId="30" fillId="2" borderId="3" xfId="0" applyFont="true" applyFill="true" applyBorder="true" applyAlignment="true">
      <alignment horizontal="center" vertical="center" wrapText="true"/>
    </xf>
    <xf numFmtId="0" fontId="30" fillId="2" borderId="10" xfId="0" applyFont="true" applyFill="true" applyBorder="true" applyAlignment="true">
      <alignment horizontal="center" vertical="center" wrapText="true"/>
    </xf>
    <xf numFmtId="0" fontId="30" fillId="2" borderId="7" xfId="0" applyFont="true" applyFill="true" applyBorder="true" applyAlignment="true">
      <alignment horizontal="center" vertical="center" wrapText="true"/>
    </xf>
    <xf numFmtId="0" fontId="23" fillId="2" borderId="2" xfId="0" applyFont="true" applyFill="true" applyBorder="true" applyAlignment="true">
      <alignment horizontal="left" vertical="center" wrapText="true"/>
    </xf>
    <xf numFmtId="0" fontId="31" fillId="2" borderId="0" xfId="0" applyFont="true" applyFill="true" applyAlignment="true">
      <alignment horizontal="right" vertical="center" wrapText="true"/>
    </xf>
    <xf numFmtId="0" fontId="26" fillId="2" borderId="2" xfId="0" applyFont="true" applyFill="true" applyBorder="true" applyAlignment="true">
      <alignment horizontal="center" vertical="center" wrapText="true"/>
    </xf>
    <xf numFmtId="0" fontId="22" fillId="2" borderId="2" xfId="1" applyFont="true" applyFill="true" applyBorder="true" applyAlignment="true">
      <alignment horizontal="left" vertical="center" wrapText="true"/>
    </xf>
    <xf numFmtId="0" fontId="23" fillId="2" borderId="2" xfId="1" applyFont="true" applyFill="true" applyBorder="true" applyAlignment="true">
      <alignment horizontal="left" vertical="center" wrapText="true"/>
    </xf>
    <xf numFmtId="0" fontId="29" fillId="2" borderId="2" xfId="0" applyFont="true" applyFill="true" applyBorder="true" applyAlignment="true">
      <alignment horizontal="center" vertical="center" wrapText="true"/>
    </xf>
    <xf numFmtId="0" fontId="30" fillId="2" borderId="2" xfId="0" applyFont="true" applyFill="true" applyBorder="true" applyAlignment="true">
      <alignment horizontal="left" vertical="center" wrapText="true"/>
    </xf>
    <xf numFmtId="43" fontId="23" fillId="2" borderId="9" xfId="20" applyFont="true" applyFill="true" applyBorder="true" applyAlignment="true">
      <alignment horizontal="center" vertical="center" wrapText="true"/>
    </xf>
    <xf numFmtId="43" fontId="23" fillId="2" borderId="4" xfId="2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30"/>
  <sheetViews>
    <sheetView workbookViewId="0">
      <selection activeCell="T23" sqref="T23"/>
    </sheetView>
  </sheetViews>
  <sheetFormatPr defaultColWidth="7.10833333333333" defaultRowHeight="11.25" outlineLevelCol="5"/>
  <cols>
    <col min="1" max="1" width="9" style="11" customWidth="true"/>
    <col min="2" max="2" width="12.4416666666667" style="11" customWidth="true"/>
    <col min="3" max="3" width="33.8833333333333" style="74" customWidth="true"/>
    <col min="4" max="4" width="8.44166666666667" style="11" customWidth="true"/>
    <col min="5" max="5" width="10.6666666666667" style="11" customWidth="true"/>
    <col min="6" max="6" width="22.1083333333333" style="75" customWidth="true"/>
    <col min="7" max="16384" width="7.10833333333333" style="11"/>
  </cols>
  <sheetData>
    <row r="1" ht="14.25" spans="1:1">
      <c r="A1" s="76" t="s">
        <v>0</v>
      </c>
    </row>
    <row r="2" ht="26.25" spans="1:6">
      <c r="A2" s="77" t="s">
        <v>1</v>
      </c>
      <c r="B2" s="77"/>
      <c r="C2" s="77"/>
      <c r="D2" s="77"/>
      <c r="E2" s="77"/>
      <c r="F2" s="77"/>
    </row>
    <row r="3" spans="1:6">
      <c r="A3" s="78" t="s">
        <v>2</v>
      </c>
      <c r="B3" s="78"/>
      <c r="C3" s="78"/>
      <c r="D3" s="78"/>
      <c r="E3" s="78"/>
      <c r="F3" s="97"/>
    </row>
    <row r="4" s="71" customFormat="true" ht="24" spans="1:6">
      <c r="A4" s="79" t="s">
        <v>3</v>
      </c>
      <c r="B4" s="79" t="s">
        <v>4</v>
      </c>
      <c r="C4" s="80" t="s">
        <v>5</v>
      </c>
      <c r="D4" s="81" t="s">
        <v>6</v>
      </c>
      <c r="E4" s="98" t="s">
        <v>7</v>
      </c>
      <c r="F4" s="98" t="s">
        <v>8</v>
      </c>
    </row>
    <row r="5" s="72" customFormat="true" spans="1:6">
      <c r="A5" s="82" t="s">
        <v>9</v>
      </c>
      <c r="B5" s="82"/>
      <c r="C5" s="82"/>
      <c r="D5" s="83">
        <f>E5</f>
        <v>1580</v>
      </c>
      <c r="E5" s="83">
        <f>E6+E14</f>
        <v>1580</v>
      </c>
      <c r="F5" s="99"/>
    </row>
    <row r="6" s="72" customFormat="true" spans="1:6">
      <c r="A6" s="82" t="s">
        <v>10</v>
      </c>
      <c r="B6" s="82"/>
      <c r="C6" s="82"/>
      <c r="D6" s="83">
        <f t="shared" ref="D6:D79" si="0">E6</f>
        <v>60</v>
      </c>
      <c r="E6" s="83">
        <f>E7+E12+E13</f>
        <v>60</v>
      </c>
      <c r="F6" s="99"/>
    </row>
    <row r="7" s="73" customFormat="true" spans="1:6">
      <c r="A7" s="84" t="s">
        <v>11</v>
      </c>
      <c r="B7" s="85" t="s">
        <v>12</v>
      </c>
      <c r="C7" s="85"/>
      <c r="D7" s="83">
        <f t="shared" si="0"/>
        <v>40</v>
      </c>
      <c r="E7" s="83">
        <f>SUM(E8:E11)</f>
        <v>40</v>
      </c>
      <c r="F7" s="100"/>
    </row>
    <row r="8" s="73" customFormat="true" spans="1:6">
      <c r="A8" s="84"/>
      <c r="B8" s="85" t="s">
        <v>13</v>
      </c>
      <c r="C8" s="86" t="s">
        <v>14</v>
      </c>
      <c r="D8" s="83">
        <f t="shared" si="0"/>
        <v>10</v>
      </c>
      <c r="E8" s="101">
        <v>10</v>
      </c>
      <c r="F8" s="86" t="s">
        <v>15</v>
      </c>
    </row>
    <row r="9" s="73" customFormat="true" spans="1:6">
      <c r="A9" s="84"/>
      <c r="B9" s="85"/>
      <c r="C9" s="86" t="s">
        <v>16</v>
      </c>
      <c r="D9" s="83">
        <f t="shared" si="0"/>
        <v>10</v>
      </c>
      <c r="E9" s="101">
        <v>10</v>
      </c>
      <c r="F9" s="86" t="s">
        <v>15</v>
      </c>
    </row>
    <row r="10" s="73" customFormat="true" spans="1:6">
      <c r="A10" s="84"/>
      <c r="B10" s="85"/>
      <c r="C10" s="86" t="s">
        <v>17</v>
      </c>
      <c r="D10" s="83">
        <f t="shared" si="0"/>
        <v>10</v>
      </c>
      <c r="E10" s="101">
        <v>10</v>
      </c>
      <c r="F10" s="86" t="s">
        <v>15</v>
      </c>
    </row>
    <row r="11" s="73" customFormat="true" spans="1:6">
      <c r="A11" s="84"/>
      <c r="B11" s="85"/>
      <c r="C11" s="86" t="s">
        <v>18</v>
      </c>
      <c r="D11" s="83">
        <f t="shared" si="0"/>
        <v>10</v>
      </c>
      <c r="E11" s="101">
        <v>10</v>
      </c>
      <c r="F11" s="86" t="s">
        <v>15</v>
      </c>
    </row>
    <row r="12" s="73" customFormat="true" ht="22.5" spans="1:6">
      <c r="A12" s="84" t="s">
        <v>19</v>
      </c>
      <c r="B12" s="85" t="s">
        <v>20</v>
      </c>
      <c r="C12" s="85"/>
      <c r="D12" s="83">
        <f t="shared" si="0"/>
        <v>10</v>
      </c>
      <c r="E12" s="101">
        <v>10</v>
      </c>
      <c r="F12" s="86" t="s">
        <v>15</v>
      </c>
    </row>
    <row r="13" s="73" customFormat="true" ht="22.5" spans="1:6">
      <c r="A13" s="84" t="s">
        <v>21</v>
      </c>
      <c r="B13" s="85" t="s">
        <v>22</v>
      </c>
      <c r="C13" s="85"/>
      <c r="D13" s="83">
        <f t="shared" si="0"/>
        <v>10</v>
      </c>
      <c r="E13" s="101">
        <v>10</v>
      </c>
      <c r="F13" s="86" t="s">
        <v>23</v>
      </c>
    </row>
    <row r="14" s="72" customFormat="true" spans="1:6">
      <c r="A14" s="82" t="s">
        <v>24</v>
      </c>
      <c r="B14" s="82"/>
      <c r="C14" s="82"/>
      <c r="D14" s="83">
        <f t="shared" si="0"/>
        <v>1520</v>
      </c>
      <c r="E14" s="83">
        <f>E15+E25+E32+E39+E49+E58+E66+E75+E82+E91+E100+E108+E115++E125</f>
        <v>1520</v>
      </c>
      <c r="F14" s="99"/>
    </row>
    <row r="15" s="73" customFormat="true" spans="1:6">
      <c r="A15" s="84" t="s">
        <v>25</v>
      </c>
      <c r="B15" s="85" t="s">
        <v>26</v>
      </c>
      <c r="C15" s="85"/>
      <c r="D15" s="83">
        <f t="shared" si="0"/>
        <v>124</v>
      </c>
      <c r="E15" s="83">
        <f>SUM(E16:E24)</f>
        <v>124</v>
      </c>
      <c r="F15" s="100"/>
    </row>
    <row r="16" s="73" customFormat="true" ht="22.5" spans="1:6">
      <c r="A16" s="84"/>
      <c r="B16" s="85" t="s">
        <v>27</v>
      </c>
      <c r="C16" s="86" t="s">
        <v>28</v>
      </c>
      <c r="D16" s="83">
        <f t="shared" si="0"/>
        <v>50</v>
      </c>
      <c r="E16" s="101">
        <v>50</v>
      </c>
      <c r="F16" s="86" t="s">
        <v>29</v>
      </c>
    </row>
    <row r="17" s="73" customFormat="true" spans="1:6">
      <c r="A17" s="84"/>
      <c r="B17" s="85"/>
      <c r="C17" s="86" t="s">
        <v>30</v>
      </c>
      <c r="D17" s="83">
        <f t="shared" si="0"/>
        <v>8</v>
      </c>
      <c r="E17" s="101">
        <v>8</v>
      </c>
      <c r="F17" s="86" t="s">
        <v>31</v>
      </c>
    </row>
    <row r="18" s="73" customFormat="true" spans="1:6">
      <c r="A18" s="84"/>
      <c r="B18" s="85"/>
      <c r="C18" s="86" t="s">
        <v>32</v>
      </c>
      <c r="D18" s="83">
        <f t="shared" si="0"/>
        <v>8</v>
      </c>
      <c r="E18" s="101">
        <v>8</v>
      </c>
      <c r="F18" s="86" t="s">
        <v>31</v>
      </c>
    </row>
    <row r="19" s="73" customFormat="true" spans="1:6">
      <c r="A19" s="84"/>
      <c r="B19" s="85"/>
      <c r="C19" s="86" t="s">
        <v>33</v>
      </c>
      <c r="D19" s="83">
        <f t="shared" si="0"/>
        <v>8</v>
      </c>
      <c r="E19" s="101">
        <v>8</v>
      </c>
      <c r="F19" s="86" t="s">
        <v>31</v>
      </c>
    </row>
    <row r="20" s="73" customFormat="true" spans="1:6">
      <c r="A20" s="84"/>
      <c r="B20" s="85"/>
      <c r="C20" s="86"/>
      <c r="D20" s="83">
        <f t="shared" si="0"/>
        <v>10</v>
      </c>
      <c r="E20" s="101">
        <v>10</v>
      </c>
      <c r="F20" s="86" t="s">
        <v>15</v>
      </c>
    </row>
    <row r="21" s="73" customFormat="true" ht="22.5" spans="1:6">
      <c r="A21" s="84"/>
      <c r="B21" s="85"/>
      <c r="C21" s="86" t="s">
        <v>34</v>
      </c>
      <c r="D21" s="83">
        <f t="shared" si="0"/>
        <v>10</v>
      </c>
      <c r="E21" s="101">
        <v>10</v>
      </c>
      <c r="F21" s="86" t="s">
        <v>35</v>
      </c>
    </row>
    <row r="22" s="73" customFormat="true" ht="22.5" spans="1:6">
      <c r="A22" s="84"/>
      <c r="B22" s="85"/>
      <c r="C22" s="86" t="s">
        <v>36</v>
      </c>
      <c r="D22" s="83">
        <f t="shared" si="0"/>
        <v>10</v>
      </c>
      <c r="E22" s="101">
        <v>10</v>
      </c>
      <c r="F22" s="86" t="s">
        <v>35</v>
      </c>
    </row>
    <row r="23" s="73" customFormat="true" ht="22.5" spans="1:6">
      <c r="A23" s="84"/>
      <c r="B23" s="85"/>
      <c r="C23" s="86" t="s">
        <v>37</v>
      </c>
      <c r="D23" s="83">
        <f t="shared" si="0"/>
        <v>10</v>
      </c>
      <c r="E23" s="101">
        <v>10</v>
      </c>
      <c r="F23" s="86" t="s">
        <v>23</v>
      </c>
    </row>
    <row r="24" s="73" customFormat="true" spans="1:6">
      <c r="A24" s="84"/>
      <c r="B24" s="87" t="s">
        <v>38</v>
      </c>
      <c r="C24" s="86" t="s">
        <v>39</v>
      </c>
      <c r="D24" s="83">
        <f t="shared" si="0"/>
        <v>10</v>
      </c>
      <c r="E24" s="101">
        <v>10</v>
      </c>
      <c r="F24" s="86" t="s">
        <v>15</v>
      </c>
    </row>
    <row r="25" s="73" customFormat="true" spans="1:6">
      <c r="A25" s="88" t="s">
        <v>40</v>
      </c>
      <c r="B25" s="87" t="s">
        <v>41</v>
      </c>
      <c r="C25" s="87"/>
      <c r="D25" s="83">
        <f t="shared" si="0"/>
        <v>98</v>
      </c>
      <c r="E25" s="83">
        <f>SUM(E26:E31)</f>
        <v>98</v>
      </c>
      <c r="F25" s="102"/>
    </row>
    <row r="26" s="73" customFormat="true" spans="1:6">
      <c r="A26" s="89"/>
      <c r="B26" s="90" t="s">
        <v>42</v>
      </c>
      <c r="C26" s="86" t="s">
        <v>43</v>
      </c>
      <c r="D26" s="83">
        <f t="shared" si="0"/>
        <v>8</v>
      </c>
      <c r="E26" s="101">
        <v>8</v>
      </c>
      <c r="F26" s="86" t="s">
        <v>31</v>
      </c>
    </row>
    <row r="27" s="73" customFormat="true" spans="1:6">
      <c r="A27" s="89"/>
      <c r="B27" s="91"/>
      <c r="C27" s="86" t="s">
        <v>44</v>
      </c>
      <c r="D27" s="83">
        <f t="shared" si="0"/>
        <v>10</v>
      </c>
      <c r="E27" s="101">
        <v>10</v>
      </c>
      <c r="F27" s="86" t="s">
        <v>15</v>
      </c>
    </row>
    <row r="28" s="73" customFormat="true" ht="22.5" spans="1:6">
      <c r="A28" s="89"/>
      <c r="B28" s="91"/>
      <c r="C28" s="86" t="s">
        <v>45</v>
      </c>
      <c r="D28" s="83">
        <f t="shared" si="0"/>
        <v>10</v>
      </c>
      <c r="E28" s="101">
        <v>10</v>
      </c>
      <c r="F28" s="86" t="s">
        <v>23</v>
      </c>
    </row>
    <row r="29" s="73" customFormat="true" ht="22.5" spans="1:6">
      <c r="A29" s="89"/>
      <c r="B29" s="84" t="s">
        <v>46</v>
      </c>
      <c r="C29" s="86" t="s">
        <v>47</v>
      </c>
      <c r="D29" s="83">
        <f t="shared" ref="D29" si="1">E29</f>
        <v>50</v>
      </c>
      <c r="E29" s="101">
        <v>50</v>
      </c>
      <c r="F29" s="86" t="s">
        <v>29</v>
      </c>
    </row>
    <row r="30" s="73" customFormat="true" ht="22.5" spans="1:6">
      <c r="A30" s="89"/>
      <c r="B30" s="84" t="s">
        <v>48</v>
      </c>
      <c r="C30" s="86" t="s">
        <v>49</v>
      </c>
      <c r="D30" s="83">
        <f t="shared" si="0"/>
        <v>10</v>
      </c>
      <c r="E30" s="101">
        <v>10</v>
      </c>
      <c r="F30" s="86" t="s">
        <v>50</v>
      </c>
    </row>
    <row r="31" s="73" customFormat="true" ht="22.5" spans="1:6">
      <c r="A31" s="92"/>
      <c r="B31" s="84" t="s">
        <v>51</v>
      </c>
      <c r="C31" s="86" t="s">
        <v>52</v>
      </c>
      <c r="D31" s="83">
        <f t="shared" si="0"/>
        <v>10</v>
      </c>
      <c r="E31" s="101">
        <v>10</v>
      </c>
      <c r="F31" s="86" t="s">
        <v>35</v>
      </c>
    </row>
    <row r="32" s="73" customFormat="true" spans="1:6">
      <c r="A32" s="84" t="s">
        <v>53</v>
      </c>
      <c r="B32" s="84" t="s">
        <v>54</v>
      </c>
      <c r="C32" s="84"/>
      <c r="D32" s="83">
        <f t="shared" si="0"/>
        <v>98</v>
      </c>
      <c r="E32" s="83">
        <f>SUM(E33:E38)</f>
        <v>98</v>
      </c>
      <c r="F32" s="102"/>
    </row>
    <row r="33" s="73" customFormat="true" spans="1:6">
      <c r="A33" s="84"/>
      <c r="B33" s="88" t="s">
        <v>55</v>
      </c>
      <c r="C33" s="86" t="s">
        <v>56</v>
      </c>
      <c r="D33" s="83">
        <f t="shared" si="0"/>
        <v>8</v>
      </c>
      <c r="E33" s="101">
        <v>8</v>
      </c>
      <c r="F33" s="86" t="s">
        <v>31</v>
      </c>
    </row>
    <row r="34" s="73" customFormat="true" spans="1:6">
      <c r="A34" s="84"/>
      <c r="B34" s="89"/>
      <c r="C34" s="86" t="s">
        <v>57</v>
      </c>
      <c r="D34" s="83">
        <f t="shared" si="0"/>
        <v>10</v>
      </c>
      <c r="E34" s="101">
        <v>10</v>
      </c>
      <c r="F34" s="86" t="s">
        <v>15</v>
      </c>
    </row>
    <row r="35" s="73" customFormat="true" ht="22.5" spans="1:6">
      <c r="A35" s="84"/>
      <c r="B35" s="89"/>
      <c r="C35" s="86" t="s">
        <v>58</v>
      </c>
      <c r="D35" s="83">
        <f t="shared" si="0"/>
        <v>10</v>
      </c>
      <c r="E35" s="101">
        <v>10</v>
      </c>
      <c r="F35" s="86" t="s">
        <v>35</v>
      </c>
    </row>
    <row r="36" s="73" customFormat="true" ht="22.5" spans="1:6">
      <c r="A36" s="84"/>
      <c r="B36" s="84" t="s">
        <v>59</v>
      </c>
      <c r="C36" s="86" t="s">
        <v>60</v>
      </c>
      <c r="D36" s="83">
        <f t="shared" si="0"/>
        <v>50</v>
      </c>
      <c r="E36" s="101">
        <v>50</v>
      </c>
      <c r="F36" s="86" t="s">
        <v>29</v>
      </c>
    </row>
    <row r="37" s="73" customFormat="true" ht="22.5" spans="1:6">
      <c r="A37" s="84"/>
      <c r="B37" s="88" t="s">
        <v>61</v>
      </c>
      <c r="C37" s="86" t="s">
        <v>62</v>
      </c>
      <c r="D37" s="83">
        <f t="shared" si="0"/>
        <v>10</v>
      </c>
      <c r="E37" s="101">
        <v>10</v>
      </c>
      <c r="F37" s="86" t="s">
        <v>50</v>
      </c>
    </row>
    <row r="38" s="73" customFormat="true" ht="22.5" spans="1:6">
      <c r="A38" s="84"/>
      <c r="B38" s="92"/>
      <c r="C38" s="86" t="s">
        <v>63</v>
      </c>
      <c r="D38" s="83">
        <f t="shared" si="0"/>
        <v>10</v>
      </c>
      <c r="E38" s="101">
        <v>10</v>
      </c>
      <c r="F38" s="86" t="s">
        <v>23</v>
      </c>
    </row>
    <row r="39" s="73" customFormat="true" spans="1:6">
      <c r="A39" s="88" t="s">
        <v>64</v>
      </c>
      <c r="B39" s="93" t="s">
        <v>65</v>
      </c>
      <c r="C39" s="94"/>
      <c r="D39" s="83">
        <f t="shared" si="0"/>
        <v>122</v>
      </c>
      <c r="E39" s="83">
        <f>SUM(E40:E48)</f>
        <v>122</v>
      </c>
      <c r="F39" s="102"/>
    </row>
    <row r="40" s="73" customFormat="true" ht="22.5" spans="1:6">
      <c r="A40" s="89"/>
      <c r="B40" s="90" t="s">
        <v>66</v>
      </c>
      <c r="C40" s="86" t="s">
        <v>67</v>
      </c>
      <c r="D40" s="83">
        <f t="shared" si="0"/>
        <v>50</v>
      </c>
      <c r="E40" s="101">
        <v>50</v>
      </c>
      <c r="F40" s="86" t="s">
        <v>29</v>
      </c>
    </row>
    <row r="41" s="73" customFormat="true" spans="1:6">
      <c r="A41" s="89"/>
      <c r="B41" s="95"/>
      <c r="C41" s="86" t="s">
        <v>68</v>
      </c>
      <c r="D41" s="83">
        <f t="shared" si="0"/>
        <v>8</v>
      </c>
      <c r="E41" s="101">
        <v>8</v>
      </c>
      <c r="F41" s="86" t="s">
        <v>31</v>
      </c>
    </row>
    <row r="42" s="73" customFormat="true" spans="1:6">
      <c r="A42" s="89"/>
      <c r="B42" s="90" t="s">
        <v>69</v>
      </c>
      <c r="C42" s="86" t="s">
        <v>70</v>
      </c>
      <c r="D42" s="83">
        <f t="shared" si="0"/>
        <v>8</v>
      </c>
      <c r="E42" s="101">
        <v>8</v>
      </c>
      <c r="F42" s="86" t="s">
        <v>31</v>
      </c>
    </row>
    <row r="43" s="73" customFormat="true" spans="1:6">
      <c r="A43" s="89"/>
      <c r="B43" s="95"/>
      <c r="C43" s="86" t="s">
        <v>71</v>
      </c>
      <c r="D43" s="83">
        <f t="shared" si="0"/>
        <v>10</v>
      </c>
      <c r="E43" s="101">
        <v>10</v>
      </c>
      <c r="F43" s="86" t="s">
        <v>15</v>
      </c>
    </row>
    <row r="44" s="73" customFormat="true" spans="1:6">
      <c r="A44" s="89"/>
      <c r="B44" s="90" t="s">
        <v>72</v>
      </c>
      <c r="C44" s="86" t="s">
        <v>73</v>
      </c>
      <c r="D44" s="83">
        <f t="shared" si="0"/>
        <v>8</v>
      </c>
      <c r="E44" s="101">
        <v>8</v>
      </c>
      <c r="F44" s="86" t="s">
        <v>31</v>
      </c>
    </row>
    <row r="45" s="73" customFormat="true" ht="22.5" spans="1:6">
      <c r="A45" s="89"/>
      <c r="B45" s="91"/>
      <c r="C45" s="86" t="s">
        <v>74</v>
      </c>
      <c r="D45" s="83">
        <f t="shared" si="0"/>
        <v>10</v>
      </c>
      <c r="E45" s="101">
        <v>10</v>
      </c>
      <c r="F45" s="86" t="s">
        <v>50</v>
      </c>
    </row>
    <row r="46" s="73" customFormat="true" ht="22.5" spans="1:6">
      <c r="A46" s="89"/>
      <c r="B46" s="95"/>
      <c r="C46" s="86" t="s">
        <v>75</v>
      </c>
      <c r="D46" s="83">
        <f t="shared" si="0"/>
        <v>10</v>
      </c>
      <c r="E46" s="101">
        <v>10</v>
      </c>
      <c r="F46" s="86" t="s">
        <v>23</v>
      </c>
    </row>
    <row r="47" s="73" customFormat="true" spans="1:6">
      <c r="A47" s="89"/>
      <c r="B47" s="87" t="s">
        <v>76</v>
      </c>
      <c r="C47" s="86" t="s">
        <v>77</v>
      </c>
      <c r="D47" s="83">
        <f t="shared" si="0"/>
        <v>8</v>
      </c>
      <c r="E47" s="101">
        <v>8</v>
      </c>
      <c r="F47" s="86" t="s">
        <v>31</v>
      </c>
    </row>
    <row r="48" s="73" customFormat="true" ht="22.5" spans="1:6">
      <c r="A48" s="89"/>
      <c r="B48" s="87" t="s">
        <v>78</v>
      </c>
      <c r="C48" s="86" t="s">
        <v>79</v>
      </c>
      <c r="D48" s="83">
        <f t="shared" si="0"/>
        <v>10</v>
      </c>
      <c r="E48" s="101">
        <v>10</v>
      </c>
      <c r="F48" s="86" t="s">
        <v>35</v>
      </c>
    </row>
    <row r="49" s="73" customFormat="true" spans="1:6">
      <c r="A49" s="88" t="s">
        <v>80</v>
      </c>
      <c r="B49" s="93" t="s">
        <v>81</v>
      </c>
      <c r="C49" s="94"/>
      <c r="D49" s="83">
        <f t="shared" si="0"/>
        <v>116</v>
      </c>
      <c r="E49" s="83">
        <f>SUM(E50:E57)</f>
        <v>116</v>
      </c>
      <c r="F49" s="102"/>
    </row>
    <row r="50" s="73" customFormat="true" spans="1:6">
      <c r="A50" s="89"/>
      <c r="B50" s="90" t="s">
        <v>82</v>
      </c>
      <c r="C50" s="86" t="s">
        <v>83</v>
      </c>
      <c r="D50" s="83">
        <f t="shared" si="0"/>
        <v>10</v>
      </c>
      <c r="E50" s="101">
        <v>10</v>
      </c>
      <c r="F50" s="86" t="s">
        <v>15</v>
      </c>
    </row>
    <row r="51" s="73" customFormat="true" ht="22.5" spans="1:6">
      <c r="A51" s="89"/>
      <c r="B51" s="95"/>
      <c r="C51" s="86" t="s">
        <v>84</v>
      </c>
      <c r="D51" s="83">
        <f t="shared" si="0"/>
        <v>10</v>
      </c>
      <c r="E51" s="101">
        <v>10</v>
      </c>
      <c r="F51" s="86" t="s">
        <v>35</v>
      </c>
    </row>
    <row r="52" s="73" customFormat="true" ht="22.5" spans="1:6">
      <c r="A52" s="89"/>
      <c r="B52" s="87" t="s">
        <v>85</v>
      </c>
      <c r="C52" s="86" t="s">
        <v>86</v>
      </c>
      <c r="D52" s="83">
        <f t="shared" si="0"/>
        <v>50</v>
      </c>
      <c r="E52" s="101">
        <v>50</v>
      </c>
      <c r="F52" s="86" t="s">
        <v>29</v>
      </c>
    </row>
    <row r="53" s="73" customFormat="true" spans="1:6">
      <c r="A53" s="89"/>
      <c r="B53" s="90" t="s">
        <v>87</v>
      </c>
      <c r="C53" s="86" t="s">
        <v>88</v>
      </c>
      <c r="D53" s="83">
        <f t="shared" si="0"/>
        <v>8</v>
      </c>
      <c r="E53" s="101">
        <v>8</v>
      </c>
      <c r="F53" s="86" t="s">
        <v>31</v>
      </c>
    </row>
    <row r="54" s="73" customFormat="true" ht="22.5" spans="1:6">
      <c r="A54" s="89"/>
      <c r="B54" s="95"/>
      <c r="C54" s="86" t="s">
        <v>89</v>
      </c>
      <c r="D54" s="83">
        <f t="shared" si="0"/>
        <v>10</v>
      </c>
      <c r="E54" s="101">
        <v>10</v>
      </c>
      <c r="F54" s="86" t="s">
        <v>23</v>
      </c>
    </row>
    <row r="55" s="73" customFormat="true" spans="1:6">
      <c r="A55" s="89"/>
      <c r="B55" s="87" t="s">
        <v>90</v>
      </c>
      <c r="C55" s="86" t="s">
        <v>91</v>
      </c>
      <c r="D55" s="83">
        <f t="shared" si="0"/>
        <v>8</v>
      </c>
      <c r="E55" s="101">
        <v>8</v>
      </c>
      <c r="F55" s="86" t="s">
        <v>31</v>
      </c>
    </row>
    <row r="56" s="73" customFormat="true" ht="22.5" spans="1:6">
      <c r="A56" s="89"/>
      <c r="B56" s="87" t="s">
        <v>92</v>
      </c>
      <c r="C56" s="86" t="s">
        <v>93</v>
      </c>
      <c r="D56" s="83">
        <f t="shared" si="0"/>
        <v>10</v>
      </c>
      <c r="E56" s="87">
        <v>10</v>
      </c>
      <c r="F56" s="102" t="s">
        <v>50</v>
      </c>
    </row>
    <row r="57" s="73" customFormat="true" ht="22.5" spans="1:6">
      <c r="A57" s="89"/>
      <c r="B57" s="87" t="s">
        <v>94</v>
      </c>
      <c r="C57" s="86" t="s">
        <v>95</v>
      </c>
      <c r="D57" s="83">
        <f t="shared" si="0"/>
        <v>10</v>
      </c>
      <c r="E57" s="87">
        <v>10</v>
      </c>
      <c r="F57" s="102" t="s">
        <v>23</v>
      </c>
    </row>
    <row r="58" s="73" customFormat="true" spans="1:6">
      <c r="A58" s="88" t="s">
        <v>96</v>
      </c>
      <c r="B58" s="87" t="s">
        <v>97</v>
      </c>
      <c r="C58" s="87"/>
      <c r="D58" s="83">
        <f t="shared" si="0"/>
        <v>106</v>
      </c>
      <c r="E58" s="83">
        <f>SUM(E59:E65)</f>
        <v>106</v>
      </c>
      <c r="F58" s="102"/>
    </row>
    <row r="59" s="73" customFormat="true" spans="1:6">
      <c r="A59" s="89"/>
      <c r="B59" s="90" t="s">
        <v>98</v>
      </c>
      <c r="C59" s="86" t="s">
        <v>99</v>
      </c>
      <c r="D59" s="83">
        <f t="shared" si="0"/>
        <v>8</v>
      </c>
      <c r="E59" s="101">
        <v>8</v>
      </c>
      <c r="F59" s="86" t="s">
        <v>31</v>
      </c>
    </row>
    <row r="60" s="73" customFormat="true" spans="1:6">
      <c r="A60" s="89"/>
      <c r="B60" s="91"/>
      <c r="C60" s="86" t="s">
        <v>100</v>
      </c>
      <c r="D60" s="83">
        <f t="shared" si="0"/>
        <v>10</v>
      </c>
      <c r="E60" s="101">
        <v>10</v>
      </c>
      <c r="F60" s="86" t="s">
        <v>15</v>
      </c>
    </row>
    <row r="61" s="73" customFormat="true" ht="22.5" spans="1:6">
      <c r="A61" s="89"/>
      <c r="B61" s="91"/>
      <c r="C61" s="96" t="s">
        <v>101</v>
      </c>
      <c r="D61" s="83">
        <f t="shared" si="0"/>
        <v>10</v>
      </c>
      <c r="E61" s="101">
        <v>10</v>
      </c>
      <c r="F61" s="86" t="s">
        <v>50</v>
      </c>
    </row>
    <row r="62" s="73" customFormat="true" ht="22.5" spans="1:6">
      <c r="A62" s="89"/>
      <c r="B62" s="91"/>
      <c r="C62" s="86" t="s">
        <v>102</v>
      </c>
      <c r="D62" s="83">
        <f t="shared" si="0"/>
        <v>10</v>
      </c>
      <c r="E62" s="101">
        <v>10</v>
      </c>
      <c r="F62" s="86" t="s">
        <v>23</v>
      </c>
    </row>
    <row r="63" s="73" customFormat="true" ht="22.5" spans="1:6">
      <c r="A63" s="89"/>
      <c r="B63" s="87" t="s">
        <v>103</v>
      </c>
      <c r="C63" s="86" t="s">
        <v>104</v>
      </c>
      <c r="D63" s="83">
        <f t="shared" si="0"/>
        <v>50</v>
      </c>
      <c r="E63" s="101">
        <v>50</v>
      </c>
      <c r="F63" s="86" t="s">
        <v>29</v>
      </c>
    </row>
    <row r="64" s="73" customFormat="true" spans="1:6">
      <c r="A64" s="89"/>
      <c r="B64" s="87" t="s">
        <v>105</v>
      </c>
      <c r="C64" s="86" t="s">
        <v>106</v>
      </c>
      <c r="D64" s="83">
        <f t="shared" si="0"/>
        <v>8</v>
      </c>
      <c r="E64" s="87">
        <v>8</v>
      </c>
      <c r="F64" s="102" t="s">
        <v>31</v>
      </c>
    </row>
    <row r="65" s="73" customFormat="true" ht="22.5" spans="1:6">
      <c r="A65" s="92"/>
      <c r="B65" s="87" t="s">
        <v>107</v>
      </c>
      <c r="C65" s="86" t="s">
        <v>108</v>
      </c>
      <c r="D65" s="83">
        <f t="shared" si="0"/>
        <v>10</v>
      </c>
      <c r="E65" s="101">
        <v>10</v>
      </c>
      <c r="F65" s="86" t="s">
        <v>35</v>
      </c>
    </row>
    <row r="66" s="73" customFormat="true" spans="1:6">
      <c r="A66" s="88" t="s">
        <v>109</v>
      </c>
      <c r="B66" s="87" t="s">
        <v>110</v>
      </c>
      <c r="C66" s="87"/>
      <c r="D66" s="83">
        <f t="shared" si="0"/>
        <v>114</v>
      </c>
      <c r="E66" s="83">
        <f>SUM(E67:E74)</f>
        <v>114</v>
      </c>
      <c r="F66" s="102"/>
    </row>
    <row r="67" s="73" customFormat="true" spans="1:6">
      <c r="A67" s="89"/>
      <c r="B67" s="90" t="s">
        <v>111</v>
      </c>
      <c r="C67" s="86" t="s">
        <v>112</v>
      </c>
      <c r="D67" s="83">
        <f t="shared" si="0"/>
        <v>8</v>
      </c>
      <c r="E67" s="101">
        <v>8</v>
      </c>
      <c r="F67" s="86" t="s">
        <v>31</v>
      </c>
    </row>
    <row r="68" s="73" customFormat="true" spans="1:6">
      <c r="A68" s="89"/>
      <c r="B68" s="91"/>
      <c r="C68" s="86" t="s">
        <v>113</v>
      </c>
      <c r="D68" s="83">
        <f t="shared" si="0"/>
        <v>10</v>
      </c>
      <c r="E68" s="101">
        <v>10</v>
      </c>
      <c r="F68" s="86" t="s">
        <v>15</v>
      </c>
    </row>
    <row r="69" s="73" customFormat="true" ht="22.5" spans="1:6">
      <c r="A69" s="89"/>
      <c r="B69" s="95"/>
      <c r="C69" s="86" t="s">
        <v>114</v>
      </c>
      <c r="D69" s="83">
        <f t="shared" si="0"/>
        <v>10</v>
      </c>
      <c r="E69" s="101">
        <v>10</v>
      </c>
      <c r="F69" s="86" t="s">
        <v>23</v>
      </c>
    </row>
    <row r="70" s="73" customFormat="true" ht="22.5" spans="1:6">
      <c r="A70" s="89"/>
      <c r="B70" s="87" t="s">
        <v>115</v>
      </c>
      <c r="C70" s="86" t="s">
        <v>116</v>
      </c>
      <c r="D70" s="83">
        <f t="shared" si="0"/>
        <v>50</v>
      </c>
      <c r="E70" s="101">
        <v>50</v>
      </c>
      <c r="F70" s="86" t="s">
        <v>29</v>
      </c>
    </row>
    <row r="71" s="73" customFormat="true" spans="1:6">
      <c r="A71" s="89"/>
      <c r="B71" s="87" t="s">
        <v>117</v>
      </c>
      <c r="C71" s="86" t="s">
        <v>118</v>
      </c>
      <c r="D71" s="83">
        <f t="shared" si="0"/>
        <v>8</v>
      </c>
      <c r="E71" s="101">
        <v>8</v>
      </c>
      <c r="F71" s="86" t="s">
        <v>31</v>
      </c>
    </row>
    <row r="72" s="73" customFormat="true" spans="1:6">
      <c r="A72" s="89"/>
      <c r="B72" s="87" t="s">
        <v>119</v>
      </c>
      <c r="C72" s="86" t="s">
        <v>120</v>
      </c>
      <c r="D72" s="83">
        <f t="shared" si="0"/>
        <v>8</v>
      </c>
      <c r="E72" s="101">
        <v>8</v>
      </c>
      <c r="F72" s="86" t="s">
        <v>31</v>
      </c>
    </row>
    <row r="73" s="73" customFormat="true" ht="22.5" spans="1:6">
      <c r="A73" s="89"/>
      <c r="B73" s="90" t="s">
        <v>121</v>
      </c>
      <c r="C73" s="96" t="s">
        <v>122</v>
      </c>
      <c r="D73" s="83">
        <f t="shared" si="0"/>
        <v>10</v>
      </c>
      <c r="E73" s="101">
        <v>10</v>
      </c>
      <c r="F73" s="86" t="s">
        <v>50</v>
      </c>
    </row>
    <row r="74" s="73" customFormat="true" ht="22.5" spans="1:6">
      <c r="A74" s="92"/>
      <c r="B74" s="95"/>
      <c r="C74" s="86" t="s">
        <v>123</v>
      </c>
      <c r="D74" s="83">
        <f t="shared" si="0"/>
        <v>10</v>
      </c>
      <c r="E74" s="101">
        <v>10</v>
      </c>
      <c r="F74" s="86" t="s">
        <v>35</v>
      </c>
    </row>
    <row r="75" s="73" customFormat="true" spans="1:6">
      <c r="A75" s="88" t="s">
        <v>124</v>
      </c>
      <c r="B75" s="87" t="s">
        <v>125</v>
      </c>
      <c r="C75" s="87"/>
      <c r="D75" s="83">
        <f t="shared" si="0"/>
        <v>98</v>
      </c>
      <c r="E75" s="83">
        <f>SUM(E76:E81)</f>
        <v>98</v>
      </c>
      <c r="F75" s="102"/>
    </row>
    <row r="76" s="73" customFormat="true" ht="22.5" spans="1:6">
      <c r="A76" s="89"/>
      <c r="B76" s="90" t="s">
        <v>126</v>
      </c>
      <c r="C76" s="86" t="s">
        <v>127</v>
      </c>
      <c r="D76" s="83">
        <f t="shared" si="0"/>
        <v>50</v>
      </c>
      <c r="E76" s="87">
        <v>50</v>
      </c>
      <c r="F76" s="102" t="s">
        <v>29</v>
      </c>
    </row>
    <row r="77" s="73" customFormat="true" spans="1:6">
      <c r="A77" s="89"/>
      <c r="B77" s="91"/>
      <c r="C77" s="86" t="s">
        <v>128</v>
      </c>
      <c r="D77" s="83">
        <f t="shared" si="0"/>
        <v>8</v>
      </c>
      <c r="E77" s="101">
        <v>8</v>
      </c>
      <c r="F77" s="86" t="s">
        <v>31</v>
      </c>
    </row>
    <row r="78" s="73" customFormat="true" ht="22.5" spans="1:6">
      <c r="A78" s="89"/>
      <c r="B78" s="91"/>
      <c r="C78" s="86" t="s">
        <v>129</v>
      </c>
      <c r="D78" s="83">
        <f t="shared" si="0"/>
        <v>10</v>
      </c>
      <c r="E78" s="101">
        <v>10</v>
      </c>
      <c r="F78" s="86" t="s">
        <v>50</v>
      </c>
    </row>
    <row r="79" s="73" customFormat="true" ht="22.5" spans="1:6">
      <c r="A79" s="89"/>
      <c r="B79" s="91"/>
      <c r="C79" s="86" t="s">
        <v>130</v>
      </c>
      <c r="D79" s="83">
        <f t="shared" si="0"/>
        <v>10</v>
      </c>
      <c r="E79" s="101">
        <v>10</v>
      </c>
      <c r="F79" s="86" t="s">
        <v>35</v>
      </c>
    </row>
    <row r="80" s="73" customFormat="true" ht="22.5" spans="1:6">
      <c r="A80" s="89"/>
      <c r="B80" s="95"/>
      <c r="C80" s="86" t="s">
        <v>131</v>
      </c>
      <c r="D80" s="83">
        <f t="shared" ref="D80" si="2">E80</f>
        <v>10</v>
      </c>
      <c r="E80" s="101">
        <v>10</v>
      </c>
      <c r="F80" s="86" t="s">
        <v>23</v>
      </c>
    </row>
    <row r="81" s="73" customFormat="true" spans="1:6">
      <c r="A81" s="89"/>
      <c r="B81" s="87" t="s">
        <v>132</v>
      </c>
      <c r="C81" s="86" t="s">
        <v>133</v>
      </c>
      <c r="D81" s="83">
        <f t="shared" ref="D81:D130" si="3">E81</f>
        <v>10</v>
      </c>
      <c r="E81" s="101">
        <v>10</v>
      </c>
      <c r="F81" s="86" t="s">
        <v>15</v>
      </c>
    </row>
    <row r="82" s="73" customFormat="true" spans="1:6">
      <c r="A82" s="88" t="s">
        <v>134</v>
      </c>
      <c r="B82" s="87" t="s">
        <v>135</v>
      </c>
      <c r="C82" s="87"/>
      <c r="D82" s="83">
        <f t="shared" si="3"/>
        <v>116</v>
      </c>
      <c r="E82" s="83">
        <f>SUM(E83:E90)</f>
        <v>116</v>
      </c>
      <c r="F82" s="102"/>
    </row>
    <row r="83" s="73" customFormat="true" spans="1:6">
      <c r="A83" s="89"/>
      <c r="B83" s="90" t="s">
        <v>136</v>
      </c>
      <c r="C83" s="86" t="s">
        <v>137</v>
      </c>
      <c r="D83" s="83">
        <f t="shared" si="3"/>
        <v>10</v>
      </c>
      <c r="E83" s="101">
        <v>10</v>
      </c>
      <c r="F83" s="86" t="s">
        <v>15</v>
      </c>
    </row>
    <row r="84" s="73" customFormat="true" ht="22.5" spans="1:6">
      <c r="A84" s="89"/>
      <c r="B84" s="91"/>
      <c r="C84" s="86" t="s">
        <v>138</v>
      </c>
      <c r="D84" s="83">
        <f t="shared" si="3"/>
        <v>10</v>
      </c>
      <c r="E84" s="101">
        <v>10</v>
      </c>
      <c r="F84" s="86" t="s">
        <v>50</v>
      </c>
    </row>
    <row r="85" s="73" customFormat="true" ht="22.5" spans="1:6">
      <c r="A85" s="89"/>
      <c r="B85" s="91"/>
      <c r="C85" s="86" t="s">
        <v>139</v>
      </c>
      <c r="D85" s="83">
        <f t="shared" si="3"/>
        <v>10</v>
      </c>
      <c r="E85" s="101">
        <v>10</v>
      </c>
      <c r="F85" s="86" t="s">
        <v>35</v>
      </c>
    </row>
    <row r="86" s="73" customFormat="true" ht="22.5" spans="1:6">
      <c r="A86" s="89"/>
      <c r="B86" s="95"/>
      <c r="C86" s="86" t="s">
        <v>140</v>
      </c>
      <c r="D86" s="83">
        <f t="shared" si="3"/>
        <v>10</v>
      </c>
      <c r="E86" s="101">
        <v>10</v>
      </c>
      <c r="F86" s="86" t="s">
        <v>23</v>
      </c>
    </row>
    <row r="87" s="73" customFormat="true" ht="22.5" spans="1:6">
      <c r="A87" s="89"/>
      <c r="B87" s="87" t="s">
        <v>141</v>
      </c>
      <c r="C87" s="86" t="s">
        <v>142</v>
      </c>
      <c r="D87" s="83">
        <f t="shared" ref="D87:D90" si="4">E87</f>
        <v>50</v>
      </c>
      <c r="E87" s="101">
        <v>50</v>
      </c>
      <c r="F87" s="86" t="s">
        <v>29</v>
      </c>
    </row>
    <row r="88" s="73" customFormat="true" spans="1:6">
      <c r="A88" s="89"/>
      <c r="B88" s="87" t="s">
        <v>143</v>
      </c>
      <c r="C88" s="86" t="s">
        <v>144</v>
      </c>
      <c r="D88" s="83">
        <f t="shared" si="4"/>
        <v>8</v>
      </c>
      <c r="E88" s="101">
        <v>8</v>
      </c>
      <c r="F88" s="86" t="s">
        <v>31</v>
      </c>
    </row>
    <row r="89" s="73" customFormat="true" spans="1:6">
      <c r="A89" s="89"/>
      <c r="B89" s="90" t="s">
        <v>145</v>
      </c>
      <c r="C89" s="86" t="s">
        <v>146</v>
      </c>
      <c r="D89" s="83">
        <f t="shared" si="4"/>
        <v>8</v>
      </c>
      <c r="E89" s="101">
        <v>8</v>
      </c>
      <c r="F89" s="86" t="s">
        <v>31</v>
      </c>
    </row>
    <row r="90" s="73" customFormat="true" ht="22.5" spans="1:6">
      <c r="A90" s="89"/>
      <c r="B90" s="95"/>
      <c r="C90" s="86" t="s">
        <v>147</v>
      </c>
      <c r="D90" s="83">
        <f t="shared" si="4"/>
        <v>10</v>
      </c>
      <c r="E90" s="101">
        <v>10</v>
      </c>
      <c r="F90" s="86" t="s">
        <v>35</v>
      </c>
    </row>
    <row r="91" s="73" customFormat="true" spans="1:6">
      <c r="A91" s="103" t="s">
        <v>148</v>
      </c>
      <c r="B91" s="87" t="s">
        <v>149</v>
      </c>
      <c r="C91" s="87"/>
      <c r="D91" s="83">
        <f t="shared" si="3"/>
        <v>114</v>
      </c>
      <c r="E91" s="83">
        <f>SUM(E92:E99)</f>
        <v>114</v>
      </c>
      <c r="F91" s="102"/>
    </row>
    <row r="92" s="73" customFormat="true" spans="1:6">
      <c r="A92" s="104"/>
      <c r="B92" s="90" t="s">
        <v>150</v>
      </c>
      <c r="C92" s="86" t="s">
        <v>151</v>
      </c>
      <c r="D92" s="83">
        <f t="shared" si="3"/>
        <v>8</v>
      </c>
      <c r="E92" s="101">
        <v>8</v>
      </c>
      <c r="F92" s="86" t="s">
        <v>31</v>
      </c>
    </row>
    <row r="93" s="73" customFormat="true" spans="1:6">
      <c r="A93" s="104"/>
      <c r="B93" s="95"/>
      <c r="C93" s="86" t="s">
        <v>152</v>
      </c>
      <c r="D93" s="83">
        <f t="shared" si="3"/>
        <v>10</v>
      </c>
      <c r="E93" s="101">
        <v>10</v>
      </c>
      <c r="F93" s="86" t="s">
        <v>15</v>
      </c>
    </row>
    <row r="94" s="73" customFormat="true" ht="22.5" spans="1:6">
      <c r="A94" s="104"/>
      <c r="B94" s="90" t="s">
        <v>153</v>
      </c>
      <c r="C94" s="86" t="s">
        <v>154</v>
      </c>
      <c r="D94" s="83">
        <f t="shared" ref="D94" si="5">E94</f>
        <v>50</v>
      </c>
      <c r="E94" s="101">
        <v>50</v>
      </c>
      <c r="F94" s="86" t="s">
        <v>29</v>
      </c>
    </row>
    <row r="95" s="73" customFormat="true" spans="1:6">
      <c r="A95" s="104"/>
      <c r="B95" s="87" t="s">
        <v>155</v>
      </c>
      <c r="C95" s="86" t="s">
        <v>156</v>
      </c>
      <c r="D95" s="83">
        <f t="shared" si="3"/>
        <v>8</v>
      </c>
      <c r="E95" s="101">
        <v>8</v>
      </c>
      <c r="F95" s="86" t="s">
        <v>31</v>
      </c>
    </row>
    <row r="96" s="73" customFormat="true" spans="1:6">
      <c r="A96" s="104"/>
      <c r="B96" s="87" t="s">
        <v>157</v>
      </c>
      <c r="C96" s="86" t="s">
        <v>158</v>
      </c>
      <c r="D96" s="83">
        <f t="shared" si="3"/>
        <v>8</v>
      </c>
      <c r="E96" s="101">
        <v>8</v>
      </c>
      <c r="F96" s="86" t="s">
        <v>31</v>
      </c>
    </row>
    <row r="97" s="73" customFormat="true" ht="22.5" spans="1:6">
      <c r="A97" s="104"/>
      <c r="B97" s="87" t="s">
        <v>159</v>
      </c>
      <c r="C97" s="96" t="s">
        <v>160</v>
      </c>
      <c r="D97" s="83">
        <f t="shared" si="3"/>
        <v>10</v>
      </c>
      <c r="E97" s="101">
        <v>10</v>
      </c>
      <c r="F97" s="86" t="s">
        <v>50</v>
      </c>
    </row>
    <row r="98" s="73" customFormat="true" ht="22.5" spans="1:6">
      <c r="A98" s="104"/>
      <c r="B98" s="87" t="s">
        <v>161</v>
      </c>
      <c r="C98" s="86" t="s">
        <v>162</v>
      </c>
      <c r="D98" s="83">
        <f t="shared" si="3"/>
        <v>10</v>
      </c>
      <c r="E98" s="101">
        <v>10</v>
      </c>
      <c r="F98" s="86" t="s">
        <v>35</v>
      </c>
    </row>
    <row r="99" s="73" customFormat="true" ht="22.5" spans="1:6">
      <c r="A99" s="104"/>
      <c r="B99" s="87" t="s">
        <v>163</v>
      </c>
      <c r="C99" s="86" t="s">
        <v>164</v>
      </c>
      <c r="D99" s="83">
        <f t="shared" si="3"/>
        <v>10</v>
      </c>
      <c r="E99" s="101">
        <v>10</v>
      </c>
      <c r="F99" s="86" t="s">
        <v>23</v>
      </c>
    </row>
    <row r="100" s="73" customFormat="true" spans="1:6">
      <c r="A100" s="84" t="s">
        <v>165</v>
      </c>
      <c r="B100" s="87" t="s">
        <v>166</v>
      </c>
      <c r="C100" s="87"/>
      <c r="D100" s="83">
        <f t="shared" si="3"/>
        <v>106</v>
      </c>
      <c r="E100" s="83">
        <f>SUM(E101:E107)</f>
        <v>106</v>
      </c>
      <c r="F100" s="102"/>
    </row>
    <row r="101" s="73" customFormat="true" spans="1:6">
      <c r="A101" s="84"/>
      <c r="B101" s="90" t="s">
        <v>167</v>
      </c>
      <c r="C101" s="86" t="s">
        <v>168</v>
      </c>
      <c r="D101" s="83">
        <f t="shared" si="3"/>
        <v>10</v>
      </c>
      <c r="E101" s="101">
        <v>10</v>
      </c>
      <c r="F101" s="86" t="s">
        <v>15</v>
      </c>
    </row>
    <row r="102" s="73" customFormat="true" ht="22.5" spans="1:6">
      <c r="A102" s="84"/>
      <c r="B102" s="95"/>
      <c r="C102" s="86" t="s">
        <v>169</v>
      </c>
      <c r="D102" s="83">
        <f t="shared" si="3"/>
        <v>10</v>
      </c>
      <c r="E102" s="101">
        <v>10</v>
      </c>
      <c r="F102" s="86" t="s">
        <v>35</v>
      </c>
    </row>
    <row r="103" s="73" customFormat="true" ht="22.5" spans="1:6">
      <c r="A103" s="84"/>
      <c r="B103" s="87" t="s">
        <v>170</v>
      </c>
      <c r="C103" s="86" t="s">
        <v>171</v>
      </c>
      <c r="D103" s="83">
        <f t="shared" si="3"/>
        <v>50</v>
      </c>
      <c r="E103" s="101">
        <v>50</v>
      </c>
      <c r="F103" s="86" t="s">
        <v>29</v>
      </c>
    </row>
    <row r="104" s="73" customFormat="true" spans="1:6">
      <c r="A104" s="84"/>
      <c r="B104" s="87" t="s">
        <v>172</v>
      </c>
      <c r="C104" s="86" t="s">
        <v>173</v>
      </c>
      <c r="D104" s="83">
        <f t="shared" si="3"/>
        <v>8</v>
      </c>
      <c r="E104" s="101">
        <v>8</v>
      </c>
      <c r="F104" s="86" t="s">
        <v>31</v>
      </c>
    </row>
    <row r="105" s="73" customFormat="true" spans="1:6">
      <c r="A105" s="84"/>
      <c r="B105" s="87" t="s">
        <v>174</v>
      </c>
      <c r="C105" s="86" t="s">
        <v>175</v>
      </c>
      <c r="D105" s="83">
        <f t="shared" si="3"/>
        <v>8</v>
      </c>
      <c r="E105" s="101">
        <v>8</v>
      </c>
      <c r="F105" s="86" t="s">
        <v>31</v>
      </c>
    </row>
    <row r="106" s="73" customFormat="true" ht="22.5" spans="1:6">
      <c r="A106" s="84"/>
      <c r="B106" s="87" t="s">
        <v>176</v>
      </c>
      <c r="C106" s="96" t="s">
        <v>177</v>
      </c>
      <c r="D106" s="83">
        <f t="shared" si="3"/>
        <v>10</v>
      </c>
      <c r="E106" s="101">
        <v>10</v>
      </c>
      <c r="F106" s="86" t="s">
        <v>50</v>
      </c>
    </row>
    <row r="107" s="73" customFormat="true" ht="22.5" spans="1:6">
      <c r="A107" s="84"/>
      <c r="B107" s="87" t="s">
        <v>178</v>
      </c>
      <c r="C107" s="86" t="s">
        <v>179</v>
      </c>
      <c r="D107" s="83">
        <f t="shared" si="3"/>
        <v>10</v>
      </c>
      <c r="E107" s="101">
        <v>10</v>
      </c>
      <c r="F107" s="86" t="s">
        <v>23</v>
      </c>
    </row>
    <row r="108" s="73" customFormat="true" spans="1:6">
      <c r="A108" s="88" t="s">
        <v>180</v>
      </c>
      <c r="B108" s="87" t="s">
        <v>181</v>
      </c>
      <c r="C108" s="87"/>
      <c r="D108" s="83">
        <f t="shared" si="3"/>
        <v>98</v>
      </c>
      <c r="E108" s="83">
        <f>SUM(E109:E114)</f>
        <v>98</v>
      </c>
      <c r="F108" s="102"/>
    </row>
    <row r="109" s="73" customFormat="true" spans="1:6">
      <c r="A109" s="89"/>
      <c r="B109" s="90" t="s">
        <v>182</v>
      </c>
      <c r="C109" s="86" t="s">
        <v>183</v>
      </c>
      <c r="D109" s="83">
        <f t="shared" si="3"/>
        <v>10</v>
      </c>
      <c r="E109" s="101">
        <v>10</v>
      </c>
      <c r="F109" s="86" t="s">
        <v>15</v>
      </c>
    </row>
    <row r="110" s="73" customFormat="true" ht="22.5" spans="1:6">
      <c r="A110" s="89"/>
      <c r="B110" s="95"/>
      <c r="C110" s="86" t="s">
        <v>184</v>
      </c>
      <c r="D110" s="83">
        <f t="shared" si="3"/>
        <v>10</v>
      </c>
      <c r="E110" s="101">
        <v>10</v>
      </c>
      <c r="F110" s="86" t="s">
        <v>35</v>
      </c>
    </row>
    <row r="111" s="73" customFormat="true" ht="22.5" spans="1:6">
      <c r="A111" s="89"/>
      <c r="B111" s="87" t="s">
        <v>185</v>
      </c>
      <c r="C111" s="86" t="s">
        <v>186</v>
      </c>
      <c r="D111" s="83">
        <f t="shared" si="3"/>
        <v>50</v>
      </c>
      <c r="E111" s="101">
        <v>50</v>
      </c>
      <c r="F111" s="86" t="s">
        <v>29</v>
      </c>
    </row>
    <row r="112" s="73" customFormat="true" spans="1:6">
      <c r="A112" s="89"/>
      <c r="B112" s="90" t="s">
        <v>187</v>
      </c>
      <c r="C112" s="86" t="s">
        <v>188</v>
      </c>
      <c r="D112" s="83">
        <f t="shared" si="3"/>
        <v>8</v>
      </c>
      <c r="E112" s="101">
        <v>8</v>
      </c>
      <c r="F112" s="86" t="s">
        <v>31</v>
      </c>
    </row>
    <row r="113" s="73" customFormat="true" ht="22.5" spans="1:6">
      <c r="A113" s="89"/>
      <c r="B113" s="95"/>
      <c r="C113" s="96" t="s">
        <v>189</v>
      </c>
      <c r="D113" s="83">
        <f t="shared" si="3"/>
        <v>10</v>
      </c>
      <c r="E113" s="101">
        <v>10</v>
      </c>
      <c r="F113" s="86" t="s">
        <v>50</v>
      </c>
    </row>
    <row r="114" s="73" customFormat="true" ht="22.5" spans="1:6">
      <c r="A114" s="92"/>
      <c r="B114" s="87" t="s">
        <v>190</v>
      </c>
      <c r="C114" s="96" t="s">
        <v>191</v>
      </c>
      <c r="D114" s="83">
        <f t="shared" si="3"/>
        <v>10</v>
      </c>
      <c r="E114" s="101">
        <v>10</v>
      </c>
      <c r="F114" s="86" t="s">
        <v>23</v>
      </c>
    </row>
    <row r="115" s="73" customFormat="true" spans="1:6">
      <c r="A115" s="84" t="s">
        <v>192</v>
      </c>
      <c r="B115" s="87" t="s">
        <v>193</v>
      </c>
      <c r="C115" s="87"/>
      <c r="D115" s="83">
        <f t="shared" si="3"/>
        <v>122</v>
      </c>
      <c r="E115" s="83">
        <f>SUM(E116:E124)</f>
        <v>122</v>
      </c>
      <c r="F115" s="102"/>
    </row>
    <row r="116" s="73" customFormat="true" ht="22.5" spans="1:6">
      <c r="A116" s="84"/>
      <c r="B116" s="90" t="s">
        <v>194</v>
      </c>
      <c r="C116" s="86" t="s">
        <v>195</v>
      </c>
      <c r="D116" s="83">
        <f t="shared" si="3"/>
        <v>10</v>
      </c>
      <c r="E116" s="101">
        <v>10</v>
      </c>
      <c r="F116" s="86" t="s">
        <v>35</v>
      </c>
    </row>
    <row r="117" s="73" customFormat="true" spans="1:6">
      <c r="A117" s="84"/>
      <c r="B117" s="95"/>
      <c r="C117" s="86" t="s">
        <v>196</v>
      </c>
      <c r="D117" s="83">
        <f t="shared" si="3"/>
        <v>10</v>
      </c>
      <c r="E117" s="101">
        <v>10</v>
      </c>
      <c r="F117" s="86" t="s">
        <v>15</v>
      </c>
    </row>
    <row r="118" s="73" customFormat="true" ht="22.5" spans="1:6">
      <c r="A118" s="84"/>
      <c r="B118" s="87" t="s">
        <v>197</v>
      </c>
      <c r="C118" s="86" t="s">
        <v>198</v>
      </c>
      <c r="D118" s="83">
        <f t="shared" si="3"/>
        <v>50</v>
      </c>
      <c r="E118" s="101">
        <v>50</v>
      </c>
      <c r="F118" s="86" t="s">
        <v>29</v>
      </c>
    </row>
    <row r="119" s="73" customFormat="true" spans="1:6">
      <c r="A119" s="84"/>
      <c r="B119" s="87" t="s">
        <v>199</v>
      </c>
      <c r="C119" s="86" t="s">
        <v>200</v>
      </c>
      <c r="D119" s="83">
        <f t="shared" si="3"/>
        <v>8</v>
      </c>
      <c r="E119" s="101">
        <v>8</v>
      </c>
      <c r="F119" s="86" t="s">
        <v>31</v>
      </c>
    </row>
    <row r="120" s="73" customFormat="true" spans="1:6">
      <c r="A120" s="84"/>
      <c r="B120" s="87" t="s">
        <v>201</v>
      </c>
      <c r="C120" s="86" t="s">
        <v>202</v>
      </c>
      <c r="D120" s="83">
        <f t="shared" si="3"/>
        <v>8</v>
      </c>
      <c r="E120" s="101">
        <v>8</v>
      </c>
      <c r="F120" s="86" t="s">
        <v>31</v>
      </c>
    </row>
    <row r="121" s="73" customFormat="true" spans="1:6">
      <c r="A121" s="84"/>
      <c r="B121" s="87" t="s">
        <v>203</v>
      </c>
      <c r="C121" s="86" t="s">
        <v>204</v>
      </c>
      <c r="D121" s="83">
        <f t="shared" si="3"/>
        <v>8</v>
      </c>
      <c r="E121" s="101">
        <v>8</v>
      </c>
      <c r="F121" s="86" t="s">
        <v>31</v>
      </c>
    </row>
    <row r="122" s="73" customFormat="true" spans="1:6">
      <c r="A122" s="84"/>
      <c r="B122" s="87" t="s">
        <v>205</v>
      </c>
      <c r="C122" s="86" t="s">
        <v>206</v>
      </c>
      <c r="D122" s="83">
        <f t="shared" si="3"/>
        <v>8</v>
      </c>
      <c r="E122" s="101">
        <v>8</v>
      </c>
      <c r="F122" s="86" t="s">
        <v>31</v>
      </c>
    </row>
    <row r="123" s="73" customFormat="true" ht="22.5" spans="1:6">
      <c r="A123" s="84"/>
      <c r="B123" s="87" t="s">
        <v>207</v>
      </c>
      <c r="C123" s="86" t="s">
        <v>208</v>
      </c>
      <c r="D123" s="83">
        <f t="shared" si="3"/>
        <v>10</v>
      </c>
      <c r="E123" s="101">
        <v>10</v>
      </c>
      <c r="F123" s="86" t="s">
        <v>50</v>
      </c>
    </row>
    <row r="124" s="73" customFormat="true" ht="22.5" spans="1:6">
      <c r="A124" s="84"/>
      <c r="B124" s="87" t="s">
        <v>209</v>
      </c>
      <c r="C124" s="86" t="s">
        <v>210</v>
      </c>
      <c r="D124" s="83">
        <f t="shared" si="3"/>
        <v>10</v>
      </c>
      <c r="E124" s="101">
        <v>10</v>
      </c>
      <c r="F124" s="86" t="s">
        <v>23</v>
      </c>
    </row>
    <row r="125" s="73" customFormat="true" spans="1:6">
      <c r="A125" s="84" t="s">
        <v>211</v>
      </c>
      <c r="B125" s="87" t="s">
        <v>212</v>
      </c>
      <c r="C125" s="87"/>
      <c r="D125" s="83">
        <f t="shared" si="3"/>
        <v>88</v>
      </c>
      <c r="E125" s="83">
        <f>SUM(E126:E130)</f>
        <v>88</v>
      </c>
      <c r="F125" s="102"/>
    </row>
    <row r="126" s="73" customFormat="true" ht="22.5" spans="1:6">
      <c r="A126" s="84"/>
      <c r="B126" s="87" t="s">
        <v>213</v>
      </c>
      <c r="C126" s="86" t="s">
        <v>214</v>
      </c>
      <c r="D126" s="83">
        <f t="shared" si="3"/>
        <v>10</v>
      </c>
      <c r="E126" s="101">
        <v>10</v>
      </c>
      <c r="F126" s="86" t="s">
        <v>15</v>
      </c>
    </row>
    <row r="127" s="73" customFormat="true" ht="22.5" spans="1:6">
      <c r="A127" s="84"/>
      <c r="B127" s="90" t="s">
        <v>215</v>
      </c>
      <c r="C127" s="86" t="s">
        <v>216</v>
      </c>
      <c r="D127" s="83">
        <f t="shared" si="3"/>
        <v>50</v>
      </c>
      <c r="E127" s="101">
        <v>50</v>
      </c>
      <c r="F127" s="86" t="s">
        <v>29</v>
      </c>
    </row>
    <row r="128" s="73" customFormat="true" spans="1:6">
      <c r="A128" s="84"/>
      <c r="B128" s="87" t="s">
        <v>217</v>
      </c>
      <c r="C128" s="86" t="s">
        <v>218</v>
      </c>
      <c r="D128" s="83">
        <f t="shared" si="3"/>
        <v>8</v>
      </c>
      <c r="E128" s="101">
        <v>8</v>
      </c>
      <c r="F128" s="86" t="s">
        <v>31</v>
      </c>
    </row>
    <row r="129" s="73" customFormat="true" ht="22.5" spans="1:6">
      <c r="A129" s="84"/>
      <c r="B129" s="87" t="s">
        <v>219</v>
      </c>
      <c r="C129" s="86" t="s">
        <v>220</v>
      </c>
      <c r="D129" s="83">
        <f t="shared" si="3"/>
        <v>10</v>
      </c>
      <c r="E129" s="101">
        <v>10</v>
      </c>
      <c r="F129" s="86" t="s">
        <v>50</v>
      </c>
    </row>
    <row r="130" s="73" customFormat="true" ht="22.5" spans="1:6">
      <c r="A130" s="84"/>
      <c r="B130" s="87" t="s">
        <v>221</v>
      </c>
      <c r="C130" s="86" t="s">
        <v>222</v>
      </c>
      <c r="D130" s="83">
        <f t="shared" si="3"/>
        <v>10</v>
      </c>
      <c r="E130" s="101">
        <v>10</v>
      </c>
      <c r="F130" s="86" t="s">
        <v>35</v>
      </c>
    </row>
  </sheetData>
  <protectedRanges>
    <protectedRange password="CCAF" sqref="B14:C14 B5:C6" name="区域1"/>
  </protectedRanges>
  <mergeCells count="59">
    <mergeCell ref="A2:F2"/>
    <mergeCell ref="A3:F3"/>
    <mergeCell ref="A5:C5"/>
    <mergeCell ref="A6:C6"/>
    <mergeCell ref="B7:C7"/>
    <mergeCell ref="B12:C12"/>
    <mergeCell ref="B13:C13"/>
    <mergeCell ref="A14:C14"/>
    <mergeCell ref="B15:C15"/>
    <mergeCell ref="B25:C25"/>
    <mergeCell ref="B32:C32"/>
    <mergeCell ref="B39:C39"/>
    <mergeCell ref="B49:C49"/>
    <mergeCell ref="B58:C58"/>
    <mergeCell ref="B66:C66"/>
    <mergeCell ref="B75:C75"/>
    <mergeCell ref="B82:C82"/>
    <mergeCell ref="B91:C91"/>
    <mergeCell ref="B100:C100"/>
    <mergeCell ref="B108:C108"/>
    <mergeCell ref="B115:C115"/>
    <mergeCell ref="B125:C125"/>
    <mergeCell ref="A7:A11"/>
    <mergeCell ref="A15:A24"/>
    <mergeCell ref="A25:A31"/>
    <mergeCell ref="A32:A38"/>
    <mergeCell ref="A39:A48"/>
    <mergeCell ref="A49:A57"/>
    <mergeCell ref="A58:A65"/>
    <mergeCell ref="A66:A74"/>
    <mergeCell ref="A75:A81"/>
    <mergeCell ref="A82:A90"/>
    <mergeCell ref="A91:A99"/>
    <mergeCell ref="A100:A107"/>
    <mergeCell ref="A108:A114"/>
    <mergeCell ref="A115:A124"/>
    <mergeCell ref="A125:A130"/>
    <mergeCell ref="B8:B11"/>
    <mergeCell ref="B16:B23"/>
    <mergeCell ref="B26:B28"/>
    <mergeCell ref="B33:B35"/>
    <mergeCell ref="B37:B38"/>
    <mergeCell ref="B40:B41"/>
    <mergeCell ref="B42:B43"/>
    <mergeCell ref="B44:B46"/>
    <mergeCell ref="B50:B51"/>
    <mergeCell ref="B53:B54"/>
    <mergeCell ref="B59:B60"/>
    <mergeCell ref="B67:B69"/>
    <mergeCell ref="B73:B74"/>
    <mergeCell ref="B76:B80"/>
    <mergeCell ref="B83:B86"/>
    <mergeCell ref="B89:B90"/>
    <mergeCell ref="B92:B93"/>
    <mergeCell ref="B101:B102"/>
    <mergeCell ref="B109:B110"/>
    <mergeCell ref="B112:B113"/>
    <mergeCell ref="B116:B117"/>
    <mergeCell ref="C19:C20"/>
  </mergeCells>
  <printOptions horizontalCentered="true"/>
  <pageMargins left="0.25" right="0.25" top="0.75" bottom="0.75" header="0.3" footer="0.3"/>
  <pageSetup paperSize="9" scale="77" fitToHeight="0" orientation="landscape"/>
  <headerFooter/>
  <rowBreaks count="4" manualBreakCount="4">
    <brk id="24" max="16383" man="1"/>
    <brk id="48" max="16383" man="1"/>
    <brk id="74" max="16383" man="1"/>
    <brk id="99" max="16383" man="1"/>
  </rowBreaks>
  <ignoredErrors>
    <ignoredError sqref="E7" formulaRange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19"/>
  <sheetViews>
    <sheetView tabSelected="1" zoomScale="110" zoomScaleNormal="110" workbookViewId="0">
      <selection activeCell="A2" sqref="A2:M2"/>
    </sheetView>
  </sheetViews>
  <sheetFormatPr defaultColWidth="7.10833333333333" defaultRowHeight="14.25"/>
  <cols>
    <col min="1" max="1" width="11.4416666666667" style="8" customWidth="true"/>
    <col min="2" max="2" width="14.4416666666667" style="8" customWidth="true"/>
    <col min="3" max="3" width="32.4416666666667" style="8" customWidth="true"/>
    <col min="4" max="4" width="17.1083333333333" style="9" customWidth="true"/>
    <col min="5" max="6" width="12.3333333333333" style="8" customWidth="true"/>
    <col min="7" max="7" width="12.775" style="8" customWidth="true"/>
    <col min="8" max="8" width="12.8833333333333" style="8" customWidth="true"/>
    <col min="9" max="9" width="10.4416666666667" style="8" customWidth="true"/>
    <col min="10" max="10" width="15" style="8" customWidth="true"/>
    <col min="11" max="11" width="12.4416666666667" style="8" customWidth="true"/>
    <col min="12" max="12" width="9.44166666666667" style="8" customWidth="true"/>
    <col min="13" max="13" width="26.1083333333333" style="8" customWidth="true"/>
    <col min="14" max="14" width="29" style="10" customWidth="true"/>
    <col min="15" max="16384" width="7.10833333333333" style="11"/>
  </cols>
  <sheetData>
    <row r="1" s="1" customFormat="true" spans="1:14">
      <c r="A1" s="12" t="s">
        <v>0</v>
      </c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46"/>
    </row>
    <row r="2" s="1" customFormat="true" ht="29.25" spans="1:14">
      <c r="A2" s="13" t="s">
        <v>223</v>
      </c>
      <c r="B2" s="13"/>
      <c r="C2" s="13"/>
      <c r="D2" s="14"/>
      <c r="E2" s="13"/>
      <c r="F2" s="13"/>
      <c r="G2" s="13"/>
      <c r="H2" s="13"/>
      <c r="I2" s="13"/>
      <c r="J2" s="13"/>
      <c r="K2" s="13"/>
      <c r="L2" s="13"/>
      <c r="M2" s="13"/>
      <c r="N2" s="46"/>
    </row>
    <row r="3" s="2" customFormat="true" ht="27.6" customHeight="true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47"/>
    </row>
    <row r="4" s="3" customFormat="true" ht="45.6" customHeight="true" spans="1:13">
      <c r="A4" s="16" t="s">
        <v>224</v>
      </c>
      <c r="B4" s="16" t="s">
        <v>4</v>
      </c>
      <c r="C4" s="16" t="s">
        <v>225</v>
      </c>
      <c r="D4" s="16" t="s">
        <v>226</v>
      </c>
      <c r="E4" s="16" t="s">
        <v>7</v>
      </c>
      <c r="F4" s="16" t="s">
        <v>227</v>
      </c>
      <c r="G4" s="37" t="s">
        <v>228</v>
      </c>
      <c r="H4" s="16" t="s">
        <v>229</v>
      </c>
      <c r="I4" s="16" t="s">
        <v>230</v>
      </c>
      <c r="J4" s="16" t="s">
        <v>231</v>
      </c>
      <c r="K4" s="16" t="s">
        <v>232</v>
      </c>
      <c r="L4" s="16" t="s">
        <v>233</v>
      </c>
      <c r="M4" s="16" t="s">
        <v>8</v>
      </c>
    </row>
    <row r="5" s="4" customFormat="true" ht="27.9" customHeight="true" spans="1:14">
      <c r="A5" s="17" t="s">
        <v>24</v>
      </c>
      <c r="B5" s="17"/>
      <c r="C5" s="18"/>
      <c r="D5" s="19">
        <f>E5+F5</f>
        <v>1271</v>
      </c>
      <c r="E5" s="38">
        <f>E6+E38+E51+E66+E78+E93+E105+E122+E132+E150+E163+E178+E193+E209</f>
        <v>1271</v>
      </c>
      <c r="F5" s="39">
        <f>F6+F38+F51+F66+F78+F93+F105+F122+F132+F150+F163+F178+F193+F209</f>
        <v>0</v>
      </c>
      <c r="G5" s="17"/>
      <c r="H5" s="17"/>
      <c r="I5" s="17"/>
      <c r="J5" s="17"/>
      <c r="K5" s="17"/>
      <c r="L5" s="17"/>
      <c r="M5" s="21"/>
      <c r="N5" s="48"/>
    </row>
    <row r="6" s="5" customFormat="true" ht="27.9" customHeight="true" spans="1:14">
      <c r="A6" s="20" t="s">
        <v>25</v>
      </c>
      <c r="B6" s="21" t="s">
        <v>26</v>
      </c>
      <c r="C6" s="22"/>
      <c r="D6" s="20">
        <f>E6+F6</f>
        <v>171</v>
      </c>
      <c r="E6" s="38">
        <f>SUM(E7,E17,E20,E24,E25,E26,E30,E33,E36:E37)</f>
        <v>171</v>
      </c>
      <c r="F6" s="17"/>
      <c r="G6" s="17"/>
      <c r="H6" s="17"/>
      <c r="I6" s="17"/>
      <c r="J6" s="17"/>
      <c r="K6" s="17"/>
      <c r="L6" s="17"/>
      <c r="M6" s="32"/>
      <c r="N6" s="49"/>
    </row>
    <row r="7" s="5" customFormat="true" ht="27.9" customHeight="true" spans="1:14">
      <c r="A7" s="20"/>
      <c r="B7" s="23" t="s">
        <v>234</v>
      </c>
      <c r="C7" s="24" t="s">
        <v>235</v>
      </c>
      <c r="D7" s="17">
        <f>SUM(E7:F7)</f>
        <v>47</v>
      </c>
      <c r="E7" s="38">
        <f>SUM(E8:E16)</f>
        <v>47</v>
      </c>
      <c r="F7" s="17"/>
      <c r="G7" s="17"/>
      <c r="H7" s="17"/>
      <c r="I7" s="17"/>
      <c r="J7" s="17"/>
      <c r="K7" s="17"/>
      <c r="L7" s="17"/>
      <c r="M7" s="32"/>
      <c r="N7" s="49"/>
    </row>
    <row r="8" s="5" customFormat="true" ht="27.9" customHeight="true" spans="1:14">
      <c r="A8" s="20"/>
      <c r="B8" s="23"/>
      <c r="C8" s="25" t="s">
        <v>236</v>
      </c>
      <c r="D8" s="20">
        <f t="shared" ref="D8:D16" si="0">E8+F8</f>
        <v>1</v>
      </c>
      <c r="E8" s="40">
        <v>1</v>
      </c>
      <c r="F8" s="20"/>
      <c r="G8" s="41">
        <v>2060702</v>
      </c>
      <c r="H8" s="41" t="s">
        <v>237</v>
      </c>
      <c r="I8" s="41">
        <v>505</v>
      </c>
      <c r="J8" s="41" t="s">
        <v>238</v>
      </c>
      <c r="K8" s="45"/>
      <c r="L8" s="45"/>
      <c r="M8" s="20" t="s">
        <v>239</v>
      </c>
      <c r="N8" s="49"/>
    </row>
    <row r="9" s="5" customFormat="true" ht="27.9" customHeight="true" spans="1:14">
      <c r="A9" s="20"/>
      <c r="B9" s="23"/>
      <c r="C9" s="26"/>
      <c r="D9" s="20">
        <f t="shared" si="0"/>
        <v>1</v>
      </c>
      <c r="E9" s="40">
        <v>1</v>
      </c>
      <c r="F9" s="20"/>
      <c r="G9" s="41">
        <v>2060702</v>
      </c>
      <c r="H9" s="41" t="s">
        <v>237</v>
      </c>
      <c r="I9" s="41">
        <v>505</v>
      </c>
      <c r="J9" s="41" t="s">
        <v>238</v>
      </c>
      <c r="K9" s="45"/>
      <c r="L9" s="45"/>
      <c r="M9" s="20" t="s">
        <v>240</v>
      </c>
      <c r="N9" s="49"/>
    </row>
    <row r="10" s="5" customFormat="true" ht="27.9" customHeight="true" spans="1:14">
      <c r="A10" s="20"/>
      <c r="B10" s="23"/>
      <c r="C10" s="25" t="s">
        <v>241</v>
      </c>
      <c r="D10" s="20">
        <f t="shared" si="0"/>
        <v>1</v>
      </c>
      <c r="E10" s="40">
        <v>1</v>
      </c>
      <c r="F10" s="20"/>
      <c r="G10" s="41">
        <v>2060702</v>
      </c>
      <c r="H10" s="41" t="s">
        <v>237</v>
      </c>
      <c r="I10" s="41">
        <v>505</v>
      </c>
      <c r="J10" s="41" t="s">
        <v>238</v>
      </c>
      <c r="K10" s="45"/>
      <c r="L10" s="45"/>
      <c r="M10" s="20" t="s">
        <v>242</v>
      </c>
      <c r="N10" s="49"/>
    </row>
    <row r="11" s="5" customFormat="true" ht="27.9" customHeight="true" spans="1:14">
      <c r="A11" s="20"/>
      <c r="B11" s="23"/>
      <c r="C11" s="26"/>
      <c r="D11" s="20">
        <f t="shared" si="0"/>
        <v>1</v>
      </c>
      <c r="E11" s="40">
        <v>1</v>
      </c>
      <c r="F11" s="20"/>
      <c r="G11" s="41">
        <v>2060702</v>
      </c>
      <c r="H11" s="41" t="s">
        <v>237</v>
      </c>
      <c r="I11" s="41">
        <v>505</v>
      </c>
      <c r="J11" s="41" t="s">
        <v>238</v>
      </c>
      <c r="K11" s="45"/>
      <c r="L11" s="45"/>
      <c r="M11" s="20" t="s">
        <v>243</v>
      </c>
      <c r="N11" s="49"/>
    </row>
    <row r="12" s="5" customFormat="true" ht="27.9" customHeight="true" spans="1:14">
      <c r="A12" s="20"/>
      <c r="B12" s="23"/>
      <c r="C12" s="27" t="s">
        <v>244</v>
      </c>
      <c r="D12" s="20">
        <f t="shared" si="0"/>
        <v>1</v>
      </c>
      <c r="E12" s="40">
        <v>1</v>
      </c>
      <c r="F12" s="20"/>
      <c r="G12" s="41">
        <v>2060702</v>
      </c>
      <c r="H12" s="41" t="s">
        <v>237</v>
      </c>
      <c r="I12" s="41">
        <v>505</v>
      </c>
      <c r="J12" s="41" t="s">
        <v>238</v>
      </c>
      <c r="K12" s="45"/>
      <c r="L12" s="45"/>
      <c r="M12" s="20" t="s">
        <v>245</v>
      </c>
      <c r="N12" s="49"/>
    </row>
    <row r="13" s="5" customFormat="true" ht="27.9" customHeight="true" spans="1:14">
      <c r="A13" s="20"/>
      <c r="B13" s="23"/>
      <c r="C13" s="28" t="s">
        <v>246</v>
      </c>
      <c r="D13" s="20">
        <f t="shared" si="0"/>
        <v>1</v>
      </c>
      <c r="E13" s="40">
        <v>1</v>
      </c>
      <c r="F13" s="20"/>
      <c r="G13" s="41">
        <v>2060702</v>
      </c>
      <c r="H13" s="41" t="s">
        <v>237</v>
      </c>
      <c r="I13" s="41">
        <v>507</v>
      </c>
      <c r="J13" s="41" t="s">
        <v>247</v>
      </c>
      <c r="K13" s="17"/>
      <c r="L13" s="17"/>
      <c r="M13" s="20" t="s">
        <v>248</v>
      </c>
      <c r="N13" s="49"/>
    </row>
    <row r="14" s="5" customFormat="true" ht="57" spans="1:14">
      <c r="A14" s="20"/>
      <c r="B14" s="23"/>
      <c r="C14" s="29" t="s">
        <v>249</v>
      </c>
      <c r="D14" s="20">
        <f t="shared" si="0"/>
        <v>20</v>
      </c>
      <c r="E14" s="40">
        <v>20</v>
      </c>
      <c r="F14" s="20"/>
      <c r="G14" s="41">
        <v>2060702</v>
      </c>
      <c r="H14" s="41" t="s">
        <v>237</v>
      </c>
      <c r="I14" s="41">
        <v>507</v>
      </c>
      <c r="J14" s="41" t="s">
        <v>247</v>
      </c>
      <c r="K14" s="17"/>
      <c r="L14" s="17"/>
      <c r="M14" s="20" t="s">
        <v>250</v>
      </c>
      <c r="N14" s="49"/>
    </row>
    <row r="15" s="5" customFormat="true" ht="27.9" customHeight="true" spans="1:14">
      <c r="A15" s="20"/>
      <c r="B15" s="23"/>
      <c r="C15" s="27" t="s">
        <v>251</v>
      </c>
      <c r="D15" s="20">
        <f t="shared" si="0"/>
        <v>1</v>
      </c>
      <c r="E15" s="40">
        <v>1</v>
      </c>
      <c r="F15" s="20"/>
      <c r="G15" s="41">
        <v>2060702</v>
      </c>
      <c r="H15" s="41" t="s">
        <v>237</v>
      </c>
      <c r="I15" s="41">
        <v>505</v>
      </c>
      <c r="J15" s="41" t="s">
        <v>238</v>
      </c>
      <c r="K15" s="45"/>
      <c r="L15" s="45"/>
      <c r="M15" s="20" t="s">
        <v>252</v>
      </c>
      <c r="N15" s="49"/>
    </row>
    <row r="16" s="5" customFormat="true" ht="57" spans="1:14">
      <c r="A16" s="20"/>
      <c r="B16" s="30"/>
      <c r="C16" s="27" t="s">
        <v>253</v>
      </c>
      <c r="D16" s="20">
        <f t="shared" si="0"/>
        <v>20</v>
      </c>
      <c r="E16" s="42">
        <v>20</v>
      </c>
      <c r="F16" s="43"/>
      <c r="G16" s="42">
        <v>2060702</v>
      </c>
      <c r="H16" s="41" t="s">
        <v>237</v>
      </c>
      <c r="I16" s="41">
        <v>505</v>
      </c>
      <c r="J16" s="41" t="s">
        <v>238</v>
      </c>
      <c r="K16" s="45"/>
      <c r="L16" s="45"/>
      <c r="M16" s="41" t="s">
        <v>254</v>
      </c>
      <c r="N16" s="49"/>
    </row>
    <row r="17" s="5" customFormat="true" ht="27.9" customHeight="true" spans="1:14">
      <c r="A17" s="20"/>
      <c r="B17" s="20" t="s">
        <v>255</v>
      </c>
      <c r="C17" s="18" t="s">
        <v>256</v>
      </c>
      <c r="D17" s="17">
        <f>D18+D19</f>
        <v>18</v>
      </c>
      <c r="E17" s="20">
        <f>E18+E19</f>
        <v>18</v>
      </c>
      <c r="F17" s="41"/>
      <c r="G17" s="41"/>
      <c r="H17" s="41"/>
      <c r="I17" s="41"/>
      <c r="J17" s="41"/>
      <c r="K17" s="45"/>
      <c r="L17" s="45"/>
      <c r="M17" s="41"/>
      <c r="N17" s="49"/>
    </row>
    <row r="18" s="5" customFormat="true" ht="28.5" spans="1:14">
      <c r="A18" s="20"/>
      <c r="B18" s="20"/>
      <c r="C18" s="31" t="s">
        <v>33</v>
      </c>
      <c r="D18" s="20">
        <f t="shared" ref="D18:D29" si="1">E18+F18</f>
        <v>8</v>
      </c>
      <c r="E18" s="40">
        <v>8</v>
      </c>
      <c r="F18" s="20"/>
      <c r="G18" s="41">
        <v>2060702</v>
      </c>
      <c r="H18" s="41" t="s">
        <v>237</v>
      </c>
      <c r="I18" s="41">
        <v>502</v>
      </c>
      <c r="J18" s="41" t="s">
        <v>257</v>
      </c>
      <c r="K18" s="45"/>
      <c r="L18" s="45"/>
      <c r="M18" s="20" t="s">
        <v>258</v>
      </c>
      <c r="N18" s="49"/>
    </row>
    <row r="19" s="5" customFormat="true" ht="42.75" spans="1:14">
      <c r="A19" s="20"/>
      <c r="B19" s="20"/>
      <c r="C19" s="32" t="s">
        <v>259</v>
      </c>
      <c r="D19" s="20">
        <f t="shared" si="1"/>
        <v>10</v>
      </c>
      <c r="E19" s="44">
        <v>10</v>
      </c>
      <c r="F19" s="32"/>
      <c r="G19" s="41">
        <v>2060702</v>
      </c>
      <c r="H19" s="41" t="s">
        <v>237</v>
      </c>
      <c r="I19" s="41">
        <v>507</v>
      </c>
      <c r="J19" s="41" t="s">
        <v>247</v>
      </c>
      <c r="K19" s="32"/>
      <c r="L19" s="32"/>
      <c r="M19" s="32" t="s">
        <v>260</v>
      </c>
      <c r="N19" s="49"/>
    </row>
    <row r="20" s="5" customFormat="true" ht="27.9" customHeight="true" spans="1:14">
      <c r="A20" s="20"/>
      <c r="B20" s="23" t="s">
        <v>261</v>
      </c>
      <c r="C20" s="18" t="s">
        <v>262</v>
      </c>
      <c r="D20" s="17">
        <f t="shared" si="1"/>
        <v>19</v>
      </c>
      <c r="E20" s="40">
        <f>SUM(E21:E23)</f>
        <v>19</v>
      </c>
      <c r="F20" s="20"/>
      <c r="G20" s="41"/>
      <c r="H20" s="41"/>
      <c r="I20" s="41"/>
      <c r="J20" s="41"/>
      <c r="K20" s="45"/>
      <c r="L20" s="45"/>
      <c r="M20" s="20"/>
      <c r="N20" s="49"/>
    </row>
    <row r="21" s="5" customFormat="true" ht="28.5" spans="1:14">
      <c r="A21" s="20"/>
      <c r="B21" s="23"/>
      <c r="C21" s="31" t="s">
        <v>30</v>
      </c>
      <c r="D21" s="20">
        <f t="shared" si="1"/>
        <v>8</v>
      </c>
      <c r="E21" s="40">
        <v>8</v>
      </c>
      <c r="F21" s="20"/>
      <c r="G21" s="41">
        <v>2060702</v>
      </c>
      <c r="H21" s="41" t="s">
        <v>237</v>
      </c>
      <c r="I21" s="41">
        <v>502</v>
      </c>
      <c r="J21" s="41" t="s">
        <v>257</v>
      </c>
      <c r="K21" s="45"/>
      <c r="L21" s="45"/>
      <c r="M21" s="20" t="s">
        <v>258</v>
      </c>
      <c r="N21" s="49"/>
    </row>
    <row r="22" s="5" customFormat="true" ht="28.5" spans="1:14">
      <c r="A22" s="20"/>
      <c r="B22" s="23"/>
      <c r="C22" s="31" t="s">
        <v>263</v>
      </c>
      <c r="D22" s="20">
        <f t="shared" si="1"/>
        <v>10</v>
      </c>
      <c r="E22" s="40">
        <v>10</v>
      </c>
      <c r="F22" s="20"/>
      <c r="G22" s="41">
        <v>2060702</v>
      </c>
      <c r="H22" s="41" t="s">
        <v>237</v>
      </c>
      <c r="I22" s="41">
        <v>599</v>
      </c>
      <c r="J22" s="41" t="s">
        <v>264</v>
      </c>
      <c r="K22" s="20"/>
      <c r="L22" s="20"/>
      <c r="M22" s="20" t="s">
        <v>265</v>
      </c>
      <c r="N22" s="49"/>
    </row>
    <row r="23" s="5" customFormat="true" ht="28.5" spans="1:14">
      <c r="A23" s="20"/>
      <c r="B23" s="30"/>
      <c r="C23" s="28" t="s">
        <v>266</v>
      </c>
      <c r="D23" s="20">
        <f t="shared" si="1"/>
        <v>1</v>
      </c>
      <c r="E23" s="40">
        <v>1</v>
      </c>
      <c r="F23" s="20"/>
      <c r="G23" s="41">
        <v>2060702</v>
      </c>
      <c r="H23" s="41" t="s">
        <v>237</v>
      </c>
      <c r="I23" s="41">
        <v>507</v>
      </c>
      <c r="J23" s="41" t="s">
        <v>247</v>
      </c>
      <c r="K23" s="17"/>
      <c r="L23" s="17"/>
      <c r="M23" s="20" t="s">
        <v>267</v>
      </c>
      <c r="N23" s="49"/>
    </row>
    <row r="24" s="5" customFormat="true" ht="28.5" spans="1:14">
      <c r="A24" s="20"/>
      <c r="B24" s="20" t="s">
        <v>268</v>
      </c>
      <c r="C24" s="31" t="s">
        <v>269</v>
      </c>
      <c r="D24" s="20">
        <f t="shared" si="1"/>
        <v>10</v>
      </c>
      <c r="E24" s="40">
        <v>10</v>
      </c>
      <c r="F24" s="20"/>
      <c r="G24" s="41">
        <v>2060702</v>
      </c>
      <c r="H24" s="41" t="s">
        <v>237</v>
      </c>
      <c r="I24" s="41">
        <v>599</v>
      </c>
      <c r="J24" s="41" t="s">
        <v>264</v>
      </c>
      <c r="K24" s="20"/>
      <c r="L24" s="20"/>
      <c r="M24" s="20" t="s">
        <v>265</v>
      </c>
      <c r="N24" s="49"/>
    </row>
    <row r="25" s="5" customFormat="true" ht="42.75" spans="1:14">
      <c r="A25" s="20"/>
      <c r="B25" s="20" t="s">
        <v>270</v>
      </c>
      <c r="C25" s="31" t="s">
        <v>271</v>
      </c>
      <c r="D25" s="20">
        <f t="shared" si="1"/>
        <v>5</v>
      </c>
      <c r="E25" s="40">
        <v>5</v>
      </c>
      <c r="F25" s="20"/>
      <c r="G25" s="41">
        <v>2060702</v>
      </c>
      <c r="H25" s="41" t="s">
        <v>237</v>
      </c>
      <c r="I25" s="41">
        <v>599</v>
      </c>
      <c r="J25" s="41" t="s">
        <v>264</v>
      </c>
      <c r="K25" s="20"/>
      <c r="L25" s="20"/>
      <c r="M25" s="20" t="s">
        <v>272</v>
      </c>
      <c r="N25" s="49"/>
    </row>
    <row r="26" s="5" customFormat="true" ht="27.9" customHeight="true" spans="1:14">
      <c r="A26" s="20"/>
      <c r="B26" s="23" t="s">
        <v>273</v>
      </c>
      <c r="C26" s="18" t="s">
        <v>274</v>
      </c>
      <c r="D26" s="17">
        <f t="shared" si="1"/>
        <v>21</v>
      </c>
      <c r="E26" s="38">
        <f>SUM(E27:E29)</f>
        <v>21</v>
      </c>
      <c r="F26" s="20"/>
      <c r="G26" s="41"/>
      <c r="H26" s="41"/>
      <c r="I26" s="41"/>
      <c r="J26" s="41"/>
      <c r="K26" s="20"/>
      <c r="L26" s="20"/>
      <c r="M26" s="20"/>
      <c r="N26" s="49"/>
    </row>
    <row r="27" s="5" customFormat="true" ht="28.5" spans="1:14">
      <c r="A27" s="20"/>
      <c r="B27" s="23"/>
      <c r="C27" s="28" t="s">
        <v>275</v>
      </c>
      <c r="D27" s="20">
        <f t="shared" si="1"/>
        <v>1</v>
      </c>
      <c r="E27" s="40">
        <v>1</v>
      </c>
      <c r="F27" s="20"/>
      <c r="G27" s="41">
        <v>2060702</v>
      </c>
      <c r="H27" s="41" t="s">
        <v>237</v>
      </c>
      <c r="I27" s="41">
        <v>507</v>
      </c>
      <c r="J27" s="41" t="s">
        <v>247</v>
      </c>
      <c r="K27" s="17"/>
      <c r="L27" s="17"/>
      <c r="M27" s="20" t="s">
        <v>276</v>
      </c>
      <c r="N27" s="49"/>
    </row>
    <row r="28" s="5" customFormat="true" ht="27.9" customHeight="true" spans="1:14">
      <c r="A28" s="20"/>
      <c r="B28" s="23"/>
      <c r="C28" s="27" t="s">
        <v>277</v>
      </c>
      <c r="D28" s="20">
        <f t="shared" si="1"/>
        <v>10</v>
      </c>
      <c r="E28" s="40">
        <v>10</v>
      </c>
      <c r="F28" s="20"/>
      <c r="G28" s="41">
        <v>2060702</v>
      </c>
      <c r="H28" s="41" t="s">
        <v>237</v>
      </c>
      <c r="I28" s="41">
        <v>505</v>
      </c>
      <c r="J28" s="41" t="s">
        <v>238</v>
      </c>
      <c r="K28" s="20"/>
      <c r="L28" s="20"/>
      <c r="M28" s="20" t="s">
        <v>15</v>
      </c>
      <c r="N28" s="49"/>
    </row>
    <row r="29" s="5" customFormat="true" ht="28.5" spans="1:14">
      <c r="A29" s="20"/>
      <c r="B29" s="30"/>
      <c r="C29" s="31" t="s">
        <v>278</v>
      </c>
      <c r="D29" s="20">
        <f t="shared" si="1"/>
        <v>10</v>
      </c>
      <c r="E29" s="40">
        <v>10</v>
      </c>
      <c r="F29" s="20"/>
      <c r="G29" s="41">
        <v>2060702</v>
      </c>
      <c r="H29" s="41" t="s">
        <v>237</v>
      </c>
      <c r="I29" s="41">
        <v>599</v>
      </c>
      <c r="J29" s="41" t="s">
        <v>264</v>
      </c>
      <c r="K29" s="20"/>
      <c r="L29" s="20"/>
      <c r="M29" s="20" t="s">
        <v>265</v>
      </c>
      <c r="N29" s="49"/>
    </row>
    <row r="30" s="5" customFormat="true" ht="27.9" customHeight="true" spans="1:14">
      <c r="A30" s="20"/>
      <c r="B30" s="23" t="s">
        <v>279</v>
      </c>
      <c r="C30" s="33" t="s">
        <v>280</v>
      </c>
      <c r="D30" s="17">
        <f t="shared" ref="D30:D59" si="2">E30+F30</f>
        <v>18</v>
      </c>
      <c r="E30" s="38">
        <f>SUM(E31:E32)</f>
        <v>18</v>
      </c>
      <c r="F30" s="20"/>
      <c r="G30" s="41"/>
      <c r="H30" s="41"/>
      <c r="I30" s="41"/>
      <c r="J30" s="41"/>
      <c r="K30" s="20"/>
      <c r="L30" s="20"/>
      <c r="M30" s="20"/>
      <c r="N30" s="49"/>
    </row>
    <row r="31" s="5" customFormat="true" ht="27.9" customHeight="true" spans="1:14">
      <c r="A31" s="20"/>
      <c r="B31" s="23"/>
      <c r="C31" s="31" t="s">
        <v>281</v>
      </c>
      <c r="D31" s="20">
        <f t="shared" si="2"/>
        <v>8</v>
      </c>
      <c r="E31" s="40">
        <v>8</v>
      </c>
      <c r="F31" s="20"/>
      <c r="G31" s="41">
        <v>2060702</v>
      </c>
      <c r="H31" s="41" t="s">
        <v>237</v>
      </c>
      <c r="I31" s="41">
        <v>502</v>
      </c>
      <c r="J31" s="41" t="s">
        <v>257</v>
      </c>
      <c r="K31" s="20"/>
      <c r="L31" s="20"/>
      <c r="M31" s="20" t="s">
        <v>258</v>
      </c>
      <c r="N31" s="49"/>
    </row>
    <row r="32" s="5" customFormat="true" ht="27.9" customHeight="true" spans="1:14">
      <c r="A32" s="20"/>
      <c r="B32" s="30"/>
      <c r="C32" s="31" t="s">
        <v>282</v>
      </c>
      <c r="D32" s="20">
        <f t="shared" si="2"/>
        <v>10</v>
      </c>
      <c r="E32" s="40">
        <v>10</v>
      </c>
      <c r="F32" s="20"/>
      <c r="G32" s="41">
        <v>2060702</v>
      </c>
      <c r="H32" s="41" t="s">
        <v>237</v>
      </c>
      <c r="I32" s="41">
        <v>599</v>
      </c>
      <c r="J32" s="41" t="s">
        <v>264</v>
      </c>
      <c r="K32" s="20"/>
      <c r="L32" s="20"/>
      <c r="M32" s="20" t="s">
        <v>265</v>
      </c>
      <c r="N32" s="49"/>
    </row>
    <row r="33" s="5" customFormat="true" ht="27.9" customHeight="true" spans="1:14">
      <c r="A33" s="20"/>
      <c r="B33" s="23" t="s">
        <v>283</v>
      </c>
      <c r="C33" s="18" t="s">
        <v>284</v>
      </c>
      <c r="D33" s="17">
        <f t="shared" si="2"/>
        <v>13</v>
      </c>
      <c r="E33" s="38">
        <f>SUM(E34:E35)</f>
        <v>13</v>
      </c>
      <c r="F33" s="20"/>
      <c r="G33" s="41"/>
      <c r="H33" s="41"/>
      <c r="I33" s="41"/>
      <c r="J33" s="41"/>
      <c r="K33" s="20"/>
      <c r="L33" s="20"/>
      <c r="M33" s="20"/>
      <c r="N33" s="49"/>
    </row>
    <row r="34" s="6" customFormat="true" ht="27.9" customHeight="true" spans="1:13">
      <c r="A34" s="20"/>
      <c r="B34" s="23"/>
      <c r="C34" s="31" t="s">
        <v>285</v>
      </c>
      <c r="D34" s="20">
        <f t="shared" si="2"/>
        <v>8</v>
      </c>
      <c r="E34" s="40">
        <v>8</v>
      </c>
      <c r="F34" s="20"/>
      <c r="G34" s="41">
        <v>2060702</v>
      </c>
      <c r="H34" s="41" t="s">
        <v>237</v>
      </c>
      <c r="I34" s="41">
        <v>502</v>
      </c>
      <c r="J34" s="41" t="s">
        <v>257</v>
      </c>
      <c r="K34" s="20"/>
      <c r="L34" s="20"/>
      <c r="M34" s="20" t="s">
        <v>258</v>
      </c>
    </row>
    <row r="35" s="1" customFormat="true" ht="27.9" customHeight="true" spans="1:14">
      <c r="A35" s="20"/>
      <c r="B35" s="30"/>
      <c r="C35" s="31" t="s">
        <v>286</v>
      </c>
      <c r="D35" s="20">
        <f t="shared" si="2"/>
        <v>5</v>
      </c>
      <c r="E35" s="40">
        <v>5</v>
      </c>
      <c r="F35" s="20"/>
      <c r="G35" s="41">
        <v>2060702</v>
      </c>
      <c r="H35" s="41" t="s">
        <v>237</v>
      </c>
      <c r="I35" s="41">
        <v>507</v>
      </c>
      <c r="J35" s="41" t="s">
        <v>247</v>
      </c>
      <c r="K35" s="20"/>
      <c r="L35" s="20"/>
      <c r="M35" s="20" t="s">
        <v>287</v>
      </c>
      <c r="N35" s="46"/>
    </row>
    <row r="36" s="5" customFormat="true" ht="27.9" customHeight="true" spans="1:14">
      <c r="A36" s="20"/>
      <c r="B36" s="34" t="s">
        <v>288</v>
      </c>
      <c r="C36" s="27" t="s">
        <v>289</v>
      </c>
      <c r="D36" s="20">
        <f t="shared" si="2"/>
        <v>10</v>
      </c>
      <c r="E36" s="40">
        <v>10</v>
      </c>
      <c r="F36" s="20"/>
      <c r="G36" s="41">
        <v>2060702</v>
      </c>
      <c r="H36" s="41" t="s">
        <v>237</v>
      </c>
      <c r="I36" s="41">
        <v>505</v>
      </c>
      <c r="J36" s="41" t="s">
        <v>238</v>
      </c>
      <c r="K36" s="20"/>
      <c r="L36" s="20"/>
      <c r="M36" s="20" t="s">
        <v>15</v>
      </c>
      <c r="N36" s="49"/>
    </row>
    <row r="37" s="5" customFormat="true" ht="27.9" customHeight="true" spans="1:14">
      <c r="A37" s="20"/>
      <c r="B37" s="35" t="s">
        <v>38</v>
      </c>
      <c r="C37" s="31" t="s">
        <v>39</v>
      </c>
      <c r="D37" s="20">
        <f t="shared" si="2"/>
        <v>10</v>
      </c>
      <c r="E37" s="40">
        <v>10</v>
      </c>
      <c r="F37" s="20"/>
      <c r="G37" s="41">
        <v>2060702</v>
      </c>
      <c r="H37" s="41" t="s">
        <v>237</v>
      </c>
      <c r="I37" s="41">
        <v>502</v>
      </c>
      <c r="J37" s="41" t="s">
        <v>257</v>
      </c>
      <c r="K37" s="20"/>
      <c r="L37" s="20"/>
      <c r="M37" s="20" t="s">
        <v>290</v>
      </c>
      <c r="N37" s="49"/>
    </row>
    <row r="38" s="5" customFormat="true" ht="27.9" customHeight="true" spans="1:14">
      <c r="A38" s="36" t="s">
        <v>40</v>
      </c>
      <c r="B38" s="17" t="s">
        <v>41</v>
      </c>
      <c r="C38" s="18"/>
      <c r="D38" s="20">
        <f t="shared" si="2"/>
        <v>80</v>
      </c>
      <c r="E38" s="38">
        <f>E39+E40+E41+E44+E45+E46+E49+E50</f>
        <v>80</v>
      </c>
      <c r="F38" s="17"/>
      <c r="G38" s="41"/>
      <c r="H38" s="41"/>
      <c r="I38" s="17"/>
      <c r="J38" s="17"/>
      <c r="K38" s="17"/>
      <c r="L38" s="17"/>
      <c r="M38" s="20"/>
      <c r="N38" s="49"/>
    </row>
    <row r="39" s="5" customFormat="true" ht="27.9" customHeight="true" spans="1:14">
      <c r="A39" s="23"/>
      <c r="B39" s="23" t="s">
        <v>291</v>
      </c>
      <c r="C39" s="31" t="s">
        <v>292</v>
      </c>
      <c r="D39" s="20">
        <f t="shared" si="2"/>
        <v>1</v>
      </c>
      <c r="E39" s="40">
        <v>1</v>
      </c>
      <c r="F39" s="20"/>
      <c r="G39" s="41">
        <v>2060702</v>
      </c>
      <c r="H39" s="41" t="s">
        <v>237</v>
      </c>
      <c r="I39" s="41">
        <v>505</v>
      </c>
      <c r="J39" s="41" t="s">
        <v>238</v>
      </c>
      <c r="K39" s="20"/>
      <c r="L39" s="20"/>
      <c r="M39" s="20" t="s">
        <v>293</v>
      </c>
      <c r="N39" s="49"/>
    </row>
    <row r="40" s="5" customFormat="true" ht="27.9" customHeight="true" spans="1:14">
      <c r="A40" s="23"/>
      <c r="B40" s="20" t="s">
        <v>294</v>
      </c>
      <c r="C40" s="31" t="s">
        <v>295</v>
      </c>
      <c r="D40" s="20">
        <f t="shared" si="2"/>
        <v>5</v>
      </c>
      <c r="E40" s="40">
        <v>5</v>
      </c>
      <c r="F40" s="20"/>
      <c r="G40" s="41">
        <v>2060702</v>
      </c>
      <c r="H40" s="41" t="s">
        <v>237</v>
      </c>
      <c r="I40" s="41">
        <v>507</v>
      </c>
      <c r="J40" s="41" t="s">
        <v>247</v>
      </c>
      <c r="K40" s="20"/>
      <c r="L40" s="20"/>
      <c r="M40" s="20" t="s">
        <v>287</v>
      </c>
      <c r="N40" s="49"/>
    </row>
    <row r="41" s="5" customFormat="true" ht="27.9" customHeight="true" spans="1:14">
      <c r="A41" s="23"/>
      <c r="B41" s="36" t="s">
        <v>296</v>
      </c>
      <c r="C41" s="18" t="s">
        <v>297</v>
      </c>
      <c r="D41" s="17">
        <f t="shared" si="2"/>
        <v>18</v>
      </c>
      <c r="E41" s="38">
        <f>SUM(E42:E43)</f>
        <v>18</v>
      </c>
      <c r="F41" s="20"/>
      <c r="G41" s="41"/>
      <c r="H41" s="41"/>
      <c r="I41" s="41"/>
      <c r="J41" s="41"/>
      <c r="K41" s="20"/>
      <c r="L41" s="20"/>
      <c r="M41" s="20"/>
      <c r="N41" s="49"/>
    </row>
    <row r="42" s="5" customFormat="true" ht="28.5" spans="1:14">
      <c r="A42" s="23"/>
      <c r="B42" s="23"/>
      <c r="C42" s="20" t="s">
        <v>298</v>
      </c>
      <c r="D42" s="20">
        <f t="shared" si="2"/>
        <v>10</v>
      </c>
      <c r="E42" s="40">
        <v>10</v>
      </c>
      <c r="F42" s="20"/>
      <c r="G42" s="41">
        <v>2060702</v>
      </c>
      <c r="H42" s="41" t="s">
        <v>237</v>
      </c>
      <c r="I42" s="41">
        <v>507</v>
      </c>
      <c r="J42" s="41" t="s">
        <v>247</v>
      </c>
      <c r="K42" s="20"/>
      <c r="L42" s="20"/>
      <c r="M42" s="20" t="s">
        <v>299</v>
      </c>
      <c r="N42" s="49"/>
    </row>
    <row r="43" s="5" customFormat="true" ht="28.5" spans="1:14">
      <c r="A43" s="23"/>
      <c r="B43" s="30"/>
      <c r="C43" s="31" t="s">
        <v>300</v>
      </c>
      <c r="D43" s="20">
        <f t="shared" si="2"/>
        <v>8</v>
      </c>
      <c r="E43" s="40">
        <v>8</v>
      </c>
      <c r="F43" s="20"/>
      <c r="G43" s="41">
        <v>2060702</v>
      </c>
      <c r="H43" s="41" t="s">
        <v>237</v>
      </c>
      <c r="I43" s="41">
        <v>502</v>
      </c>
      <c r="J43" s="41" t="s">
        <v>257</v>
      </c>
      <c r="K43" s="20"/>
      <c r="L43" s="20"/>
      <c r="M43" s="20" t="s">
        <v>258</v>
      </c>
      <c r="N43" s="49"/>
    </row>
    <row r="44" s="5" customFormat="true" ht="28.5" spans="1:14">
      <c r="A44" s="23"/>
      <c r="B44" s="20" t="s">
        <v>301</v>
      </c>
      <c r="C44" s="31" t="s">
        <v>43</v>
      </c>
      <c r="D44" s="20">
        <f t="shared" si="2"/>
        <v>8</v>
      </c>
      <c r="E44" s="40">
        <v>8</v>
      </c>
      <c r="F44" s="20"/>
      <c r="G44" s="41">
        <v>2060702</v>
      </c>
      <c r="H44" s="41" t="s">
        <v>237</v>
      </c>
      <c r="I44" s="41">
        <v>502</v>
      </c>
      <c r="J44" s="41" t="s">
        <v>257</v>
      </c>
      <c r="K44" s="20"/>
      <c r="L44" s="20"/>
      <c r="M44" s="20" t="s">
        <v>258</v>
      </c>
      <c r="N44" s="49"/>
    </row>
    <row r="45" s="5" customFormat="true" ht="27.9" customHeight="true" spans="1:14">
      <c r="A45" s="23"/>
      <c r="B45" s="20" t="s">
        <v>51</v>
      </c>
      <c r="C45" s="31" t="s">
        <v>302</v>
      </c>
      <c r="D45" s="20">
        <f t="shared" si="2"/>
        <v>10</v>
      </c>
      <c r="E45" s="40">
        <v>10</v>
      </c>
      <c r="F45" s="20"/>
      <c r="G45" s="41">
        <v>2060702</v>
      </c>
      <c r="H45" s="41" t="s">
        <v>237</v>
      </c>
      <c r="I45" s="41">
        <v>502</v>
      </c>
      <c r="J45" s="41" t="s">
        <v>257</v>
      </c>
      <c r="K45" s="20"/>
      <c r="L45" s="20"/>
      <c r="M45" s="20" t="s">
        <v>290</v>
      </c>
      <c r="N45" s="49"/>
    </row>
    <row r="46" s="5" customFormat="true" ht="27.9" customHeight="true" spans="1:14">
      <c r="A46" s="23"/>
      <c r="B46" s="36" t="s">
        <v>48</v>
      </c>
      <c r="C46" s="18" t="s">
        <v>303</v>
      </c>
      <c r="D46" s="17">
        <f t="shared" si="2"/>
        <v>18</v>
      </c>
      <c r="E46" s="38">
        <f>SUM(E47:E48)</f>
        <v>18</v>
      </c>
      <c r="F46" s="20"/>
      <c r="G46" s="41"/>
      <c r="H46" s="41"/>
      <c r="I46" s="41"/>
      <c r="J46" s="41"/>
      <c r="K46" s="20"/>
      <c r="L46" s="20"/>
      <c r="M46" s="20"/>
      <c r="N46" s="49"/>
    </row>
    <row r="47" s="6" customFormat="true" ht="27.9" customHeight="true" spans="1:13">
      <c r="A47" s="20"/>
      <c r="B47" s="23"/>
      <c r="C47" s="31" t="s">
        <v>304</v>
      </c>
      <c r="D47" s="20">
        <f t="shared" si="2"/>
        <v>8</v>
      </c>
      <c r="E47" s="40">
        <v>8</v>
      </c>
      <c r="F47" s="20"/>
      <c r="G47" s="41">
        <v>2060702</v>
      </c>
      <c r="H47" s="41" t="s">
        <v>237</v>
      </c>
      <c r="I47" s="41">
        <v>502</v>
      </c>
      <c r="J47" s="41" t="s">
        <v>257</v>
      </c>
      <c r="K47" s="20"/>
      <c r="L47" s="20"/>
      <c r="M47" s="20" t="s">
        <v>258</v>
      </c>
    </row>
    <row r="48" s="5" customFormat="true" ht="30" customHeight="true" spans="1:14">
      <c r="A48" s="23"/>
      <c r="B48" s="30"/>
      <c r="C48" s="31" t="s">
        <v>305</v>
      </c>
      <c r="D48" s="20">
        <f t="shared" si="2"/>
        <v>10</v>
      </c>
      <c r="E48" s="40">
        <v>10</v>
      </c>
      <c r="F48" s="20"/>
      <c r="G48" s="41">
        <v>2060702</v>
      </c>
      <c r="H48" s="41" t="s">
        <v>237</v>
      </c>
      <c r="I48" s="41">
        <v>599</v>
      </c>
      <c r="J48" s="41" t="s">
        <v>264</v>
      </c>
      <c r="K48" s="20"/>
      <c r="L48" s="20"/>
      <c r="M48" s="20" t="s">
        <v>306</v>
      </c>
      <c r="N48" s="49"/>
    </row>
    <row r="49" s="7" customFormat="true" ht="27.9" customHeight="true" spans="1:14">
      <c r="A49" s="20"/>
      <c r="B49" s="20" t="s">
        <v>46</v>
      </c>
      <c r="C49" s="31" t="s">
        <v>307</v>
      </c>
      <c r="D49" s="20">
        <f t="shared" si="2"/>
        <v>10</v>
      </c>
      <c r="E49" s="40">
        <v>10</v>
      </c>
      <c r="F49" s="20"/>
      <c r="G49" s="41">
        <v>2060702</v>
      </c>
      <c r="H49" s="41" t="s">
        <v>237</v>
      </c>
      <c r="I49" s="41">
        <v>599</v>
      </c>
      <c r="J49" s="41" t="s">
        <v>264</v>
      </c>
      <c r="K49" s="20"/>
      <c r="L49" s="20"/>
      <c r="M49" s="20" t="s">
        <v>265</v>
      </c>
      <c r="N49" s="50"/>
    </row>
    <row r="50" s="5" customFormat="true" ht="27.9" customHeight="true" spans="1:14">
      <c r="A50" s="30"/>
      <c r="B50" s="20" t="s">
        <v>308</v>
      </c>
      <c r="C50" s="31" t="s">
        <v>309</v>
      </c>
      <c r="D50" s="20">
        <f t="shared" si="2"/>
        <v>10</v>
      </c>
      <c r="E50" s="40">
        <v>10</v>
      </c>
      <c r="F50" s="20"/>
      <c r="G50" s="41">
        <v>2060702</v>
      </c>
      <c r="H50" s="41" t="s">
        <v>237</v>
      </c>
      <c r="I50" s="41">
        <v>505</v>
      </c>
      <c r="J50" s="41" t="s">
        <v>238</v>
      </c>
      <c r="K50" s="20"/>
      <c r="L50" s="20"/>
      <c r="M50" s="20" t="s">
        <v>15</v>
      </c>
      <c r="N50" s="49"/>
    </row>
    <row r="51" s="5" customFormat="true" ht="27.9" customHeight="true" spans="1:14">
      <c r="A51" s="20" t="s">
        <v>53</v>
      </c>
      <c r="B51" s="17" t="s">
        <v>54</v>
      </c>
      <c r="C51" s="18"/>
      <c r="D51" s="20">
        <f t="shared" si="2"/>
        <v>77</v>
      </c>
      <c r="E51" s="38">
        <f>E52+E55+E58+E59+E63</f>
        <v>77</v>
      </c>
      <c r="F51" s="17"/>
      <c r="G51" s="41"/>
      <c r="H51" s="41"/>
      <c r="I51" s="17"/>
      <c r="J51" s="17"/>
      <c r="K51" s="17"/>
      <c r="L51" s="17"/>
      <c r="M51" s="20"/>
      <c r="N51" s="49"/>
    </row>
    <row r="52" s="5" customFormat="true" ht="27.9" customHeight="true" spans="1:14">
      <c r="A52" s="20"/>
      <c r="B52" s="36" t="s">
        <v>310</v>
      </c>
      <c r="C52" s="18" t="s">
        <v>311</v>
      </c>
      <c r="D52" s="17">
        <f t="shared" si="2"/>
        <v>11</v>
      </c>
      <c r="E52" s="38">
        <f>SUM(E53:E54)</f>
        <v>11</v>
      </c>
      <c r="F52" s="17"/>
      <c r="G52" s="41"/>
      <c r="H52" s="41"/>
      <c r="I52" s="17"/>
      <c r="J52" s="17"/>
      <c r="K52" s="17"/>
      <c r="L52" s="17"/>
      <c r="M52" s="20"/>
      <c r="N52" s="49"/>
    </row>
    <row r="53" s="5" customFormat="true" ht="27.9" customHeight="true" spans="1:14">
      <c r="A53" s="20"/>
      <c r="B53" s="23"/>
      <c r="C53" s="31" t="s">
        <v>312</v>
      </c>
      <c r="D53" s="20">
        <f t="shared" si="2"/>
        <v>10</v>
      </c>
      <c r="E53" s="40">
        <v>10</v>
      </c>
      <c r="F53" s="20"/>
      <c r="G53" s="41">
        <v>2060702</v>
      </c>
      <c r="H53" s="41" t="s">
        <v>237</v>
      </c>
      <c r="I53" s="41">
        <v>505</v>
      </c>
      <c r="J53" s="41" t="s">
        <v>238</v>
      </c>
      <c r="K53" s="20"/>
      <c r="L53" s="20"/>
      <c r="M53" s="20" t="s">
        <v>313</v>
      </c>
      <c r="N53" s="49"/>
    </row>
    <row r="54" s="5" customFormat="true" ht="28.5" spans="1:14">
      <c r="A54" s="20"/>
      <c r="B54" s="23"/>
      <c r="C54" s="31" t="s">
        <v>314</v>
      </c>
      <c r="D54" s="20">
        <f t="shared" si="2"/>
        <v>1</v>
      </c>
      <c r="E54" s="40">
        <v>1</v>
      </c>
      <c r="F54" s="20"/>
      <c r="G54" s="41">
        <v>2060702</v>
      </c>
      <c r="H54" s="41" t="s">
        <v>237</v>
      </c>
      <c r="I54" s="41">
        <v>505</v>
      </c>
      <c r="J54" s="41" t="s">
        <v>238</v>
      </c>
      <c r="K54" s="20"/>
      <c r="L54" s="20"/>
      <c r="M54" s="20" t="s">
        <v>315</v>
      </c>
      <c r="N54" s="49"/>
    </row>
    <row r="55" s="5" customFormat="true" ht="27.9" customHeight="true" spans="1:14">
      <c r="A55" s="20"/>
      <c r="B55" s="36" t="s">
        <v>316</v>
      </c>
      <c r="C55" s="18" t="s">
        <v>317</v>
      </c>
      <c r="D55" s="17">
        <f t="shared" si="2"/>
        <v>13</v>
      </c>
      <c r="E55" s="38">
        <f>SUM(E56:E57)</f>
        <v>13</v>
      </c>
      <c r="F55" s="17"/>
      <c r="G55" s="41"/>
      <c r="H55" s="41"/>
      <c r="I55" s="20"/>
      <c r="J55" s="20"/>
      <c r="K55" s="20"/>
      <c r="L55" s="20"/>
      <c r="M55" s="20"/>
      <c r="N55" s="49"/>
    </row>
    <row r="56" s="6" customFormat="true" ht="27.9" customHeight="true" spans="1:13">
      <c r="A56" s="20"/>
      <c r="B56" s="23"/>
      <c r="C56" s="31" t="s">
        <v>56</v>
      </c>
      <c r="D56" s="20">
        <f t="shared" si="2"/>
        <v>8</v>
      </c>
      <c r="E56" s="40">
        <v>8</v>
      </c>
      <c r="F56" s="20"/>
      <c r="G56" s="41">
        <v>2060702</v>
      </c>
      <c r="H56" s="41" t="s">
        <v>237</v>
      </c>
      <c r="I56" s="41">
        <v>502</v>
      </c>
      <c r="J56" s="41" t="s">
        <v>257</v>
      </c>
      <c r="K56" s="20"/>
      <c r="L56" s="20"/>
      <c r="M56" s="20" t="s">
        <v>258</v>
      </c>
    </row>
    <row r="57" s="5" customFormat="true" ht="27.9" customHeight="true" spans="1:14">
      <c r="A57" s="20"/>
      <c r="B57" s="30"/>
      <c r="C57" s="31" t="s">
        <v>318</v>
      </c>
      <c r="D57" s="20">
        <f t="shared" si="2"/>
        <v>5</v>
      </c>
      <c r="E57" s="40">
        <v>5</v>
      </c>
      <c r="F57" s="20"/>
      <c r="G57" s="41">
        <v>2060702</v>
      </c>
      <c r="H57" s="41" t="s">
        <v>237</v>
      </c>
      <c r="I57" s="41">
        <v>507</v>
      </c>
      <c r="J57" s="41" t="s">
        <v>247</v>
      </c>
      <c r="K57" s="20"/>
      <c r="L57" s="20"/>
      <c r="M57" s="20" t="s">
        <v>287</v>
      </c>
      <c r="N57" s="49"/>
    </row>
    <row r="58" s="5" customFormat="true" ht="28.5" spans="1:13">
      <c r="A58" s="20"/>
      <c r="B58" s="20" t="s">
        <v>319</v>
      </c>
      <c r="C58" s="31" t="s">
        <v>320</v>
      </c>
      <c r="D58" s="20">
        <f t="shared" si="2"/>
        <v>10</v>
      </c>
      <c r="E58" s="40">
        <v>10</v>
      </c>
      <c r="F58" s="20"/>
      <c r="G58" s="41">
        <v>2060702</v>
      </c>
      <c r="H58" s="41" t="s">
        <v>237</v>
      </c>
      <c r="I58" s="41">
        <v>599</v>
      </c>
      <c r="J58" s="41" t="s">
        <v>264</v>
      </c>
      <c r="K58" s="20"/>
      <c r="L58" s="20"/>
      <c r="M58" s="20" t="s">
        <v>265</v>
      </c>
    </row>
    <row r="59" s="5" customFormat="true" ht="27.9" customHeight="true" spans="1:13">
      <c r="A59" s="20"/>
      <c r="B59" s="36" t="s">
        <v>61</v>
      </c>
      <c r="C59" s="18" t="s">
        <v>321</v>
      </c>
      <c r="D59" s="17">
        <f t="shared" si="2"/>
        <v>25</v>
      </c>
      <c r="E59" s="38">
        <f>SUM(E60:E62)</f>
        <v>25</v>
      </c>
      <c r="F59" s="20"/>
      <c r="G59" s="41"/>
      <c r="H59" s="41"/>
      <c r="I59" s="41"/>
      <c r="J59" s="41"/>
      <c r="K59" s="20"/>
      <c r="L59" s="20"/>
      <c r="M59" s="20"/>
    </row>
    <row r="60" s="1" customFormat="true" ht="28.5" spans="1:14">
      <c r="A60" s="20"/>
      <c r="B60" s="23"/>
      <c r="C60" s="31" t="s">
        <v>322</v>
      </c>
      <c r="D60" s="20">
        <f t="shared" ref="D60:D113" si="3">E60+F60</f>
        <v>5</v>
      </c>
      <c r="E60" s="40">
        <v>5</v>
      </c>
      <c r="F60" s="20"/>
      <c r="G60" s="41">
        <v>2060702</v>
      </c>
      <c r="H60" s="41" t="s">
        <v>237</v>
      </c>
      <c r="I60" s="41">
        <v>507</v>
      </c>
      <c r="J60" s="41" t="s">
        <v>247</v>
      </c>
      <c r="K60" s="20"/>
      <c r="L60" s="20"/>
      <c r="M60" s="20" t="s">
        <v>287</v>
      </c>
      <c r="N60" s="46"/>
    </row>
    <row r="61" s="7" customFormat="true" ht="27.9" customHeight="true" spans="1:14">
      <c r="A61" s="20"/>
      <c r="B61" s="23"/>
      <c r="C61" s="31" t="s">
        <v>323</v>
      </c>
      <c r="D61" s="20">
        <f t="shared" si="3"/>
        <v>10</v>
      </c>
      <c r="E61" s="40">
        <v>10</v>
      </c>
      <c r="F61" s="20"/>
      <c r="G61" s="41">
        <v>2060702</v>
      </c>
      <c r="H61" s="41" t="s">
        <v>237</v>
      </c>
      <c r="I61" s="41">
        <v>502</v>
      </c>
      <c r="J61" s="41" t="s">
        <v>257</v>
      </c>
      <c r="K61" s="20"/>
      <c r="L61" s="20"/>
      <c r="M61" s="20" t="s">
        <v>290</v>
      </c>
      <c r="N61" s="50"/>
    </row>
    <row r="62" s="5" customFormat="true" ht="27.9" customHeight="true" spans="1:14">
      <c r="A62" s="20"/>
      <c r="B62" s="30"/>
      <c r="C62" s="31" t="s">
        <v>324</v>
      </c>
      <c r="D62" s="20">
        <f t="shared" si="3"/>
        <v>10</v>
      </c>
      <c r="E62" s="40">
        <v>10</v>
      </c>
      <c r="F62" s="20"/>
      <c r="G62" s="41">
        <v>2060702</v>
      </c>
      <c r="H62" s="41" t="s">
        <v>237</v>
      </c>
      <c r="I62" s="41">
        <v>599</v>
      </c>
      <c r="J62" s="41" t="s">
        <v>264</v>
      </c>
      <c r="K62" s="20"/>
      <c r="L62" s="20"/>
      <c r="M62" s="20" t="s">
        <v>15</v>
      </c>
      <c r="N62" s="49"/>
    </row>
    <row r="63" s="5" customFormat="true" ht="27.9" customHeight="true" spans="1:14">
      <c r="A63" s="20"/>
      <c r="B63" s="20" t="s">
        <v>59</v>
      </c>
      <c r="C63" s="18" t="s">
        <v>325</v>
      </c>
      <c r="D63" s="17">
        <f t="shared" si="3"/>
        <v>18</v>
      </c>
      <c r="E63" s="38">
        <f>SUM(E64:E65)</f>
        <v>18</v>
      </c>
      <c r="F63" s="17"/>
      <c r="G63" s="41"/>
      <c r="H63" s="41"/>
      <c r="I63" s="32"/>
      <c r="J63" s="32"/>
      <c r="K63" s="20"/>
      <c r="L63" s="20"/>
      <c r="M63" s="20"/>
      <c r="N63" s="49"/>
    </row>
    <row r="64" s="5" customFormat="true" ht="27.9" customHeight="true" spans="1:14">
      <c r="A64" s="20"/>
      <c r="B64" s="20"/>
      <c r="C64" s="31" t="s">
        <v>60</v>
      </c>
      <c r="D64" s="20">
        <f t="shared" si="3"/>
        <v>8</v>
      </c>
      <c r="E64" s="40">
        <v>8</v>
      </c>
      <c r="F64" s="20"/>
      <c r="G64" s="41">
        <v>2060702</v>
      </c>
      <c r="H64" s="41" t="s">
        <v>237</v>
      </c>
      <c r="I64" s="41">
        <v>502</v>
      </c>
      <c r="J64" s="41" t="s">
        <v>257</v>
      </c>
      <c r="K64" s="20"/>
      <c r="L64" s="20"/>
      <c r="M64" s="20" t="s">
        <v>258</v>
      </c>
      <c r="N64" s="49"/>
    </row>
    <row r="65" s="5" customFormat="true" ht="27.9" customHeight="true" spans="1:14">
      <c r="A65" s="20"/>
      <c r="B65" s="20"/>
      <c r="C65" s="31" t="s">
        <v>326</v>
      </c>
      <c r="D65" s="20">
        <f t="shared" si="3"/>
        <v>10</v>
      </c>
      <c r="E65" s="40">
        <v>10</v>
      </c>
      <c r="F65" s="20"/>
      <c r="G65" s="41">
        <v>2060702</v>
      </c>
      <c r="H65" s="41" t="s">
        <v>237</v>
      </c>
      <c r="I65" s="41">
        <v>599</v>
      </c>
      <c r="J65" s="41" t="s">
        <v>264</v>
      </c>
      <c r="K65" s="20"/>
      <c r="L65" s="20"/>
      <c r="M65" s="20" t="s">
        <v>306</v>
      </c>
      <c r="N65" s="49"/>
    </row>
    <row r="66" s="5" customFormat="true" ht="27.9" customHeight="true" spans="1:14">
      <c r="A66" s="36" t="s">
        <v>64</v>
      </c>
      <c r="B66" s="18" t="s">
        <v>65</v>
      </c>
      <c r="C66" s="51"/>
      <c r="D66" s="20">
        <f t="shared" si="3"/>
        <v>92</v>
      </c>
      <c r="E66" s="38">
        <f>E67+E68+E69+E70+E73+E74+E75+E76+E77</f>
        <v>92</v>
      </c>
      <c r="F66" s="17"/>
      <c r="G66" s="41"/>
      <c r="H66" s="41"/>
      <c r="I66" s="17"/>
      <c r="J66" s="17"/>
      <c r="K66" s="17"/>
      <c r="L66" s="17"/>
      <c r="M66" s="20"/>
      <c r="N66" s="49"/>
    </row>
    <row r="67" s="5" customFormat="true" ht="42.75" spans="1:14">
      <c r="A67" s="23"/>
      <c r="B67" s="20" t="s">
        <v>327</v>
      </c>
      <c r="C67" s="20" t="s">
        <v>328</v>
      </c>
      <c r="D67" s="20">
        <f t="shared" si="3"/>
        <v>10</v>
      </c>
      <c r="E67" s="40">
        <v>10</v>
      </c>
      <c r="F67" s="20"/>
      <c r="G67" s="41">
        <v>2060702</v>
      </c>
      <c r="H67" s="41" t="s">
        <v>237</v>
      </c>
      <c r="I67" s="41">
        <v>505</v>
      </c>
      <c r="J67" s="41" t="s">
        <v>238</v>
      </c>
      <c r="K67" s="20"/>
      <c r="L67" s="20"/>
      <c r="M67" s="20" t="s">
        <v>329</v>
      </c>
      <c r="N67" s="49"/>
    </row>
    <row r="68" s="5" customFormat="true" ht="27.9" customHeight="true" spans="1:14">
      <c r="A68" s="23"/>
      <c r="B68" s="20" t="s">
        <v>330</v>
      </c>
      <c r="C68" s="31" t="s">
        <v>331</v>
      </c>
      <c r="D68" s="20">
        <f t="shared" si="3"/>
        <v>10</v>
      </c>
      <c r="E68" s="40">
        <v>10</v>
      </c>
      <c r="F68" s="20"/>
      <c r="G68" s="41">
        <v>2060702</v>
      </c>
      <c r="H68" s="41" t="s">
        <v>237</v>
      </c>
      <c r="I68" s="41">
        <v>502</v>
      </c>
      <c r="J68" s="41" t="s">
        <v>257</v>
      </c>
      <c r="K68" s="20"/>
      <c r="L68" s="20"/>
      <c r="M68" s="20" t="s">
        <v>290</v>
      </c>
      <c r="N68" s="49"/>
    </row>
    <row r="69" s="5" customFormat="true" ht="28.5" spans="1:14">
      <c r="A69" s="23"/>
      <c r="B69" s="20" t="s">
        <v>332</v>
      </c>
      <c r="C69" s="31" t="s">
        <v>333</v>
      </c>
      <c r="D69" s="20">
        <f t="shared" si="3"/>
        <v>10</v>
      </c>
      <c r="E69" s="40">
        <v>10</v>
      </c>
      <c r="F69" s="20"/>
      <c r="G69" s="41">
        <v>2060702</v>
      </c>
      <c r="H69" s="41" t="s">
        <v>237</v>
      </c>
      <c r="I69" s="41">
        <v>599</v>
      </c>
      <c r="J69" s="41" t="s">
        <v>264</v>
      </c>
      <c r="K69" s="20"/>
      <c r="L69" s="20"/>
      <c r="M69" s="20" t="s">
        <v>265</v>
      </c>
      <c r="N69" s="49"/>
    </row>
    <row r="70" s="5" customFormat="true" ht="27.9" customHeight="true" spans="1:14">
      <c r="A70" s="23"/>
      <c r="B70" s="52" t="s">
        <v>334</v>
      </c>
      <c r="C70" s="51" t="s">
        <v>335</v>
      </c>
      <c r="D70" s="17">
        <f t="shared" si="3"/>
        <v>20</v>
      </c>
      <c r="E70" s="40">
        <f>SUM(E71:E72)</f>
        <v>20</v>
      </c>
      <c r="F70" s="20"/>
      <c r="G70" s="41"/>
      <c r="H70" s="41"/>
      <c r="I70" s="20"/>
      <c r="J70" s="20"/>
      <c r="K70" s="20"/>
      <c r="L70" s="20"/>
      <c r="M70" s="20"/>
      <c r="N70" s="49"/>
    </row>
    <row r="71" s="5" customFormat="true" ht="28.5" spans="1:14">
      <c r="A71" s="23"/>
      <c r="B71" s="53"/>
      <c r="C71" s="54" t="s">
        <v>336</v>
      </c>
      <c r="D71" s="20">
        <f t="shared" si="3"/>
        <v>10</v>
      </c>
      <c r="E71" s="40">
        <v>10</v>
      </c>
      <c r="F71" s="20"/>
      <c r="G71" s="41">
        <v>2060702</v>
      </c>
      <c r="H71" s="41" t="s">
        <v>237</v>
      </c>
      <c r="I71" s="41">
        <v>599</v>
      </c>
      <c r="J71" s="41" t="s">
        <v>264</v>
      </c>
      <c r="K71" s="58"/>
      <c r="L71" s="58"/>
      <c r="M71" s="58" t="s">
        <v>265</v>
      </c>
      <c r="N71" s="49"/>
    </row>
    <row r="72" s="6" customFormat="true" ht="42.75" spans="1:13">
      <c r="A72" s="20"/>
      <c r="B72" s="55"/>
      <c r="C72" s="56" t="s">
        <v>337</v>
      </c>
      <c r="D72" s="20">
        <f t="shared" si="3"/>
        <v>10</v>
      </c>
      <c r="E72" s="40">
        <v>10</v>
      </c>
      <c r="F72" s="20"/>
      <c r="G72" s="41">
        <v>2060702</v>
      </c>
      <c r="H72" s="41" t="s">
        <v>237</v>
      </c>
      <c r="I72" s="41">
        <v>507</v>
      </c>
      <c r="J72" s="41" t="s">
        <v>247</v>
      </c>
      <c r="K72" s="58"/>
      <c r="L72" s="58"/>
      <c r="M72" s="58" t="s">
        <v>338</v>
      </c>
    </row>
    <row r="73" s="6" customFormat="true" ht="28.5" spans="1:13">
      <c r="A73" s="23"/>
      <c r="B73" s="20" t="s">
        <v>339</v>
      </c>
      <c r="C73" s="31" t="s">
        <v>67</v>
      </c>
      <c r="D73" s="20">
        <f t="shared" si="3"/>
        <v>8</v>
      </c>
      <c r="E73" s="40">
        <v>8</v>
      </c>
      <c r="F73" s="20"/>
      <c r="G73" s="41">
        <v>2060702</v>
      </c>
      <c r="H73" s="41" t="s">
        <v>237</v>
      </c>
      <c r="I73" s="41">
        <v>502</v>
      </c>
      <c r="J73" s="41" t="s">
        <v>257</v>
      </c>
      <c r="K73" s="20"/>
      <c r="L73" s="20"/>
      <c r="M73" s="20" t="s">
        <v>258</v>
      </c>
    </row>
    <row r="74" s="5" customFormat="true" ht="28.5" spans="1:14">
      <c r="A74" s="23"/>
      <c r="B74" s="23" t="s">
        <v>72</v>
      </c>
      <c r="C74" s="31" t="s">
        <v>73</v>
      </c>
      <c r="D74" s="20">
        <f t="shared" si="3"/>
        <v>8</v>
      </c>
      <c r="E74" s="40">
        <v>8</v>
      </c>
      <c r="F74" s="20"/>
      <c r="G74" s="41">
        <v>2060702</v>
      </c>
      <c r="H74" s="41" t="s">
        <v>237</v>
      </c>
      <c r="I74" s="41">
        <v>502</v>
      </c>
      <c r="J74" s="41" t="s">
        <v>257</v>
      </c>
      <c r="K74" s="20"/>
      <c r="L74" s="20"/>
      <c r="M74" s="20" t="s">
        <v>258</v>
      </c>
      <c r="N74" s="49"/>
    </row>
    <row r="75" s="5" customFormat="true" ht="28.5" spans="1:14">
      <c r="A75" s="23"/>
      <c r="B75" s="20" t="s">
        <v>69</v>
      </c>
      <c r="C75" s="31" t="s">
        <v>70</v>
      </c>
      <c r="D75" s="20">
        <f t="shared" si="3"/>
        <v>8</v>
      </c>
      <c r="E75" s="40">
        <v>8</v>
      </c>
      <c r="F75" s="20"/>
      <c r="G75" s="41">
        <v>2060702</v>
      </c>
      <c r="H75" s="41" t="s">
        <v>237</v>
      </c>
      <c r="I75" s="41">
        <v>502</v>
      </c>
      <c r="J75" s="41" t="s">
        <v>257</v>
      </c>
      <c r="K75" s="20"/>
      <c r="L75" s="20"/>
      <c r="M75" s="20" t="s">
        <v>258</v>
      </c>
      <c r="N75" s="49"/>
    </row>
    <row r="76" s="5" customFormat="true" ht="28.5" spans="1:14">
      <c r="A76" s="23"/>
      <c r="B76" s="30" t="s">
        <v>76</v>
      </c>
      <c r="C76" s="31" t="s">
        <v>77</v>
      </c>
      <c r="D76" s="20">
        <f t="shared" si="3"/>
        <v>8</v>
      </c>
      <c r="E76" s="40">
        <v>8</v>
      </c>
      <c r="F76" s="20"/>
      <c r="G76" s="41">
        <v>2060702</v>
      </c>
      <c r="H76" s="41" t="s">
        <v>237</v>
      </c>
      <c r="I76" s="41">
        <v>502</v>
      </c>
      <c r="J76" s="41" t="s">
        <v>257</v>
      </c>
      <c r="K76" s="20"/>
      <c r="L76" s="20"/>
      <c r="M76" s="20" t="s">
        <v>258</v>
      </c>
      <c r="N76" s="49"/>
    </row>
    <row r="77" s="5" customFormat="true" ht="27.9" customHeight="true" spans="1:14">
      <c r="A77" s="23"/>
      <c r="B77" s="20" t="s">
        <v>78</v>
      </c>
      <c r="C77" s="31" t="s">
        <v>340</v>
      </c>
      <c r="D77" s="20">
        <f t="shared" si="3"/>
        <v>10</v>
      </c>
      <c r="E77" s="40">
        <v>10</v>
      </c>
      <c r="F77" s="20"/>
      <c r="G77" s="41">
        <v>2060702</v>
      </c>
      <c r="H77" s="41" t="s">
        <v>237</v>
      </c>
      <c r="I77" s="41">
        <v>599</v>
      </c>
      <c r="J77" s="41" t="s">
        <v>264</v>
      </c>
      <c r="K77" s="20"/>
      <c r="L77" s="20"/>
      <c r="M77" s="20" t="s">
        <v>15</v>
      </c>
      <c r="N77" s="49"/>
    </row>
    <row r="78" s="5" customFormat="true" ht="27.9" customHeight="true" spans="1:14">
      <c r="A78" s="36" t="s">
        <v>80</v>
      </c>
      <c r="B78" s="18" t="s">
        <v>81</v>
      </c>
      <c r="C78" s="51"/>
      <c r="D78" s="20">
        <f t="shared" si="3"/>
        <v>91</v>
      </c>
      <c r="E78" s="38">
        <f>E79+E82+E83+E84+E85+E89+E90+E91+E92</f>
        <v>91</v>
      </c>
      <c r="F78" s="17"/>
      <c r="G78" s="41"/>
      <c r="H78" s="41"/>
      <c r="I78" s="17"/>
      <c r="J78" s="17"/>
      <c r="K78" s="17"/>
      <c r="L78" s="17"/>
      <c r="M78" s="20"/>
      <c r="N78" s="49"/>
    </row>
    <row r="79" s="5" customFormat="true" ht="27.9" customHeight="true" spans="1:14">
      <c r="A79" s="23"/>
      <c r="B79" s="36" t="s">
        <v>341</v>
      </c>
      <c r="C79" s="51" t="s">
        <v>81</v>
      </c>
      <c r="D79" s="17">
        <f t="shared" si="3"/>
        <v>9</v>
      </c>
      <c r="E79" s="38">
        <f>SUM(E80:E81)</f>
        <v>9</v>
      </c>
      <c r="F79" s="17"/>
      <c r="G79" s="41"/>
      <c r="H79" s="41"/>
      <c r="I79" s="17"/>
      <c r="J79" s="17"/>
      <c r="K79" s="17"/>
      <c r="L79" s="17"/>
      <c r="M79" s="20"/>
      <c r="N79" s="49"/>
    </row>
    <row r="80" s="5" customFormat="true" ht="27.9" customHeight="true" spans="1:14">
      <c r="A80" s="23"/>
      <c r="B80" s="23"/>
      <c r="C80" s="31" t="s">
        <v>342</v>
      </c>
      <c r="D80" s="20">
        <f t="shared" si="3"/>
        <v>8</v>
      </c>
      <c r="E80" s="40">
        <v>8</v>
      </c>
      <c r="F80" s="20"/>
      <c r="G80" s="41">
        <v>2060702</v>
      </c>
      <c r="H80" s="41" t="s">
        <v>237</v>
      </c>
      <c r="I80" s="41">
        <v>502</v>
      </c>
      <c r="J80" s="41" t="s">
        <v>257</v>
      </c>
      <c r="K80" s="20"/>
      <c r="L80" s="20"/>
      <c r="M80" s="20" t="s">
        <v>258</v>
      </c>
      <c r="N80" s="49"/>
    </row>
    <row r="81" s="5" customFormat="true" ht="27.9" customHeight="true" spans="1:14">
      <c r="A81" s="23"/>
      <c r="B81" s="30"/>
      <c r="C81" s="31" t="s">
        <v>343</v>
      </c>
      <c r="D81" s="20">
        <f t="shared" si="3"/>
        <v>1</v>
      </c>
      <c r="E81" s="40">
        <v>1</v>
      </c>
      <c r="F81" s="20"/>
      <c r="G81" s="41">
        <v>2060702</v>
      </c>
      <c r="H81" s="41" t="s">
        <v>237</v>
      </c>
      <c r="I81" s="41">
        <v>505</v>
      </c>
      <c r="J81" s="41" t="s">
        <v>238</v>
      </c>
      <c r="K81" s="20"/>
      <c r="L81" s="20"/>
      <c r="M81" s="20" t="s">
        <v>344</v>
      </c>
      <c r="N81" s="49"/>
    </row>
    <row r="82" s="5" customFormat="true" ht="28.5" spans="1:14">
      <c r="A82" s="23"/>
      <c r="B82" s="20" t="s">
        <v>345</v>
      </c>
      <c r="C82" s="31" t="s">
        <v>346</v>
      </c>
      <c r="D82" s="20">
        <f t="shared" si="3"/>
        <v>10</v>
      </c>
      <c r="E82" s="40">
        <v>10</v>
      </c>
      <c r="F82" s="20"/>
      <c r="G82" s="41">
        <v>2060702</v>
      </c>
      <c r="H82" s="41" t="s">
        <v>237</v>
      </c>
      <c r="I82" s="41">
        <v>599</v>
      </c>
      <c r="J82" s="41" t="s">
        <v>264</v>
      </c>
      <c r="K82" s="20"/>
      <c r="L82" s="20"/>
      <c r="M82" s="20" t="s">
        <v>265</v>
      </c>
      <c r="N82" s="49"/>
    </row>
    <row r="83" s="5" customFormat="true" ht="27.9" customHeight="true" spans="1:14">
      <c r="A83" s="23"/>
      <c r="B83" s="20" t="s">
        <v>347</v>
      </c>
      <c r="C83" s="31" t="s">
        <v>348</v>
      </c>
      <c r="D83" s="20">
        <f t="shared" si="3"/>
        <v>8</v>
      </c>
      <c r="E83" s="40">
        <v>8</v>
      </c>
      <c r="F83" s="20"/>
      <c r="G83" s="41">
        <v>2060702</v>
      </c>
      <c r="H83" s="41" t="s">
        <v>237</v>
      </c>
      <c r="I83" s="41">
        <v>502</v>
      </c>
      <c r="J83" s="41" t="s">
        <v>257</v>
      </c>
      <c r="K83" s="20"/>
      <c r="L83" s="20"/>
      <c r="M83" s="20" t="s">
        <v>258</v>
      </c>
      <c r="N83" s="49"/>
    </row>
    <row r="84" s="5" customFormat="true" ht="27.9" customHeight="true" spans="1:14">
      <c r="A84" s="23"/>
      <c r="B84" s="20" t="s">
        <v>94</v>
      </c>
      <c r="C84" s="31" t="s">
        <v>349</v>
      </c>
      <c r="D84" s="20">
        <f t="shared" si="3"/>
        <v>10</v>
      </c>
      <c r="E84" s="40">
        <v>10</v>
      </c>
      <c r="F84" s="20"/>
      <c r="G84" s="41">
        <v>2060702</v>
      </c>
      <c r="H84" s="41" t="s">
        <v>237</v>
      </c>
      <c r="I84" s="41">
        <v>502</v>
      </c>
      <c r="J84" s="41" t="s">
        <v>257</v>
      </c>
      <c r="K84" s="20"/>
      <c r="L84" s="20"/>
      <c r="M84" s="20" t="s">
        <v>290</v>
      </c>
      <c r="N84" s="49"/>
    </row>
    <row r="85" s="5" customFormat="true" ht="27.9" customHeight="true" spans="1:14">
      <c r="A85" s="23"/>
      <c r="B85" s="36" t="s">
        <v>350</v>
      </c>
      <c r="C85" s="18" t="s">
        <v>351</v>
      </c>
      <c r="D85" s="17">
        <f t="shared" si="3"/>
        <v>16</v>
      </c>
      <c r="E85" s="40">
        <f>SUM(E86:E88)</f>
        <v>16</v>
      </c>
      <c r="F85" s="20"/>
      <c r="G85" s="41"/>
      <c r="H85" s="41"/>
      <c r="I85" s="20"/>
      <c r="J85" s="20"/>
      <c r="K85" s="20"/>
      <c r="L85" s="20"/>
      <c r="M85" s="20"/>
      <c r="N85" s="49"/>
    </row>
    <row r="86" s="5" customFormat="true" ht="27.9" customHeight="true" spans="1:14">
      <c r="A86" s="23"/>
      <c r="B86" s="23"/>
      <c r="C86" s="31" t="s">
        <v>352</v>
      </c>
      <c r="D86" s="20">
        <f t="shared" si="3"/>
        <v>1</v>
      </c>
      <c r="E86" s="40">
        <v>1</v>
      </c>
      <c r="F86" s="20"/>
      <c r="G86" s="41">
        <v>2060702</v>
      </c>
      <c r="H86" s="41" t="s">
        <v>237</v>
      </c>
      <c r="I86" s="41">
        <v>505</v>
      </c>
      <c r="J86" s="41" t="s">
        <v>238</v>
      </c>
      <c r="K86" s="20"/>
      <c r="L86" s="20"/>
      <c r="M86" s="20" t="s">
        <v>353</v>
      </c>
      <c r="N86" s="49"/>
    </row>
    <row r="87" s="1" customFormat="true" ht="27.9" customHeight="true" spans="1:14">
      <c r="A87" s="20"/>
      <c r="B87" s="23"/>
      <c r="C87" s="31" t="s">
        <v>354</v>
      </c>
      <c r="D87" s="20">
        <f t="shared" si="3"/>
        <v>5</v>
      </c>
      <c r="E87" s="40">
        <v>5</v>
      </c>
      <c r="F87" s="20"/>
      <c r="G87" s="41">
        <v>2060702</v>
      </c>
      <c r="H87" s="41" t="s">
        <v>237</v>
      </c>
      <c r="I87" s="41">
        <v>507</v>
      </c>
      <c r="J87" s="41" t="s">
        <v>247</v>
      </c>
      <c r="K87" s="20"/>
      <c r="L87" s="20"/>
      <c r="M87" s="20" t="s">
        <v>287</v>
      </c>
      <c r="N87" s="46"/>
    </row>
    <row r="88" s="5" customFormat="true" ht="42.75" spans="1:14">
      <c r="A88" s="23"/>
      <c r="B88" s="30"/>
      <c r="C88" s="31" t="s">
        <v>355</v>
      </c>
      <c r="D88" s="20">
        <f t="shared" si="3"/>
        <v>10</v>
      </c>
      <c r="E88" s="40">
        <v>10</v>
      </c>
      <c r="F88" s="20"/>
      <c r="G88" s="41">
        <v>2060702</v>
      </c>
      <c r="H88" s="41" t="s">
        <v>237</v>
      </c>
      <c r="I88" s="41">
        <v>599</v>
      </c>
      <c r="J88" s="41" t="s">
        <v>264</v>
      </c>
      <c r="K88" s="20"/>
      <c r="L88" s="20"/>
      <c r="M88" s="20" t="s">
        <v>265</v>
      </c>
      <c r="N88" s="49"/>
    </row>
    <row r="89" s="5" customFormat="true" ht="41.1" customHeight="true" spans="1:14">
      <c r="A89" s="23"/>
      <c r="B89" s="30" t="s">
        <v>356</v>
      </c>
      <c r="C89" s="31" t="s">
        <v>357</v>
      </c>
      <c r="D89" s="20">
        <f t="shared" si="3"/>
        <v>10</v>
      </c>
      <c r="E89" s="40">
        <v>10</v>
      </c>
      <c r="F89" s="20"/>
      <c r="G89" s="41">
        <v>2060702</v>
      </c>
      <c r="H89" s="41" t="s">
        <v>237</v>
      </c>
      <c r="I89" s="41">
        <v>599</v>
      </c>
      <c r="J89" s="41" t="s">
        <v>264</v>
      </c>
      <c r="K89" s="20"/>
      <c r="L89" s="20"/>
      <c r="M89" s="20" t="s">
        <v>306</v>
      </c>
      <c r="N89" s="49"/>
    </row>
    <row r="90" s="5" customFormat="true" ht="28.5" spans="1:14">
      <c r="A90" s="23"/>
      <c r="B90" s="23" t="s">
        <v>87</v>
      </c>
      <c r="C90" s="31" t="s">
        <v>88</v>
      </c>
      <c r="D90" s="20">
        <f t="shared" si="3"/>
        <v>8</v>
      </c>
      <c r="E90" s="40">
        <v>8</v>
      </c>
      <c r="F90" s="20"/>
      <c r="G90" s="41">
        <v>2060702</v>
      </c>
      <c r="H90" s="41" t="s">
        <v>237</v>
      </c>
      <c r="I90" s="41">
        <v>502</v>
      </c>
      <c r="J90" s="41" t="s">
        <v>257</v>
      </c>
      <c r="K90" s="20"/>
      <c r="L90" s="20"/>
      <c r="M90" s="20" t="s">
        <v>258</v>
      </c>
      <c r="N90" s="49"/>
    </row>
    <row r="91" s="5" customFormat="true" ht="32.1" customHeight="true" spans="1:14">
      <c r="A91" s="23"/>
      <c r="B91" s="20" t="s">
        <v>358</v>
      </c>
      <c r="C91" s="31" t="s">
        <v>359</v>
      </c>
      <c r="D91" s="20">
        <f t="shared" si="3"/>
        <v>10</v>
      </c>
      <c r="E91" s="40">
        <v>10</v>
      </c>
      <c r="F91" s="20"/>
      <c r="G91" s="41">
        <v>2060702</v>
      </c>
      <c r="H91" s="41" t="s">
        <v>237</v>
      </c>
      <c r="I91" s="41">
        <v>599</v>
      </c>
      <c r="J91" s="41" t="s">
        <v>264</v>
      </c>
      <c r="K91" s="20"/>
      <c r="L91" s="20"/>
      <c r="M91" s="20" t="s">
        <v>306</v>
      </c>
      <c r="N91" s="49"/>
    </row>
    <row r="92" s="5" customFormat="true" ht="27.9" customHeight="true" spans="1:14">
      <c r="A92" s="30"/>
      <c r="B92" s="20" t="s">
        <v>92</v>
      </c>
      <c r="C92" s="31" t="s">
        <v>360</v>
      </c>
      <c r="D92" s="20">
        <f t="shared" si="3"/>
        <v>10</v>
      </c>
      <c r="E92" s="40">
        <v>10</v>
      </c>
      <c r="F92" s="20"/>
      <c r="G92" s="41">
        <v>2060702</v>
      </c>
      <c r="H92" s="41" t="s">
        <v>237</v>
      </c>
      <c r="I92" s="41">
        <v>505</v>
      </c>
      <c r="J92" s="41" t="s">
        <v>238</v>
      </c>
      <c r="K92" s="20"/>
      <c r="L92" s="20"/>
      <c r="M92" s="20" t="s">
        <v>15</v>
      </c>
      <c r="N92" s="49"/>
    </row>
    <row r="93" s="5" customFormat="true" ht="27.9" customHeight="true" spans="1:14">
      <c r="A93" s="36" t="s">
        <v>96</v>
      </c>
      <c r="B93" s="17" t="s">
        <v>97</v>
      </c>
      <c r="C93" s="18"/>
      <c r="D93" s="20">
        <f t="shared" si="3"/>
        <v>84</v>
      </c>
      <c r="E93" s="38">
        <f>SUM(E95:E104)</f>
        <v>84</v>
      </c>
      <c r="F93" s="17"/>
      <c r="G93" s="41"/>
      <c r="H93" s="41"/>
      <c r="I93" s="17"/>
      <c r="J93" s="17"/>
      <c r="K93" s="17"/>
      <c r="L93" s="17"/>
      <c r="M93" s="20"/>
      <c r="N93" s="49"/>
    </row>
    <row r="94" s="5" customFormat="true" ht="27.9" customHeight="true" spans="1:14">
      <c r="A94" s="23"/>
      <c r="B94" s="36" t="s">
        <v>361</v>
      </c>
      <c r="C94" s="18" t="s">
        <v>362</v>
      </c>
      <c r="D94" s="17">
        <f t="shared" si="3"/>
        <v>20</v>
      </c>
      <c r="E94" s="38">
        <f>SUM(E95:E96)</f>
        <v>20</v>
      </c>
      <c r="F94" s="17"/>
      <c r="G94" s="41"/>
      <c r="H94" s="41"/>
      <c r="I94" s="17"/>
      <c r="J94" s="17"/>
      <c r="K94" s="17"/>
      <c r="L94" s="17"/>
      <c r="M94" s="20"/>
      <c r="N94" s="49"/>
    </row>
    <row r="95" s="5" customFormat="true" ht="27.9" customHeight="true" spans="1:14">
      <c r="A95" s="23"/>
      <c r="B95" s="23"/>
      <c r="C95" s="31" t="s">
        <v>100</v>
      </c>
      <c r="D95" s="20">
        <f t="shared" si="3"/>
        <v>10</v>
      </c>
      <c r="E95" s="40">
        <v>10</v>
      </c>
      <c r="F95" s="20"/>
      <c r="G95" s="41">
        <v>2060702</v>
      </c>
      <c r="H95" s="41" t="s">
        <v>237</v>
      </c>
      <c r="I95" s="41">
        <v>505</v>
      </c>
      <c r="J95" s="41" t="s">
        <v>238</v>
      </c>
      <c r="K95" s="20"/>
      <c r="L95" s="20"/>
      <c r="M95" s="20" t="s">
        <v>313</v>
      </c>
      <c r="N95" s="49"/>
    </row>
    <row r="96" s="5" customFormat="true" ht="27.9" customHeight="true" spans="1:14">
      <c r="A96" s="23"/>
      <c r="B96" s="30"/>
      <c r="C96" s="31" t="s">
        <v>363</v>
      </c>
      <c r="D96" s="20">
        <f t="shared" si="3"/>
        <v>10</v>
      </c>
      <c r="E96" s="40">
        <v>10</v>
      </c>
      <c r="F96" s="20"/>
      <c r="G96" s="41">
        <v>2060702</v>
      </c>
      <c r="H96" s="41" t="s">
        <v>237</v>
      </c>
      <c r="I96" s="41">
        <v>505</v>
      </c>
      <c r="J96" s="41" t="s">
        <v>238</v>
      </c>
      <c r="K96" s="20"/>
      <c r="L96" s="20"/>
      <c r="M96" s="20" t="s">
        <v>15</v>
      </c>
      <c r="N96" s="49"/>
    </row>
    <row r="97" s="5" customFormat="true" ht="39" customHeight="true" spans="1:14">
      <c r="A97" s="23"/>
      <c r="B97" s="20" t="s">
        <v>364</v>
      </c>
      <c r="C97" s="31" t="s">
        <v>365</v>
      </c>
      <c r="D97" s="20">
        <f t="shared" si="3"/>
        <v>10</v>
      </c>
      <c r="E97" s="40">
        <v>10</v>
      </c>
      <c r="F97" s="20"/>
      <c r="G97" s="41">
        <v>2060702</v>
      </c>
      <c r="H97" s="41" t="s">
        <v>237</v>
      </c>
      <c r="I97" s="41">
        <v>599</v>
      </c>
      <c r="J97" s="41" t="s">
        <v>264</v>
      </c>
      <c r="K97" s="20"/>
      <c r="L97" s="20"/>
      <c r="M97" s="20" t="s">
        <v>265</v>
      </c>
      <c r="N97" s="49"/>
    </row>
    <row r="98" s="5" customFormat="true" ht="28.5" spans="1:14">
      <c r="A98" s="23"/>
      <c r="B98" s="20" t="s">
        <v>366</v>
      </c>
      <c r="C98" s="31" t="s">
        <v>367</v>
      </c>
      <c r="D98" s="20">
        <f t="shared" si="3"/>
        <v>10</v>
      </c>
      <c r="E98" s="40">
        <v>10</v>
      </c>
      <c r="F98" s="20"/>
      <c r="G98" s="41">
        <v>2060702</v>
      </c>
      <c r="H98" s="41" t="s">
        <v>237</v>
      </c>
      <c r="I98" s="41">
        <v>599</v>
      </c>
      <c r="J98" s="41" t="s">
        <v>264</v>
      </c>
      <c r="K98" s="20"/>
      <c r="L98" s="20"/>
      <c r="M98" s="20" t="s">
        <v>265</v>
      </c>
      <c r="N98" s="49"/>
    </row>
    <row r="99" s="5" customFormat="true" ht="28.5" spans="1:14">
      <c r="A99" s="23"/>
      <c r="B99" s="20" t="s">
        <v>368</v>
      </c>
      <c r="C99" s="31" t="s">
        <v>369</v>
      </c>
      <c r="D99" s="20">
        <f t="shared" si="3"/>
        <v>5</v>
      </c>
      <c r="E99" s="40">
        <v>5</v>
      </c>
      <c r="F99" s="20"/>
      <c r="G99" s="41">
        <v>2060702</v>
      </c>
      <c r="H99" s="41" t="s">
        <v>237</v>
      </c>
      <c r="I99" s="41">
        <v>507</v>
      </c>
      <c r="J99" s="41" t="s">
        <v>247</v>
      </c>
      <c r="K99" s="20"/>
      <c r="L99" s="20"/>
      <c r="M99" s="20" t="s">
        <v>287</v>
      </c>
      <c r="N99" s="49"/>
    </row>
    <row r="100" s="5" customFormat="true" ht="28.5" spans="1:14">
      <c r="A100" s="23"/>
      <c r="B100" s="20" t="s">
        <v>370</v>
      </c>
      <c r="C100" s="31" t="s">
        <v>371</v>
      </c>
      <c r="D100" s="20">
        <f t="shared" si="3"/>
        <v>8</v>
      </c>
      <c r="E100" s="40">
        <v>8</v>
      </c>
      <c r="F100" s="20"/>
      <c r="G100" s="41">
        <v>2060702</v>
      </c>
      <c r="H100" s="41" t="s">
        <v>237</v>
      </c>
      <c r="I100" s="41">
        <v>502</v>
      </c>
      <c r="J100" s="41" t="s">
        <v>257</v>
      </c>
      <c r="K100" s="20"/>
      <c r="L100" s="20"/>
      <c r="M100" s="20" t="s">
        <v>258</v>
      </c>
      <c r="N100" s="49"/>
    </row>
    <row r="101" s="5" customFormat="true" ht="28.5" spans="1:14">
      <c r="A101" s="23"/>
      <c r="B101" s="20" t="s">
        <v>372</v>
      </c>
      <c r="C101" s="31" t="s">
        <v>373</v>
      </c>
      <c r="D101" s="20">
        <f t="shared" si="3"/>
        <v>5</v>
      </c>
      <c r="E101" s="40">
        <v>5</v>
      </c>
      <c r="F101" s="20"/>
      <c r="G101" s="41">
        <v>2060702</v>
      </c>
      <c r="H101" s="41" t="s">
        <v>237</v>
      </c>
      <c r="I101" s="41">
        <v>507</v>
      </c>
      <c r="J101" s="41" t="s">
        <v>247</v>
      </c>
      <c r="K101" s="20"/>
      <c r="L101" s="20"/>
      <c r="M101" s="20" t="s">
        <v>287</v>
      </c>
      <c r="N101" s="49"/>
    </row>
    <row r="102" s="5" customFormat="true" ht="28.5" spans="1:14">
      <c r="A102" s="23"/>
      <c r="B102" s="20" t="s">
        <v>105</v>
      </c>
      <c r="C102" s="31" t="s">
        <v>106</v>
      </c>
      <c r="D102" s="20">
        <f t="shared" si="3"/>
        <v>8</v>
      </c>
      <c r="E102" s="40">
        <v>8</v>
      </c>
      <c r="F102" s="20"/>
      <c r="G102" s="41">
        <v>2060702</v>
      </c>
      <c r="H102" s="41" t="s">
        <v>237</v>
      </c>
      <c r="I102" s="41">
        <v>502</v>
      </c>
      <c r="J102" s="41" t="s">
        <v>257</v>
      </c>
      <c r="K102" s="20"/>
      <c r="L102" s="20"/>
      <c r="M102" s="20" t="s">
        <v>258</v>
      </c>
      <c r="N102" s="49"/>
    </row>
    <row r="103" s="5" customFormat="true" ht="27.9" customHeight="true" spans="1:14">
      <c r="A103" s="23"/>
      <c r="B103" s="20" t="s">
        <v>107</v>
      </c>
      <c r="C103" s="31" t="s">
        <v>374</v>
      </c>
      <c r="D103" s="20">
        <f t="shared" si="3"/>
        <v>10</v>
      </c>
      <c r="E103" s="40">
        <v>10</v>
      </c>
      <c r="F103" s="20"/>
      <c r="G103" s="41">
        <v>2060702</v>
      </c>
      <c r="H103" s="41" t="s">
        <v>237</v>
      </c>
      <c r="I103" s="41">
        <v>502</v>
      </c>
      <c r="J103" s="41" t="s">
        <v>257</v>
      </c>
      <c r="K103" s="20"/>
      <c r="L103" s="20"/>
      <c r="M103" s="20" t="s">
        <v>290</v>
      </c>
      <c r="N103" s="49"/>
    </row>
    <row r="104" s="5" customFormat="true" ht="28.5" spans="1:14">
      <c r="A104" s="30"/>
      <c r="B104" s="20" t="s">
        <v>103</v>
      </c>
      <c r="C104" s="31" t="s">
        <v>104</v>
      </c>
      <c r="D104" s="20">
        <f t="shared" si="3"/>
        <v>8</v>
      </c>
      <c r="E104" s="40">
        <v>8</v>
      </c>
      <c r="F104" s="20"/>
      <c r="G104" s="41">
        <v>2060702</v>
      </c>
      <c r="H104" s="41" t="s">
        <v>237</v>
      </c>
      <c r="I104" s="41">
        <v>502</v>
      </c>
      <c r="J104" s="41" t="s">
        <v>257</v>
      </c>
      <c r="K104" s="20"/>
      <c r="L104" s="20"/>
      <c r="M104" s="20" t="s">
        <v>258</v>
      </c>
      <c r="N104" s="49"/>
    </row>
    <row r="105" s="5" customFormat="true" ht="27.9" customHeight="true" spans="1:14">
      <c r="A105" s="36" t="s">
        <v>109</v>
      </c>
      <c r="B105" s="17" t="s">
        <v>110</v>
      </c>
      <c r="C105" s="18"/>
      <c r="D105" s="20">
        <f t="shared" si="3"/>
        <v>93</v>
      </c>
      <c r="E105" s="38">
        <f>E106+E110+E109+E115+E116+E117+E118+E121</f>
        <v>93</v>
      </c>
      <c r="F105" s="17">
        <f>F106+F110</f>
        <v>0</v>
      </c>
      <c r="G105" s="41"/>
      <c r="H105" s="41"/>
      <c r="I105" s="17"/>
      <c r="J105" s="17"/>
      <c r="K105" s="17"/>
      <c r="L105" s="17"/>
      <c r="M105" s="20"/>
      <c r="N105" s="49"/>
    </row>
    <row r="106" s="5" customFormat="true" ht="27.9" customHeight="true" spans="1:14">
      <c r="A106" s="23"/>
      <c r="B106" s="36" t="s">
        <v>375</v>
      </c>
      <c r="C106" s="18" t="s">
        <v>376</v>
      </c>
      <c r="D106" s="17">
        <f t="shared" si="3"/>
        <v>-9</v>
      </c>
      <c r="E106" s="38">
        <v>1</v>
      </c>
      <c r="F106" s="17">
        <f>F107+F108</f>
        <v>-10</v>
      </c>
      <c r="G106" s="41"/>
      <c r="H106" s="41"/>
      <c r="I106" s="17"/>
      <c r="J106" s="17"/>
      <c r="K106" s="17"/>
      <c r="L106" s="17"/>
      <c r="M106" s="17"/>
      <c r="N106" s="49"/>
    </row>
    <row r="107" s="5" customFormat="true" ht="27.9" customHeight="true" spans="1:14">
      <c r="A107" s="23"/>
      <c r="B107" s="23"/>
      <c r="C107" s="31" t="s">
        <v>377</v>
      </c>
      <c r="D107" s="20">
        <f t="shared" si="3"/>
        <v>1</v>
      </c>
      <c r="E107" s="40">
        <v>1</v>
      </c>
      <c r="F107" s="20"/>
      <c r="G107" s="41">
        <v>2060702</v>
      </c>
      <c r="H107" s="41" t="s">
        <v>237</v>
      </c>
      <c r="I107" s="41">
        <v>505</v>
      </c>
      <c r="J107" s="41" t="s">
        <v>238</v>
      </c>
      <c r="K107" s="20"/>
      <c r="L107" s="20"/>
      <c r="M107" s="20" t="s">
        <v>378</v>
      </c>
      <c r="N107" s="49"/>
    </row>
    <row r="108" s="5" customFormat="true" ht="71.25" spans="1:14">
      <c r="A108" s="23"/>
      <c r="B108" s="23"/>
      <c r="C108" s="31" t="s">
        <v>379</v>
      </c>
      <c r="D108" s="20">
        <f t="shared" si="3"/>
        <v>-10</v>
      </c>
      <c r="E108" s="43"/>
      <c r="F108" s="41">
        <v>-10</v>
      </c>
      <c r="G108" s="41">
        <v>2060702</v>
      </c>
      <c r="H108" s="41" t="s">
        <v>237</v>
      </c>
      <c r="I108" s="59">
        <v>505</v>
      </c>
      <c r="J108" s="59" t="s">
        <v>238</v>
      </c>
      <c r="K108" s="41"/>
      <c r="L108" s="41"/>
      <c r="M108" s="41" t="s">
        <v>380</v>
      </c>
      <c r="N108" s="49"/>
    </row>
    <row r="109" s="5" customFormat="true" ht="28.5" spans="1:14">
      <c r="A109" s="23"/>
      <c r="B109" s="20" t="s">
        <v>381</v>
      </c>
      <c r="C109" s="20" t="s">
        <v>382</v>
      </c>
      <c r="D109" s="20">
        <f t="shared" si="3"/>
        <v>10</v>
      </c>
      <c r="E109" s="40">
        <v>10</v>
      </c>
      <c r="F109" s="20"/>
      <c r="G109" s="41">
        <v>2060702</v>
      </c>
      <c r="H109" s="41" t="s">
        <v>237</v>
      </c>
      <c r="I109" s="41">
        <v>507</v>
      </c>
      <c r="J109" s="41" t="s">
        <v>247</v>
      </c>
      <c r="K109" s="20"/>
      <c r="L109" s="20"/>
      <c r="M109" s="20" t="s">
        <v>383</v>
      </c>
      <c r="N109" s="49"/>
    </row>
    <row r="110" s="5" customFormat="true" ht="27.9" customHeight="true" spans="1:14">
      <c r="A110" s="23"/>
      <c r="B110" s="36" t="s">
        <v>384</v>
      </c>
      <c r="C110" s="18" t="s">
        <v>385</v>
      </c>
      <c r="D110" s="17">
        <f t="shared" si="3"/>
        <v>38</v>
      </c>
      <c r="E110" s="38">
        <f>SUM(E111:E113)</f>
        <v>28</v>
      </c>
      <c r="F110" s="17">
        <f>F114</f>
        <v>10</v>
      </c>
      <c r="G110" s="41"/>
      <c r="H110" s="41"/>
      <c r="I110" s="20"/>
      <c r="J110" s="20"/>
      <c r="K110" s="20"/>
      <c r="L110" s="20"/>
      <c r="M110" s="20"/>
      <c r="N110" s="49"/>
    </row>
    <row r="111" s="5" customFormat="true" ht="27.9" customHeight="true" spans="1:14">
      <c r="A111" s="23"/>
      <c r="B111" s="23"/>
      <c r="C111" s="31" t="s">
        <v>386</v>
      </c>
      <c r="D111" s="20">
        <f t="shared" si="3"/>
        <v>10</v>
      </c>
      <c r="E111" s="40">
        <v>10</v>
      </c>
      <c r="F111" s="20"/>
      <c r="G111" s="41">
        <v>2060702</v>
      </c>
      <c r="H111" s="41" t="s">
        <v>237</v>
      </c>
      <c r="I111" s="41">
        <v>505</v>
      </c>
      <c r="J111" s="41" t="s">
        <v>238</v>
      </c>
      <c r="K111" s="20"/>
      <c r="L111" s="20"/>
      <c r="M111" s="20" t="s">
        <v>15</v>
      </c>
      <c r="N111" s="49"/>
    </row>
    <row r="112" s="5" customFormat="true" ht="27.9" customHeight="true" spans="1:14">
      <c r="A112" s="23"/>
      <c r="B112" s="23"/>
      <c r="C112" s="31" t="s">
        <v>387</v>
      </c>
      <c r="D112" s="20">
        <f t="shared" si="3"/>
        <v>10</v>
      </c>
      <c r="E112" s="40">
        <v>10</v>
      </c>
      <c r="F112" s="20"/>
      <c r="G112" s="41">
        <v>2060702</v>
      </c>
      <c r="H112" s="41" t="s">
        <v>237</v>
      </c>
      <c r="I112" s="41">
        <v>599</v>
      </c>
      <c r="J112" s="41" t="s">
        <v>264</v>
      </c>
      <c r="K112" s="20"/>
      <c r="L112" s="20"/>
      <c r="M112" s="20" t="s">
        <v>265</v>
      </c>
      <c r="N112" s="49"/>
    </row>
    <row r="113" s="5" customFormat="true" ht="27.9" customHeight="true" spans="1:14">
      <c r="A113" s="23"/>
      <c r="B113" s="23"/>
      <c r="C113" s="31" t="s">
        <v>388</v>
      </c>
      <c r="D113" s="20">
        <f t="shared" si="3"/>
        <v>8</v>
      </c>
      <c r="E113" s="40">
        <v>8</v>
      </c>
      <c r="F113" s="20"/>
      <c r="G113" s="41">
        <v>2060702</v>
      </c>
      <c r="H113" s="41" t="s">
        <v>237</v>
      </c>
      <c r="I113" s="41">
        <v>502</v>
      </c>
      <c r="J113" s="41" t="s">
        <v>257</v>
      </c>
      <c r="K113" s="20"/>
      <c r="L113" s="20"/>
      <c r="M113" s="20" t="s">
        <v>258</v>
      </c>
      <c r="N113" s="49"/>
    </row>
    <row r="114" s="5" customFormat="true" ht="71.25" spans="1:14">
      <c r="A114" s="23"/>
      <c r="B114" s="30"/>
      <c r="C114" s="57" t="s">
        <v>379</v>
      </c>
      <c r="D114" s="20">
        <f t="shared" ref="D114:D141" si="4">E114+F114</f>
        <v>10</v>
      </c>
      <c r="E114" s="40"/>
      <c r="F114" s="20">
        <v>10</v>
      </c>
      <c r="G114" s="41">
        <v>2060702</v>
      </c>
      <c r="H114" s="41" t="s">
        <v>237</v>
      </c>
      <c r="I114" s="41">
        <v>599</v>
      </c>
      <c r="J114" s="41" t="s">
        <v>264</v>
      </c>
      <c r="K114" s="20"/>
      <c r="L114" s="20"/>
      <c r="M114" s="41" t="s">
        <v>380</v>
      </c>
      <c r="N114" s="49"/>
    </row>
    <row r="115" s="5" customFormat="true" ht="28.5" spans="1:14">
      <c r="A115" s="23"/>
      <c r="B115" s="20" t="s">
        <v>389</v>
      </c>
      <c r="C115" s="31" t="s">
        <v>390</v>
      </c>
      <c r="D115" s="20">
        <f t="shared" si="4"/>
        <v>10</v>
      </c>
      <c r="E115" s="40">
        <v>10</v>
      </c>
      <c r="F115" s="20"/>
      <c r="G115" s="41">
        <v>2060702</v>
      </c>
      <c r="H115" s="41" t="s">
        <v>237</v>
      </c>
      <c r="I115" s="41">
        <v>599</v>
      </c>
      <c r="J115" s="41" t="s">
        <v>264</v>
      </c>
      <c r="K115" s="20"/>
      <c r="L115" s="20"/>
      <c r="M115" s="20" t="s">
        <v>265</v>
      </c>
      <c r="N115" s="49"/>
    </row>
    <row r="116" s="5" customFormat="true" ht="28.5" spans="1:14">
      <c r="A116" s="23"/>
      <c r="B116" s="20" t="s">
        <v>117</v>
      </c>
      <c r="C116" s="31" t="s">
        <v>118</v>
      </c>
      <c r="D116" s="20">
        <f t="shared" si="4"/>
        <v>8</v>
      </c>
      <c r="E116" s="40">
        <v>8</v>
      </c>
      <c r="F116" s="20"/>
      <c r="G116" s="41">
        <v>2060702</v>
      </c>
      <c r="H116" s="41" t="s">
        <v>237</v>
      </c>
      <c r="I116" s="41">
        <v>502</v>
      </c>
      <c r="J116" s="41" t="s">
        <v>257</v>
      </c>
      <c r="K116" s="20"/>
      <c r="L116" s="20"/>
      <c r="M116" s="20" t="s">
        <v>258</v>
      </c>
      <c r="N116" s="49"/>
    </row>
    <row r="117" s="5" customFormat="true" ht="28.5" spans="1:14">
      <c r="A117" s="23"/>
      <c r="B117" s="36" t="s">
        <v>115</v>
      </c>
      <c r="C117" s="31" t="s">
        <v>116</v>
      </c>
      <c r="D117" s="20">
        <f t="shared" si="4"/>
        <v>8</v>
      </c>
      <c r="E117" s="40">
        <v>8</v>
      </c>
      <c r="F117" s="20"/>
      <c r="G117" s="41">
        <v>2060702</v>
      </c>
      <c r="H117" s="41" t="s">
        <v>237</v>
      </c>
      <c r="I117" s="41">
        <v>502</v>
      </c>
      <c r="J117" s="41" t="s">
        <v>257</v>
      </c>
      <c r="K117" s="20"/>
      <c r="L117" s="20"/>
      <c r="M117" s="20" t="s">
        <v>258</v>
      </c>
      <c r="N117" s="49"/>
    </row>
    <row r="118" s="5" customFormat="true" ht="27.9" customHeight="true" spans="1:14">
      <c r="A118" s="23"/>
      <c r="B118" s="36" t="s">
        <v>391</v>
      </c>
      <c r="C118" s="18" t="s">
        <v>392</v>
      </c>
      <c r="D118" s="17">
        <f t="shared" si="4"/>
        <v>20</v>
      </c>
      <c r="E118" s="38">
        <f>SUM(E119:E120)</f>
        <v>20</v>
      </c>
      <c r="F118" s="17"/>
      <c r="G118" s="41"/>
      <c r="H118" s="41"/>
      <c r="I118" s="20"/>
      <c r="J118" s="20"/>
      <c r="K118" s="20"/>
      <c r="L118" s="20"/>
      <c r="M118" s="20"/>
      <c r="N118" s="49"/>
    </row>
    <row r="119" s="6" customFormat="true" ht="27.9" customHeight="true" spans="1:13">
      <c r="A119" s="20"/>
      <c r="B119" s="23"/>
      <c r="C119" s="31" t="s">
        <v>393</v>
      </c>
      <c r="D119" s="20">
        <f t="shared" si="4"/>
        <v>10</v>
      </c>
      <c r="E119" s="40">
        <v>10</v>
      </c>
      <c r="F119" s="20"/>
      <c r="G119" s="41">
        <v>2060702</v>
      </c>
      <c r="H119" s="41" t="s">
        <v>237</v>
      </c>
      <c r="I119" s="41">
        <v>502</v>
      </c>
      <c r="J119" s="41" t="s">
        <v>257</v>
      </c>
      <c r="K119" s="20"/>
      <c r="L119" s="20"/>
      <c r="M119" s="20" t="s">
        <v>290</v>
      </c>
    </row>
    <row r="120" s="5" customFormat="true" ht="42.75" spans="1:14">
      <c r="A120" s="23"/>
      <c r="B120" s="30"/>
      <c r="C120" s="20" t="s">
        <v>394</v>
      </c>
      <c r="D120" s="20">
        <f t="shared" si="4"/>
        <v>10</v>
      </c>
      <c r="E120" s="40">
        <v>10</v>
      </c>
      <c r="F120" s="20"/>
      <c r="G120" s="41">
        <v>2060702</v>
      </c>
      <c r="H120" s="41" t="s">
        <v>237</v>
      </c>
      <c r="I120" s="41">
        <v>507</v>
      </c>
      <c r="J120" s="41" t="s">
        <v>247</v>
      </c>
      <c r="K120" s="20"/>
      <c r="L120" s="20"/>
      <c r="M120" s="20" t="s">
        <v>395</v>
      </c>
      <c r="N120" s="49"/>
    </row>
    <row r="121" s="5" customFormat="true" ht="28.5" spans="1:14">
      <c r="A121" s="23"/>
      <c r="B121" s="23" t="s">
        <v>396</v>
      </c>
      <c r="C121" s="31" t="s">
        <v>397</v>
      </c>
      <c r="D121" s="20">
        <f t="shared" si="4"/>
        <v>8</v>
      </c>
      <c r="E121" s="40">
        <v>8</v>
      </c>
      <c r="F121" s="20"/>
      <c r="G121" s="41">
        <v>2060702</v>
      </c>
      <c r="H121" s="41" t="s">
        <v>237</v>
      </c>
      <c r="I121" s="41">
        <v>502</v>
      </c>
      <c r="J121" s="41" t="s">
        <v>257</v>
      </c>
      <c r="K121" s="20"/>
      <c r="L121" s="20"/>
      <c r="M121" s="20" t="s">
        <v>258</v>
      </c>
      <c r="N121" s="49"/>
    </row>
    <row r="122" s="5" customFormat="true" ht="27.9" customHeight="true" spans="1:14">
      <c r="A122" s="36" t="s">
        <v>124</v>
      </c>
      <c r="B122" s="17" t="s">
        <v>125</v>
      </c>
      <c r="C122" s="18"/>
      <c r="D122" s="20">
        <f t="shared" si="4"/>
        <v>58</v>
      </c>
      <c r="E122" s="38">
        <f>E123+E124+E127+E128</f>
        <v>58</v>
      </c>
      <c r="F122" s="17"/>
      <c r="G122" s="41"/>
      <c r="H122" s="41"/>
      <c r="I122" s="17"/>
      <c r="J122" s="17"/>
      <c r="K122" s="17"/>
      <c r="L122" s="17"/>
      <c r="M122" s="20"/>
      <c r="N122" s="49"/>
    </row>
    <row r="123" s="5" customFormat="true" ht="28.5" spans="1:14">
      <c r="A123" s="23"/>
      <c r="B123" s="20" t="s">
        <v>398</v>
      </c>
      <c r="C123" s="31" t="s">
        <v>399</v>
      </c>
      <c r="D123" s="20">
        <f t="shared" si="4"/>
        <v>10</v>
      </c>
      <c r="E123" s="40">
        <v>10</v>
      </c>
      <c r="F123" s="20"/>
      <c r="G123" s="41">
        <v>2060702</v>
      </c>
      <c r="H123" s="41" t="s">
        <v>237</v>
      </c>
      <c r="I123" s="41">
        <v>599</v>
      </c>
      <c r="J123" s="41" t="s">
        <v>264</v>
      </c>
      <c r="K123" s="20"/>
      <c r="L123" s="20"/>
      <c r="M123" s="20" t="s">
        <v>265</v>
      </c>
      <c r="N123" s="49"/>
    </row>
    <row r="124" s="5" customFormat="true" ht="27.9" customHeight="true" spans="1:14">
      <c r="A124" s="23"/>
      <c r="B124" s="36" t="s">
        <v>400</v>
      </c>
      <c r="C124" s="18" t="s">
        <v>401</v>
      </c>
      <c r="D124" s="17">
        <f t="shared" si="4"/>
        <v>20</v>
      </c>
      <c r="E124" s="40">
        <f>SUM(E125:E126)</f>
        <v>20</v>
      </c>
      <c r="F124" s="20"/>
      <c r="G124" s="41"/>
      <c r="H124" s="41"/>
      <c r="I124" s="20"/>
      <c r="J124" s="20"/>
      <c r="K124" s="20"/>
      <c r="L124" s="20"/>
      <c r="M124" s="20"/>
      <c r="N124" s="49"/>
    </row>
    <row r="125" s="5" customFormat="true" ht="27.9" customHeight="true" spans="1:14">
      <c r="A125" s="23"/>
      <c r="B125" s="23"/>
      <c r="C125" s="31" t="s">
        <v>127</v>
      </c>
      <c r="D125" s="20">
        <f t="shared" si="4"/>
        <v>10</v>
      </c>
      <c r="E125" s="40">
        <v>10</v>
      </c>
      <c r="F125" s="20"/>
      <c r="G125" s="41">
        <v>2060702</v>
      </c>
      <c r="H125" s="41" t="s">
        <v>237</v>
      </c>
      <c r="I125" s="41">
        <v>502</v>
      </c>
      <c r="J125" s="41" t="s">
        <v>257</v>
      </c>
      <c r="K125" s="20"/>
      <c r="L125" s="20"/>
      <c r="M125" s="20" t="s">
        <v>290</v>
      </c>
      <c r="N125" s="49"/>
    </row>
    <row r="126" s="5" customFormat="true" ht="27.9" customHeight="true" spans="1:14">
      <c r="A126" s="23"/>
      <c r="B126" s="30"/>
      <c r="C126" s="31" t="s">
        <v>402</v>
      </c>
      <c r="D126" s="20">
        <f t="shared" si="4"/>
        <v>10</v>
      </c>
      <c r="E126" s="40">
        <v>10</v>
      </c>
      <c r="F126" s="20"/>
      <c r="G126" s="41">
        <v>2060702</v>
      </c>
      <c r="H126" s="41" t="s">
        <v>237</v>
      </c>
      <c r="I126" s="41">
        <v>599</v>
      </c>
      <c r="J126" s="41" t="s">
        <v>264</v>
      </c>
      <c r="K126" s="20"/>
      <c r="L126" s="20"/>
      <c r="M126" s="20" t="s">
        <v>306</v>
      </c>
      <c r="N126" s="49"/>
    </row>
    <row r="127" s="5" customFormat="true" ht="27.9" customHeight="true" spans="1:14">
      <c r="A127" s="23"/>
      <c r="B127" s="20" t="s">
        <v>403</v>
      </c>
      <c r="C127" s="31" t="s">
        <v>404</v>
      </c>
      <c r="D127" s="20">
        <f t="shared" si="4"/>
        <v>5</v>
      </c>
      <c r="E127" s="40">
        <v>5</v>
      </c>
      <c r="F127" s="20"/>
      <c r="G127" s="41">
        <v>2060702</v>
      </c>
      <c r="H127" s="41" t="s">
        <v>237</v>
      </c>
      <c r="I127" s="41">
        <v>507</v>
      </c>
      <c r="J127" s="41" t="s">
        <v>247</v>
      </c>
      <c r="K127" s="20"/>
      <c r="L127" s="20"/>
      <c r="M127" s="20" t="s">
        <v>287</v>
      </c>
      <c r="N127" s="49"/>
    </row>
    <row r="128" s="5" customFormat="true" ht="27.9" customHeight="true" spans="1:14">
      <c r="A128" s="23"/>
      <c r="B128" s="36" t="s">
        <v>132</v>
      </c>
      <c r="C128" s="18" t="s">
        <v>405</v>
      </c>
      <c r="D128" s="17">
        <f t="shared" si="4"/>
        <v>23</v>
      </c>
      <c r="E128" s="38">
        <f>SUM(E129:E131)</f>
        <v>23</v>
      </c>
      <c r="F128" s="17"/>
      <c r="G128" s="41"/>
      <c r="H128" s="41"/>
      <c r="I128" s="32"/>
      <c r="J128" s="32"/>
      <c r="K128" s="20"/>
      <c r="L128" s="20"/>
      <c r="M128" s="20"/>
      <c r="N128" s="49"/>
    </row>
    <row r="129" s="6" customFormat="true" ht="27.9" customHeight="true" spans="1:13">
      <c r="A129" s="20"/>
      <c r="B129" s="20"/>
      <c r="C129" s="31" t="s">
        <v>406</v>
      </c>
      <c r="D129" s="20">
        <f t="shared" si="4"/>
        <v>8</v>
      </c>
      <c r="E129" s="40">
        <v>8</v>
      </c>
      <c r="F129" s="20"/>
      <c r="G129" s="41">
        <v>2060702</v>
      </c>
      <c r="H129" s="41" t="s">
        <v>237</v>
      </c>
      <c r="I129" s="41">
        <v>502</v>
      </c>
      <c r="J129" s="41" t="s">
        <v>257</v>
      </c>
      <c r="K129" s="20"/>
      <c r="L129" s="20"/>
      <c r="M129" s="20" t="s">
        <v>258</v>
      </c>
    </row>
    <row r="130" s="6" customFormat="true" ht="28.5" spans="1:13">
      <c r="A130" s="20"/>
      <c r="B130" s="20"/>
      <c r="C130" s="31" t="s">
        <v>407</v>
      </c>
      <c r="D130" s="20">
        <f t="shared" si="4"/>
        <v>5</v>
      </c>
      <c r="E130" s="40">
        <v>5</v>
      </c>
      <c r="F130" s="20"/>
      <c r="G130" s="41">
        <v>2060702</v>
      </c>
      <c r="H130" s="41" t="s">
        <v>237</v>
      </c>
      <c r="I130" s="41">
        <v>507</v>
      </c>
      <c r="J130" s="41" t="s">
        <v>247</v>
      </c>
      <c r="K130" s="20"/>
      <c r="L130" s="20"/>
      <c r="M130" s="20" t="s">
        <v>287</v>
      </c>
    </row>
    <row r="131" s="5" customFormat="true" ht="27.9" customHeight="true" spans="1:14">
      <c r="A131" s="23"/>
      <c r="B131" s="30"/>
      <c r="C131" s="31" t="s">
        <v>408</v>
      </c>
      <c r="D131" s="20">
        <f t="shared" si="4"/>
        <v>10</v>
      </c>
      <c r="E131" s="40">
        <v>10</v>
      </c>
      <c r="F131" s="20"/>
      <c r="G131" s="41">
        <v>2060702</v>
      </c>
      <c r="H131" s="41" t="s">
        <v>237</v>
      </c>
      <c r="I131" s="41">
        <v>599</v>
      </c>
      <c r="J131" s="41" t="s">
        <v>264</v>
      </c>
      <c r="K131" s="20"/>
      <c r="L131" s="20"/>
      <c r="M131" s="20" t="s">
        <v>15</v>
      </c>
      <c r="N131" s="49"/>
    </row>
    <row r="132" s="5" customFormat="true" ht="27.9" customHeight="true" spans="1:14">
      <c r="A132" s="36" t="s">
        <v>134</v>
      </c>
      <c r="B132" s="17" t="s">
        <v>135</v>
      </c>
      <c r="C132" s="18"/>
      <c r="D132" s="20">
        <f t="shared" si="4"/>
        <v>101</v>
      </c>
      <c r="E132" s="38">
        <f>E133+E136+E140+E144+E145+E149</f>
        <v>101</v>
      </c>
      <c r="F132" s="17"/>
      <c r="G132" s="41"/>
      <c r="H132" s="41"/>
      <c r="I132" s="17"/>
      <c r="J132" s="17"/>
      <c r="K132" s="17"/>
      <c r="L132" s="17"/>
      <c r="M132" s="20"/>
      <c r="N132" s="49"/>
    </row>
    <row r="133" s="5" customFormat="true" ht="27.9" customHeight="true" spans="1:14">
      <c r="A133" s="23"/>
      <c r="B133" s="36" t="s">
        <v>409</v>
      </c>
      <c r="C133" s="18" t="s">
        <v>410</v>
      </c>
      <c r="D133" s="17">
        <f t="shared" si="4"/>
        <v>18</v>
      </c>
      <c r="E133" s="38">
        <f>SUM(E134:E135)</f>
        <v>18</v>
      </c>
      <c r="F133" s="17"/>
      <c r="G133" s="41"/>
      <c r="H133" s="41"/>
      <c r="I133" s="17"/>
      <c r="J133" s="17"/>
      <c r="K133" s="17"/>
      <c r="L133" s="17"/>
      <c r="M133" s="20"/>
      <c r="N133" s="49"/>
    </row>
    <row r="134" s="5" customFormat="true" ht="28.5" spans="1:14">
      <c r="A134" s="23"/>
      <c r="B134" s="23"/>
      <c r="C134" s="60" t="s">
        <v>411</v>
      </c>
      <c r="D134" s="20">
        <f t="shared" si="4"/>
        <v>8</v>
      </c>
      <c r="E134" s="40">
        <v>8</v>
      </c>
      <c r="F134" s="20"/>
      <c r="G134" s="41">
        <v>2060702</v>
      </c>
      <c r="H134" s="41" t="s">
        <v>237</v>
      </c>
      <c r="I134" s="41">
        <v>502</v>
      </c>
      <c r="J134" s="41" t="s">
        <v>257</v>
      </c>
      <c r="K134" s="20"/>
      <c r="L134" s="20"/>
      <c r="M134" s="20" t="s">
        <v>258</v>
      </c>
      <c r="N134" s="49"/>
    </row>
    <row r="135" s="6" customFormat="true" ht="28.5" spans="1:13">
      <c r="A135" s="20"/>
      <c r="B135" s="30"/>
      <c r="C135" s="61"/>
      <c r="D135" s="20">
        <f t="shared" si="4"/>
        <v>10</v>
      </c>
      <c r="E135" s="40">
        <v>10</v>
      </c>
      <c r="F135" s="20"/>
      <c r="G135" s="41">
        <v>2060702</v>
      </c>
      <c r="H135" s="41" t="s">
        <v>237</v>
      </c>
      <c r="I135" s="41">
        <v>502</v>
      </c>
      <c r="J135" s="41" t="s">
        <v>257</v>
      </c>
      <c r="K135" s="20"/>
      <c r="L135" s="20"/>
      <c r="M135" s="20" t="s">
        <v>412</v>
      </c>
    </row>
    <row r="136" s="6" customFormat="true" ht="27.9" customHeight="true" spans="1:13">
      <c r="A136" s="23"/>
      <c r="B136" s="23" t="s">
        <v>413</v>
      </c>
      <c r="C136" s="18" t="s">
        <v>414</v>
      </c>
      <c r="D136" s="17">
        <f t="shared" si="4"/>
        <v>19</v>
      </c>
      <c r="E136" s="38">
        <f>SUM(E137:E139)</f>
        <v>19</v>
      </c>
      <c r="F136" s="17"/>
      <c r="G136" s="41"/>
      <c r="H136" s="41"/>
      <c r="I136" s="20"/>
      <c r="J136" s="20"/>
      <c r="K136" s="20"/>
      <c r="L136" s="20"/>
      <c r="M136" s="20"/>
    </row>
    <row r="137" s="5" customFormat="true" ht="28.5" spans="1:14">
      <c r="A137" s="23"/>
      <c r="B137" s="23"/>
      <c r="C137" s="60" t="s">
        <v>415</v>
      </c>
      <c r="D137" s="20">
        <f t="shared" si="4"/>
        <v>8</v>
      </c>
      <c r="E137" s="40">
        <v>8</v>
      </c>
      <c r="F137" s="20"/>
      <c r="G137" s="41">
        <v>2060702</v>
      </c>
      <c r="H137" s="41" t="s">
        <v>237</v>
      </c>
      <c r="I137" s="41">
        <v>502</v>
      </c>
      <c r="J137" s="41" t="s">
        <v>257</v>
      </c>
      <c r="K137" s="20"/>
      <c r="L137" s="20"/>
      <c r="M137" s="20" t="s">
        <v>258</v>
      </c>
      <c r="N137" s="49"/>
    </row>
    <row r="138" s="5" customFormat="true" ht="28.5" spans="1:14">
      <c r="A138" s="23"/>
      <c r="B138" s="23"/>
      <c r="C138" s="61"/>
      <c r="D138" s="20">
        <f t="shared" si="4"/>
        <v>1</v>
      </c>
      <c r="E138" s="40">
        <v>1</v>
      </c>
      <c r="F138" s="20"/>
      <c r="G138" s="41">
        <v>2060702</v>
      </c>
      <c r="H138" s="41" t="s">
        <v>237</v>
      </c>
      <c r="I138" s="41">
        <v>502</v>
      </c>
      <c r="J138" s="41" t="s">
        <v>257</v>
      </c>
      <c r="K138" s="20"/>
      <c r="L138" s="20"/>
      <c r="M138" s="20" t="s">
        <v>416</v>
      </c>
      <c r="N138" s="49"/>
    </row>
    <row r="139" s="5" customFormat="true" ht="28.5" spans="1:14">
      <c r="A139" s="23"/>
      <c r="B139" s="30"/>
      <c r="C139" s="31" t="s">
        <v>417</v>
      </c>
      <c r="D139" s="20">
        <f t="shared" si="4"/>
        <v>10</v>
      </c>
      <c r="E139" s="40">
        <v>10</v>
      </c>
      <c r="F139" s="20"/>
      <c r="G139" s="41">
        <v>2060702</v>
      </c>
      <c r="H139" s="41" t="s">
        <v>237</v>
      </c>
      <c r="I139" s="41">
        <v>599</v>
      </c>
      <c r="J139" s="41" t="s">
        <v>264</v>
      </c>
      <c r="K139" s="20"/>
      <c r="L139" s="20"/>
      <c r="M139" s="20" t="s">
        <v>265</v>
      </c>
      <c r="N139" s="49"/>
    </row>
    <row r="140" s="5" customFormat="true" ht="27.9" customHeight="true" spans="1:14">
      <c r="A140" s="23"/>
      <c r="B140" s="23" t="s">
        <v>418</v>
      </c>
      <c r="C140" s="18" t="s">
        <v>419</v>
      </c>
      <c r="D140" s="17">
        <f t="shared" si="4"/>
        <v>30</v>
      </c>
      <c r="E140" s="38">
        <f>SUM(E141:E143)</f>
        <v>30</v>
      </c>
      <c r="F140" s="17"/>
      <c r="G140" s="41"/>
      <c r="H140" s="41"/>
      <c r="I140" s="20"/>
      <c r="J140" s="20"/>
      <c r="K140" s="20"/>
      <c r="L140" s="20"/>
      <c r="M140" s="20"/>
      <c r="N140" s="49"/>
    </row>
    <row r="141" s="6" customFormat="true" ht="42.75" spans="1:13">
      <c r="A141" s="20"/>
      <c r="B141" s="23"/>
      <c r="C141" s="20" t="s">
        <v>420</v>
      </c>
      <c r="D141" s="20">
        <f t="shared" si="4"/>
        <v>10</v>
      </c>
      <c r="E141" s="40">
        <v>10</v>
      </c>
      <c r="F141" s="20"/>
      <c r="G141" s="41">
        <v>2060702</v>
      </c>
      <c r="H141" s="41" t="s">
        <v>237</v>
      </c>
      <c r="I141" s="41">
        <v>502</v>
      </c>
      <c r="J141" s="41" t="s">
        <v>257</v>
      </c>
      <c r="K141" s="20"/>
      <c r="L141" s="20"/>
      <c r="M141" s="20" t="s">
        <v>421</v>
      </c>
    </row>
    <row r="142" s="6" customFormat="true" ht="28.5" spans="1:13">
      <c r="A142" s="20"/>
      <c r="B142" s="23"/>
      <c r="C142" s="31" t="s">
        <v>422</v>
      </c>
      <c r="D142" s="20">
        <f t="shared" ref="D142:D205" si="5">E142+F142</f>
        <v>10</v>
      </c>
      <c r="E142" s="40">
        <v>10</v>
      </c>
      <c r="F142" s="20"/>
      <c r="G142" s="41">
        <v>2060702</v>
      </c>
      <c r="H142" s="41" t="s">
        <v>237</v>
      </c>
      <c r="I142" s="41">
        <v>599</v>
      </c>
      <c r="J142" s="41" t="s">
        <v>264</v>
      </c>
      <c r="K142" s="20"/>
      <c r="L142" s="20"/>
      <c r="M142" s="20" t="s">
        <v>265</v>
      </c>
    </row>
    <row r="143" s="6" customFormat="true" ht="27.9" customHeight="true" spans="1:13">
      <c r="A143" s="20"/>
      <c r="B143" s="30"/>
      <c r="C143" s="31" t="s">
        <v>423</v>
      </c>
      <c r="D143" s="20">
        <f t="shared" si="5"/>
        <v>10</v>
      </c>
      <c r="E143" s="40">
        <v>10</v>
      </c>
      <c r="F143" s="20"/>
      <c r="G143" s="41">
        <v>2060702</v>
      </c>
      <c r="H143" s="41" t="s">
        <v>237</v>
      </c>
      <c r="I143" s="41">
        <v>502</v>
      </c>
      <c r="J143" s="41" t="s">
        <v>257</v>
      </c>
      <c r="K143" s="20"/>
      <c r="L143" s="20"/>
      <c r="M143" s="20" t="s">
        <v>290</v>
      </c>
    </row>
    <row r="144" s="5" customFormat="true" ht="27.9" customHeight="true" spans="1:14">
      <c r="A144" s="23"/>
      <c r="B144" s="23" t="s">
        <v>145</v>
      </c>
      <c r="C144" s="31" t="s">
        <v>424</v>
      </c>
      <c r="D144" s="20">
        <f t="shared" si="5"/>
        <v>5</v>
      </c>
      <c r="E144" s="40">
        <v>5</v>
      </c>
      <c r="F144" s="20"/>
      <c r="G144" s="41">
        <v>2060702</v>
      </c>
      <c r="H144" s="41" t="s">
        <v>237</v>
      </c>
      <c r="I144" s="41">
        <v>507</v>
      </c>
      <c r="J144" s="41" t="s">
        <v>247</v>
      </c>
      <c r="K144" s="20"/>
      <c r="L144" s="20"/>
      <c r="M144" s="20" t="s">
        <v>287</v>
      </c>
      <c r="N144" s="49"/>
    </row>
    <row r="145" s="5" customFormat="true" ht="27.9" customHeight="true" spans="1:14">
      <c r="A145" s="23"/>
      <c r="B145" s="62" t="s">
        <v>143</v>
      </c>
      <c r="C145" s="63" t="s">
        <v>425</v>
      </c>
      <c r="D145" s="17">
        <f t="shared" si="5"/>
        <v>19</v>
      </c>
      <c r="E145" s="38">
        <f>SUM(E146:E148)</f>
        <v>19</v>
      </c>
      <c r="F145" s="17"/>
      <c r="G145" s="41"/>
      <c r="H145" s="41"/>
      <c r="I145" s="32"/>
      <c r="J145" s="32"/>
      <c r="K145" s="20"/>
      <c r="L145" s="20"/>
      <c r="M145" s="20"/>
      <c r="N145" s="49"/>
    </row>
    <row r="146" s="5" customFormat="true" ht="28.5" spans="1:14">
      <c r="A146" s="23"/>
      <c r="B146" s="23"/>
      <c r="C146" s="31" t="s">
        <v>144</v>
      </c>
      <c r="D146" s="20">
        <f t="shared" si="5"/>
        <v>8</v>
      </c>
      <c r="E146" s="40">
        <v>8</v>
      </c>
      <c r="F146" s="20"/>
      <c r="G146" s="41">
        <v>2060702</v>
      </c>
      <c r="H146" s="41" t="s">
        <v>237</v>
      </c>
      <c r="I146" s="41">
        <v>502</v>
      </c>
      <c r="J146" s="41" t="s">
        <v>257</v>
      </c>
      <c r="K146" s="20"/>
      <c r="L146" s="20"/>
      <c r="M146" s="20" t="s">
        <v>258</v>
      </c>
      <c r="N146" s="49"/>
    </row>
    <row r="147" s="5" customFormat="true" ht="28.5" spans="1:14">
      <c r="A147" s="23"/>
      <c r="B147" s="64"/>
      <c r="C147" s="31" t="s">
        <v>426</v>
      </c>
      <c r="D147" s="20">
        <f t="shared" si="5"/>
        <v>10</v>
      </c>
      <c r="E147" s="40">
        <v>10</v>
      </c>
      <c r="F147" s="20"/>
      <c r="G147" s="41">
        <v>2060702</v>
      </c>
      <c r="H147" s="41" t="s">
        <v>237</v>
      </c>
      <c r="I147" s="41">
        <v>599</v>
      </c>
      <c r="J147" s="41" t="s">
        <v>264</v>
      </c>
      <c r="K147" s="20"/>
      <c r="L147" s="20"/>
      <c r="M147" s="20" t="s">
        <v>306</v>
      </c>
      <c r="N147" s="49"/>
    </row>
    <row r="148" s="5" customFormat="true" ht="28.5" spans="1:14">
      <c r="A148" s="23"/>
      <c r="B148" s="65"/>
      <c r="C148" s="31" t="s">
        <v>427</v>
      </c>
      <c r="D148" s="20">
        <f t="shared" si="5"/>
        <v>1</v>
      </c>
      <c r="E148" s="40">
        <v>1</v>
      </c>
      <c r="F148" s="20"/>
      <c r="G148" s="41">
        <v>2060702</v>
      </c>
      <c r="H148" s="41" t="s">
        <v>237</v>
      </c>
      <c r="I148" s="41">
        <v>507</v>
      </c>
      <c r="J148" s="41" t="s">
        <v>247</v>
      </c>
      <c r="K148" s="20"/>
      <c r="L148" s="20"/>
      <c r="M148" s="20" t="s">
        <v>428</v>
      </c>
      <c r="N148" s="49"/>
    </row>
    <row r="149" s="5" customFormat="true" ht="28.5" spans="1:14">
      <c r="A149" s="30"/>
      <c r="B149" s="30" t="s">
        <v>141</v>
      </c>
      <c r="C149" s="31" t="s">
        <v>429</v>
      </c>
      <c r="D149" s="20">
        <f t="shared" si="5"/>
        <v>10</v>
      </c>
      <c r="E149" s="40">
        <v>10</v>
      </c>
      <c r="F149" s="20"/>
      <c r="G149" s="41">
        <v>2060702</v>
      </c>
      <c r="H149" s="41" t="s">
        <v>237</v>
      </c>
      <c r="I149" s="41">
        <v>505</v>
      </c>
      <c r="J149" s="41" t="s">
        <v>238</v>
      </c>
      <c r="K149" s="20"/>
      <c r="L149" s="20"/>
      <c r="M149" s="20" t="s">
        <v>15</v>
      </c>
      <c r="N149" s="49"/>
    </row>
    <row r="150" s="5" customFormat="true" ht="27.9" customHeight="true" spans="1:13">
      <c r="A150" s="66" t="s">
        <v>148</v>
      </c>
      <c r="B150" s="17" t="s">
        <v>149</v>
      </c>
      <c r="C150" s="18"/>
      <c r="D150" s="20">
        <f t="shared" si="5"/>
        <v>90</v>
      </c>
      <c r="E150" s="38">
        <f>SUM(E153:E162)+E151</f>
        <v>90</v>
      </c>
      <c r="F150" s="17"/>
      <c r="G150" s="41"/>
      <c r="H150" s="41"/>
      <c r="I150" s="17"/>
      <c r="J150" s="17"/>
      <c r="K150" s="17"/>
      <c r="L150" s="17"/>
      <c r="M150" s="20"/>
    </row>
    <row r="151" s="5" customFormat="true" ht="28.5" spans="1:13">
      <c r="A151" s="67"/>
      <c r="B151" s="23" t="s">
        <v>430</v>
      </c>
      <c r="C151" s="31" t="s">
        <v>431</v>
      </c>
      <c r="D151" s="20">
        <f t="shared" si="5"/>
        <v>1</v>
      </c>
      <c r="E151" s="40">
        <v>1</v>
      </c>
      <c r="F151" s="20"/>
      <c r="G151" s="41">
        <v>2060702</v>
      </c>
      <c r="H151" s="41" t="s">
        <v>237</v>
      </c>
      <c r="I151" s="41">
        <v>505</v>
      </c>
      <c r="J151" s="41" t="s">
        <v>238</v>
      </c>
      <c r="K151" s="20"/>
      <c r="L151" s="20"/>
      <c r="M151" s="20" t="s">
        <v>432</v>
      </c>
    </row>
    <row r="152" s="5" customFormat="true" ht="27.9" customHeight="true" spans="1:13">
      <c r="A152" s="67"/>
      <c r="B152" s="20" t="s">
        <v>433</v>
      </c>
      <c r="C152" s="18" t="s">
        <v>434</v>
      </c>
      <c r="D152" s="17">
        <f t="shared" si="5"/>
        <v>13</v>
      </c>
      <c r="E152" s="40">
        <f>SUM(E153:E154)</f>
        <v>13</v>
      </c>
      <c r="F152" s="20"/>
      <c r="G152" s="41"/>
      <c r="H152" s="41"/>
      <c r="I152" s="20"/>
      <c r="J152" s="20"/>
      <c r="K152" s="20"/>
      <c r="L152" s="20"/>
      <c r="M152" s="20"/>
    </row>
    <row r="153" s="5" customFormat="true" ht="28.5" spans="1:14">
      <c r="A153" s="67"/>
      <c r="B153" s="20"/>
      <c r="C153" s="31" t="s">
        <v>151</v>
      </c>
      <c r="D153" s="20">
        <f t="shared" si="5"/>
        <v>8</v>
      </c>
      <c r="E153" s="40">
        <v>8</v>
      </c>
      <c r="F153" s="20"/>
      <c r="G153" s="41">
        <v>2060702</v>
      </c>
      <c r="H153" s="41" t="s">
        <v>237</v>
      </c>
      <c r="I153" s="41">
        <v>502</v>
      </c>
      <c r="J153" s="41" t="s">
        <v>257</v>
      </c>
      <c r="K153" s="20"/>
      <c r="L153" s="20"/>
      <c r="M153" s="20" t="s">
        <v>258</v>
      </c>
      <c r="N153" s="49"/>
    </row>
    <row r="154" s="5" customFormat="true" ht="27.9" customHeight="true" spans="1:14">
      <c r="A154" s="67"/>
      <c r="B154" s="20"/>
      <c r="C154" s="31" t="s">
        <v>435</v>
      </c>
      <c r="D154" s="20">
        <f t="shared" si="5"/>
        <v>5</v>
      </c>
      <c r="E154" s="40">
        <v>5</v>
      </c>
      <c r="F154" s="20"/>
      <c r="G154" s="41">
        <v>2060702</v>
      </c>
      <c r="H154" s="41" t="s">
        <v>237</v>
      </c>
      <c r="I154" s="41">
        <v>507</v>
      </c>
      <c r="J154" s="41" t="s">
        <v>247</v>
      </c>
      <c r="K154" s="20"/>
      <c r="L154" s="20"/>
      <c r="M154" s="20" t="s">
        <v>287</v>
      </c>
      <c r="N154" s="49"/>
    </row>
    <row r="155" s="5" customFormat="true" ht="27.9" customHeight="true" spans="1:14">
      <c r="A155" s="67"/>
      <c r="B155" s="20" t="s">
        <v>436</v>
      </c>
      <c r="C155" s="31" t="s">
        <v>437</v>
      </c>
      <c r="D155" s="20">
        <f t="shared" si="5"/>
        <v>8</v>
      </c>
      <c r="E155" s="40">
        <v>8</v>
      </c>
      <c r="F155" s="20"/>
      <c r="G155" s="41">
        <v>2060702</v>
      </c>
      <c r="H155" s="41" t="s">
        <v>237</v>
      </c>
      <c r="I155" s="41">
        <v>502</v>
      </c>
      <c r="J155" s="41" t="s">
        <v>257</v>
      </c>
      <c r="K155" s="20"/>
      <c r="L155" s="20"/>
      <c r="M155" s="20" t="s">
        <v>258</v>
      </c>
      <c r="N155" s="49"/>
    </row>
    <row r="156" s="5" customFormat="true" ht="27.9" customHeight="true" spans="1:14">
      <c r="A156" s="67"/>
      <c r="B156" s="20" t="s">
        <v>438</v>
      </c>
      <c r="C156" s="31" t="s">
        <v>439</v>
      </c>
      <c r="D156" s="20">
        <f t="shared" si="5"/>
        <v>10</v>
      </c>
      <c r="E156" s="40">
        <v>10</v>
      </c>
      <c r="F156" s="20"/>
      <c r="G156" s="41">
        <v>2060702</v>
      </c>
      <c r="H156" s="41" t="s">
        <v>237</v>
      </c>
      <c r="I156" s="41">
        <v>505</v>
      </c>
      <c r="J156" s="41" t="s">
        <v>238</v>
      </c>
      <c r="K156" s="20"/>
      <c r="L156" s="20"/>
      <c r="M156" s="20" t="s">
        <v>15</v>
      </c>
      <c r="N156" s="49"/>
    </row>
    <row r="157" s="5" customFormat="true" ht="28.5" spans="1:14">
      <c r="A157" s="67"/>
      <c r="B157" s="20" t="s">
        <v>157</v>
      </c>
      <c r="C157" s="31" t="s">
        <v>440</v>
      </c>
      <c r="D157" s="20">
        <f t="shared" si="5"/>
        <v>10</v>
      </c>
      <c r="E157" s="40">
        <v>10</v>
      </c>
      <c r="F157" s="20"/>
      <c r="G157" s="41">
        <v>2060702</v>
      </c>
      <c r="H157" s="41" t="s">
        <v>237</v>
      </c>
      <c r="I157" s="41">
        <v>599</v>
      </c>
      <c r="J157" s="41" t="s">
        <v>264</v>
      </c>
      <c r="K157" s="20"/>
      <c r="L157" s="20"/>
      <c r="M157" s="20" t="s">
        <v>265</v>
      </c>
      <c r="N157" s="49"/>
    </row>
    <row r="158" s="5" customFormat="true" ht="28.5" spans="1:14">
      <c r="A158" s="67"/>
      <c r="B158" s="20" t="s">
        <v>161</v>
      </c>
      <c r="C158" s="31" t="s">
        <v>441</v>
      </c>
      <c r="D158" s="20">
        <f t="shared" si="5"/>
        <v>8</v>
      </c>
      <c r="E158" s="40">
        <v>8</v>
      </c>
      <c r="F158" s="20"/>
      <c r="G158" s="41">
        <v>2060702</v>
      </c>
      <c r="H158" s="41" t="s">
        <v>237</v>
      </c>
      <c r="I158" s="41">
        <v>502</v>
      </c>
      <c r="J158" s="41" t="s">
        <v>257</v>
      </c>
      <c r="K158" s="20"/>
      <c r="L158" s="20"/>
      <c r="M158" s="20" t="s">
        <v>258</v>
      </c>
      <c r="N158" s="49"/>
    </row>
    <row r="159" s="5" customFormat="true" ht="27.9" customHeight="true" spans="1:14">
      <c r="A159" s="67"/>
      <c r="B159" s="23" t="s">
        <v>153</v>
      </c>
      <c r="C159" s="31" t="s">
        <v>154</v>
      </c>
      <c r="D159" s="20">
        <f t="shared" si="5"/>
        <v>10</v>
      </c>
      <c r="E159" s="40">
        <v>10</v>
      </c>
      <c r="F159" s="20"/>
      <c r="G159" s="41">
        <v>2060702</v>
      </c>
      <c r="H159" s="41" t="s">
        <v>237</v>
      </c>
      <c r="I159" s="41">
        <v>502</v>
      </c>
      <c r="J159" s="41" t="s">
        <v>257</v>
      </c>
      <c r="K159" s="20"/>
      <c r="L159" s="20"/>
      <c r="M159" s="20" t="s">
        <v>290</v>
      </c>
      <c r="N159" s="49"/>
    </row>
    <row r="160" s="5" customFormat="true" ht="28.5" spans="1:14">
      <c r="A160" s="67"/>
      <c r="B160" s="20" t="s">
        <v>438</v>
      </c>
      <c r="C160" s="31" t="s">
        <v>442</v>
      </c>
      <c r="D160" s="20">
        <f t="shared" si="5"/>
        <v>10</v>
      </c>
      <c r="E160" s="40">
        <v>10</v>
      </c>
      <c r="F160" s="20"/>
      <c r="G160" s="41">
        <v>2060702</v>
      </c>
      <c r="H160" s="41" t="s">
        <v>237</v>
      </c>
      <c r="I160" s="41">
        <v>599</v>
      </c>
      <c r="J160" s="41" t="s">
        <v>264</v>
      </c>
      <c r="K160" s="20"/>
      <c r="L160" s="20"/>
      <c r="M160" s="20" t="s">
        <v>306</v>
      </c>
      <c r="N160" s="49"/>
    </row>
    <row r="161" s="5" customFormat="true" ht="27.9" customHeight="true" spans="1:14">
      <c r="A161" s="67"/>
      <c r="B161" s="20" t="s">
        <v>443</v>
      </c>
      <c r="C161" s="31" t="s">
        <v>444</v>
      </c>
      <c r="D161" s="20">
        <f t="shared" si="5"/>
        <v>10</v>
      </c>
      <c r="E161" s="40">
        <v>10</v>
      </c>
      <c r="F161" s="20"/>
      <c r="G161" s="41">
        <v>2060702</v>
      </c>
      <c r="H161" s="41" t="s">
        <v>237</v>
      </c>
      <c r="I161" s="41">
        <v>599</v>
      </c>
      <c r="J161" s="41" t="s">
        <v>264</v>
      </c>
      <c r="K161" s="20"/>
      <c r="L161" s="20"/>
      <c r="M161" s="20" t="s">
        <v>306</v>
      </c>
      <c r="N161" s="49"/>
    </row>
    <row r="162" s="5" customFormat="true" ht="42.75" spans="1:14">
      <c r="A162" s="67"/>
      <c r="B162" s="20" t="s">
        <v>445</v>
      </c>
      <c r="C162" s="20" t="s">
        <v>446</v>
      </c>
      <c r="D162" s="20">
        <f t="shared" si="5"/>
        <v>10</v>
      </c>
      <c r="E162" s="40">
        <v>10</v>
      </c>
      <c r="F162" s="20"/>
      <c r="G162" s="41">
        <v>2060702</v>
      </c>
      <c r="H162" s="41" t="s">
        <v>237</v>
      </c>
      <c r="I162" s="41">
        <v>505</v>
      </c>
      <c r="J162" s="41" t="s">
        <v>238</v>
      </c>
      <c r="K162" s="20"/>
      <c r="L162" s="20"/>
      <c r="M162" s="20" t="s">
        <v>447</v>
      </c>
      <c r="N162" s="49"/>
    </row>
    <row r="163" s="5" customFormat="true" ht="27.9" customHeight="true" spans="1:14">
      <c r="A163" s="20" t="s">
        <v>165</v>
      </c>
      <c r="B163" s="17" t="s">
        <v>166</v>
      </c>
      <c r="C163" s="18"/>
      <c r="D163" s="20">
        <f t="shared" si="5"/>
        <v>90</v>
      </c>
      <c r="E163" s="38">
        <f>E164+E165+E168+E171+E172+E173+E174+E175</f>
        <v>90</v>
      </c>
      <c r="F163" s="17"/>
      <c r="G163" s="41"/>
      <c r="H163" s="41"/>
      <c r="I163" s="17"/>
      <c r="J163" s="17"/>
      <c r="K163" s="17"/>
      <c r="L163" s="17"/>
      <c r="M163" s="20"/>
      <c r="N163" s="49"/>
    </row>
    <row r="164" s="5" customFormat="true" ht="27.9" customHeight="true" spans="1:14">
      <c r="A164" s="20"/>
      <c r="B164" s="20" t="s">
        <v>448</v>
      </c>
      <c r="C164" s="31" t="s">
        <v>449</v>
      </c>
      <c r="D164" s="20">
        <f t="shared" si="5"/>
        <v>1</v>
      </c>
      <c r="E164" s="40">
        <v>1</v>
      </c>
      <c r="F164" s="20"/>
      <c r="G164" s="41">
        <v>2060702</v>
      </c>
      <c r="H164" s="41" t="s">
        <v>237</v>
      </c>
      <c r="I164" s="41">
        <v>505</v>
      </c>
      <c r="J164" s="41" t="s">
        <v>238</v>
      </c>
      <c r="K164" s="20"/>
      <c r="L164" s="20"/>
      <c r="M164" s="20" t="s">
        <v>450</v>
      </c>
      <c r="N164" s="49"/>
    </row>
    <row r="165" s="5" customFormat="true" ht="27.9" customHeight="true" spans="1:14">
      <c r="A165" s="20"/>
      <c r="B165" s="23" t="s">
        <v>451</v>
      </c>
      <c r="C165" s="18" t="s">
        <v>452</v>
      </c>
      <c r="D165" s="17">
        <f t="shared" si="5"/>
        <v>15</v>
      </c>
      <c r="E165" s="38">
        <f>SUM(E166:E167)</f>
        <v>15</v>
      </c>
      <c r="F165" s="17"/>
      <c r="G165" s="41"/>
      <c r="H165" s="41"/>
      <c r="I165" s="20"/>
      <c r="J165" s="20"/>
      <c r="K165" s="20"/>
      <c r="L165" s="20"/>
      <c r="M165" s="20"/>
      <c r="N165" s="49"/>
    </row>
    <row r="166" s="5" customFormat="true" ht="42.75" spans="1:14">
      <c r="A166" s="20"/>
      <c r="B166" s="23"/>
      <c r="C166" s="31" t="s">
        <v>453</v>
      </c>
      <c r="D166" s="20">
        <f t="shared" si="5"/>
        <v>5</v>
      </c>
      <c r="E166" s="40">
        <v>5</v>
      </c>
      <c r="F166" s="20"/>
      <c r="G166" s="41">
        <v>2060702</v>
      </c>
      <c r="H166" s="41" t="s">
        <v>237</v>
      </c>
      <c r="I166" s="41">
        <v>507</v>
      </c>
      <c r="J166" s="41" t="s">
        <v>247</v>
      </c>
      <c r="K166" s="20"/>
      <c r="L166" s="20"/>
      <c r="M166" s="20" t="s">
        <v>454</v>
      </c>
      <c r="N166" s="49"/>
    </row>
    <row r="167" s="5" customFormat="true" ht="28.5" spans="1:14">
      <c r="A167" s="20"/>
      <c r="B167" s="30"/>
      <c r="C167" s="31" t="s">
        <v>455</v>
      </c>
      <c r="D167" s="20">
        <f t="shared" si="5"/>
        <v>10</v>
      </c>
      <c r="E167" s="40">
        <v>10</v>
      </c>
      <c r="F167" s="20"/>
      <c r="G167" s="41">
        <v>2060702</v>
      </c>
      <c r="H167" s="41" t="s">
        <v>237</v>
      </c>
      <c r="I167" s="41">
        <v>599</v>
      </c>
      <c r="J167" s="41" t="s">
        <v>264</v>
      </c>
      <c r="K167" s="20"/>
      <c r="L167" s="20"/>
      <c r="M167" s="20" t="s">
        <v>265</v>
      </c>
      <c r="N167" s="49"/>
    </row>
    <row r="168" s="5" customFormat="true" ht="27.9" customHeight="true" spans="1:14">
      <c r="A168" s="20"/>
      <c r="B168" s="23" t="s">
        <v>178</v>
      </c>
      <c r="C168" s="18" t="s">
        <v>456</v>
      </c>
      <c r="D168" s="17">
        <f t="shared" si="5"/>
        <v>20</v>
      </c>
      <c r="E168" s="40">
        <f>SUM(E169:E170)</f>
        <v>20</v>
      </c>
      <c r="F168" s="20"/>
      <c r="G168" s="41"/>
      <c r="H168" s="41"/>
      <c r="I168" s="20"/>
      <c r="J168" s="20"/>
      <c r="K168" s="20"/>
      <c r="L168" s="20"/>
      <c r="M168" s="20"/>
      <c r="N168" s="49"/>
    </row>
    <row r="169" s="5" customFormat="true" ht="27.9" customHeight="true" spans="1:14">
      <c r="A169" s="20"/>
      <c r="B169" s="23"/>
      <c r="C169" s="31" t="s">
        <v>457</v>
      </c>
      <c r="D169" s="20">
        <f t="shared" si="5"/>
        <v>10</v>
      </c>
      <c r="E169" s="40">
        <v>10</v>
      </c>
      <c r="F169" s="20"/>
      <c r="G169" s="41">
        <v>2060702</v>
      </c>
      <c r="H169" s="41" t="s">
        <v>237</v>
      </c>
      <c r="I169" s="41">
        <v>599</v>
      </c>
      <c r="J169" s="41" t="s">
        <v>264</v>
      </c>
      <c r="K169" s="20"/>
      <c r="L169" s="20"/>
      <c r="M169" s="20" t="s">
        <v>306</v>
      </c>
      <c r="N169" s="49"/>
    </row>
    <row r="170" s="5" customFormat="true" ht="28.5" spans="1:14">
      <c r="A170" s="20"/>
      <c r="B170" s="30"/>
      <c r="C170" s="20" t="s">
        <v>458</v>
      </c>
      <c r="D170" s="20">
        <f t="shared" si="5"/>
        <v>10</v>
      </c>
      <c r="E170" s="40">
        <v>10</v>
      </c>
      <c r="F170" s="20"/>
      <c r="G170" s="41">
        <v>2060702</v>
      </c>
      <c r="H170" s="41" t="s">
        <v>237</v>
      </c>
      <c r="I170" s="41">
        <v>507</v>
      </c>
      <c r="J170" s="41" t="s">
        <v>247</v>
      </c>
      <c r="K170" s="20"/>
      <c r="L170" s="20"/>
      <c r="M170" s="20" t="s">
        <v>459</v>
      </c>
      <c r="N170" s="49"/>
    </row>
    <row r="171" s="5" customFormat="true" ht="27.9" customHeight="true" spans="1:14">
      <c r="A171" s="20"/>
      <c r="B171" s="20" t="s">
        <v>460</v>
      </c>
      <c r="C171" s="31" t="s">
        <v>461</v>
      </c>
      <c r="D171" s="20">
        <f t="shared" si="5"/>
        <v>8</v>
      </c>
      <c r="E171" s="40">
        <v>8</v>
      </c>
      <c r="F171" s="20"/>
      <c r="G171" s="41">
        <v>2060702</v>
      </c>
      <c r="H171" s="41" t="s">
        <v>237</v>
      </c>
      <c r="I171" s="41">
        <v>502</v>
      </c>
      <c r="J171" s="41" t="s">
        <v>257</v>
      </c>
      <c r="K171" s="20"/>
      <c r="L171" s="20"/>
      <c r="M171" s="20" t="s">
        <v>258</v>
      </c>
      <c r="N171" s="49"/>
    </row>
    <row r="172" s="5" customFormat="true" ht="27.9" customHeight="true" spans="1:14">
      <c r="A172" s="20"/>
      <c r="B172" s="20" t="s">
        <v>176</v>
      </c>
      <c r="C172" s="31" t="s">
        <v>462</v>
      </c>
      <c r="D172" s="20">
        <f t="shared" si="5"/>
        <v>10</v>
      </c>
      <c r="E172" s="40">
        <v>10</v>
      </c>
      <c r="F172" s="20"/>
      <c r="G172" s="41">
        <v>2060702</v>
      </c>
      <c r="H172" s="41" t="s">
        <v>237</v>
      </c>
      <c r="I172" s="41">
        <v>502</v>
      </c>
      <c r="J172" s="41" t="s">
        <v>257</v>
      </c>
      <c r="K172" s="20"/>
      <c r="L172" s="20"/>
      <c r="M172" s="20" t="s">
        <v>290</v>
      </c>
      <c r="N172" s="49"/>
    </row>
    <row r="173" s="5" customFormat="true" ht="28.5" spans="1:14">
      <c r="A173" s="20"/>
      <c r="B173" s="20" t="s">
        <v>463</v>
      </c>
      <c r="C173" s="31" t="s">
        <v>464</v>
      </c>
      <c r="D173" s="20">
        <f t="shared" si="5"/>
        <v>8</v>
      </c>
      <c r="E173" s="40">
        <v>8</v>
      </c>
      <c r="F173" s="20"/>
      <c r="G173" s="41">
        <v>2060702</v>
      </c>
      <c r="H173" s="41" t="s">
        <v>237</v>
      </c>
      <c r="I173" s="41">
        <v>502</v>
      </c>
      <c r="J173" s="41" t="s">
        <v>257</v>
      </c>
      <c r="K173" s="20"/>
      <c r="L173" s="20"/>
      <c r="M173" s="20" t="s">
        <v>258</v>
      </c>
      <c r="N173" s="49"/>
    </row>
    <row r="174" s="5" customFormat="true" ht="27.9" customHeight="true" spans="1:14">
      <c r="A174" s="20"/>
      <c r="B174" s="30" t="s">
        <v>465</v>
      </c>
      <c r="C174" s="31" t="s">
        <v>466</v>
      </c>
      <c r="D174" s="20">
        <f t="shared" si="5"/>
        <v>10</v>
      </c>
      <c r="E174" s="40">
        <v>10</v>
      </c>
      <c r="F174" s="20"/>
      <c r="G174" s="41">
        <v>2060702</v>
      </c>
      <c r="H174" s="41" t="s">
        <v>237</v>
      </c>
      <c r="I174" s="41">
        <v>599</v>
      </c>
      <c r="J174" s="41" t="s">
        <v>264</v>
      </c>
      <c r="K174" s="20"/>
      <c r="L174" s="20"/>
      <c r="M174" s="20" t="s">
        <v>15</v>
      </c>
      <c r="N174" s="49"/>
    </row>
    <row r="175" s="5" customFormat="true" ht="27.9" customHeight="true" spans="1:14">
      <c r="A175" s="20"/>
      <c r="B175" s="23" t="s">
        <v>174</v>
      </c>
      <c r="C175" s="63" t="s">
        <v>467</v>
      </c>
      <c r="D175" s="17">
        <f t="shared" si="5"/>
        <v>18</v>
      </c>
      <c r="E175" s="38">
        <f>SUM(E176:E177)</f>
        <v>18</v>
      </c>
      <c r="F175" s="17"/>
      <c r="G175" s="41"/>
      <c r="H175" s="41"/>
      <c r="I175" s="32"/>
      <c r="J175" s="32"/>
      <c r="K175" s="20"/>
      <c r="L175" s="20"/>
      <c r="M175" s="20"/>
      <c r="N175" s="49"/>
    </row>
    <row r="176" s="5" customFormat="true" ht="27.9" customHeight="true" spans="1:14">
      <c r="A176" s="20"/>
      <c r="B176" s="23"/>
      <c r="C176" s="31" t="s">
        <v>468</v>
      </c>
      <c r="D176" s="20">
        <f t="shared" si="5"/>
        <v>10</v>
      </c>
      <c r="E176" s="40">
        <v>10</v>
      </c>
      <c r="F176" s="20"/>
      <c r="G176" s="41">
        <v>2060702</v>
      </c>
      <c r="H176" s="41" t="s">
        <v>237</v>
      </c>
      <c r="I176" s="41">
        <v>599</v>
      </c>
      <c r="J176" s="41" t="s">
        <v>264</v>
      </c>
      <c r="K176" s="20"/>
      <c r="L176" s="20"/>
      <c r="M176" s="20" t="s">
        <v>306</v>
      </c>
      <c r="N176" s="49"/>
    </row>
    <row r="177" s="5" customFormat="true" ht="27.9" customHeight="true" spans="1:14">
      <c r="A177" s="20"/>
      <c r="B177" s="30"/>
      <c r="C177" s="31" t="s">
        <v>175</v>
      </c>
      <c r="D177" s="20">
        <f t="shared" si="5"/>
        <v>8</v>
      </c>
      <c r="E177" s="40">
        <v>8</v>
      </c>
      <c r="F177" s="20"/>
      <c r="G177" s="41">
        <v>2060702</v>
      </c>
      <c r="H177" s="41" t="s">
        <v>237</v>
      </c>
      <c r="I177" s="41">
        <v>502</v>
      </c>
      <c r="J177" s="41" t="s">
        <v>257</v>
      </c>
      <c r="K177" s="20"/>
      <c r="L177" s="20"/>
      <c r="M177" s="20" t="s">
        <v>258</v>
      </c>
      <c r="N177" s="49"/>
    </row>
    <row r="178" s="5" customFormat="true" ht="27.9" customHeight="true" spans="1:14">
      <c r="A178" s="36" t="s">
        <v>180</v>
      </c>
      <c r="B178" s="17" t="s">
        <v>181</v>
      </c>
      <c r="C178" s="18"/>
      <c r="D178" s="20">
        <f t="shared" si="5"/>
        <v>79</v>
      </c>
      <c r="E178" s="38">
        <f>E179+E180+E181+E184+E187+E190</f>
        <v>79</v>
      </c>
      <c r="F178" s="17"/>
      <c r="G178" s="41"/>
      <c r="H178" s="41"/>
      <c r="I178" s="17"/>
      <c r="J178" s="17"/>
      <c r="K178" s="17"/>
      <c r="L178" s="17"/>
      <c r="M178" s="20"/>
      <c r="N178" s="49"/>
    </row>
    <row r="179" s="5" customFormat="true" ht="27.9" customHeight="true" spans="1:14">
      <c r="A179" s="23"/>
      <c r="B179" s="23" t="s">
        <v>469</v>
      </c>
      <c r="C179" s="31" t="s">
        <v>470</v>
      </c>
      <c r="D179" s="20">
        <f t="shared" si="5"/>
        <v>1</v>
      </c>
      <c r="E179" s="40">
        <v>1</v>
      </c>
      <c r="F179" s="20"/>
      <c r="G179" s="41">
        <v>2060702</v>
      </c>
      <c r="H179" s="41" t="s">
        <v>237</v>
      </c>
      <c r="I179" s="41">
        <v>505</v>
      </c>
      <c r="J179" s="41" t="s">
        <v>238</v>
      </c>
      <c r="K179" s="20"/>
      <c r="L179" s="20"/>
      <c r="M179" s="20" t="s">
        <v>471</v>
      </c>
      <c r="N179" s="49"/>
    </row>
    <row r="180" s="6" customFormat="true" ht="28.5" spans="1:13">
      <c r="A180" s="20"/>
      <c r="B180" s="20" t="s">
        <v>472</v>
      </c>
      <c r="C180" s="31" t="s">
        <v>473</v>
      </c>
      <c r="D180" s="20">
        <f t="shared" si="5"/>
        <v>10</v>
      </c>
      <c r="E180" s="40">
        <v>10</v>
      </c>
      <c r="F180" s="20"/>
      <c r="G180" s="41">
        <v>2060702</v>
      </c>
      <c r="H180" s="41" t="s">
        <v>237</v>
      </c>
      <c r="I180" s="41">
        <v>599</v>
      </c>
      <c r="J180" s="41" t="s">
        <v>264</v>
      </c>
      <c r="K180" s="20"/>
      <c r="L180" s="20"/>
      <c r="M180" s="20" t="s">
        <v>265</v>
      </c>
    </row>
    <row r="181" s="5" customFormat="true" ht="27.9" customHeight="true" spans="1:14">
      <c r="A181" s="23"/>
      <c r="B181" s="20" t="s">
        <v>187</v>
      </c>
      <c r="C181" s="18" t="s">
        <v>474</v>
      </c>
      <c r="D181" s="17">
        <f t="shared" si="5"/>
        <v>15</v>
      </c>
      <c r="E181" s="38">
        <f>SUM(E182:E183)</f>
        <v>15</v>
      </c>
      <c r="F181" s="17"/>
      <c r="G181" s="41"/>
      <c r="H181" s="41"/>
      <c r="I181" s="32"/>
      <c r="J181" s="32"/>
      <c r="K181" s="20"/>
      <c r="L181" s="20"/>
      <c r="M181" s="20"/>
      <c r="N181" s="49"/>
    </row>
    <row r="182" s="5" customFormat="true" ht="27.9" customHeight="true" spans="1:14">
      <c r="A182" s="23"/>
      <c r="B182" s="20"/>
      <c r="C182" s="31" t="s">
        <v>475</v>
      </c>
      <c r="D182" s="20">
        <f t="shared" si="5"/>
        <v>5</v>
      </c>
      <c r="E182" s="40">
        <v>5</v>
      </c>
      <c r="F182" s="20"/>
      <c r="G182" s="41">
        <v>2060702</v>
      </c>
      <c r="H182" s="41" t="s">
        <v>237</v>
      </c>
      <c r="I182" s="41">
        <v>507</v>
      </c>
      <c r="J182" s="41" t="s">
        <v>247</v>
      </c>
      <c r="K182" s="20"/>
      <c r="L182" s="20"/>
      <c r="M182" s="20" t="s">
        <v>287</v>
      </c>
      <c r="N182" s="49"/>
    </row>
    <row r="183" s="5" customFormat="true" ht="27.9" customHeight="true" spans="1:14">
      <c r="A183" s="23"/>
      <c r="B183" s="20"/>
      <c r="C183" s="31" t="s">
        <v>188</v>
      </c>
      <c r="D183" s="20">
        <f t="shared" si="5"/>
        <v>10</v>
      </c>
      <c r="E183" s="40">
        <v>10</v>
      </c>
      <c r="F183" s="20"/>
      <c r="G183" s="41">
        <v>2060702</v>
      </c>
      <c r="H183" s="41" t="s">
        <v>237</v>
      </c>
      <c r="I183" s="41">
        <v>502</v>
      </c>
      <c r="J183" s="41" t="s">
        <v>257</v>
      </c>
      <c r="K183" s="20"/>
      <c r="L183" s="20"/>
      <c r="M183" s="20" t="s">
        <v>290</v>
      </c>
      <c r="N183" s="49"/>
    </row>
    <row r="184" s="5" customFormat="true" ht="27.9" customHeight="true" spans="1:14">
      <c r="A184" s="23"/>
      <c r="B184" s="23" t="s">
        <v>190</v>
      </c>
      <c r="C184" s="18" t="s">
        <v>476</v>
      </c>
      <c r="D184" s="17">
        <f t="shared" si="5"/>
        <v>20</v>
      </c>
      <c r="E184" s="38">
        <f>SUM(E185:E186)</f>
        <v>20</v>
      </c>
      <c r="F184" s="17"/>
      <c r="G184" s="41"/>
      <c r="H184" s="41"/>
      <c r="I184" s="20"/>
      <c r="J184" s="20"/>
      <c r="K184" s="20"/>
      <c r="L184" s="20"/>
      <c r="M184" s="20"/>
      <c r="N184" s="49"/>
    </row>
    <row r="185" s="5" customFormat="true" ht="28.5" spans="1:14">
      <c r="A185" s="23"/>
      <c r="B185" s="23"/>
      <c r="C185" s="31" t="s">
        <v>477</v>
      </c>
      <c r="D185" s="20">
        <f t="shared" si="5"/>
        <v>10</v>
      </c>
      <c r="E185" s="40">
        <v>10</v>
      </c>
      <c r="F185" s="20"/>
      <c r="G185" s="41">
        <v>2060702</v>
      </c>
      <c r="H185" s="41" t="s">
        <v>237</v>
      </c>
      <c r="I185" s="41">
        <v>505</v>
      </c>
      <c r="J185" s="41" t="s">
        <v>238</v>
      </c>
      <c r="K185" s="20"/>
      <c r="L185" s="20"/>
      <c r="M185" s="20" t="s">
        <v>478</v>
      </c>
      <c r="N185" s="49"/>
    </row>
    <row r="186" s="5" customFormat="true" ht="27.9" customHeight="true" spans="1:14">
      <c r="A186" s="23"/>
      <c r="B186" s="30"/>
      <c r="C186" s="31" t="s">
        <v>479</v>
      </c>
      <c r="D186" s="20">
        <f t="shared" si="5"/>
        <v>10</v>
      </c>
      <c r="E186" s="40">
        <v>10</v>
      </c>
      <c r="F186" s="20"/>
      <c r="G186" s="41">
        <v>2060702</v>
      </c>
      <c r="H186" s="41" t="s">
        <v>237</v>
      </c>
      <c r="I186" s="41">
        <v>599</v>
      </c>
      <c r="J186" s="41" t="s">
        <v>264</v>
      </c>
      <c r="K186" s="20"/>
      <c r="L186" s="20"/>
      <c r="M186" s="20" t="s">
        <v>265</v>
      </c>
      <c r="N186" s="49"/>
    </row>
    <row r="187" s="5" customFormat="true" ht="27.9" customHeight="true" spans="1:14">
      <c r="A187" s="23"/>
      <c r="B187" s="23" t="s">
        <v>185</v>
      </c>
      <c r="C187" s="18" t="s">
        <v>480</v>
      </c>
      <c r="D187" s="17">
        <f t="shared" si="5"/>
        <v>18</v>
      </c>
      <c r="E187" s="38">
        <f>SUM(E188:E189)</f>
        <v>18</v>
      </c>
      <c r="F187" s="17"/>
      <c r="G187" s="41"/>
      <c r="H187" s="41"/>
      <c r="I187" s="20"/>
      <c r="J187" s="20"/>
      <c r="K187" s="20"/>
      <c r="L187" s="20"/>
      <c r="M187" s="20"/>
      <c r="N187" s="49"/>
    </row>
    <row r="188" s="6" customFormat="true" ht="27.9" customHeight="true" spans="1:13">
      <c r="A188" s="20"/>
      <c r="B188" s="23"/>
      <c r="C188" s="31" t="s">
        <v>481</v>
      </c>
      <c r="D188" s="20">
        <f t="shared" si="5"/>
        <v>10</v>
      </c>
      <c r="E188" s="40">
        <v>10</v>
      </c>
      <c r="F188" s="20"/>
      <c r="G188" s="41">
        <v>2060702</v>
      </c>
      <c r="H188" s="41" t="s">
        <v>237</v>
      </c>
      <c r="I188" s="41">
        <v>599</v>
      </c>
      <c r="J188" s="41" t="s">
        <v>264</v>
      </c>
      <c r="K188" s="20"/>
      <c r="L188" s="20"/>
      <c r="M188" s="20" t="s">
        <v>306</v>
      </c>
    </row>
    <row r="189" s="6" customFormat="true" ht="27.9" customHeight="true" spans="1:13">
      <c r="A189" s="20"/>
      <c r="B189" s="30"/>
      <c r="C189" s="31" t="s">
        <v>186</v>
      </c>
      <c r="D189" s="20">
        <f t="shared" si="5"/>
        <v>8</v>
      </c>
      <c r="E189" s="40">
        <v>8</v>
      </c>
      <c r="F189" s="20"/>
      <c r="G189" s="41">
        <v>2060702</v>
      </c>
      <c r="H189" s="41" t="s">
        <v>237</v>
      </c>
      <c r="I189" s="41">
        <v>502</v>
      </c>
      <c r="J189" s="41" t="s">
        <v>257</v>
      </c>
      <c r="K189" s="20"/>
      <c r="L189" s="20"/>
      <c r="M189" s="20" t="s">
        <v>258</v>
      </c>
    </row>
    <row r="190" s="6" customFormat="true" ht="27.9" customHeight="true" spans="1:13">
      <c r="A190" s="20"/>
      <c r="B190" s="36" t="s">
        <v>482</v>
      </c>
      <c r="C190" s="18" t="s">
        <v>483</v>
      </c>
      <c r="D190" s="17">
        <f t="shared" si="5"/>
        <v>15</v>
      </c>
      <c r="E190" s="38">
        <f>SUM(E191:E192)</f>
        <v>15</v>
      </c>
      <c r="F190" s="17"/>
      <c r="G190" s="41"/>
      <c r="H190" s="41"/>
      <c r="I190" s="20"/>
      <c r="J190" s="20"/>
      <c r="K190" s="20"/>
      <c r="L190" s="20"/>
      <c r="M190" s="20"/>
    </row>
    <row r="191" s="6" customFormat="true" ht="28.5" spans="1:13">
      <c r="A191" s="20"/>
      <c r="B191" s="23"/>
      <c r="C191" s="31" t="s">
        <v>484</v>
      </c>
      <c r="D191" s="20">
        <f t="shared" si="5"/>
        <v>5</v>
      </c>
      <c r="E191" s="40">
        <v>5</v>
      </c>
      <c r="F191" s="20"/>
      <c r="G191" s="41">
        <v>2060702</v>
      </c>
      <c r="H191" s="41" t="s">
        <v>237</v>
      </c>
      <c r="I191" s="41">
        <v>507</v>
      </c>
      <c r="J191" s="41" t="s">
        <v>247</v>
      </c>
      <c r="K191" s="20"/>
      <c r="L191" s="20"/>
      <c r="M191" s="20" t="s">
        <v>287</v>
      </c>
    </row>
    <row r="192" s="5" customFormat="true" ht="27.9" customHeight="true" spans="1:14">
      <c r="A192" s="23"/>
      <c r="B192" s="30"/>
      <c r="C192" s="31" t="s">
        <v>485</v>
      </c>
      <c r="D192" s="20">
        <f t="shared" si="5"/>
        <v>10</v>
      </c>
      <c r="E192" s="40">
        <v>10</v>
      </c>
      <c r="F192" s="20"/>
      <c r="G192" s="41">
        <v>2060702</v>
      </c>
      <c r="H192" s="41" t="s">
        <v>237</v>
      </c>
      <c r="I192" s="41">
        <v>599</v>
      </c>
      <c r="J192" s="41" t="s">
        <v>264</v>
      </c>
      <c r="K192" s="20"/>
      <c r="L192" s="20"/>
      <c r="M192" s="20" t="s">
        <v>15</v>
      </c>
      <c r="N192" s="49"/>
    </row>
    <row r="193" s="5" customFormat="true" ht="27.9" customHeight="true" spans="1:14">
      <c r="A193" s="20" t="s">
        <v>192</v>
      </c>
      <c r="B193" s="17" t="s">
        <v>193</v>
      </c>
      <c r="C193" s="18"/>
      <c r="D193" s="20">
        <f t="shared" si="5"/>
        <v>98</v>
      </c>
      <c r="E193" s="38">
        <f>SUM(E195:E208)</f>
        <v>98</v>
      </c>
      <c r="F193" s="17">
        <f>SUM(F195:F208)</f>
        <v>0</v>
      </c>
      <c r="G193" s="41"/>
      <c r="H193" s="41"/>
      <c r="I193" s="17"/>
      <c r="J193" s="17"/>
      <c r="K193" s="17"/>
      <c r="L193" s="17"/>
      <c r="M193" s="20"/>
      <c r="N193" s="49"/>
    </row>
    <row r="194" s="5" customFormat="true" ht="27.9" customHeight="true" spans="1:14">
      <c r="A194" s="20"/>
      <c r="B194" s="36" t="s">
        <v>486</v>
      </c>
      <c r="C194" s="18" t="s">
        <v>487</v>
      </c>
      <c r="D194" s="17">
        <f t="shared" si="5"/>
        <v>3</v>
      </c>
      <c r="E194" s="38">
        <f>SUM(E195:E197)</f>
        <v>9</v>
      </c>
      <c r="F194" s="38">
        <f>SUM(F195:F197)</f>
        <v>-6</v>
      </c>
      <c r="G194" s="41"/>
      <c r="H194" s="41"/>
      <c r="I194" s="17"/>
      <c r="J194" s="17"/>
      <c r="K194" s="17"/>
      <c r="L194" s="17"/>
      <c r="M194" s="20"/>
      <c r="N194" s="49"/>
    </row>
    <row r="195" s="5" customFormat="true" ht="28.5" spans="1:14">
      <c r="A195" s="20"/>
      <c r="B195" s="23"/>
      <c r="C195" s="31" t="s">
        <v>488</v>
      </c>
      <c r="D195" s="20">
        <f t="shared" si="5"/>
        <v>1</v>
      </c>
      <c r="E195" s="40">
        <v>1</v>
      </c>
      <c r="F195" s="20"/>
      <c r="G195" s="41">
        <v>2060702</v>
      </c>
      <c r="H195" s="41" t="s">
        <v>237</v>
      </c>
      <c r="I195" s="41">
        <v>505</v>
      </c>
      <c r="J195" s="41" t="s">
        <v>238</v>
      </c>
      <c r="K195" s="20"/>
      <c r="L195" s="20"/>
      <c r="M195" s="20" t="s">
        <v>489</v>
      </c>
      <c r="N195" s="49"/>
    </row>
    <row r="196" s="5" customFormat="true" ht="28.5" spans="1:14">
      <c r="A196" s="20"/>
      <c r="B196" s="23"/>
      <c r="C196" s="31" t="s">
        <v>490</v>
      </c>
      <c r="D196" s="20">
        <f t="shared" si="5"/>
        <v>8</v>
      </c>
      <c r="E196" s="40">
        <v>8</v>
      </c>
      <c r="F196" s="20"/>
      <c r="G196" s="41">
        <v>2060702</v>
      </c>
      <c r="H196" s="41" t="s">
        <v>237</v>
      </c>
      <c r="I196" s="41">
        <v>502</v>
      </c>
      <c r="J196" s="41" t="s">
        <v>257</v>
      </c>
      <c r="K196" s="20"/>
      <c r="L196" s="20"/>
      <c r="M196" s="20" t="s">
        <v>258</v>
      </c>
      <c r="N196" s="49"/>
    </row>
    <row r="197" s="5" customFormat="true" ht="49.95" customHeight="true" spans="1:14">
      <c r="A197" s="20"/>
      <c r="B197" s="30"/>
      <c r="C197" s="31" t="s">
        <v>491</v>
      </c>
      <c r="D197" s="20">
        <f t="shared" si="5"/>
        <v>-6</v>
      </c>
      <c r="E197" s="43"/>
      <c r="F197" s="68">
        <v>-6</v>
      </c>
      <c r="G197" s="41">
        <v>2060702</v>
      </c>
      <c r="H197" s="41" t="s">
        <v>237</v>
      </c>
      <c r="I197" s="41">
        <v>502</v>
      </c>
      <c r="J197" s="41" t="s">
        <v>257</v>
      </c>
      <c r="K197" s="41"/>
      <c r="L197" s="41"/>
      <c r="M197" s="41" t="s">
        <v>492</v>
      </c>
      <c r="N197" s="49"/>
    </row>
    <row r="198" s="5" customFormat="true" ht="28.5" spans="1:14">
      <c r="A198" s="20"/>
      <c r="B198" s="20" t="s">
        <v>493</v>
      </c>
      <c r="C198" s="31" t="s">
        <v>494</v>
      </c>
      <c r="D198" s="19">
        <f t="shared" si="5"/>
        <v>8</v>
      </c>
      <c r="E198" s="69">
        <v>8</v>
      </c>
      <c r="F198" s="19"/>
      <c r="G198" s="70">
        <v>2060702</v>
      </c>
      <c r="H198" s="70" t="s">
        <v>237</v>
      </c>
      <c r="I198" s="70">
        <v>502</v>
      </c>
      <c r="J198" s="70" t="s">
        <v>257</v>
      </c>
      <c r="K198" s="19"/>
      <c r="L198" s="19"/>
      <c r="M198" s="19" t="s">
        <v>258</v>
      </c>
      <c r="N198" s="49"/>
    </row>
    <row r="199" s="5" customFormat="true" ht="28.5" spans="1:14">
      <c r="A199" s="20"/>
      <c r="B199" s="36" t="s">
        <v>495</v>
      </c>
      <c r="C199" s="60" t="s">
        <v>491</v>
      </c>
      <c r="D199" s="20">
        <f t="shared" si="5"/>
        <v>8</v>
      </c>
      <c r="E199" s="40">
        <v>8</v>
      </c>
      <c r="F199" s="19"/>
      <c r="G199" s="41">
        <v>2060702</v>
      </c>
      <c r="H199" s="41" t="s">
        <v>237</v>
      </c>
      <c r="I199" s="41">
        <v>502</v>
      </c>
      <c r="J199" s="41" t="s">
        <v>257</v>
      </c>
      <c r="K199" s="20"/>
      <c r="L199" s="20"/>
      <c r="M199" s="20" t="s">
        <v>258</v>
      </c>
      <c r="N199" s="49"/>
    </row>
    <row r="200" s="5" customFormat="true" ht="49.95" customHeight="true" spans="1:14">
      <c r="A200" s="20"/>
      <c r="B200" s="30"/>
      <c r="C200" s="61"/>
      <c r="D200" s="20">
        <f t="shared" si="5"/>
        <v>6</v>
      </c>
      <c r="E200" s="40"/>
      <c r="F200" s="19">
        <v>6</v>
      </c>
      <c r="G200" s="41">
        <v>2060702</v>
      </c>
      <c r="H200" s="41" t="s">
        <v>237</v>
      </c>
      <c r="I200" s="41">
        <v>502</v>
      </c>
      <c r="J200" s="41" t="s">
        <v>257</v>
      </c>
      <c r="K200" s="41"/>
      <c r="L200" s="41"/>
      <c r="M200" s="41" t="s">
        <v>492</v>
      </c>
      <c r="N200" s="49"/>
    </row>
    <row r="201" s="5" customFormat="true" ht="28.5" spans="1:14">
      <c r="A201" s="20"/>
      <c r="B201" s="20" t="s">
        <v>209</v>
      </c>
      <c r="C201" s="31" t="s">
        <v>496</v>
      </c>
      <c r="D201" s="20">
        <f t="shared" si="5"/>
        <v>10</v>
      </c>
      <c r="E201" s="40">
        <v>10</v>
      </c>
      <c r="F201" s="20"/>
      <c r="G201" s="41">
        <v>2060702</v>
      </c>
      <c r="H201" s="41" t="s">
        <v>237</v>
      </c>
      <c r="I201" s="41">
        <v>599</v>
      </c>
      <c r="J201" s="41" t="s">
        <v>264</v>
      </c>
      <c r="K201" s="20"/>
      <c r="L201" s="20"/>
      <c r="M201" s="20" t="s">
        <v>306</v>
      </c>
      <c r="N201" s="49"/>
    </row>
    <row r="202" s="5" customFormat="true" ht="28.5" spans="1:14">
      <c r="A202" s="20"/>
      <c r="B202" s="20" t="s">
        <v>497</v>
      </c>
      <c r="C202" s="31" t="s">
        <v>498</v>
      </c>
      <c r="D202" s="20">
        <f t="shared" si="5"/>
        <v>8</v>
      </c>
      <c r="E202" s="40">
        <v>8</v>
      </c>
      <c r="F202" s="20"/>
      <c r="G202" s="41">
        <v>2060702</v>
      </c>
      <c r="H202" s="41" t="s">
        <v>237</v>
      </c>
      <c r="I202" s="41">
        <v>502</v>
      </c>
      <c r="J202" s="41" t="s">
        <v>257</v>
      </c>
      <c r="K202" s="20"/>
      <c r="L202" s="20"/>
      <c r="M202" s="20" t="s">
        <v>258</v>
      </c>
      <c r="N202" s="49"/>
    </row>
    <row r="203" s="5" customFormat="true" ht="27.9" customHeight="true" spans="1:14">
      <c r="A203" s="20"/>
      <c r="B203" s="20" t="s">
        <v>499</v>
      </c>
      <c r="C203" s="31" t="s">
        <v>500</v>
      </c>
      <c r="D203" s="20">
        <f t="shared" si="5"/>
        <v>10</v>
      </c>
      <c r="E203" s="40">
        <v>10</v>
      </c>
      <c r="F203" s="20"/>
      <c r="G203" s="41">
        <v>2060702</v>
      </c>
      <c r="H203" s="41" t="s">
        <v>237</v>
      </c>
      <c r="I203" s="41">
        <v>505</v>
      </c>
      <c r="J203" s="41" t="s">
        <v>238</v>
      </c>
      <c r="K203" s="20"/>
      <c r="L203" s="20"/>
      <c r="M203" s="20" t="s">
        <v>313</v>
      </c>
      <c r="N203" s="49"/>
    </row>
    <row r="204" s="5" customFormat="true" ht="27.9" customHeight="true" spans="1:14">
      <c r="A204" s="20"/>
      <c r="B204" s="20" t="s">
        <v>501</v>
      </c>
      <c r="C204" s="31" t="s">
        <v>502</v>
      </c>
      <c r="D204" s="20">
        <f t="shared" si="5"/>
        <v>10</v>
      </c>
      <c r="E204" s="40">
        <v>10</v>
      </c>
      <c r="F204" s="20"/>
      <c r="G204" s="41">
        <v>2060702</v>
      </c>
      <c r="H204" s="41" t="s">
        <v>237</v>
      </c>
      <c r="I204" s="41">
        <v>505</v>
      </c>
      <c r="J204" s="41" t="s">
        <v>238</v>
      </c>
      <c r="K204" s="20"/>
      <c r="L204" s="20"/>
      <c r="M204" s="20" t="s">
        <v>313</v>
      </c>
      <c r="N204" s="49"/>
    </row>
    <row r="205" s="5" customFormat="true" ht="27.9" customHeight="true" spans="1:14">
      <c r="A205" s="20"/>
      <c r="B205" s="20" t="s">
        <v>201</v>
      </c>
      <c r="C205" s="31" t="s">
        <v>503</v>
      </c>
      <c r="D205" s="20">
        <f t="shared" si="5"/>
        <v>10</v>
      </c>
      <c r="E205" s="40">
        <v>10</v>
      </c>
      <c r="F205" s="20"/>
      <c r="G205" s="41">
        <v>2060702</v>
      </c>
      <c r="H205" s="41" t="s">
        <v>237</v>
      </c>
      <c r="I205" s="41">
        <v>599</v>
      </c>
      <c r="J205" s="41" t="s">
        <v>264</v>
      </c>
      <c r="K205" s="20"/>
      <c r="L205" s="20"/>
      <c r="M205" s="20" t="s">
        <v>265</v>
      </c>
      <c r="N205" s="49"/>
    </row>
    <row r="206" s="5" customFormat="true" ht="27.9" customHeight="true" spans="1:14">
      <c r="A206" s="20"/>
      <c r="B206" s="20" t="s">
        <v>205</v>
      </c>
      <c r="C206" s="31" t="s">
        <v>504</v>
      </c>
      <c r="D206" s="20">
        <f t="shared" ref="D206:D218" si="6">E206+F206</f>
        <v>5</v>
      </c>
      <c r="E206" s="40">
        <v>5</v>
      </c>
      <c r="F206" s="20"/>
      <c r="G206" s="41">
        <v>2060702</v>
      </c>
      <c r="H206" s="41" t="s">
        <v>237</v>
      </c>
      <c r="I206" s="41">
        <v>507</v>
      </c>
      <c r="J206" s="41" t="s">
        <v>247</v>
      </c>
      <c r="K206" s="20"/>
      <c r="L206" s="20"/>
      <c r="M206" s="20" t="s">
        <v>287</v>
      </c>
      <c r="N206" s="49"/>
    </row>
    <row r="207" s="5" customFormat="true" ht="27.9" customHeight="true" spans="1:14">
      <c r="A207" s="20"/>
      <c r="B207" s="20" t="s">
        <v>199</v>
      </c>
      <c r="C207" s="31" t="s">
        <v>200</v>
      </c>
      <c r="D207" s="20">
        <f t="shared" si="6"/>
        <v>10</v>
      </c>
      <c r="E207" s="40">
        <v>10</v>
      </c>
      <c r="F207" s="20"/>
      <c r="G207" s="41">
        <v>2060702</v>
      </c>
      <c r="H207" s="41" t="s">
        <v>237</v>
      </c>
      <c r="I207" s="41">
        <v>502</v>
      </c>
      <c r="J207" s="41" t="s">
        <v>257</v>
      </c>
      <c r="K207" s="20"/>
      <c r="L207" s="20"/>
      <c r="M207" s="20" t="s">
        <v>290</v>
      </c>
      <c r="N207" s="49"/>
    </row>
    <row r="208" s="5" customFormat="true" ht="27.9" customHeight="true" spans="1:14">
      <c r="A208" s="20"/>
      <c r="B208" s="20" t="s">
        <v>207</v>
      </c>
      <c r="C208" s="31" t="s">
        <v>505</v>
      </c>
      <c r="D208" s="20">
        <f t="shared" si="6"/>
        <v>10</v>
      </c>
      <c r="E208" s="40">
        <v>10</v>
      </c>
      <c r="F208" s="20"/>
      <c r="G208" s="41">
        <v>2060702</v>
      </c>
      <c r="H208" s="41" t="s">
        <v>237</v>
      </c>
      <c r="I208" s="41">
        <v>505</v>
      </c>
      <c r="J208" s="41" t="s">
        <v>238</v>
      </c>
      <c r="K208" s="20"/>
      <c r="L208" s="20"/>
      <c r="M208" s="20" t="s">
        <v>15</v>
      </c>
      <c r="N208" s="49"/>
    </row>
    <row r="209" s="5" customFormat="true" ht="27.9" customHeight="true" spans="1:14">
      <c r="A209" s="20" t="s">
        <v>211</v>
      </c>
      <c r="B209" s="17" t="s">
        <v>212</v>
      </c>
      <c r="C209" s="18"/>
      <c r="D209" s="20">
        <f t="shared" si="6"/>
        <v>67</v>
      </c>
      <c r="E209" s="38">
        <f>SUM(E211:E218)</f>
        <v>67</v>
      </c>
      <c r="F209" s="17"/>
      <c r="G209" s="41"/>
      <c r="H209" s="41"/>
      <c r="I209" s="17"/>
      <c r="J209" s="17"/>
      <c r="K209" s="17"/>
      <c r="L209" s="17"/>
      <c r="M209" s="20"/>
      <c r="N209" s="49"/>
    </row>
    <row r="210" s="5" customFormat="true" ht="27.9" customHeight="true" spans="1:14">
      <c r="A210" s="20"/>
      <c r="B210" s="36" t="s">
        <v>215</v>
      </c>
      <c r="C210" s="18" t="s">
        <v>506</v>
      </c>
      <c r="D210" s="17">
        <f t="shared" si="6"/>
        <v>18</v>
      </c>
      <c r="E210" s="38">
        <f>SUM(E211:E212)</f>
        <v>18</v>
      </c>
      <c r="F210" s="17"/>
      <c r="G210" s="41"/>
      <c r="H210" s="41"/>
      <c r="I210" s="17"/>
      <c r="J210" s="17"/>
      <c r="K210" s="17"/>
      <c r="L210" s="17"/>
      <c r="M210" s="20"/>
      <c r="N210" s="49"/>
    </row>
    <row r="211" s="5" customFormat="true" ht="28.5" spans="1:14">
      <c r="A211" s="20"/>
      <c r="B211" s="23"/>
      <c r="C211" s="31" t="s">
        <v>507</v>
      </c>
      <c r="D211" s="20">
        <f t="shared" si="6"/>
        <v>10</v>
      </c>
      <c r="E211" s="40">
        <v>10</v>
      </c>
      <c r="F211" s="20"/>
      <c r="G211" s="41">
        <v>2060702</v>
      </c>
      <c r="H211" s="41" t="s">
        <v>237</v>
      </c>
      <c r="I211" s="41">
        <v>507</v>
      </c>
      <c r="J211" s="41" t="s">
        <v>247</v>
      </c>
      <c r="K211" s="20"/>
      <c r="L211" s="20"/>
      <c r="M211" s="20" t="s">
        <v>508</v>
      </c>
      <c r="N211" s="49"/>
    </row>
    <row r="212" s="5" customFormat="true" ht="28.5" spans="1:14">
      <c r="A212" s="20"/>
      <c r="B212" s="30"/>
      <c r="C212" s="31" t="s">
        <v>216</v>
      </c>
      <c r="D212" s="20">
        <f t="shared" si="6"/>
        <v>8</v>
      </c>
      <c r="E212" s="40">
        <v>8</v>
      </c>
      <c r="F212" s="20"/>
      <c r="G212" s="41">
        <v>2060702</v>
      </c>
      <c r="H212" s="41" t="s">
        <v>237</v>
      </c>
      <c r="I212" s="41">
        <v>502</v>
      </c>
      <c r="J212" s="41" t="s">
        <v>257</v>
      </c>
      <c r="K212" s="20"/>
      <c r="L212" s="20"/>
      <c r="M212" s="20" t="s">
        <v>258</v>
      </c>
      <c r="N212" s="49"/>
    </row>
    <row r="213" s="5" customFormat="true" ht="28.5" spans="1:14">
      <c r="A213" s="20"/>
      <c r="B213" s="20" t="s">
        <v>221</v>
      </c>
      <c r="C213" s="31" t="s">
        <v>509</v>
      </c>
      <c r="D213" s="20">
        <f t="shared" si="6"/>
        <v>10</v>
      </c>
      <c r="E213" s="40">
        <v>10</v>
      </c>
      <c r="F213" s="20"/>
      <c r="G213" s="41">
        <v>2060702</v>
      </c>
      <c r="H213" s="41" t="s">
        <v>237</v>
      </c>
      <c r="I213" s="41">
        <v>599</v>
      </c>
      <c r="J213" s="41" t="s">
        <v>264</v>
      </c>
      <c r="K213" s="20"/>
      <c r="L213" s="20"/>
      <c r="M213" s="20" t="s">
        <v>265</v>
      </c>
      <c r="N213" s="49"/>
    </row>
    <row r="214" s="5" customFormat="true" ht="28.5" spans="1:14">
      <c r="A214" s="20"/>
      <c r="B214" s="20" t="s">
        <v>219</v>
      </c>
      <c r="C214" s="31" t="s">
        <v>510</v>
      </c>
      <c r="D214" s="20">
        <f t="shared" si="6"/>
        <v>10</v>
      </c>
      <c r="E214" s="40">
        <v>10</v>
      </c>
      <c r="F214" s="20"/>
      <c r="G214" s="41">
        <v>2060702</v>
      </c>
      <c r="H214" s="41" t="s">
        <v>237</v>
      </c>
      <c r="I214" s="41">
        <v>599</v>
      </c>
      <c r="J214" s="41" t="s">
        <v>264</v>
      </c>
      <c r="K214" s="20"/>
      <c r="L214" s="20"/>
      <c r="M214" s="20" t="s">
        <v>306</v>
      </c>
      <c r="N214" s="49"/>
    </row>
    <row r="215" s="5" customFormat="true" ht="28.5" spans="1:14">
      <c r="A215" s="20"/>
      <c r="B215" s="20" t="s">
        <v>511</v>
      </c>
      <c r="C215" s="31" t="s">
        <v>512</v>
      </c>
      <c r="D215" s="20">
        <f t="shared" si="6"/>
        <v>8</v>
      </c>
      <c r="E215" s="40">
        <v>8</v>
      </c>
      <c r="F215" s="20"/>
      <c r="G215" s="41">
        <v>2060702</v>
      </c>
      <c r="H215" s="41" t="s">
        <v>237</v>
      </c>
      <c r="I215" s="41">
        <v>502</v>
      </c>
      <c r="J215" s="41" t="s">
        <v>257</v>
      </c>
      <c r="K215" s="20"/>
      <c r="L215" s="20"/>
      <c r="M215" s="20" t="s">
        <v>258</v>
      </c>
      <c r="N215" s="49"/>
    </row>
    <row r="216" s="5" customFormat="true" ht="28.5" spans="1:14">
      <c r="A216" s="20"/>
      <c r="B216" s="20" t="s">
        <v>513</v>
      </c>
      <c r="C216" s="31" t="s">
        <v>514</v>
      </c>
      <c r="D216" s="20">
        <f t="shared" si="6"/>
        <v>10</v>
      </c>
      <c r="E216" s="40">
        <v>10</v>
      </c>
      <c r="F216" s="20"/>
      <c r="G216" s="41">
        <v>2060702</v>
      </c>
      <c r="H216" s="41" t="s">
        <v>237</v>
      </c>
      <c r="I216" s="41">
        <v>502</v>
      </c>
      <c r="J216" s="41" t="s">
        <v>257</v>
      </c>
      <c r="K216" s="20"/>
      <c r="L216" s="20"/>
      <c r="M216" s="20" t="s">
        <v>290</v>
      </c>
      <c r="N216" s="49"/>
    </row>
    <row r="217" s="5" customFormat="true" ht="28.5" spans="1:14">
      <c r="A217" s="20"/>
      <c r="B217" s="20" t="s">
        <v>515</v>
      </c>
      <c r="C217" s="31" t="s">
        <v>516</v>
      </c>
      <c r="D217" s="20">
        <f t="shared" si="6"/>
        <v>10</v>
      </c>
      <c r="E217" s="40">
        <v>10</v>
      </c>
      <c r="F217" s="20"/>
      <c r="G217" s="41">
        <v>2060702</v>
      </c>
      <c r="H217" s="41" t="s">
        <v>237</v>
      </c>
      <c r="I217" s="41">
        <v>505</v>
      </c>
      <c r="J217" s="41" t="s">
        <v>238</v>
      </c>
      <c r="K217" s="20"/>
      <c r="L217" s="20"/>
      <c r="M217" s="20" t="s">
        <v>15</v>
      </c>
      <c r="N217" s="49"/>
    </row>
    <row r="218" s="5" customFormat="true" ht="28.5" spans="1:14">
      <c r="A218" s="20"/>
      <c r="B218" s="20" t="s">
        <v>513</v>
      </c>
      <c r="C218" s="31" t="s">
        <v>514</v>
      </c>
      <c r="D218" s="20">
        <f t="shared" si="6"/>
        <v>1</v>
      </c>
      <c r="E218" s="40">
        <v>1</v>
      </c>
      <c r="F218" s="20"/>
      <c r="G218" s="41">
        <v>2060702</v>
      </c>
      <c r="H218" s="41" t="s">
        <v>237</v>
      </c>
      <c r="I218" s="41">
        <v>502</v>
      </c>
      <c r="J218" s="41" t="s">
        <v>257</v>
      </c>
      <c r="K218" s="20"/>
      <c r="L218" s="20"/>
      <c r="M218" s="20" t="s">
        <v>517</v>
      </c>
      <c r="N218" s="49"/>
    </row>
    <row r="219" s="1" customFormat="true" spans="1:14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46"/>
    </row>
  </sheetData>
  <protectedRanges>
    <protectedRange sqref="B5:C5" name="区域1"/>
  </protectedRanges>
  <autoFilter ref="A4:N218">
    <extLst/>
  </autoFilter>
  <mergeCells count="72">
    <mergeCell ref="A2:M2"/>
    <mergeCell ref="A3:M3"/>
    <mergeCell ref="A5:C5"/>
    <mergeCell ref="B6:C6"/>
    <mergeCell ref="B38:C38"/>
    <mergeCell ref="B51:C51"/>
    <mergeCell ref="B66:C66"/>
    <mergeCell ref="B78:C78"/>
    <mergeCell ref="B93:C93"/>
    <mergeCell ref="B105:C105"/>
    <mergeCell ref="B122:C122"/>
    <mergeCell ref="B132:C132"/>
    <mergeCell ref="B150:C150"/>
    <mergeCell ref="B163:C163"/>
    <mergeCell ref="B178:C178"/>
    <mergeCell ref="B193:C193"/>
    <mergeCell ref="B209:C209"/>
    <mergeCell ref="A6:A37"/>
    <mergeCell ref="A38:A50"/>
    <mergeCell ref="A51:A65"/>
    <mergeCell ref="A66:A77"/>
    <mergeCell ref="A78:A92"/>
    <mergeCell ref="A93:A104"/>
    <mergeCell ref="A105:A121"/>
    <mergeCell ref="A122:A131"/>
    <mergeCell ref="A132:A149"/>
    <mergeCell ref="A150:A162"/>
    <mergeCell ref="A163:A177"/>
    <mergeCell ref="A178:A192"/>
    <mergeCell ref="A193:A208"/>
    <mergeCell ref="A209:A218"/>
    <mergeCell ref="B7:B16"/>
    <mergeCell ref="B17:B19"/>
    <mergeCell ref="B20:B23"/>
    <mergeCell ref="B26:B29"/>
    <mergeCell ref="B30:B32"/>
    <mergeCell ref="B33:B35"/>
    <mergeCell ref="B41:B43"/>
    <mergeCell ref="B46:B48"/>
    <mergeCell ref="B52:B54"/>
    <mergeCell ref="B55:B57"/>
    <mergeCell ref="B59:B62"/>
    <mergeCell ref="B63:B65"/>
    <mergeCell ref="B70:B72"/>
    <mergeCell ref="B79:B81"/>
    <mergeCell ref="B85:B88"/>
    <mergeCell ref="B94:B96"/>
    <mergeCell ref="B106:B108"/>
    <mergeCell ref="B110:B114"/>
    <mergeCell ref="B118:B120"/>
    <mergeCell ref="B124:B126"/>
    <mergeCell ref="B128:B131"/>
    <mergeCell ref="B133:B135"/>
    <mergeCell ref="B136:B139"/>
    <mergeCell ref="B140:B143"/>
    <mergeCell ref="B145:B148"/>
    <mergeCell ref="B152:B154"/>
    <mergeCell ref="B165:B167"/>
    <mergeCell ref="B168:B170"/>
    <mergeCell ref="B175:B177"/>
    <mergeCell ref="B181:B183"/>
    <mergeCell ref="B184:B186"/>
    <mergeCell ref="B187:B189"/>
    <mergeCell ref="B190:B192"/>
    <mergeCell ref="B194:B197"/>
    <mergeCell ref="B199:B200"/>
    <mergeCell ref="B210:B212"/>
    <mergeCell ref="C8:C9"/>
    <mergeCell ref="C10:C11"/>
    <mergeCell ref="C134:C135"/>
    <mergeCell ref="C137:C138"/>
    <mergeCell ref="C199:C200"/>
  </mergeCells>
  <printOptions horizontalCentered="true"/>
  <pageMargins left="0.236220472440945" right="0.236220472440945" top="0.551181102362205" bottom="0.551181102362205" header="0.31496062992126" footer="0.31496062992126"/>
  <pageSetup paperSize="9" scale="7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2023中央专项</vt:lpstr>
      <vt:lpstr>市州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2006-09-19T11:21:00Z</dcterms:created>
  <cp:lastPrinted>2024-07-15T00:38:00Z</cp:lastPrinted>
  <dcterms:modified xsi:type="dcterms:W3CDTF">2025-06-30T10:03:15Z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612BEC206A0E48DBA50E1CE0DAE6B43C_13</vt:lpwstr>
  </property>
  <property fmtid="{D5CDD505-2E9C-101B-9397-08002B2CF9AE}" pid="4" name="KSOReadingLayout">
    <vt:bool>true</vt:bool>
  </property>
</Properties>
</file>