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45" windowWidth="27795" windowHeight="115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Sheet1!$A$20:$N$95</definedName>
    <definedName name="_xlnm.Print_Titles" localSheetId="0">Sheet1!$4:$5</definedName>
  </definedNames>
  <calcPr calcId="145621"/>
</workbook>
</file>

<file path=xl/calcChain.xml><?xml version="1.0" encoding="utf-8"?>
<calcChain xmlns="http://schemas.openxmlformats.org/spreadsheetml/2006/main">
  <c r="C94" i="1" l="1"/>
  <c r="J94" i="1" s="1"/>
  <c r="I11" i="1" l="1"/>
  <c r="I7" i="1" s="1"/>
  <c r="H82" i="1"/>
  <c r="F82" i="1"/>
  <c r="E82" i="1"/>
  <c r="D82" i="1"/>
  <c r="I78" i="1"/>
  <c r="H78" i="1"/>
  <c r="F78" i="1"/>
  <c r="E78" i="1"/>
  <c r="D78" i="1"/>
  <c r="H68" i="1"/>
  <c r="F68" i="1"/>
  <c r="E68" i="1"/>
  <c r="D68" i="1"/>
  <c r="H63" i="1"/>
  <c r="F63" i="1"/>
  <c r="E63" i="1"/>
  <c r="D63" i="1"/>
  <c r="H59" i="1"/>
  <c r="F59" i="1"/>
  <c r="E59" i="1"/>
  <c r="D59" i="1"/>
  <c r="I56" i="1"/>
  <c r="H56" i="1"/>
  <c r="G56" i="1"/>
  <c r="F56" i="1"/>
  <c r="E56" i="1"/>
  <c r="D56" i="1"/>
  <c r="I52" i="1"/>
  <c r="H52" i="1"/>
  <c r="F52" i="1"/>
  <c r="E52" i="1"/>
  <c r="D52" i="1"/>
  <c r="H45" i="1"/>
  <c r="F45" i="1"/>
  <c r="E45" i="1"/>
  <c r="D45" i="1"/>
  <c r="H36" i="1"/>
  <c r="F36" i="1"/>
  <c r="E36" i="1"/>
  <c r="D36" i="1"/>
  <c r="I32" i="1"/>
  <c r="H32" i="1"/>
  <c r="G32" i="1"/>
  <c r="F32" i="1"/>
  <c r="E32" i="1"/>
  <c r="D32" i="1"/>
  <c r="H27" i="1"/>
  <c r="F27" i="1"/>
  <c r="E27" i="1"/>
  <c r="D27" i="1"/>
  <c r="H23" i="1"/>
  <c r="F23" i="1"/>
  <c r="E23" i="1"/>
  <c r="D23" i="1"/>
  <c r="H20" i="1"/>
  <c r="G20" i="1"/>
  <c r="F20" i="1"/>
  <c r="E20" i="1"/>
  <c r="D20" i="1"/>
  <c r="F19" i="1" l="1"/>
  <c r="D19" i="1"/>
  <c r="H19" i="1"/>
  <c r="E19" i="1"/>
  <c r="I93" i="1"/>
  <c r="I84" i="1"/>
  <c r="I82" i="1" s="1"/>
  <c r="I77" i="1"/>
  <c r="I76" i="1"/>
  <c r="I74" i="1"/>
  <c r="I72" i="1"/>
  <c r="I70" i="1"/>
  <c r="I69" i="1"/>
  <c r="I65" i="1"/>
  <c r="I63" i="1" s="1"/>
  <c r="I62" i="1"/>
  <c r="I60" i="1"/>
  <c r="I51" i="1"/>
  <c r="I50" i="1"/>
  <c r="I46" i="1"/>
  <c r="I43" i="1"/>
  <c r="I42" i="1"/>
  <c r="I40" i="1"/>
  <c r="I39" i="1"/>
  <c r="I37" i="1"/>
  <c r="I29" i="1"/>
  <c r="I28" i="1"/>
  <c r="I24" i="1"/>
  <c r="I22" i="1"/>
  <c r="I21" i="1"/>
  <c r="I23" i="1" l="1"/>
  <c r="I59" i="1"/>
  <c r="I20" i="1"/>
  <c r="I68" i="1"/>
  <c r="I45" i="1"/>
  <c r="I36" i="1"/>
  <c r="I27" i="1"/>
  <c r="H7" i="1"/>
  <c r="G7" i="1"/>
  <c r="F7" i="1"/>
  <c r="E7" i="1"/>
  <c r="D7" i="1"/>
  <c r="H11" i="1"/>
  <c r="G11" i="1"/>
  <c r="F11" i="1"/>
  <c r="E11" i="1"/>
  <c r="D11" i="1"/>
  <c r="C18" i="1"/>
  <c r="J18" i="1" s="1"/>
  <c r="C17" i="1"/>
  <c r="J17" i="1" s="1"/>
  <c r="C16" i="1"/>
  <c r="J16" i="1" s="1"/>
  <c r="C15" i="1"/>
  <c r="J15" i="1" s="1"/>
  <c r="C14" i="1"/>
  <c r="J14" i="1" s="1"/>
  <c r="C13" i="1"/>
  <c r="J13" i="1" s="1"/>
  <c r="C10" i="1"/>
  <c r="J10" i="1" s="1"/>
  <c r="C9" i="1"/>
  <c r="J9" i="1" s="1"/>
  <c r="C8" i="1"/>
  <c r="J8" i="1" s="1"/>
  <c r="C12" i="1"/>
  <c r="J12" i="1" s="1"/>
  <c r="C95" i="1"/>
  <c r="J95" i="1" s="1"/>
  <c r="C93" i="1"/>
  <c r="J93" i="1" s="1"/>
  <c r="C92" i="1"/>
  <c r="J92" i="1" s="1"/>
  <c r="C91" i="1"/>
  <c r="J91" i="1" s="1"/>
  <c r="C90" i="1"/>
  <c r="J90" i="1" s="1"/>
  <c r="C83" i="1"/>
  <c r="J83" i="1" s="1"/>
  <c r="C81" i="1"/>
  <c r="J81" i="1" s="1"/>
  <c r="C79" i="1"/>
  <c r="J79" i="1" s="1"/>
  <c r="C73" i="1"/>
  <c r="J73" i="1" s="1"/>
  <c r="C72" i="1"/>
  <c r="J72" i="1" s="1"/>
  <c r="C70" i="1"/>
  <c r="J70" i="1" s="1"/>
  <c r="C69" i="1"/>
  <c r="J69" i="1" s="1"/>
  <c r="C64" i="1"/>
  <c r="J64" i="1" s="1"/>
  <c r="C60" i="1"/>
  <c r="J60" i="1" s="1"/>
  <c r="C58" i="1"/>
  <c r="J58" i="1" s="1"/>
  <c r="C57" i="1"/>
  <c r="C54" i="1"/>
  <c r="J54" i="1" s="1"/>
  <c r="C53" i="1"/>
  <c r="J53" i="1" s="1"/>
  <c r="C51" i="1"/>
  <c r="J51" i="1" s="1"/>
  <c r="C49" i="1"/>
  <c r="J49" i="1" s="1"/>
  <c r="C48" i="1"/>
  <c r="J48" i="1" s="1"/>
  <c r="C47" i="1"/>
  <c r="J47" i="1" s="1"/>
  <c r="C46" i="1"/>
  <c r="J46" i="1" s="1"/>
  <c r="C39" i="1"/>
  <c r="J39" i="1" s="1"/>
  <c r="C38" i="1"/>
  <c r="J38" i="1" s="1"/>
  <c r="C37" i="1"/>
  <c r="J37" i="1" s="1"/>
  <c r="C35" i="1"/>
  <c r="J35" i="1" s="1"/>
  <c r="C34" i="1"/>
  <c r="J34" i="1" s="1"/>
  <c r="C33" i="1"/>
  <c r="C30" i="1"/>
  <c r="J30" i="1" s="1"/>
  <c r="C29" i="1"/>
  <c r="J29" i="1" s="1"/>
  <c r="C28" i="1"/>
  <c r="J28" i="1" s="1"/>
  <c r="C25" i="1"/>
  <c r="J25" i="1" s="1"/>
  <c r="C24" i="1"/>
  <c r="J24" i="1" s="1"/>
  <c r="C22" i="1"/>
  <c r="J22" i="1" s="1"/>
  <c r="C21" i="1"/>
  <c r="F6" i="1" l="1"/>
  <c r="J7" i="1"/>
  <c r="J33" i="1"/>
  <c r="J32" i="1" s="1"/>
  <c r="C32" i="1"/>
  <c r="J21" i="1"/>
  <c r="J20" i="1" s="1"/>
  <c r="C20" i="1"/>
  <c r="J57" i="1"/>
  <c r="C56" i="1"/>
  <c r="J56" i="1" s="1"/>
  <c r="D6" i="1"/>
  <c r="H6" i="1"/>
  <c r="I19" i="1"/>
  <c r="I6" i="1" s="1"/>
  <c r="E6" i="1"/>
  <c r="C7" i="1"/>
  <c r="C11" i="1"/>
  <c r="J11" i="1" s="1"/>
  <c r="C42" i="1" l="1"/>
  <c r="J42" i="1" s="1"/>
  <c r="C75" i="1"/>
  <c r="J75" i="1" s="1"/>
  <c r="C88" i="1"/>
  <c r="J88" i="1" s="1"/>
  <c r="C43" i="1"/>
  <c r="J43" i="1" s="1"/>
  <c r="C67" i="1"/>
  <c r="J67" i="1" s="1"/>
  <c r="C85" i="1"/>
  <c r="J85" i="1" s="1"/>
  <c r="C62" i="1"/>
  <c r="J62" i="1" s="1"/>
  <c r="C77" i="1"/>
  <c r="J77" i="1" s="1"/>
  <c r="C86" i="1"/>
  <c r="J86" i="1" s="1"/>
  <c r="C66" i="1"/>
  <c r="J66" i="1" s="1"/>
  <c r="C76" i="1"/>
  <c r="J76" i="1" s="1"/>
  <c r="C89" i="1"/>
  <c r="J89" i="1" s="1"/>
  <c r="C44" i="1"/>
  <c r="J44" i="1" s="1"/>
  <c r="C41" i="1"/>
  <c r="J41" i="1" s="1"/>
  <c r="C74" i="1"/>
  <c r="J74" i="1" s="1"/>
  <c r="C87" i="1"/>
  <c r="J87" i="1" s="1"/>
  <c r="C50" i="1"/>
  <c r="G45" i="1"/>
  <c r="C31" i="1"/>
  <c r="G27" i="1"/>
  <c r="C61" i="1"/>
  <c r="G59" i="1"/>
  <c r="C40" i="1"/>
  <c r="G36" i="1"/>
  <c r="C71" i="1"/>
  <c r="G68" i="1"/>
  <c r="C65" i="1"/>
  <c r="G63" i="1"/>
  <c r="C80" i="1"/>
  <c r="G78" i="1"/>
  <c r="C26" i="1"/>
  <c r="G23" i="1"/>
  <c r="C55" i="1"/>
  <c r="G52" i="1"/>
  <c r="C84" i="1"/>
  <c r="G82" i="1"/>
  <c r="J55" i="1" l="1"/>
  <c r="C52" i="1"/>
  <c r="J52" i="1" s="1"/>
  <c r="J80" i="1"/>
  <c r="C78" i="1"/>
  <c r="J78" i="1" s="1"/>
  <c r="J71" i="1"/>
  <c r="C68" i="1"/>
  <c r="J68" i="1" s="1"/>
  <c r="J61" i="1"/>
  <c r="C59" i="1"/>
  <c r="J59" i="1" s="1"/>
  <c r="J50" i="1"/>
  <c r="C45" i="1"/>
  <c r="J45" i="1" s="1"/>
  <c r="G19" i="1"/>
  <c r="G6" i="1" s="1"/>
  <c r="J84" i="1"/>
  <c r="C82" i="1"/>
  <c r="J82" i="1" s="1"/>
  <c r="J26" i="1"/>
  <c r="J23" i="1" s="1"/>
  <c r="C23" i="1"/>
  <c r="J65" i="1"/>
  <c r="C63" i="1"/>
  <c r="J63" i="1" s="1"/>
  <c r="J40" i="1"/>
  <c r="C36" i="1"/>
  <c r="J36" i="1" s="1"/>
  <c r="J31" i="1"/>
  <c r="J27" i="1" s="1"/>
  <c r="C27" i="1"/>
  <c r="C19" i="1" l="1"/>
  <c r="C6" i="1" l="1"/>
  <c r="J6" i="1" s="1"/>
  <c r="J19" i="1"/>
</calcChain>
</file>

<file path=xl/sharedStrings.xml><?xml version="1.0" encoding="utf-8"?>
<sst xmlns="http://schemas.openxmlformats.org/spreadsheetml/2006/main" count="278" uniqueCount="133">
  <si>
    <t>市州</t>
  </si>
  <si>
    <t>县市区/单位</t>
  </si>
  <si>
    <t>长沙市小计</t>
  </si>
  <si>
    <t>株洲市</t>
  </si>
  <si>
    <t>株洲市小计</t>
  </si>
  <si>
    <t>湘潭市</t>
  </si>
  <si>
    <t>湘潭市小计</t>
  </si>
  <si>
    <t>衡阳市</t>
  </si>
  <si>
    <t>衡阳市小计</t>
  </si>
  <si>
    <t>邵阳市</t>
  </si>
  <si>
    <t>邵阳市小计</t>
  </si>
  <si>
    <t>岳阳市</t>
  </si>
  <si>
    <t>岳阳市小计</t>
  </si>
  <si>
    <t>常德市</t>
  </si>
  <si>
    <t>常德市小计</t>
  </si>
  <si>
    <t>张家界市</t>
  </si>
  <si>
    <t>张家界市小计</t>
  </si>
  <si>
    <t>益阳市</t>
  </si>
  <si>
    <t>益阳市小计</t>
  </si>
  <si>
    <t>永州市</t>
  </si>
  <si>
    <t>永州市小计</t>
  </si>
  <si>
    <t>郴州市</t>
  </si>
  <si>
    <t>郴州市小计</t>
  </si>
  <si>
    <t>娄底市</t>
  </si>
  <si>
    <t>娄底市小计</t>
  </si>
  <si>
    <t>怀化市</t>
  </si>
  <si>
    <t>怀化市小计</t>
  </si>
  <si>
    <t>资金分配分配总额</t>
    <phoneticPr fontId="4" type="noConversion"/>
  </si>
  <si>
    <t>本次实际下达金额</t>
    <phoneticPr fontId="4" type="noConversion"/>
  </si>
  <si>
    <t>一般公共预算支出分类科目</t>
  </si>
  <si>
    <t>政府预算支出经济分类科目</t>
  </si>
  <si>
    <t>部门预算支出经济分类科目</t>
  </si>
  <si>
    <t>备注</t>
    <phoneticPr fontId="4" type="noConversion"/>
  </si>
  <si>
    <t>小计</t>
    <phoneticPr fontId="4" type="noConversion"/>
  </si>
  <si>
    <t>完善金融服务体系奖励资金</t>
    <phoneticPr fontId="4" type="noConversion"/>
  </si>
  <si>
    <t>小额贷款公司风险补偿资金</t>
    <phoneticPr fontId="4" type="noConversion"/>
  </si>
  <si>
    <t>环境权益抵质押融资风险补偿资金</t>
    <phoneticPr fontId="4" type="noConversion"/>
  </si>
  <si>
    <t>多层次资本市场建设奖补资金</t>
    <phoneticPr fontId="4" type="noConversion"/>
  </si>
  <si>
    <t>银行机构小微企业贷款风险补偿资金</t>
    <phoneticPr fontId="4" type="noConversion"/>
  </si>
  <si>
    <r>
      <rPr>
        <sz val="12"/>
        <color rgb="FF000000"/>
        <rFont val="仿宋_GB2312"/>
        <family val="3"/>
        <charset val="134"/>
      </rPr>
      <t>中国建设银行股份有限公司湖南省分行</t>
    </r>
  </si>
  <si>
    <r>
      <rPr>
        <sz val="12"/>
        <color rgb="FF000000"/>
        <rFont val="仿宋_GB2312"/>
        <family val="3"/>
        <charset val="134"/>
      </rPr>
      <t>中国农业银行股份有限公司湖南省分行</t>
    </r>
  </si>
  <si>
    <r>
      <rPr>
        <sz val="12"/>
        <color rgb="FF000000"/>
        <rFont val="仿宋_GB2312"/>
        <family val="3"/>
        <charset val="134"/>
      </rPr>
      <t>湖南银行股份有限公司</t>
    </r>
  </si>
  <si>
    <r>
      <rPr>
        <sz val="12"/>
        <color rgb="FF000000"/>
        <rFont val="仿宋_GB2312"/>
        <family val="3"/>
        <charset val="134"/>
      </rPr>
      <t>长沙银行股份有限公司</t>
    </r>
  </si>
  <si>
    <r>
      <rPr>
        <sz val="12"/>
        <color rgb="FF000000"/>
        <rFont val="仿宋_GB2312"/>
        <family val="3"/>
        <charset val="134"/>
      </rPr>
      <t>北京银行股份有限公司长沙分行</t>
    </r>
  </si>
  <si>
    <t>市县小计</t>
    <phoneticPr fontId="4" type="noConversion"/>
  </si>
  <si>
    <r>
      <rPr>
        <sz val="12"/>
        <rFont val="仿宋_GB2312"/>
        <family val="3"/>
        <charset val="134"/>
      </rPr>
      <t>湖南股权交易所有限公司</t>
    </r>
  </si>
  <si>
    <r>
      <rPr>
        <sz val="12"/>
        <rFont val="仿宋_GB2312"/>
        <family val="3"/>
        <charset val="134"/>
      </rPr>
      <t>中国人民银行湖南省分行</t>
    </r>
  </si>
  <si>
    <r>
      <rPr>
        <sz val="11"/>
        <rFont val="仿宋_GB2312"/>
        <family val="3"/>
        <charset val="134"/>
      </rPr>
      <t>中国证券监督管理委员会湖南监管局</t>
    </r>
  </si>
  <si>
    <r>
      <rPr>
        <sz val="12"/>
        <rFont val="仿宋_GB2312"/>
        <family val="3"/>
        <charset val="134"/>
      </rPr>
      <t>湖南数据产业集团有限公司</t>
    </r>
  </si>
  <si>
    <r>
      <rPr>
        <b/>
        <sz val="12"/>
        <rFont val="仿宋_GB2312"/>
        <family val="3"/>
        <charset val="134"/>
      </rPr>
      <t>长沙市</t>
    </r>
  </si>
  <si>
    <r>
      <rPr>
        <sz val="12"/>
        <rFont val="仿宋_GB2312"/>
        <family val="3"/>
        <charset val="134"/>
      </rPr>
      <t>浏阳市</t>
    </r>
  </si>
  <si>
    <r>
      <rPr>
        <sz val="12"/>
        <rFont val="仿宋_GB2312"/>
        <family val="3"/>
        <charset val="134"/>
      </rPr>
      <t>株洲市本级及所辖区</t>
    </r>
  </si>
  <si>
    <r>
      <rPr>
        <sz val="12"/>
        <rFont val="仿宋_GB2312"/>
        <family val="3"/>
        <charset val="134"/>
      </rPr>
      <t>渌口区</t>
    </r>
  </si>
  <si>
    <r>
      <rPr>
        <sz val="12"/>
        <rFont val="仿宋_GB2312"/>
        <family val="3"/>
        <charset val="134"/>
      </rPr>
      <t>茶陵县</t>
    </r>
  </si>
  <si>
    <r>
      <rPr>
        <sz val="12"/>
        <rFont val="仿宋_GB2312"/>
        <family val="3"/>
        <charset val="134"/>
      </rPr>
      <t>湘潭市本级及所辖区</t>
    </r>
  </si>
  <si>
    <r>
      <rPr>
        <sz val="12"/>
        <rFont val="仿宋_GB2312"/>
        <family val="3"/>
        <charset val="134"/>
      </rPr>
      <t>湘潭县</t>
    </r>
  </si>
  <si>
    <r>
      <rPr>
        <sz val="12"/>
        <rFont val="仿宋_GB2312"/>
        <family val="3"/>
        <charset val="134"/>
      </rPr>
      <t>湘乡市</t>
    </r>
  </si>
  <si>
    <r>
      <rPr>
        <sz val="12"/>
        <rFont val="仿宋_GB2312"/>
        <family val="3"/>
        <charset val="134"/>
      </rPr>
      <t>韶山市</t>
    </r>
  </si>
  <si>
    <r>
      <rPr>
        <sz val="12"/>
        <rFont val="仿宋_GB2312"/>
        <family val="3"/>
        <charset val="134"/>
      </rPr>
      <t>衡阳市本级及所辖区</t>
    </r>
  </si>
  <si>
    <r>
      <rPr>
        <sz val="12"/>
        <color indexed="8"/>
        <rFont val="仿宋_GB2312"/>
        <family val="3"/>
        <charset val="134"/>
      </rPr>
      <t>祁东县</t>
    </r>
  </si>
  <si>
    <r>
      <rPr>
        <sz val="12"/>
        <color indexed="8"/>
        <rFont val="仿宋_GB2312"/>
        <family val="3"/>
        <charset val="134"/>
      </rPr>
      <t>耒阳市</t>
    </r>
  </si>
  <si>
    <r>
      <rPr>
        <sz val="12"/>
        <rFont val="仿宋_GB2312"/>
        <family val="3"/>
        <charset val="134"/>
      </rPr>
      <t>邵阳市本级及所辖区</t>
    </r>
  </si>
  <si>
    <r>
      <rPr>
        <sz val="12"/>
        <rFont val="仿宋_GB2312"/>
        <family val="3"/>
        <charset val="134"/>
      </rPr>
      <t>邵东市</t>
    </r>
  </si>
  <si>
    <r>
      <rPr>
        <sz val="12"/>
        <rFont val="仿宋_GB2312"/>
        <family val="3"/>
        <charset val="134"/>
      </rPr>
      <t>隆回县</t>
    </r>
  </si>
  <si>
    <r>
      <rPr>
        <sz val="12"/>
        <rFont val="仿宋_GB2312"/>
        <family val="3"/>
        <charset val="134"/>
      </rPr>
      <t>武冈市</t>
    </r>
  </si>
  <si>
    <r>
      <rPr>
        <sz val="12"/>
        <color indexed="8"/>
        <rFont val="仿宋_GB2312"/>
        <family val="3"/>
        <charset val="134"/>
      </rPr>
      <t>洞口县</t>
    </r>
  </si>
  <si>
    <r>
      <rPr>
        <sz val="12"/>
        <rFont val="仿宋_GB2312"/>
        <family val="3"/>
        <charset val="134"/>
      </rPr>
      <t>新宁县</t>
    </r>
  </si>
  <si>
    <r>
      <rPr>
        <sz val="12"/>
        <color indexed="8"/>
        <rFont val="仿宋_GB2312"/>
        <family val="3"/>
        <charset val="134"/>
      </rPr>
      <t>邵阳县</t>
    </r>
  </si>
  <si>
    <r>
      <rPr>
        <sz val="12"/>
        <rFont val="仿宋_GB2312"/>
        <family val="3"/>
        <charset val="134"/>
      </rPr>
      <t>城步苗族自治县</t>
    </r>
  </si>
  <si>
    <r>
      <rPr>
        <sz val="12"/>
        <rFont val="仿宋_GB2312"/>
        <family val="3"/>
        <charset val="134"/>
      </rPr>
      <t>岳阳市本级及所辖区</t>
    </r>
  </si>
  <si>
    <r>
      <rPr>
        <sz val="12"/>
        <color indexed="8"/>
        <rFont val="仿宋_GB2312"/>
        <family val="3"/>
        <charset val="134"/>
      </rPr>
      <t>汨罗市</t>
    </r>
  </si>
  <si>
    <r>
      <rPr>
        <sz val="12"/>
        <color indexed="8"/>
        <rFont val="仿宋_GB2312"/>
        <family val="3"/>
        <charset val="134"/>
      </rPr>
      <t>平江县</t>
    </r>
  </si>
  <si>
    <r>
      <rPr>
        <sz val="12"/>
        <color indexed="8"/>
        <rFont val="仿宋_GB2312"/>
        <family val="3"/>
        <charset val="134"/>
      </rPr>
      <t>临湘市</t>
    </r>
  </si>
  <si>
    <r>
      <rPr>
        <sz val="12"/>
        <color indexed="8"/>
        <rFont val="仿宋_GB2312"/>
        <family val="3"/>
        <charset val="134"/>
      </rPr>
      <t>华容县</t>
    </r>
  </si>
  <si>
    <r>
      <rPr>
        <sz val="12"/>
        <rFont val="仿宋_GB2312"/>
        <family val="3"/>
        <charset val="134"/>
      </rPr>
      <t>岳阳县</t>
    </r>
  </si>
  <si>
    <r>
      <rPr>
        <sz val="12"/>
        <rFont val="仿宋_GB2312"/>
        <family val="3"/>
        <charset val="134"/>
      </rPr>
      <t>常德市本级及所辖区</t>
    </r>
  </si>
  <si>
    <r>
      <rPr>
        <sz val="12"/>
        <rFont val="仿宋_GB2312"/>
        <family val="3"/>
        <charset val="134"/>
      </rPr>
      <t>汉寿县</t>
    </r>
  </si>
  <si>
    <r>
      <rPr>
        <sz val="12"/>
        <rFont val="仿宋_GB2312"/>
        <family val="3"/>
        <charset val="134"/>
      </rPr>
      <t>临澧县</t>
    </r>
  </si>
  <si>
    <r>
      <rPr>
        <sz val="12"/>
        <color indexed="8"/>
        <rFont val="仿宋_GB2312"/>
        <family val="3"/>
        <charset val="134"/>
      </rPr>
      <t>张家界市本级及所辖区</t>
    </r>
  </si>
  <si>
    <r>
      <rPr>
        <sz val="12"/>
        <rFont val="仿宋_GB2312"/>
        <family val="3"/>
        <charset val="134"/>
      </rPr>
      <t>慈利县</t>
    </r>
  </si>
  <si>
    <r>
      <rPr>
        <sz val="12"/>
        <rFont val="仿宋_GB2312"/>
        <family val="3"/>
        <charset val="134"/>
      </rPr>
      <t>益阳市本级及所辖区</t>
    </r>
  </si>
  <si>
    <r>
      <rPr>
        <sz val="12"/>
        <color indexed="8"/>
        <rFont val="仿宋_GB2312"/>
        <family val="3"/>
        <charset val="134"/>
      </rPr>
      <t>沅江市</t>
    </r>
  </si>
  <si>
    <r>
      <rPr>
        <sz val="12"/>
        <rFont val="仿宋_GB2312"/>
        <family val="3"/>
        <charset val="134"/>
      </rPr>
      <t>桃江县</t>
    </r>
  </si>
  <si>
    <r>
      <rPr>
        <sz val="12"/>
        <rFont val="仿宋_GB2312"/>
        <family val="3"/>
        <charset val="134"/>
      </rPr>
      <t>东安县</t>
    </r>
  </si>
  <si>
    <r>
      <rPr>
        <sz val="12"/>
        <rFont val="仿宋_GB2312"/>
        <family val="3"/>
        <charset val="134"/>
      </rPr>
      <t>道县</t>
    </r>
  </si>
  <si>
    <r>
      <rPr>
        <sz val="12"/>
        <rFont val="仿宋_GB2312"/>
        <family val="3"/>
        <charset val="134"/>
      </rPr>
      <t>江永县</t>
    </r>
  </si>
  <si>
    <r>
      <rPr>
        <sz val="12"/>
        <color indexed="8"/>
        <rFont val="仿宋_GB2312"/>
        <family val="3"/>
        <charset val="134"/>
      </rPr>
      <t>郴州市本级及所辖区</t>
    </r>
  </si>
  <si>
    <r>
      <rPr>
        <sz val="12"/>
        <rFont val="仿宋_GB2312"/>
        <family val="3"/>
        <charset val="134"/>
      </rPr>
      <t>桂阳县</t>
    </r>
  </si>
  <si>
    <r>
      <rPr>
        <sz val="12"/>
        <rFont val="仿宋_GB2312"/>
        <family val="3"/>
        <charset val="134"/>
      </rPr>
      <t>永兴县</t>
    </r>
  </si>
  <si>
    <r>
      <rPr>
        <sz val="12"/>
        <rFont val="仿宋_GB2312"/>
        <family val="3"/>
        <charset val="134"/>
      </rPr>
      <t>宜章县</t>
    </r>
  </si>
  <si>
    <r>
      <rPr>
        <sz val="12"/>
        <color indexed="8"/>
        <rFont val="仿宋_GB2312"/>
        <family val="3"/>
        <charset val="134"/>
      </rPr>
      <t>嘉禾县</t>
    </r>
  </si>
  <si>
    <r>
      <rPr>
        <sz val="12"/>
        <rFont val="仿宋_GB2312"/>
        <family val="3"/>
        <charset val="134"/>
      </rPr>
      <t>临武县</t>
    </r>
  </si>
  <si>
    <r>
      <rPr>
        <sz val="12"/>
        <rFont val="仿宋_GB2312"/>
        <family val="3"/>
        <charset val="134"/>
      </rPr>
      <t>汝城县</t>
    </r>
  </si>
  <si>
    <r>
      <rPr>
        <sz val="12"/>
        <rFont val="仿宋_GB2312"/>
        <family val="3"/>
        <charset val="134"/>
      </rPr>
      <t>桂东县</t>
    </r>
  </si>
  <si>
    <r>
      <rPr>
        <sz val="12"/>
        <rFont val="仿宋_GB2312"/>
        <family val="3"/>
        <charset val="134"/>
      </rPr>
      <t>安仁县</t>
    </r>
  </si>
  <si>
    <r>
      <rPr>
        <sz val="12"/>
        <rFont val="仿宋_GB2312"/>
        <family val="3"/>
        <charset val="134"/>
      </rPr>
      <t>娄底市本级及所辖区</t>
    </r>
  </si>
  <si>
    <r>
      <rPr>
        <sz val="12"/>
        <rFont val="仿宋_GB2312"/>
        <family val="3"/>
        <charset val="134"/>
      </rPr>
      <t>冷水江市</t>
    </r>
  </si>
  <si>
    <r>
      <rPr>
        <sz val="12"/>
        <rFont val="仿宋_GB2312"/>
        <family val="3"/>
        <charset val="134"/>
      </rPr>
      <t>双峰县</t>
    </r>
  </si>
  <si>
    <r>
      <rPr>
        <sz val="12"/>
        <rFont val="仿宋_GB2312"/>
        <family val="3"/>
        <charset val="134"/>
      </rPr>
      <t>怀化市本级及所辖区</t>
    </r>
  </si>
  <si>
    <r>
      <rPr>
        <sz val="12"/>
        <rFont val="仿宋_GB2312"/>
        <family val="3"/>
        <charset val="134"/>
      </rPr>
      <t>沅陵县</t>
    </r>
  </si>
  <si>
    <r>
      <rPr>
        <sz val="12"/>
        <rFont val="仿宋_GB2312"/>
        <family val="3"/>
        <charset val="134"/>
      </rPr>
      <t>辰溪县</t>
    </r>
  </si>
  <si>
    <r>
      <rPr>
        <sz val="12"/>
        <rFont val="仿宋_GB2312"/>
        <family val="3"/>
        <charset val="134"/>
      </rPr>
      <t>溆浦县</t>
    </r>
  </si>
  <si>
    <r>
      <rPr>
        <sz val="12"/>
        <color indexed="8"/>
        <rFont val="仿宋_GB2312"/>
        <family val="3"/>
        <charset val="134"/>
      </rPr>
      <t>中方县</t>
    </r>
  </si>
  <si>
    <r>
      <rPr>
        <sz val="12"/>
        <color indexed="8"/>
        <rFont val="仿宋_GB2312"/>
        <family val="3"/>
        <charset val="134"/>
      </rPr>
      <t>会同县</t>
    </r>
  </si>
  <si>
    <r>
      <rPr>
        <sz val="12"/>
        <color indexed="8"/>
        <rFont val="仿宋_GB2312"/>
        <family val="3"/>
        <charset val="134"/>
      </rPr>
      <t>靖州苗族侗族自治县</t>
    </r>
  </si>
  <si>
    <r>
      <rPr>
        <sz val="12"/>
        <color theme="1"/>
        <rFont val="仿宋_GB2312"/>
        <family val="3"/>
        <charset val="134"/>
      </rPr>
      <t>泸溪县</t>
    </r>
  </si>
  <si>
    <r>
      <rPr>
        <sz val="12"/>
        <color theme="1"/>
        <rFont val="仿宋_GB2312"/>
        <family val="3"/>
        <charset val="134"/>
      </rPr>
      <t>保靖县</t>
    </r>
  </si>
  <si>
    <r>
      <rPr>
        <sz val="12"/>
        <color theme="1"/>
        <rFont val="仿宋_GB2312"/>
        <family val="3"/>
        <charset val="134"/>
      </rPr>
      <t>吉首市</t>
    </r>
  </si>
  <si>
    <r>
      <rPr>
        <sz val="12"/>
        <color theme="1"/>
        <rFont val="仿宋_GB2312"/>
        <family val="3"/>
        <charset val="134"/>
      </rPr>
      <t>花垣县</t>
    </r>
  </si>
  <si>
    <t>湘西土家族苗族自治州</t>
    <phoneticPr fontId="4" type="noConversion"/>
  </si>
  <si>
    <t>国家金融监督管理总局湖南监管局</t>
    <phoneticPr fontId="4" type="noConversion"/>
  </si>
  <si>
    <t>湘西州小计</t>
    <phoneticPr fontId="4" type="noConversion"/>
  </si>
  <si>
    <r>
      <rPr>
        <sz val="12"/>
        <rFont val="仿宋_GB2312"/>
        <family val="3"/>
        <charset val="134"/>
      </rPr>
      <t>小计</t>
    </r>
    <phoneticPr fontId="4" type="noConversion"/>
  </si>
  <si>
    <r>
      <rPr>
        <sz val="12"/>
        <rFont val="仿宋_GB2312"/>
        <family val="3"/>
        <charset val="134"/>
      </rPr>
      <t>合计</t>
    </r>
    <phoneticPr fontId="4" type="noConversion"/>
  </si>
  <si>
    <t>中央驻湘金融监管部门</t>
    <phoneticPr fontId="4" type="noConversion"/>
  </si>
  <si>
    <r>
      <rPr>
        <b/>
        <sz val="12"/>
        <rFont val="仿宋_GB2312"/>
        <family val="3"/>
        <charset val="134"/>
      </rPr>
      <t>省本级</t>
    </r>
    <phoneticPr fontId="4" type="noConversion"/>
  </si>
  <si>
    <t>附件1</t>
    <phoneticPr fontId="4" type="noConversion"/>
  </si>
  <si>
    <r>
      <rPr>
        <sz val="12"/>
        <rFont val="仿宋_GB2312"/>
        <family val="3"/>
        <charset val="134"/>
      </rPr>
      <t>单位：万元</t>
    </r>
    <phoneticPr fontId="26" type="noConversion"/>
  </si>
  <si>
    <t>2025年省级金融发展专项资金分配总表</t>
    <phoneticPr fontId="4" type="noConversion"/>
  </si>
  <si>
    <r>
      <t>2170299</t>
    </r>
    <r>
      <rPr>
        <sz val="11"/>
        <rFont val="仿宋_GB2312"/>
        <family val="3"/>
        <charset val="134"/>
      </rPr>
      <t>金融部门其他监管支出</t>
    </r>
    <phoneticPr fontId="4" type="noConversion"/>
  </si>
  <si>
    <r>
      <t>599</t>
    </r>
    <r>
      <rPr>
        <sz val="11"/>
        <rFont val="仿宋_GB2312"/>
        <family val="3"/>
        <charset val="134"/>
      </rPr>
      <t>其他支出</t>
    </r>
    <phoneticPr fontId="4" type="noConversion"/>
  </si>
  <si>
    <r>
      <t>39999</t>
    </r>
    <r>
      <rPr>
        <sz val="11"/>
        <rFont val="仿宋_GB2312"/>
        <family val="3"/>
        <charset val="134"/>
      </rPr>
      <t>其他支出</t>
    </r>
  </si>
  <si>
    <r>
      <t>2170399</t>
    </r>
    <r>
      <rPr>
        <sz val="11"/>
        <rFont val="仿宋_GB2312"/>
        <family val="3"/>
        <charset val="134"/>
      </rPr>
      <t>其他金融发展支出</t>
    </r>
    <phoneticPr fontId="4" type="noConversion"/>
  </si>
  <si>
    <r>
      <t>507</t>
    </r>
    <r>
      <rPr>
        <sz val="11"/>
        <rFont val="仿宋_GB2312"/>
        <family val="3"/>
        <charset val="134"/>
      </rPr>
      <t>其他对企业补助</t>
    </r>
    <phoneticPr fontId="4" type="noConversion"/>
  </si>
  <si>
    <r>
      <t>31299</t>
    </r>
    <r>
      <rPr>
        <sz val="11"/>
        <rFont val="仿宋_GB2312"/>
        <family val="3"/>
        <charset val="134"/>
      </rPr>
      <t>其他对企业补助</t>
    </r>
    <phoneticPr fontId="4" type="noConversion"/>
  </si>
  <si>
    <r>
      <t>2170399</t>
    </r>
    <r>
      <rPr>
        <sz val="11"/>
        <rFont val="仿宋_GB2312"/>
        <family val="3"/>
        <charset val="134"/>
      </rPr>
      <t>其他金融发展支出</t>
    </r>
    <phoneticPr fontId="4" type="noConversion"/>
  </si>
  <si>
    <r>
      <t>507</t>
    </r>
    <r>
      <rPr>
        <sz val="11"/>
        <rFont val="仿宋_GB2312"/>
        <family val="3"/>
        <charset val="134"/>
      </rPr>
      <t>其他对企业补助</t>
    </r>
    <phoneticPr fontId="4" type="noConversion"/>
  </si>
  <si>
    <r>
      <t>2170399</t>
    </r>
    <r>
      <rPr>
        <sz val="11"/>
        <rFont val="仿宋_GB2312"/>
        <family val="3"/>
        <charset val="134"/>
      </rPr>
      <t>其他金融发展支出</t>
    </r>
    <phoneticPr fontId="4" type="noConversion"/>
  </si>
  <si>
    <r>
      <t>507</t>
    </r>
    <r>
      <rPr>
        <sz val="11"/>
        <rFont val="仿宋_GB2312"/>
        <family val="3"/>
        <charset val="134"/>
      </rPr>
      <t>其他对企业补助</t>
    </r>
    <phoneticPr fontId="4" type="noConversion"/>
  </si>
  <si>
    <t>已提前下达金额（湘财金指〔2024〕27号）</t>
    <phoneticPr fontId="4" type="noConversion"/>
  </si>
  <si>
    <t>龙山县</t>
    <phoneticPr fontId="4" type="noConversion"/>
  </si>
  <si>
    <t>长沙市本级及所辖区</t>
    <phoneticPr fontId="4" type="noConversion"/>
  </si>
  <si>
    <t>蓝山县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</si>
</sst>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0.00_ ;[Red]\-0.00\ "/>
    <numFmt numFmtId="177" formatCode="0.00_);[Red]\(0.00\)"/>
    <numFmt numFmtId="178" formatCode="0.00_ "/>
  </numFmts>
  <fonts count="28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黑体"/>
      <family val="3"/>
      <charset val="134"/>
    </font>
    <font>
      <sz val="9"/>
      <name val="宋体"/>
      <family val="2"/>
      <charset val="134"/>
      <scheme val="minor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1"/>
      <color theme="1"/>
      <name val="黑体"/>
      <family val="3"/>
      <charset val="134"/>
    </font>
    <font>
      <sz val="9"/>
      <color theme="1"/>
      <name val="黑体"/>
      <family val="3"/>
      <charset val="134"/>
    </font>
    <font>
      <sz val="12"/>
      <color indexed="8"/>
      <name val="黑体"/>
      <family val="3"/>
      <charset val="134"/>
    </font>
    <font>
      <sz val="12"/>
      <color rgb="FF000000"/>
      <name val="黑体"/>
      <family val="3"/>
      <charset val="134"/>
    </font>
    <font>
      <sz val="11"/>
      <name val="黑体"/>
      <family val="3"/>
      <charset val="134"/>
    </font>
    <font>
      <sz val="12"/>
      <color theme="1"/>
      <name val="仿宋_GB2312"/>
      <family val="3"/>
      <charset val="134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宋体"/>
      <family val="3"/>
      <charset val="134"/>
      <scheme val="minor"/>
    </font>
    <font>
      <sz val="11"/>
      <name val="仿宋_GB2312"/>
      <family val="3"/>
      <charset val="134"/>
    </font>
    <font>
      <sz val="12"/>
      <color rgb="FF000000"/>
      <name val="Times New Roman"/>
      <family val="1"/>
    </font>
    <font>
      <sz val="12"/>
      <color rgb="FF000000"/>
      <name val="仿宋_GB2312"/>
      <family val="3"/>
      <charset val="134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16"/>
      <color theme="1"/>
      <name val="黑体"/>
      <family val="3"/>
      <charset val="134"/>
    </font>
    <font>
      <sz val="18"/>
      <color theme="1"/>
      <name val="方正小标宋_GBK"/>
      <family val="4"/>
      <charset val="134"/>
    </font>
    <font>
      <sz val="9"/>
      <name val="宋体"/>
      <family val="3"/>
      <charset val="134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/>
  </cellStyleXfs>
  <cellXfs count="42">
    <xf numFmtId="0" fontId="0" fillId="0" borderId="0" xfId="0">
      <alignment vertical="center"/>
    </xf>
    <xf numFmtId="43" fontId="5" fillId="0" borderId="1" xfId="2" applyNumberFormat="1" applyFont="1" applyFill="1" applyBorder="1" applyAlignment="1">
      <alignment horizontal="center" vertical="center" wrapText="1"/>
    </xf>
    <xf numFmtId="43" fontId="12" fillId="0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6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 shrinkToFit="1"/>
    </xf>
    <xf numFmtId="0" fontId="21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176" fontId="20" fillId="0" borderId="1" xfId="0" applyNumberFormat="1" applyFont="1" applyFill="1" applyBorder="1" applyAlignment="1">
      <alignment horizontal="center" vertical="center"/>
    </xf>
    <xf numFmtId="43" fontId="23" fillId="0" borderId="0" xfId="2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177" fontId="22" fillId="0" borderId="1" xfId="0" applyNumberFormat="1" applyFont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 applyProtection="1">
      <alignment horizontal="center" vertical="center"/>
    </xf>
    <xf numFmtId="177" fontId="14" fillId="2" borderId="1" xfId="0" applyNumberFormat="1" applyFont="1" applyFill="1" applyBorder="1" applyAlignment="1">
      <alignment horizontal="center" vertical="center" wrapText="1"/>
    </xf>
    <xf numFmtId="177" fontId="15" fillId="2" borderId="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76" fontId="22" fillId="0" borderId="1" xfId="0" applyNumberFormat="1" applyFont="1" applyBorder="1" applyAlignment="1">
      <alignment horizontal="center" vertical="center"/>
    </xf>
    <xf numFmtId="178" fontId="15" fillId="0" borderId="1" xfId="0" applyNumberFormat="1" applyFont="1" applyFill="1" applyBorder="1" applyAlignment="1" applyProtection="1">
      <alignment horizontal="center" vertical="center"/>
    </xf>
    <xf numFmtId="0" fontId="15" fillId="0" borderId="1" xfId="3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6" fillId="0" borderId="1" xfId="0" applyFont="1" applyFill="1" applyBorder="1">
      <alignment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 applyProtection="1">
      <alignment horizontal="center" vertical="center"/>
    </xf>
    <xf numFmtId="177" fontId="27" fillId="0" borderId="1" xfId="0" applyNumberFormat="1" applyFont="1" applyBorder="1" applyAlignment="1">
      <alignment horizontal="center" vertical="center"/>
    </xf>
    <xf numFmtId="43" fontId="5" fillId="0" borderId="1" xfId="2" applyNumberFormat="1" applyFont="1" applyFill="1" applyBorder="1" applyAlignment="1">
      <alignment horizontal="center" vertical="center" wrapText="1"/>
    </xf>
    <xf numFmtId="43" fontId="23" fillId="0" borderId="1" xfId="2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3" fontId="3" fillId="0" borderId="1" xfId="2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3" fontId="5" fillId="0" borderId="1" xfId="1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 shrinkToFit="1"/>
    </xf>
  </cellXfs>
  <cellStyles count="4">
    <cellStyle name="常规" xfId="0" builtinId="0"/>
    <cellStyle name="常规 2" xfId="3"/>
    <cellStyle name="千位分隔" xfId="1" builtinId="3"/>
    <cellStyle name="千位分隔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7329;&#34701;&#22788;\&#37096;&#38376;&#39044;&#31639;\2025&#37096;&#38376;&#39044;&#31639;\&#19987;&#39033;&#36164;&#37329;&#30003;&#25253;\&#20851;&#20110;&#39044;&#25320;2025&#24180;&#24230;&#30465;&#32423;&#37329;&#34701;&#21457;&#23637;&#19987;&#39033;&#36164;&#37329;&#30340;&#20989;-\&#38468;&#20214;1&#65306;&#25552;&#21069;&#19979;&#36798;2025&#24180;&#30465;&#32423;&#37329;&#34701;&#21457;&#23637;&#19987;&#39033;&#36164;&#37329;&#24635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按类别（新）"/>
      <sheetName val="Sheet1"/>
    </sheetNames>
    <sheetDataSet>
      <sheetData sheetId="0" refreshError="1"/>
      <sheetData sheetId="1">
        <row r="3">
          <cell r="B3" t="str">
            <v>县市区/单位</v>
          </cell>
          <cell r="C3" t="str">
            <v>提前下达资金（万元）</v>
          </cell>
        </row>
        <row r="4">
          <cell r="C4" t="str">
            <v>小计</v>
          </cell>
          <cell r="D4" t="str">
            <v>完善金融体系奖励</v>
          </cell>
          <cell r="E4" t="str">
            <v>多层次资本市场补助</v>
          </cell>
        </row>
        <row r="5">
          <cell r="C5">
            <v>1125</v>
          </cell>
          <cell r="D5">
            <v>20</v>
          </cell>
          <cell r="E5">
            <v>1105</v>
          </cell>
        </row>
        <row r="6">
          <cell r="B6" t="str">
            <v>长沙市小计</v>
          </cell>
          <cell r="C6">
            <v>360</v>
          </cell>
          <cell r="E6">
            <v>360</v>
          </cell>
        </row>
        <row r="7">
          <cell r="B7" t="str">
            <v>长沙市本级及所辖区</v>
          </cell>
          <cell r="C7">
            <v>250</v>
          </cell>
          <cell r="E7">
            <v>250</v>
          </cell>
        </row>
        <row r="8">
          <cell r="B8" t="str">
            <v>浏阳市</v>
          </cell>
          <cell r="C8">
            <v>110</v>
          </cell>
          <cell r="E8">
            <v>110</v>
          </cell>
        </row>
        <row r="9">
          <cell r="B9" t="str">
            <v>株洲市小计</v>
          </cell>
          <cell r="C9">
            <v>120</v>
          </cell>
          <cell r="E9">
            <v>120</v>
          </cell>
        </row>
        <row r="10">
          <cell r="B10" t="str">
            <v>株洲市本级及所辖区</v>
          </cell>
          <cell r="C10">
            <v>120</v>
          </cell>
          <cell r="E10">
            <v>120</v>
          </cell>
        </row>
        <row r="11">
          <cell r="B11" t="str">
            <v>郴州市小计</v>
          </cell>
          <cell r="C11">
            <v>180</v>
          </cell>
          <cell r="E11">
            <v>180</v>
          </cell>
        </row>
        <row r="12">
          <cell r="B12" t="str">
            <v>郴州市本级及所辖区</v>
          </cell>
          <cell r="C12">
            <v>75</v>
          </cell>
          <cell r="E12">
            <v>75</v>
          </cell>
        </row>
        <row r="13">
          <cell r="B13" t="str">
            <v>桂阳县</v>
          </cell>
          <cell r="C13">
            <v>15</v>
          </cell>
          <cell r="E13">
            <v>15</v>
          </cell>
        </row>
        <row r="14">
          <cell r="B14" t="str">
            <v>宜章县</v>
          </cell>
          <cell r="C14">
            <v>15</v>
          </cell>
          <cell r="E14">
            <v>15</v>
          </cell>
        </row>
        <row r="15">
          <cell r="B15" t="str">
            <v>嘉禾县</v>
          </cell>
          <cell r="C15">
            <v>15</v>
          </cell>
          <cell r="E15">
            <v>15</v>
          </cell>
        </row>
        <row r="16">
          <cell r="C16">
            <v>15</v>
          </cell>
          <cell r="E16">
            <v>15</v>
          </cell>
        </row>
        <row r="17">
          <cell r="B17" t="str">
            <v>安仁县</v>
          </cell>
          <cell r="C17">
            <v>15</v>
          </cell>
          <cell r="E17">
            <v>15</v>
          </cell>
        </row>
        <row r="18">
          <cell r="B18" t="str">
            <v>桂东县</v>
          </cell>
          <cell r="C18">
            <v>15</v>
          </cell>
          <cell r="E18">
            <v>15</v>
          </cell>
        </row>
        <row r="19">
          <cell r="B19" t="str">
            <v>临武县</v>
          </cell>
          <cell r="C19">
            <v>15</v>
          </cell>
          <cell r="E19">
            <v>15</v>
          </cell>
        </row>
        <row r="20">
          <cell r="B20" t="str">
            <v>邵阳市小计</v>
          </cell>
          <cell r="C20">
            <v>135</v>
          </cell>
          <cell r="E20">
            <v>135</v>
          </cell>
        </row>
        <row r="21">
          <cell r="B21" t="str">
            <v>邵阳市本级及所辖区</v>
          </cell>
          <cell r="C21">
            <v>30</v>
          </cell>
          <cell r="E21">
            <v>30</v>
          </cell>
        </row>
        <row r="22">
          <cell r="B22" t="str">
            <v>武冈市</v>
          </cell>
          <cell r="C22">
            <v>15</v>
          </cell>
          <cell r="E22">
            <v>15</v>
          </cell>
        </row>
        <row r="23">
          <cell r="B23" t="str">
            <v>新宁县</v>
          </cell>
          <cell r="C23">
            <v>15</v>
          </cell>
          <cell r="E23">
            <v>15</v>
          </cell>
        </row>
        <row r="24">
          <cell r="B24" t="str">
            <v>隆回县</v>
          </cell>
          <cell r="C24">
            <v>15</v>
          </cell>
          <cell r="E24">
            <v>15</v>
          </cell>
        </row>
        <row r="25">
          <cell r="B25" t="str">
            <v>邵阳县</v>
          </cell>
          <cell r="C25">
            <v>15</v>
          </cell>
          <cell r="E25">
            <v>15</v>
          </cell>
        </row>
        <row r="26">
          <cell r="B26" t="str">
            <v>邵东县</v>
          </cell>
          <cell r="C26">
            <v>45</v>
          </cell>
          <cell r="E26">
            <v>45</v>
          </cell>
        </row>
        <row r="27">
          <cell r="B27" t="str">
            <v>湘潭市小计</v>
          </cell>
          <cell r="C27">
            <v>75</v>
          </cell>
          <cell r="E27">
            <v>75</v>
          </cell>
        </row>
        <row r="28">
          <cell r="B28" t="str">
            <v>湘潭市本级及所辖区</v>
          </cell>
          <cell r="C28">
            <v>60</v>
          </cell>
          <cell r="E28">
            <v>60</v>
          </cell>
        </row>
        <row r="29">
          <cell r="B29" t="str">
            <v>湘潭县</v>
          </cell>
          <cell r="C29">
            <v>15</v>
          </cell>
          <cell r="E29">
            <v>15</v>
          </cell>
        </row>
        <row r="30">
          <cell r="B30" t="str">
            <v>益阳市小计</v>
          </cell>
          <cell r="C30">
            <v>90</v>
          </cell>
          <cell r="E30">
            <v>90</v>
          </cell>
        </row>
        <row r="31">
          <cell r="B31" t="str">
            <v>益阳市本级及所辖区</v>
          </cell>
          <cell r="C31">
            <v>75</v>
          </cell>
          <cell r="E31">
            <v>75</v>
          </cell>
        </row>
        <row r="32">
          <cell r="B32" t="str">
            <v>桃江县</v>
          </cell>
          <cell r="C32">
            <v>15</v>
          </cell>
          <cell r="E32">
            <v>15</v>
          </cell>
        </row>
        <row r="33">
          <cell r="B33" t="str">
            <v>永州市小计</v>
          </cell>
          <cell r="C33">
            <v>15</v>
          </cell>
          <cell r="E33">
            <v>15</v>
          </cell>
        </row>
        <row r="34">
          <cell r="B34" t="str">
            <v>东安县</v>
          </cell>
          <cell r="C34">
            <v>15</v>
          </cell>
          <cell r="E34">
            <v>15</v>
          </cell>
        </row>
        <row r="35">
          <cell r="B35" t="str">
            <v>岳阳市小计</v>
          </cell>
          <cell r="C35">
            <v>115</v>
          </cell>
          <cell r="E35">
            <v>115</v>
          </cell>
        </row>
        <row r="36">
          <cell r="B36" t="str">
            <v>岳阳市本级及所辖区</v>
          </cell>
          <cell r="C36">
            <v>50</v>
          </cell>
          <cell r="E36">
            <v>50</v>
          </cell>
        </row>
        <row r="37">
          <cell r="B37" t="str">
            <v>华容县</v>
          </cell>
          <cell r="C37">
            <v>50</v>
          </cell>
          <cell r="E37">
            <v>50</v>
          </cell>
        </row>
        <row r="38">
          <cell r="B38" t="str">
            <v>岳阳县</v>
          </cell>
          <cell r="C38">
            <v>15</v>
          </cell>
          <cell r="E38">
            <v>15</v>
          </cell>
        </row>
        <row r="39">
          <cell r="B39" t="str">
            <v>怀化市小计</v>
          </cell>
          <cell r="C39">
            <v>20</v>
          </cell>
          <cell r="D39">
            <v>20</v>
          </cell>
        </row>
        <row r="40">
          <cell r="B40" t="str">
            <v>沅陵县</v>
          </cell>
          <cell r="C40">
            <v>20</v>
          </cell>
          <cell r="D40">
            <v>20</v>
          </cell>
        </row>
        <row r="41">
          <cell r="B41" t="str">
            <v>吉首市</v>
          </cell>
          <cell r="C41">
            <v>15</v>
          </cell>
          <cell r="E41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9"/>
  <sheetViews>
    <sheetView tabSelected="1" workbookViewId="0">
      <pane xSplit="2" ySplit="7" topLeftCell="C59" activePane="bottomRight" state="frozen"/>
      <selection pane="topRight" activeCell="C1" sqref="C1"/>
      <selection pane="bottomLeft" activeCell="A5" sqref="A5"/>
      <selection pane="bottomRight" activeCell="D64" sqref="D64"/>
    </sheetView>
  </sheetViews>
  <sheetFormatPr defaultRowHeight="13.5"/>
  <cols>
    <col min="1" max="1" width="14.875" customWidth="1"/>
    <col min="2" max="2" width="40.5" customWidth="1"/>
    <col min="3" max="3" width="9.5" bestFit="1" customWidth="1"/>
    <col min="7" max="7" width="10.5" bestFit="1" customWidth="1"/>
    <col min="11" max="11" width="29.5" bestFit="1" customWidth="1"/>
    <col min="12" max="12" width="19.875" customWidth="1"/>
    <col min="13" max="13" width="20" customWidth="1"/>
  </cols>
  <sheetData>
    <row r="1" spans="1:14" ht="19.5" customHeight="1">
      <c r="A1" s="19" t="s">
        <v>116</v>
      </c>
      <c r="B1" s="20"/>
      <c r="C1" s="20"/>
      <c r="D1" s="20"/>
      <c r="E1" s="20"/>
      <c r="F1" s="20"/>
      <c r="G1" s="20"/>
      <c r="H1" s="20"/>
    </row>
    <row r="2" spans="1:14" ht="31.5" customHeight="1">
      <c r="A2" s="33" t="s">
        <v>118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ht="15.75">
      <c r="L3" s="34" t="s">
        <v>117</v>
      </c>
      <c r="M3" s="34"/>
      <c r="N3" s="34"/>
    </row>
    <row r="4" spans="1:14" ht="23.25" customHeight="1">
      <c r="A4" s="36" t="s">
        <v>0</v>
      </c>
      <c r="B4" s="36" t="s">
        <v>1</v>
      </c>
      <c r="C4" s="37" t="s">
        <v>27</v>
      </c>
      <c r="D4" s="37"/>
      <c r="E4" s="37"/>
      <c r="F4" s="37"/>
      <c r="G4" s="37"/>
      <c r="H4" s="37"/>
      <c r="I4" s="35" t="s">
        <v>129</v>
      </c>
      <c r="J4" s="37" t="s">
        <v>28</v>
      </c>
      <c r="K4" s="38" t="s">
        <v>29</v>
      </c>
      <c r="L4" s="38" t="s">
        <v>30</v>
      </c>
      <c r="M4" s="39" t="s">
        <v>31</v>
      </c>
      <c r="N4" s="37" t="s">
        <v>32</v>
      </c>
    </row>
    <row r="5" spans="1:14" ht="54">
      <c r="A5" s="36"/>
      <c r="B5" s="36"/>
      <c r="C5" s="2" t="s">
        <v>33</v>
      </c>
      <c r="D5" s="3" t="s">
        <v>34</v>
      </c>
      <c r="E5" s="3" t="s">
        <v>35</v>
      </c>
      <c r="F5" s="3" t="s">
        <v>36</v>
      </c>
      <c r="G5" s="3" t="s">
        <v>37</v>
      </c>
      <c r="H5" s="3" t="s">
        <v>38</v>
      </c>
      <c r="I5" s="35"/>
      <c r="J5" s="37"/>
      <c r="K5" s="38"/>
      <c r="L5" s="38"/>
      <c r="M5" s="39"/>
      <c r="N5" s="37"/>
    </row>
    <row r="6" spans="1:14" ht="24.75" customHeight="1">
      <c r="A6" s="31" t="s">
        <v>113</v>
      </c>
      <c r="B6" s="31"/>
      <c r="C6" s="28">
        <f t="shared" ref="C6:I6" si="0">C7+C11+C19</f>
        <v>16444.55</v>
      </c>
      <c r="D6" s="28">
        <f t="shared" si="0"/>
        <v>2674</v>
      </c>
      <c r="E6" s="28">
        <f t="shared" si="0"/>
        <v>621.70000000000005</v>
      </c>
      <c r="F6" s="28">
        <f t="shared" si="0"/>
        <v>1500</v>
      </c>
      <c r="G6" s="28">
        <f t="shared" si="0"/>
        <v>6648.8500000000013</v>
      </c>
      <c r="H6" s="28">
        <f t="shared" si="0"/>
        <v>5000</v>
      </c>
      <c r="I6" s="28">
        <f t="shared" si="0"/>
        <v>1125</v>
      </c>
      <c r="J6" s="14">
        <f>C6-I6</f>
        <v>15319.55</v>
      </c>
      <c r="K6" s="24"/>
      <c r="L6" s="24"/>
      <c r="M6" s="25"/>
      <c r="N6" s="3"/>
    </row>
    <row r="7" spans="1:14" ht="24.75" customHeight="1">
      <c r="A7" s="40" t="s">
        <v>114</v>
      </c>
      <c r="B7" s="1" t="s">
        <v>112</v>
      </c>
      <c r="C7" s="13">
        <f t="shared" ref="C7:H7" si="1">SUM(C8:C10)</f>
        <v>1300</v>
      </c>
      <c r="D7" s="13">
        <f t="shared" si="1"/>
        <v>1300</v>
      </c>
      <c r="E7" s="13">
        <f t="shared" si="1"/>
        <v>0</v>
      </c>
      <c r="F7" s="13">
        <f t="shared" si="1"/>
        <v>0</v>
      </c>
      <c r="G7" s="13">
        <f t="shared" si="1"/>
        <v>0</v>
      </c>
      <c r="H7" s="13">
        <f t="shared" si="1"/>
        <v>0</v>
      </c>
      <c r="I7" s="16">
        <f>SUM(I8:I14)</f>
        <v>0</v>
      </c>
      <c r="J7" s="13">
        <f>SUM(J8:J10)</f>
        <v>1300</v>
      </c>
      <c r="K7" s="26"/>
      <c r="L7" s="26"/>
      <c r="M7" s="26"/>
      <c r="N7" s="26"/>
    </row>
    <row r="8" spans="1:14" ht="25.5" customHeight="1">
      <c r="A8" s="40"/>
      <c r="B8" s="8" t="s">
        <v>46</v>
      </c>
      <c r="C8" s="13">
        <f>SUM(D8:H8)</f>
        <v>600</v>
      </c>
      <c r="D8" s="16">
        <v>600</v>
      </c>
      <c r="E8" s="13"/>
      <c r="F8" s="13"/>
      <c r="G8" s="13"/>
      <c r="H8" s="13"/>
      <c r="I8" s="13"/>
      <c r="J8" s="15">
        <f t="shared" ref="J8:J19" si="2">C8-I8</f>
        <v>600</v>
      </c>
      <c r="K8" s="22" t="s">
        <v>119</v>
      </c>
      <c r="L8" s="22" t="s">
        <v>120</v>
      </c>
      <c r="M8" s="22" t="s">
        <v>121</v>
      </c>
      <c r="N8" s="26"/>
    </row>
    <row r="9" spans="1:14" ht="25.5" customHeight="1">
      <c r="A9" s="40"/>
      <c r="B9" s="9" t="s">
        <v>47</v>
      </c>
      <c r="C9" s="13">
        <f>SUM(D9:H9)</f>
        <v>400</v>
      </c>
      <c r="D9" s="16">
        <v>400</v>
      </c>
      <c r="E9" s="13"/>
      <c r="F9" s="13"/>
      <c r="G9" s="13"/>
      <c r="H9" s="13"/>
      <c r="I9" s="13"/>
      <c r="J9" s="15">
        <f t="shared" si="2"/>
        <v>400</v>
      </c>
      <c r="K9" s="22" t="s">
        <v>119</v>
      </c>
      <c r="L9" s="22" t="s">
        <v>120</v>
      </c>
      <c r="M9" s="22" t="s">
        <v>121</v>
      </c>
      <c r="N9" s="26"/>
    </row>
    <row r="10" spans="1:14" s="4" customFormat="1" ht="22.5" customHeight="1">
      <c r="A10" s="40"/>
      <c r="B10" s="5" t="s">
        <v>110</v>
      </c>
      <c r="C10" s="13">
        <f>SUM(D10:H10)</f>
        <v>300</v>
      </c>
      <c r="D10" s="16">
        <v>300</v>
      </c>
      <c r="E10" s="17"/>
      <c r="F10" s="17"/>
      <c r="G10" s="17"/>
      <c r="H10" s="18"/>
      <c r="I10" s="17"/>
      <c r="J10" s="15">
        <f t="shared" si="2"/>
        <v>300</v>
      </c>
      <c r="K10" s="22" t="s">
        <v>119</v>
      </c>
      <c r="L10" s="22" t="s">
        <v>120</v>
      </c>
      <c r="M10" s="22" t="s">
        <v>121</v>
      </c>
      <c r="N10" s="27"/>
    </row>
    <row r="11" spans="1:14" s="4" customFormat="1" ht="34.5" customHeight="1">
      <c r="A11" s="41" t="s">
        <v>115</v>
      </c>
      <c r="B11" s="1" t="s">
        <v>33</v>
      </c>
      <c r="C11" s="29">
        <f t="shared" ref="C11:I11" si="3">SUM(C12:C18)</f>
        <v>6312.62</v>
      </c>
      <c r="D11" s="29">
        <f t="shared" si="3"/>
        <v>0</v>
      </c>
      <c r="E11" s="29">
        <f t="shared" si="3"/>
        <v>0</v>
      </c>
      <c r="F11" s="29">
        <f t="shared" si="3"/>
        <v>1500</v>
      </c>
      <c r="G11" s="29">
        <f t="shared" si="3"/>
        <v>367.62</v>
      </c>
      <c r="H11" s="29">
        <f t="shared" si="3"/>
        <v>4445</v>
      </c>
      <c r="I11" s="29">
        <f t="shared" si="3"/>
        <v>0</v>
      </c>
      <c r="J11" s="14">
        <f t="shared" si="2"/>
        <v>6312.62</v>
      </c>
      <c r="K11" s="27"/>
      <c r="L11" s="27"/>
      <c r="M11" s="27"/>
      <c r="N11" s="27"/>
    </row>
    <row r="12" spans="1:14" ht="25.5" customHeight="1">
      <c r="A12" s="41"/>
      <c r="B12" s="7" t="s">
        <v>45</v>
      </c>
      <c r="C12" s="13">
        <f t="shared" ref="C12:C18" si="4">SUM(D12:H12)</f>
        <v>367.62</v>
      </c>
      <c r="D12" s="13"/>
      <c r="E12" s="13"/>
      <c r="F12" s="13"/>
      <c r="G12" s="13">
        <v>367.62</v>
      </c>
      <c r="H12" s="13"/>
      <c r="I12" s="13"/>
      <c r="J12" s="15">
        <f t="shared" si="2"/>
        <v>367.62</v>
      </c>
      <c r="K12" s="23" t="s">
        <v>122</v>
      </c>
      <c r="L12" s="23" t="s">
        <v>123</v>
      </c>
      <c r="M12" s="23" t="s">
        <v>124</v>
      </c>
      <c r="N12" s="26"/>
    </row>
    <row r="13" spans="1:14" s="4" customFormat="1" ht="25.5" customHeight="1">
      <c r="A13" s="41"/>
      <c r="B13" s="8" t="s">
        <v>48</v>
      </c>
      <c r="C13" s="13">
        <f t="shared" si="4"/>
        <v>1500</v>
      </c>
      <c r="D13" s="16"/>
      <c r="E13" s="17"/>
      <c r="F13" s="16">
        <v>1500</v>
      </c>
      <c r="G13" s="17"/>
      <c r="H13" s="18"/>
      <c r="I13" s="17"/>
      <c r="J13" s="15">
        <f t="shared" si="2"/>
        <v>1500</v>
      </c>
      <c r="K13" s="23" t="s">
        <v>122</v>
      </c>
      <c r="L13" s="23" t="s">
        <v>123</v>
      </c>
      <c r="M13" s="23" t="s">
        <v>124</v>
      </c>
      <c r="N13" s="27"/>
    </row>
    <row r="14" spans="1:14" s="4" customFormat="1" ht="25.5" customHeight="1">
      <c r="A14" s="41"/>
      <c r="B14" s="6" t="s">
        <v>39</v>
      </c>
      <c r="C14" s="13">
        <f t="shared" si="4"/>
        <v>647</v>
      </c>
      <c r="D14" s="16"/>
      <c r="E14" s="18"/>
      <c r="F14" s="17"/>
      <c r="G14" s="18"/>
      <c r="H14" s="16">
        <v>647</v>
      </c>
      <c r="I14" s="14"/>
      <c r="J14" s="15">
        <f t="shared" si="2"/>
        <v>647</v>
      </c>
      <c r="K14" s="23" t="s">
        <v>122</v>
      </c>
      <c r="L14" s="23" t="s">
        <v>123</v>
      </c>
      <c r="M14" s="23" t="s">
        <v>124</v>
      </c>
      <c r="N14" s="27"/>
    </row>
    <row r="15" spans="1:14" s="4" customFormat="1" ht="25.5" customHeight="1">
      <c r="A15" s="41"/>
      <c r="B15" s="6" t="s">
        <v>40</v>
      </c>
      <c r="C15" s="13">
        <f t="shared" si="4"/>
        <v>1711</v>
      </c>
      <c r="D15" s="16"/>
      <c r="E15" s="18"/>
      <c r="F15" s="17"/>
      <c r="G15" s="18"/>
      <c r="H15" s="16">
        <v>1711</v>
      </c>
      <c r="I15" s="14"/>
      <c r="J15" s="15">
        <f t="shared" si="2"/>
        <v>1711</v>
      </c>
      <c r="K15" s="23" t="s">
        <v>122</v>
      </c>
      <c r="L15" s="23" t="s">
        <v>123</v>
      </c>
      <c r="M15" s="23" t="s">
        <v>124</v>
      </c>
      <c r="N15" s="27"/>
    </row>
    <row r="16" spans="1:14" s="4" customFormat="1" ht="25.5" customHeight="1">
      <c r="A16" s="41"/>
      <c r="B16" s="6" t="s">
        <v>41</v>
      </c>
      <c r="C16" s="13">
        <f t="shared" si="4"/>
        <v>1406</v>
      </c>
      <c r="D16" s="16"/>
      <c r="E16" s="18"/>
      <c r="F16" s="17"/>
      <c r="G16" s="18"/>
      <c r="H16" s="16">
        <v>1406</v>
      </c>
      <c r="I16" s="14"/>
      <c r="J16" s="15">
        <f t="shared" si="2"/>
        <v>1406</v>
      </c>
      <c r="K16" s="23" t="s">
        <v>122</v>
      </c>
      <c r="L16" s="23" t="s">
        <v>123</v>
      </c>
      <c r="M16" s="23" t="s">
        <v>124</v>
      </c>
      <c r="N16" s="27"/>
    </row>
    <row r="17" spans="1:14" s="4" customFormat="1" ht="25.5" customHeight="1">
      <c r="A17" s="41"/>
      <c r="B17" s="6" t="s">
        <v>42</v>
      </c>
      <c r="C17" s="13">
        <f t="shared" si="4"/>
        <v>573</v>
      </c>
      <c r="D17" s="16"/>
      <c r="E17" s="18"/>
      <c r="F17" s="17"/>
      <c r="G17" s="18"/>
      <c r="H17" s="16">
        <v>573</v>
      </c>
      <c r="I17" s="14"/>
      <c r="J17" s="15">
        <f t="shared" si="2"/>
        <v>573</v>
      </c>
      <c r="K17" s="23" t="s">
        <v>122</v>
      </c>
      <c r="L17" s="23" t="s">
        <v>123</v>
      </c>
      <c r="M17" s="23" t="s">
        <v>124</v>
      </c>
      <c r="N17" s="27"/>
    </row>
    <row r="18" spans="1:14" s="4" customFormat="1" ht="25.5" customHeight="1">
      <c r="A18" s="41"/>
      <c r="B18" s="6" t="s">
        <v>43</v>
      </c>
      <c r="C18" s="13">
        <f t="shared" si="4"/>
        <v>108</v>
      </c>
      <c r="D18" s="16"/>
      <c r="E18" s="18"/>
      <c r="F18" s="17"/>
      <c r="G18" s="18"/>
      <c r="H18" s="16">
        <v>108</v>
      </c>
      <c r="I18" s="14"/>
      <c r="J18" s="15">
        <f t="shared" si="2"/>
        <v>108</v>
      </c>
      <c r="K18" s="23" t="s">
        <v>122</v>
      </c>
      <c r="L18" s="23" t="s">
        <v>123</v>
      </c>
      <c r="M18" s="23" t="s">
        <v>124</v>
      </c>
      <c r="N18" s="27"/>
    </row>
    <row r="19" spans="1:14" ht="21" customHeight="1">
      <c r="A19" s="31" t="s">
        <v>44</v>
      </c>
      <c r="B19" s="31"/>
      <c r="C19" s="30">
        <f t="shared" ref="C19:I19" si="5">C20+C23+C27+C32+C36+C45+C52+C56+C59+C63+C68+C78+C82+C90</f>
        <v>8831.93</v>
      </c>
      <c r="D19" s="30">
        <f t="shared" si="5"/>
        <v>1374</v>
      </c>
      <c r="E19" s="30">
        <f t="shared" si="5"/>
        <v>621.70000000000005</v>
      </c>
      <c r="F19" s="30">
        <f t="shared" si="5"/>
        <v>0</v>
      </c>
      <c r="G19" s="30">
        <f t="shared" si="5"/>
        <v>6281.2300000000014</v>
      </c>
      <c r="H19" s="30">
        <f t="shared" si="5"/>
        <v>555</v>
      </c>
      <c r="I19" s="30">
        <f t="shared" si="5"/>
        <v>1125</v>
      </c>
      <c r="J19" s="30">
        <f t="shared" si="2"/>
        <v>7706.93</v>
      </c>
      <c r="K19" s="26"/>
      <c r="L19" s="26"/>
      <c r="M19" s="26"/>
      <c r="N19" s="26"/>
    </row>
    <row r="20" spans="1:14" ht="21" customHeight="1">
      <c r="A20" s="32" t="s">
        <v>49</v>
      </c>
      <c r="B20" s="1" t="s">
        <v>2</v>
      </c>
      <c r="C20" s="13">
        <f t="shared" ref="C20:J20" si="6">SUM(C21:C22)</f>
        <v>5257.7300000000014</v>
      </c>
      <c r="D20" s="13">
        <f t="shared" si="6"/>
        <v>954</v>
      </c>
      <c r="E20" s="13">
        <f t="shared" si="6"/>
        <v>127.5</v>
      </c>
      <c r="F20" s="13">
        <f t="shared" si="6"/>
        <v>0</v>
      </c>
      <c r="G20" s="13">
        <f t="shared" si="6"/>
        <v>4176.2300000000014</v>
      </c>
      <c r="H20" s="13">
        <f t="shared" si="6"/>
        <v>0</v>
      </c>
      <c r="I20" s="13">
        <f t="shared" si="6"/>
        <v>360</v>
      </c>
      <c r="J20" s="13">
        <f t="shared" si="6"/>
        <v>4897.7300000000014</v>
      </c>
      <c r="K20" s="26"/>
      <c r="L20" s="26"/>
      <c r="M20" s="26"/>
      <c r="N20" s="26"/>
    </row>
    <row r="21" spans="1:14" ht="21.75" customHeight="1">
      <c r="A21" s="32"/>
      <c r="B21" s="5" t="s">
        <v>131</v>
      </c>
      <c r="C21" s="13">
        <f>SUM(D21:H21)</f>
        <v>5062.7300000000014</v>
      </c>
      <c r="D21" s="13">
        <v>954</v>
      </c>
      <c r="E21" s="13">
        <v>102.5</v>
      </c>
      <c r="F21" s="13"/>
      <c r="G21" s="13">
        <v>4006.2300000000009</v>
      </c>
      <c r="H21" s="13"/>
      <c r="I21" s="13">
        <f>VLOOKUP(B21,[1]Sheet1!$B:$E,2,FALSE)</f>
        <v>250</v>
      </c>
      <c r="J21" s="13">
        <f>C21-I21</f>
        <v>4812.7300000000014</v>
      </c>
      <c r="K21" s="23" t="s">
        <v>125</v>
      </c>
      <c r="L21" s="23" t="s">
        <v>126</v>
      </c>
      <c r="M21" s="26"/>
      <c r="N21" s="26"/>
    </row>
    <row r="22" spans="1:14" ht="21.75" customHeight="1">
      <c r="A22" s="32"/>
      <c r="B22" s="8" t="s">
        <v>50</v>
      </c>
      <c r="C22" s="13">
        <f t="shared" ref="C22" si="7">SUM(D22:H22)</f>
        <v>195</v>
      </c>
      <c r="D22" s="13"/>
      <c r="E22" s="13">
        <v>25</v>
      </c>
      <c r="F22" s="13"/>
      <c r="G22" s="13">
        <v>170</v>
      </c>
      <c r="H22" s="13"/>
      <c r="I22" s="13">
        <f>VLOOKUP(B22,[1]Sheet1!$B:$E,2,FALSE)</f>
        <v>110</v>
      </c>
      <c r="J22" s="13">
        <f>C22-I22</f>
        <v>85</v>
      </c>
      <c r="K22" s="23" t="s">
        <v>125</v>
      </c>
      <c r="L22" s="23" t="s">
        <v>126</v>
      </c>
      <c r="M22" s="26"/>
      <c r="N22" s="26"/>
    </row>
    <row r="23" spans="1:14" ht="21.75" customHeight="1">
      <c r="A23" s="31" t="s">
        <v>3</v>
      </c>
      <c r="B23" s="1" t="s">
        <v>4</v>
      </c>
      <c r="C23" s="13">
        <f t="shared" ref="C23:J23" si="8">SUM(C24:C26)</f>
        <v>355</v>
      </c>
      <c r="D23" s="13">
        <f t="shared" si="8"/>
        <v>0</v>
      </c>
      <c r="E23" s="13">
        <f t="shared" si="8"/>
        <v>0</v>
      </c>
      <c r="F23" s="13">
        <f t="shared" si="8"/>
        <v>0</v>
      </c>
      <c r="G23" s="13">
        <f t="shared" si="8"/>
        <v>285</v>
      </c>
      <c r="H23" s="13">
        <f t="shared" si="8"/>
        <v>70</v>
      </c>
      <c r="I23" s="13">
        <f t="shared" si="8"/>
        <v>120</v>
      </c>
      <c r="J23" s="13">
        <f t="shared" si="8"/>
        <v>235</v>
      </c>
      <c r="K23" s="26"/>
      <c r="L23" s="26"/>
      <c r="M23" s="26"/>
      <c r="N23" s="26"/>
    </row>
    <row r="24" spans="1:14" ht="21.75" customHeight="1">
      <c r="A24" s="32"/>
      <c r="B24" s="8" t="s">
        <v>51</v>
      </c>
      <c r="C24" s="13">
        <f t="shared" ref="C24:C26" si="9">SUM(D24:H24)</f>
        <v>310</v>
      </c>
      <c r="D24" s="13"/>
      <c r="E24" s="13"/>
      <c r="F24" s="13"/>
      <c r="G24" s="13">
        <v>240</v>
      </c>
      <c r="H24" s="13">
        <v>70</v>
      </c>
      <c r="I24" s="13">
        <f>VLOOKUP(B24,[1]Sheet1!$B:$E,2,FALSE)</f>
        <v>120</v>
      </c>
      <c r="J24" s="13">
        <f>C24-I24</f>
        <v>190</v>
      </c>
      <c r="K24" s="23" t="s">
        <v>125</v>
      </c>
      <c r="L24" s="23" t="s">
        <v>126</v>
      </c>
      <c r="M24" s="26"/>
      <c r="N24" s="26"/>
    </row>
    <row r="25" spans="1:14" ht="21.75" customHeight="1">
      <c r="A25" s="32"/>
      <c r="B25" s="8" t="s">
        <v>52</v>
      </c>
      <c r="C25" s="13">
        <f t="shared" si="9"/>
        <v>30</v>
      </c>
      <c r="D25" s="13"/>
      <c r="E25" s="13"/>
      <c r="F25" s="13"/>
      <c r="G25" s="13">
        <v>30</v>
      </c>
      <c r="H25" s="13"/>
      <c r="I25" s="13"/>
      <c r="J25" s="13">
        <f>C25-I25</f>
        <v>30</v>
      </c>
      <c r="K25" s="23" t="s">
        <v>125</v>
      </c>
      <c r="L25" s="23" t="s">
        <v>126</v>
      </c>
      <c r="M25" s="26"/>
      <c r="N25" s="26"/>
    </row>
    <row r="26" spans="1:14" ht="21.75" customHeight="1">
      <c r="A26" s="32"/>
      <c r="B26" s="8" t="s">
        <v>53</v>
      </c>
      <c r="C26" s="13">
        <f t="shared" si="9"/>
        <v>15</v>
      </c>
      <c r="D26" s="13"/>
      <c r="E26" s="13"/>
      <c r="F26" s="13"/>
      <c r="G26" s="13">
        <v>15</v>
      </c>
      <c r="H26" s="13"/>
      <c r="I26" s="13"/>
      <c r="J26" s="13">
        <f>C26-I26</f>
        <v>15</v>
      </c>
      <c r="K26" s="23" t="s">
        <v>125</v>
      </c>
      <c r="L26" s="23" t="s">
        <v>126</v>
      </c>
      <c r="M26" s="26"/>
      <c r="N26" s="26"/>
    </row>
    <row r="27" spans="1:14" ht="21.75" customHeight="1">
      <c r="A27" s="31" t="s">
        <v>5</v>
      </c>
      <c r="B27" s="1" t="s">
        <v>6</v>
      </c>
      <c r="C27" s="13">
        <f t="shared" ref="C27:J27" si="10">SUM(C28:C31)</f>
        <v>310</v>
      </c>
      <c r="D27" s="13">
        <f t="shared" si="10"/>
        <v>0</v>
      </c>
      <c r="E27" s="13">
        <f t="shared" si="10"/>
        <v>0</v>
      </c>
      <c r="F27" s="13">
        <f t="shared" si="10"/>
        <v>0</v>
      </c>
      <c r="G27" s="13">
        <f t="shared" si="10"/>
        <v>310</v>
      </c>
      <c r="H27" s="13">
        <f t="shared" si="10"/>
        <v>0</v>
      </c>
      <c r="I27" s="13">
        <f t="shared" si="10"/>
        <v>75</v>
      </c>
      <c r="J27" s="13">
        <f t="shared" si="10"/>
        <v>235</v>
      </c>
      <c r="K27" s="26"/>
      <c r="L27" s="26"/>
      <c r="M27" s="26"/>
      <c r="N27" s="26"/>
    </row>
    <row r="28" spans="1:14" ht="21.75" customHeight="1">
      <c r="A28" s="32"/>
      <c r="B28" s="8" t="s">
        <v>54</v>
      </c>
      <c r="C28" s="13">
        <f t="shared" ref="C28:C31" si="11">SUM(D28:H28)</f>
        <v>265</v>
      </c>
      <c r="D28" s="13"/>
      <c r="E28" s="13"/>
      <c r="F28" s="13"/>
      <c r="G28" s="13">
        <v>265</v>
      </c>
      <c r="H28" s="13"/>
      <c r="I28" s="13">
        <f>VLOOKUP(B28,[1]Sheet1!$B:$E,2,FALSE)</f>
        <v>60</v>
      </c>
      <c r="J28" s="13">
        <f>C28-I28</f>
        <v>205</v>
      </c>
      <c r="K28" s="23" t="s">
        <v>127</v>
      </c>
      <c r="L28" s="23" t="s">
        <v>128</v>
      </c>
      <c r="M28" s="26"/>
      <c r="N28" s="26"/>
    </row>
    <row r="29" spans="1:14" ht="21.75" customHeight="1">
      <c r="A29" s="32"/>
      <c r="B29" s="8" t="s">
        <v>55</v>
      </c>
      <c r="C29" s="13">
        <f t="shared" si="11"/>
        <v>0</v>
      </c>
      <c r="D29" s="13"/>
      <c r="E29" s="13"/>
      <c r="F29" s="13"/>
      <c r="G29" s="13"/>
      <c r="H29" s="13"/>
      <c r="I29" s="13">
        <f>VLOOKUP(B29,[1]Sheet1!$B:$E,2,FALSE)</f>
        <v>15</v>
      </c>
      <c r="J29" s="21">
        <f>C29-I29</f>
        <v>-15</v>
      </c>
      <c r="K29" s="23" t="s">
        <v>127</v>
      </c>
      <c r="L29" s="23" t="s">
        <v>128</v>
      </c>
      <c r="M29" s="26"/>
      <c r="N29" s="26"/>
    </row>
    <row r="30" spans="1:14" ht="21.75" customHeight="1">
      <c r="A30" s="32"/>
      <c r="B30" s="8" t="s">
        <v>56</v>
      </c>
      <c r="C30" s="13">
        <f t="shared" si="11"/>
        <v>30</v>
      </c>
      <c r="D30" s="13"/>
      <c r="E30" s="13"/>
      <c r="F30" s="13"/>
      <c r="G30" s="13">
        <v>30</v>
      </c>
      <c r="H30" s="13"/>
      <c r="I30" s="13"/>
      <c r="J30" s="13">
        <f>C30-I30</f>
        <v>30</v>
      </c>
      <c r="K30" s="23" t="s">
        <v>127</v>
      </c>
      <c r="L30" s="23" t="s">
        <v>128</v>
      </c>
      <c r="M30" s="26"/>
      <c r="N30" s="26"/>
    </row>
    <row r="31" spans="1:14" ht="21.75" customHeight="1">
      <c r="A31" s="32"/>
      <c r="B31" s="8" t="s">
        <v>57</v>
      </c>
      <c r="C31" s="13">
        <f t="shared" si="11"/>
        <v>15</v>
      </c>
      <c r="D31" s="13"/>
      <c r="E31" s="13"/>
      <c r="F31" s="13"/>
      <c r="G31" s="13">
        <v>15</v>
      </c>
      <c r="H31" s="13"/>
      <c r="I31" s="13"/>
      <c r="J31" s="13">
        <f>C31-I31</f>
        <v>15</v>
      </c>
      <c r="K31" s="23" t="s">
        <v>127</v>
      </c>
      <c r="L31" s="23" t="s">
        <v>128</v>
      </c>
      <c r="M31" s="26"/>
      <c r="N31" s="26"/>
    </row>
    <row r="32" spans="1:14" ht="21.75" customHeight="1">
      <c r="A32" s="31" t="s">
        <v>7</v>
      </c>
      <c r="B32" s="1" t="s">
        <v>8</v>
      </c>
      <c r="C32" s="13">
        <f t="shared" ref="C32:J32" si="12">SUM(C33:C35)</f>
        <v>39</v>
      </c>
      <c r="D32" s="13">
        <f t="shared" si="12"/>
        <v>0</v>
      </c>
      <c r="E32" s="13">
        <f t="shared" si="12"/>
        <v>0</v>
      </c>
      <c r="F32" s="13">
        <f t="shared" si="12"/>
        <v>0</v>
      </c>
      <c r="G32" s="13">
        <f t="shared" si="12"/>
        <v>30</v>
      </c>
      <c r="H32" s="13">
        <f t="shared" si="12"/>
        <v>9</v>
      </c>
      <c r="I32" s="13">
        <f t="shared" si="12"/>
        <v>0</v>
      </c>
      <c r="J32" s="13">
        <f t="shared" si="12"/>
        <v>39</v>
      </c>
      <c r="K32" s="26"/>
      <c r="L32" s="26"/>
      <c r="M32" s="26"/>
      <c r="N32" s="26"/>
    </row>
    <row r="33" spans="1:14" ht="21.75" customHeight="1">
      <c r="A33" s="32"/>
      <c r="B33" s="8" t="s">
        <v>58</v>
      </c>
      <c r="C33" s="13">
        <f t="shared" ref="C33:C35" si="13">SUM(D33:H33)</f>
        <v>30</v>
      </c>
      <c r="D33" s="13"/>
      <c r="E33" s="13"/>
      <c r="F33" s="13"/>
      <c r="G33" s="13">
        <v>30</v>
      </c>
      <c r="H33" s="13"/>
      <c r="I33" s="13"/>
      <c r="J33" s="13">
        <f t="shared" ref="J33:J36" si="14">C33-I33</f>
        <v>30</v>
      </c>
      <c r="K33" s="23" t="s">
        <v>122</v>
      </c>
      <c r="L33" s="23" t="s">
        <v>123</v>
      </c>
      <c r="M33" s="26"/>
      <c r="N33" s="26"/>
    </row>
    <row r="34" spans="1:14" ht="21.75" customHeight="1">
      <c r="A34" s="32"/>
      <c r="B34" s="8" t="s">
        <v>59</v>
      </c>
      <c r="C34" s="13">
        <f t="shared" si="13"/>
        <v>9</v>
      </c>
      <c r="D34" s="13"/>
      <c r="E34" s="13"/>
      <c r="F34" s="13"/>
      <c r="G34" s="13"/>
      <c r="H34" s="13">
        <v>9</v>
      </c>
      <c r="I34" s="13"/>
      <c r="J34" s="13">
        <f t="shared" si="14"/>
        <v>9</v>
      </c>
      <c r="K34" s="23" t="s">
        <v>122</v>
      </c>
      <c r="L34" s="23" t="s">
        <v>123</v>
      </c>
      <c r="M34" s="26"/>
      <c r="N34" s="26"/>
    </row>
    <row r="35" spans="1:14" ht="21.75" customHeight="1">
      <c r="A35" s="32"/>
      <c r="B35" s="8" t="s">
        <v>60</v>
      </c>
      <c r="C35" s="13">
        <f t="shared" si="13"/>
        <v>0</v>
      </c>
      <c r="D35" s="13"/>
      <c r="E35" s="13"/>
      <c r="F35" s="13"/>
      <c r="G35" s="13"/>
      <c r="H35" s="13"/>
      <c r="I35" s="13"/>
      <c r="J35" s="13">
        <f t="shared" si="14"/>
        <v>0</v>
      </c>
      <c r="K35" s="23" t="s">
        <v>122</v>
      </c>
      <c r="L35" s="23" t="s">
        <v>123</v>
      </c>
      <c r="M35" s="26"/>
      <c r="N35" s="26"/>
    </row>
    <row r="36" spans="1:14" ht="21.75" customHeight="1">
      <c r="A36" s="31" t="s">
        <v>9</v>
      </c>
      <c r="B36" s="1" t="s">
        <v>10</v>
      </c>
      <c r="C36" s="13">
        <f t="shared" ref="C36:I36" si="15">SUM(C37:C44)</f>
        <v>355</v>
      </c>
      <c r="D36" s="13">
        <f t="shared" si="15"/>
        <v>0</v>
      </c>
      <c r="E36" s="13">
        <f t="shared" si="15"/>
        <v>115</v>
      </c>
      <c r="F36" s="13">
        <f t="shared" si="15"/>
        <v>0</v>
      </c>
      <c r="G36" s="13">
        <f t="shared" si="15"/>
        <v>240</v>
      </c>
      <c r="H36" s="13">
        <f t="shared" si="15"/>
        <v>0</v>
      </c>
      <c r="I36" s="13">
        <f t="shared" si="15"/>
        <v>135</v>
      </c>
      <c r="J36" s="13">
        <f t="shared" si="14"/>
        <v>220</v>
      </c>
      <c r="K36" s="26"/>
      <c r="L36" s="26"/>
      <c r="M36" s="26"/>
      <c r="N36" s="26"/>
    </row>
    <row r="37" spans="1:14" ht="21.75" customHeight="1">
      <c r="A37" s="32"/>
      <c r="B37" s="8" t="s">
        <v>61</v>
      </c>
      <c r="C37" s="13">
        <f t="shared" ref="C37:C44" si="16">SUM(D37:H37)</f>
        <v>120</v>
      </c>
      <c r="D37" s="13"/>
      <c r="E37" s="13">
        <v>60</v>
      </c>
      <c r="F37" s="13"/>
      <c r="G37" s="13">
        <v>60</v>
      </c>
      <c r="H37" s="13"/>
      <c r="I37" s="13">
        <f>VLOOKUP(B37,[1]Sheet1!$B:$E,2,FALSE)</f>
        <v>30</v>
      </c>
      <c r="J37" s="13">
        <f t="shared" ref="J37:J45" si="17">C37-I37</f>
        <v>90</v>
      </c>
      <c r="K37" s="23" t="s">
        <v>122</v>
      </c>
      <c r="L37" s="23" t="s">
        <v>123</v>
      </c>
      <c r="M37" s="26"/>
      <c r="N37" s="26"/>
    </row>
    <row r="38" spans="1:14" ht="21.75" customHeight="1">
      <c r="A38" s="32"/>
      <c r="B38" s="8" t="s">
        <v>62</v>
      </c>
      <c r="C38" s="13">
        <f t="shared" si="16"/>
        <v>130</v>
      </c>
      <c r="D38" s="13"/>
      <c r="E38" s="13">
        <v>55</v>
      </c>
      <c r="F38" s="13"/>
      <c r="G38" s="13">
        <v>75</v>
      </c>
      <c r="H38" s="13"/>
      <c r="I38" s="13">
        <v>45</v>
      </c>
      <c r="J38" s="13">
        <f t="shared" si="17"/>
        <v>85</v>
      </c>
      <c r="K38" s="23" t="s">
        <v>122</v>
      </c>
      <c r="L38" s="23" t="s">
        <v>123</v>
      </c>
      <c r="M38" s="26"/>
      <c r="N38" s="26"/>
    </row>
    <row r="39" spans="1:14" ht="21.75" customHeight="1">
      <c r="A39" s="32"/>
      <c r="B39" s="8" t="s">
        <v>63</v>
      </c>
      <c r="C39" s="13">
        <f t="shared" si="16"/>
        <v>30</v>
      </c>
      <c r="D39" s="13"/>
      <c r="E39" s="13"/>
      <c r="F39" s="13"/>
      <c r="G39" s="13">
        <v>30</v>
      </c>
      <c r="H39" s="13"/>
      <c r="I39" s="13">
        <f>VLOOKUP(B39,[1]Sheet1!$B:$E,2,FALSE)</f>
        <v>15</v>
      </c>
      <c r="J39" s="13">
        <f t="shared" si="17"/>
        <v>15</v>
      </c>
      <c r="K39" s="23" t="s">
        <v>122</v>
      </c>
      <c r="L39" s="23" t="s">
        <v>123</v>
      </c>
      <c r="M39" s="26"/>
      <c r="N39" s="26"/>
    </row>
    <row r="40" spans="1:14" ht="21.75" customHeight="1">
      <c r="A40" s="32"/>
      <c r="B40" s="8" t="s">
        <v>64</v>
      </c>
      <c r="C40" s="13">
        <f t="shared" si="16"/>
        <v>15</v>
      </c>
      <c r="D40" s="13"/>
      <c r="E40" s="13"/>
      <c r="F40" s="13"/>
      <c r="G40" s="13">
        <v>15</v>
      </c>
      <c r="H40" s="13"/>
      <c r="I40" s="13">
        <f>VLOOKUP(B40,[1]Sheet1!$B:$E,2,FALSE)</f>
        <v>15</v>
      </c>
      <c r="J40" s="13">
        <f t="shared" si="17"/>
        <v>0</v>
      </c>
      <c r="K40" s="23" t="s">
        <v>122</v>
      </c>
      <c r="L40" s="23" t="s">
        <v>123</v>
      </c>
      <c r="M40" s="26"/>
      <c r="N40" s="26"/>
    </row>
    <row r="41" spans="1:14" ht="21.75" customHeight="1">
      <c r="A41" s="32"/>
      <c r="B41" s="8" t="s">
        <v>65</v>
      </c>
      <c r="C41" s="13">
        <f t="shared" si="16"/>
        <v>15</v>
      </c>
      <c r="D41" s="13"/>
      <c r="E41" s="13"/>
      <c r="F41" s="13"/>
      <c r="G41" s="13">
        <v>15</v>
      </c>
      <c r="H41" s="13"/>
      <c r="I41" s="13"/>
      <c r="J41" s="13">
        <f t="shared" si="17"/>
        <v>15</v>
      </c>
      <c r="K41" s="23" t="s">
        <v>122</v>
      </c>
      <c r="L41" s="23" t="s">
        <v>123</v>
      </c>
      <c r="M41" s="26"/>
      <c r="N41" s="26"/>
    </row>
    <row r="42" spans="1:14" ht="21.75" customHeight="1">
      <c r="A42" s="32"/>
      <c r="B42" s="8" t="s">
        <v>66</v>
      </c>
      <c r="C42" s="13">
        <f t="shared" si="16"/>
        <v>15</v>
      </c>
      <c r="D42" s="13"/>
      <c r="E42" s="13"/>
      <c r="F42" s="13"/>
      <c r="G42" s="13">
        <v>15</v>
      </c>
      <c r="H42" s="13"/>
      <c r="I42" s="13">
        <f>VLOOKUP(B42,[1]Sheet1!$B:$E,2,FALSE)</f>
        <v>15</v>
      </c>
      <c r="J42" s="13">
        <f t="shared" si="17"/>
        <v>0</v>
      </c>
      <c r="K42" s="23" t="s">
        <v>122</v>
      </c>
      <c r="L42" s="23" t="s">
        <v>123</v>
      </c>
      <c r="M42" s="26"/>
      <c r="N42" s="26"/>
    </row>
    <row r="43" spans="1:14" ht="21.75" customHeight="1">
      <c r="A43" s="32"/>
      <c r="B43" s="8" t="s">
        <v>67</v>
      </c>
      <c r="C43" s="13">
        <f t="shared" si="16"/>
        <v>15</v>
      </c>
      <c r="D43" s="13"/>
      <c r="E43" s="13"/>
      <c r="F43" s="13"/>
      <c r="G43" s="13">
        <v>15</v>
      </c>
      <c r="H43" s="13"/>
      <c r="I43" s="13">
        <f>VLOOKUP(B43,[1]Sheet1!$B:$E,2,FALSE)</f>
        <v>15</v>
      </c>
      <c r="J43" s="13">
        <f t="shared" si="17"/>
        <v>0</v>
      </c>
      <c r="K43" s="23" t="s">
        <v>122</v>
      </c>
      <c r="L43" s="23" t="s">
        <v>123</v>
      </c>
      <c r="M43" s="26"/>
      <c r="N43" s="26"/>
    </row>
    <row r="44" spans="1:14" ht="21.75" customHeight="1">
      <c r="A44" s="32"/>
      <c r="B44" s="8" t="s">
        <v>68</v>
      </c>
      <c r="C44" s="13">
        <f t="shared" si="16"/>
        <v>15</v>
      </c>
      <c r="D44" s="13"/>
      <c r="E44" s="13"/>
      <c r="F44" s="13"/>
      <c r="G44" s="13">
        <v>15</v>
      </c>
      <c r="H44" s="13"/>
      <c r="I44" s="13"/>
      <c r="J44" s="13">
        <f t="shared" si="17"/>
        <v>15</v>
      </c>
      <c r="K44" s="23" t="s">
        <v>122</v>
      </c>
      <c r="L44" s="23" t="s">
        <v>123</v>
      </c>
      <c r="M44" s="26"/>
      <c r="N44" s="26"/>
    </row>
    <row r="45" spans="1:14" ht="21.75" customHeight="1">
      <c r="A45" s="31" t="s">
        <v>11</v>
      </c>
      <c r="B45" s="1" t="s">
        <v>12</v>
      </c>
      <c r="C45" s="13">
        <f t="shared" ref="C45:I45" si="18">SUM(C46:C51)</f>
        <v>497</v>
      </c>
      <c r="D45" s="13">
        <f t="shared" si="18"/>
        <v>0</v>
      </c>
      <c r="E45" s="13">
        <f t="shared" si="18"/>
        <v>115</v>
      </c>
      <c r="F45" s="13">
        <f t="shared" si="18"/>
        <v>0</v>
      </c>
      <c r="G45" s="13">
        <f t="shared" si="18"/>
        <v>280</v>
      </c>
      <c r="H45" s="13">
        <f t="shared" si="18"/>
        <v>102</v>
      </c>
      <c r="I45" s="13">
        <f t="shared" si="18"/>
        <v>115</v>
      </c>
      <c r="J45" s="13">
        <f t="shared" si="17"/>
        <v>382</v>
      </c>
      <c r="K45" s="26"/>
      <c r="L45" s="26"/>
      <c r="M45" s="26"/>
      <c r="N45" s="26"/>
    </row>
    <row r="46" spans="1:14" ht="21.75" customHeight="1">
      <c r="A46" s="32"/>
      <c r="B46" s="8" t="s">
        <v>69</v>
      </c>
      <c r="C46" s="13">
        <f t="shared" ref="C46:C51" si="19">SUM(D46:H46)</f>
        <v>165</v>
      </c>
      <c r="D46" s="13"/>
      <c r="E46" s="13">
        <v>40</v>
      </c>
      <c r="F46" s="13"/>
      <c r="G46" s="13">
        <v>125</v>
      </c>
      <c r="H46" s="13"/>
      <c r="I46" s="13">
        <f>VLOOKUP(B46,[1]Sheet1!$B:$E,2,FALSE)</f>
        <v>50</v>
      </c>
      <c r="J46" s="13">
        <f t="shared" ref="J46:J51" si="20">C46-I46</f>
        <v>115</v>
      </c>
      <c r="K46" s="23" t="s">
        <v>122</v>
      </c>
      <c r="L46" s="23" t="s">
        <v>123</v>
      </c>
      <c r="M46" s="26"/>
      <c r="N46" s="26"/>
    </row>
    <row r="47" spans="1:14" ht="21.75" customHeight="1">
      <c r="A47" s="32"/>
      <c r="B47" s="8" t="s">
        <v>70</v>
      </c>
      <c r="C47" s="13">
        <f t="shared" si="19"/>
        <v>10</v>
      </c>
      <c r="D47" s="13"/>
      <c r="E47" s="13"/>
      <c r="F47" s="13"/>
      <c r="G47" s="13"/>
      <c r="H47" s="13">
        <v>10</v>
      </c>
      <c r="I47" s="13"/>
      <c r="J47" s="13">
        <f t="shared" si="20"/>
        <v>10</v>
      </c>
      <c r="K47" s="23" t="s">
        <v>122</v>
      </c>
      <c r="L47" s="23" t="s">
        <v>123</v>
      </c>
      <c r="M47" s="26"/>
      <c r="N47" s="26"/>
    </row>
    <row r="48" spans="1:14" ht="21.75" customHeight="1">
      <c r="A48" s="32"/>
      <c r="B48" s="8" t="s">
        <v>71</v>
      </c>
      <c r="C48" s="13">
        <f t="shared" si="19"/>
        <v>92</v>
      </c>
      <c r="D48" s="13"/>
      <c r="E48" s="13"/>
      <c r="F48" s="13"/>
      <c r="G48" s="13"/>
      <c r="H48" s="13">
        <v>92</v>
      </c>
      <c r="I48" s="13"/>
      <c r="J48" s="13">
        <f t="shared" si="20"/>
        <v>92</v>
      </c>
      <c r="K48" s="23" t="s">
        <v>122</v>
      </c>
      <c r="L48" s="23" t="s">
        <v>123</v>
      </c>
      <c r="M48" s="26"/>
      <c r="N48" s="26"/>
    </row>
    <row r="49" spans="1:14" ht="21.75" customHeight="1">
      <c r="A49" s="32"/>
      <c r="B49" s="8" t="s">
        <v>72</v>
      </c>
      <c r="C49" s="13">
        <f t="shared" si="19"/>
        <v>30</v>
      </c>
      <c r="D49" s="13"/>
      <c r="E49" s="13"/>
      <c r="F49" s="13"/>
      <c r="G49" s="13">
        <v>30</v>
      </c>
      <c r="H49" s="13"/>
      <c r="I49" s="13"/>
      <c r="J49" s="13">
        <f t="shared" si="20"/>
        <v>30</v>
      </c>
      <c r="K49" s="23" t="s">
        <v>122</v>
      </c>
      <c r="L49" s="23" t="s">
        <v>123</v>
      </c>
      <c r="M49" s="26"/>
      <c r="N49" s="26"/>
    </row>
    <row r="50" spans="1:14" ht="21.75" customHeight="1">
      <c r="A50" s="32"/>
      <c r="B50" s="8" t="s">
        <v>73</v>
      </c>
      <c r="C50" s="13">
        <f t="shared" si="19"/>
        <v>50</v>
      </c>
      <c r="D50" s="13"/>
      <c r="E50" s="13"/>
      <c r="F50" s="13"/>
      <c r="G50" s="13">
        <v>50</v>
      </c>
      <c r="H50" s="13"/>
      <c r="I50" s="13">
        <f>VLOOKUP(B50,[1]Sheet1!$B:$E,2,FALSE)</f>
        <v>50</v>
      </c>
      <c r="J50" s="13">
        <f t="shared" si="20"/>
        <v>0</v>
      </c>
      <c r="K50" s="23" t="s">
        <v>122</v>
      </c>
      <c r="L50" s="23" t="s">
        <v>123</v>
      </c>
      <c r="M50" s="26"/>
      <c r="N50" s="26"/>
    </row>
    <row r="51" spans="1:14" ht="21.75" customHeight="1">
      <c r="A51" s="32"/>
      <c r="B51" s="8" t="s">
        <v>74</v>
      </c>
      <c r="C51" s="13">
        <f t="shared" si="19"/>
        <v>150</v>
      </c>
      <c r="D51" s="13"/>
      <c r="E51" s="13">
        <v>75</v>
      </c>
      <c r="F51" s="13"/>
      <c r="G51" s="13">
        <v>75</v>
      </c>
      <c r="H51" s="13"/>
      <c r="I51" s="13">
        <f>VLOOKUP(B51,[1]Sheet1!$B:$E,2,FALSE)</f>
        <v>15</v>
      </c>
      <c r="J51" s="13">
        <f t="shared" si="20"/>
        <v>135</v>
      </c>
      <c r="K51" s="23" t="s">
        <v>122</v>
      </c>
      <c r="L51" s="23" t="s">
        <v>123</v>
      </c>
      <c r="M51" s="26"/>
      <c r="N51" s="26"/>
    </row>
    <row r="52" spans="1:14" ht="21.75" customHeight="1">
      <c r="A52" s="31" t="s">
        <v>13</v>
      </c>
      <c r="B52" s="1" t="s">
        <v>14</v>
      </c>
      <c r="C52" s="13">
        <f t="shared" ref="C52:I52" si="21">SUM(C53:C55)</f>
        <v>214.2</v>
      </c>
      <c r="D52" s="13">
        <f t="shared" si="21"/>
        <v>0</v>
      </c>
      <c r="E52" s="13">
        <f t="shared" si="21"/>
        <v>169.2</v>
      </c>
      <c r="F52" s="13">
        <f t="shared" si="21"/>
        <v>0</v>
      </c>
      <c r="G52" s="13">
        <f t="shared" si="21"/>
        <v>45</v>
      </c>
      <c r="H52" s="13">
        <f t="shared" si="21"/>
        <v>0</v>
      </c>
      <c r="I52" s="13">
        <f t="shared" si="21"/>
        <v>0</v>
      </c>
      <c r="J52" s="13">
        <f t="shared" ref="J52:J56" si="22">C52-I52</f>
        <v>214.2</v>
      </c>
      <c r="K52" s="26"/>
      <c r="L52" s="26"/>
      <c r="M52" s="26"/>
      <c r="N52" s="26"/>
    </row>
    <row r="53" spans="1:14" ht="21.75" customHeight="1">
      <c r="A53" s="32"/>
      <c r="B53" s="8" t="s">
        <v>75</v>
      </c>
      <c r="C53" s="13">
        <f t="shared" ref="C53:C55" si="23">SUM(D53:H53)</f>
        <v>64.2</v>
      </c>
      <c r="D53" s="13"/>
      <c r="E53" s="13">
        <v>34.200000000000003</v>
      </c>
      <c r="F53" s="13"/>
      <c r="G53" s="13">
        <v>30</v>
      </c>
      <c r="H53" s="13"/>
      <c r="I53" s="13"/>
      <c r="J53" s="13">
        <f t="shared" si="22"/>
        <v>64.2</v>
      </c>
      <c r="K53" s="23" t="s">
        <v>122</v>
      </c>
      <c r="L53" s="23" t="s">
        <v>123</v>
      </c>
      <c r="M53" s="26"/>
      <c r="N53" s="26"/>
    </row>
    <row r="54" spans="1:14" ht="21.75" customHeight="1">
      <c r="A54" s="32"/>
      <c r="B54" s="8" t="s">
        <v>76</v>
      </c>
      <c r="C54" s="13">
        <f t="shared" si="23"/>
        <v>135</v>
      </c>
      <c r="D54" s="13"/>
      <c r="E54" s="13">
        <v>135</v>
      </c>
      <c r="F54" s="13"/>
      <c r="G54" s="13"/>
      <c r="H54" s="13"/>
      <c r="I54" s="13"/>
      <c r="J54" s="13">
        <f t="shared" si="22"/>
        <v>135</v>
      </c>
      <c r="K54" s="23" t="s">
        <v>122</v>
      </c>
      <c r="L54" s="23" t="s">
        <v>123</v>
      </c>
      <c r="M54" s="26"/>
      <c r="N54" s="26"/>
    </row>
    <row r="55" spans="1:14" ht="21.75" customHeight="1">
      <c r="A55" s="32"/>
      <c r="B55" s="8" t="s">
        <v>77</v>
      </c>
      <c r="C55" s="13">
        <f t="shared" si="23"/>
        <v>15</v>
      </c>
      <c r="D55" s="13"/>
      <c r="E55" s="13"/>
      <c r="F55" s="13"/>
      <c r="G55" s="13">
        <v>15</v>
      </c>
      <c r="H55" s="13"/>
      <c r="I55" s="13"/>
      <c r="J55" s="13">
        <f t="shared" si="22"/>
        <v>15</v>
      </c>
      <c r="K55" s="23" t="s">
        <v>122</v>
      </c>
      <c r="L55" s="23" t="s">
        <v>123</v>
      </c>
      <c r="M55" s="26"/>
      <c r="N55" s="26"/>
    </row>
    <row r="56" spans="1:14" ht="21.75" customHeight="1">
      <c r="A56" s="31" t="s">
        <v>15</v>
      </c>
      <c r="B56" s="1" t="s">
        <v>16</v>
      </c>
      <c r="C56" s="13">
        <f t="shared" ref="C56:I56" si="24">SUM(C57:C58)</f>
        <v>60</v>
      </c>
      <c r="D56" s="13">
        <f t="shared" si="24"/>
        <v>0</v>
      </c>
      <c r="E56" s="13">
        <f t="shared" si="24"/>
        <v>0</v>
      </c>
      <c r="F56" s="13">
        <f t="shared" si="24"/>
        <v>0</v>
      </c>
      <c r="G56" s="13">
        <f t="shared" si="24"/>
        <v>60</v>
      </c>
      <c r="H56" s="13">
        <f t="shared" si="24"/>
        <v>0</v>
      </c>
      <c r="I56" s="13">
        <f t="shared" si="24"/>
        <v>0</v>
      </c>
      <c r="J56" s="13">
        <f t="shared" si="22"/>
        <v>60</v>
      </c>
      <c r="K56" s="26"/>
      <c r="L56" s="26"/>
      <c r="M56" s="26"/>
      <c r="N56" s="26"/>
    </row>
    <row r="57" spans="1:14" ht="21.75" customHeight="1">
      <c r="A57" s="32"/>
      <c r="B57" s="8" t="s">
        <v>78</v>
      </c>
      <c r="C57" s="13">
        <f t="shared" ref="C57:C58" si="25">SUM(D57:H57)</f>
        <v>30</v>
      </c>
      <c r="D57" s="13"/>
      <c r="E57" s="13"/>
      <c r="F57" s="13"/>
      <c r="G57" s="13">
        <v>30</v>
      </c>
      <c r="H57" s="13"/>
      <c r="I57" s="13"/>
      <c r="J57" s="13">
        <f t="shared" ref="J57:J59" si="26">C57-I57</f>
        <v>30</v>
      </c>
      <c r="K57" s="23" t="s">
        <v>122</v>
      </c>
      <c r="L57" s="23" t="s">
        <v>123</v>
      </c>
      <c r="M57" s="26"/>
      <c r="N57" s="26"/>
    </row>
    <row r="58" spans="1:14" ht="21.75" customHeight="1">
      <c r="A58" s="32"/>
      <c r="B58" s="8" t="s">
        <v>79</v>
      </c>
      <c r="C58" s="13">
        <f t="shared" si="25"/>
        <v>30</v>
      </c>
      <c r="D58" s="13"/>
      <c r="E58" s="13"/>
      <c r="F58" s="13"/>
      <c r="G58" s="13">
        <v>30</v>
      </c>
      <c r="H58" s="13"/>
      <c r="I58" s="13"/>
      <c r="J58" s="13">
        <f t="shared" si="26"/>
        <v>30</v>
      </c>
      <c r="K58" s="23" t="s">
        <v>122</v>
      </c>
      <c r="L58" s="23" t="s">
        <v>123</v>
      </c>
      <c r="M58" s="26"/>
      <c r="N58" s="26"/>
    </row>
    <row r="59" spans="1:14" ht="21.75" customHeight="1">
      <c r="A59" s="31" t="s">
        <v>17</v>
      </c>
      <c r="B59" s="1" t="s">
        <v>18</v>
      </c>
      <c r="C59" s="13">
        <f t="shared" ref="C59:I59" si="27">SUM(C60:C62)</f>
        <v>339</v>
      </c>
      <c r="D59" s="13">
        <f t="shared" si="27"/>
        <v>0</v>
      </c>
      <c r="E59" s="13">
        <f t="shared" si="27"/>
        <v>0</v>
      </c>
      <c r="F59" s="13">
        <f t="shared" si="27"/>
        <v>0</v>
      </c>
      <c r="G59" s="13">
        <f t="shared" si="27"/>
        <v>265</v>
      </c>
      <c r="H59" s="13">
        <f t="shared" si="27"/>
        <v>74</v>
      </c>
      <c r="I59" s="13">
        <f t="shared" si="27"/>
        <v>90</v>
      </c>
      <c r="J59" s="13">
        <f t="shared" si="26"/>
        <v>249</v>
      </c>
      <c r="K59" s="26"/>
      <c r="L59" s="26"/>
      <c r="M59" s="26"/>
      <c r="N59" s="26"/>
    </row>
    <row r="60" spans="1:14" ht="21.75" customHeight="1">
      <c r="A60" s="32"/>
      <c r="B60" s="8" t="s">
        <v>80</v>
      </c>
      <c r="C60" s="13">
        <f t="shared" ref="C60:C62" si="28">SUM(D60:H60)</f>
        <v>309</v>
      </c>
      <c r="D60" s="13"/>
      <c r="E60" s="13"/>
      <c r="F60" s="13"/>
      <c r="G60" s="13">
        <v>235</v>
      </c>
      <c r="H60" s="13">
        <v>74</v>
      </c>
      <c r="I60" s="13">
        <f>VLOOKUP(B60,[1]Sheet1!$B:$E,2,FALSE)</f>
        <v>75</v>
      </c>
      <c r="J60" s="13">
        <f t="shared" ref="J60:J63" si="29">C60-I60</f>
        <v>234</v>
      </c>
      <c r="K60" s="23" t="s">
        <v>122</v>
      </c>
      <c r="L60" s="23" t="s">
        <v>123</v>
      </c>
      <c r="M60" s="26"/>
      <c r="N60" s="26"/>
    </row>
    <row r="61" spans="1:14" ht="21.75" customHeight="1">
      <c r="A61" s="32"/>
      <c r="B61" s="8" t="s">
        <v>81</v>
      </c>
      <c r="C61" s="13">
        <f t="shared" si="28"/>
        <v>15</v>
      </c>
      <c r="D61" s="13"/>
      <c r="E61" s="13"/>
      <c r="F61" s="13"/>
      <c r="G61" s="13">
        <v>15</v>
      </c>
      <c r="H61" s="13"/>
      <c r="I61" s="13"/>
      <c r="J61" s="13">
        <f t="shared" si="29"/>
        <v>15</v>
      </c>
      <c r="K61" s="23" t="s">
        <v>122</v>
      </c>
      <c r="L61" s="23" t="s">
        <v>123</v>
      </c>
      <c r="M61" s="26"/>
      <c r="N61" s="26"/>
    </row>
    <row r="62" spans="1:14" ht="21.75" customHeight="1">
      <c r="A62" s="32"/>
      <c r="B62" s="8" t="s">
        <v>82</v>
      </c>
      <c r="C62" s="13">
        <f t="shared" si="28"/>
        <v>15</v>
      </c>
      <c r="D62" s="13"/>
      <c r="E62" s="13"/>
      <c r="F62" s="13"/>
      <c r="G62" s="13">
        <v>15</v>
      </c>
      <c r="H62" s="13"/>
      <c r="I62" s="13">
        <f>VLOOKUP(B62,[1]Sheet1!$B:$E,2,FALSE)</f>
        <v>15</v>
      </c>
      <c r="J62" s="13">
        <f t="shared" si="29"/>
        <v>0</v>
      </c>
      <c r="K62" s="23" t="s">
        <v>122</v>
      </c>
      <c r="L62" s="23" t="s">
        <v>123</v>
      </c>
      <c r="M62" s="26"/>
      <c r="N62" s="26"/>
    </row>
    <row r="63" spans="1:14" ht="21.75" customHeight="1">
      <c r="A63" s="31" t="s">
        <v>19</v>
      </c>
      <c r="B63" s="1" t="s">
        <v>20</v>
      </c>
      <c r="C63" s="13">
        <f t="shared" ref="C63:I63" si="30">SUM(C64:C67)</f>
        <v>152</v>
      </c>
      <c r="D63" s="13">
        <f t="shared" si="30"/>
        <v>0</v>
      </c>
      <c r="E63" s="13">
        <f t="shared" si="30"/>
        <v>0</v>
      </c>
      <c r="F63" s="13">
        <f t="shared" si="30"/>
        <v>0</v>
      </c>
      <c r="G63" s="13">
        <f t="shared" si="30"/>
        <v>45</v>
      </c>
      <c r="H63" s="13">
        <f t="shared" si="30"/>
        <v>107</v>
      </c>
      <c r="I63" s="13">
        <f t="shared" si="30"/>
        <v>15</v>
      </c>
      <c r="J63" s="13">
        <f t="shared" si="29"/>
        <v>137</v>
      </c>
      <c r="K63" s="26"/>
      <c r="L63" s="26"/>
      <c r="M63" s="26"/>
      <c r="N63" s="26"/>
    </row>
    <row r="64" spans="1:14" ht="21.75" customHeight="1">
      <c r="A64" s="32"/>
      <c r="B64" s="5" t="s">
        <v>132</v>
      </c>
      <c r="C64" s="13">
        <f t="shared" ref="C64:C67" si="31">SUM(D64:H64)</f>
        <v>107</v>
      </c>
      <c r="D64" s="13"/>
      <c r="E64" s="13"/>
      <c r="F64" s="13"/>
      <c r="G64" s="13"/>
      <c r="H64" s="13">
        <v>107</v>
      </c>
      <c r="I64" s="13"/>
      <c r="J64" s="13">
        <f t="shared" ref="J64:J68" si="32">C64-I64</f>
        <v>107</v>
      </c>
      <c r="K64" s="23" t="s">
        <v>122</v>
      </c>
      <c r="L64" s="23" t="s">
        <v>123</v>
      </c>
      <c r="M64" s="26"/>
      <c r="N64" s="26"/>
    </row>
    <row r="65" spans="1:14" ht="21.75" customHeight="1">
      <c r="A65" s="32"/>
      <c r="B65" s="8" t="s">
        <v>83</v>
      </c>
      <c r="C65" s="13">
        <f t="shared" si="31"/>
        <v>15</v>
      </c>
      <c r="D65" s="13"/>
      <c r="E65" s="13"/>
      <c r="F65" s="13"/>
      <c r="G65" s="13">
        <v>15</v>
      </c>
      <c r="H65" s="13"/>
      <c r="I65" s="13">
        <f>VLOOKUP(B65,[1]Sheet1!$B:$E,2,FALSE)</f>
        <v>15</v>
      </c>
      <c r="J65" s="13">
        <f t="shared" si="32"/>
        <v>0</v>
      </c>
      <c r="K65" s="23" t="s">
        <v>122</v>
      </c>
      <c r="L65" s="23" t="s">
        <v>123</v>
      </c>
      <c r="M65" s="26"/>
      <c r="N65" s="26"/>
    </row>
    <row r="66" spans="1:14" ht="21.75" customHeight="1">
      <c r="A66" s="32"/>
      <c r="B66" s="8" t="s">
        <v>84</v>
      </c>
      <c r="C66" s="13">
        <f t="shared" si="31"/>
        <v>15</v>
      </c>
      <c r="D66" s="13"/>
      <c r="E66" s="13"/>
      <c r="F66" s="13"/>
      <c r="G66" s="13">
        <v>15</v>
      </c>
      <c r="H66" s="13"/>
      <c r="I66" s="13"/>
      <c r="J66" s="13">
        <f t="shared" si="32"/>
        <v>15</v>
      </c>
      <c r="K66" s="23" t="s">
        <v>122</v>
      </c>
      <c r="L66" s="23" t="s">
        <v>123</v>
      </c>
      <c r="M66" s="26"/>
      <c r="N66" s="26"/>
    </row>
    <row r="67" spans="1:14" ht="21.75" customHeight="1">
      <c r="A67" s="32"/>
      <c r="B67" s="8" t="s">
        <v>85</v>
      </c>
      <c r="C67" s="13">
        <f t="shared" si="31"/>
        <v>15</v>
      </c>
      <c r="D67" s="13"/>
      <c r="E67" s="13"/>
      <c r="F67" s="13"/>
      <c r="G67" s="13">
        <v>15</v>
      </c>
      <c r="H67" s="13"/>
      <c r="I67" s="13"/>
      <c r="J67" s="13">
        <f t="shared" si="32"/>
        <v>15</v>
      </c>
      <c r="K67" s="23" t="s">
        <v>122</v>
      </c>
      <c r="L67" s="23" t="s">
        <v>123</v>
      </c>
      <c r="M67" s="26"/>
      <c r="N67" s="26"/>
    </row>
    <row r="68" spans="1:14" ht="21.75" customHeight="1">
      <c r="A68" s="31" t="s">
        <v>21</v>
      </c>
      <c r="B68" s="1" t="s">
        <v>22</v>
      </c>
      <c r="C68" s="13">
        <f t="shared" ref="C68:I68" si="33">SUM(C69:C77)</f>
        <v>345</v>
      </c>
      <c r="D68" s="13">
        <f t="shared" si="33"/>
        <v>0</v>
      </c>
      <c r="E68" s="13">
        <f t="shared" si="33"/>
        <v>0</v>
      </c>
      <c r="F68" s="13">
        <f t="shared" si="33"/>
        <v>0</v>
      </c>
      <c r="G68" s="13">
        <f t="shared" si="33"/>
        <v>270</v>
      </c>
      <c r="H68" s="13">
        <f t="shared" si="33"/>
        <v>75</v>
      </c>
      <c r="I68" s="13">
        <f t="shared" si="33"/>
        <v>180</v>
      </c>
      <c r="J68" s="13">
        <f t="shared" si="32"/>
        <v>165</v>
      </c>
      <c r="K68" s="26"/>
      <c r="L68" s="26"/>
      <c r="M68" s="26"/>
      <c r="N68" s="26"/>
    </row>
    <row r="69" spans="1:14" ht="21.75" customHeight="1">
      <c r="A69" s="32"/>
      <c r="B69" s="8" t="s">
        <v>86</v>
      </c>
      <c r="C69" s="13">
        <f t="shared" ref="C69:C77" si="34">SUM(D69:H69)</f>
        <v>165</v>
      </c>
      <c r="D69" s="13"/>
      <c r="E69" s="13"/>
      <c r="F69" s="13"/>
      <c r="G69" s="13">
        <v>90</v>
      </c>
      <c r="H69" s="13">
        <v>75</v>
      </c>
      <c r="I69" s="13">
        <f>VLOOKUP(B69,[1]Sheet1!$B:$E,2,FALSE)</f>
        <v>75</v>
      </c>
      <c r="J69" s="13">
        <f t="shared" ref="J69:J77" si="35">C69-I69</f>
        <v>90</v>
      </c>
      <c r="K69" s="23" t="s">
        <v>122</v>
      </c>
      <c r="L69" s="23" t="s">
        <v>123</v>
      </c>
      <c r="M69" s="26"/>
      <c r="N69" s="26"/>
    </row>
    <row r="70" spans="1:14" ht="21.75" customHeight="1">
      <c r="A70" s="32"/>
      <c r="B70" s="8" t="s">
        <v>87</v>
      </c>
      <c r="C70" s="13">
        <f t="shared" si="34"/>
        <v>45</v>
      </c>
      <c r="D70" s="13"/>
      <c r="E70" s="13"/>
      <c r="F70" s="13"/>
      <c r="G70" s="13">
        <v>45</v>
      </c>
      <c r="H70" s="13"/>
      <c r="I70" s="13">
        <f>VLOOKUP(B70,[1]Sheet1!$B:$E,2,FALSE)</f>
        <v>15</v>
      </c>
      <c r="J70" s="13">
        <f t="shared" si="35"/>
        <v>30</v>
      </c>
      <c r="K70" s="23" t="s">
        <v>122</v>
      </c>
      <c r="L70" s="23" t="s">
        <v>123</v>
      </c>
      <c r="M70" s="26"/>
      <c r="N70" s="26"/>
    </row>
    <row r="71" spans="1:14" ht="21.75" customHeight="1">
      <c r="A71" s="32"/>
      <c r="B71" s="8" t="s">
        <v>88</v>
      </c>
      <c r="C71" s="13">
        <f t="shared" si="34"/>
        <v>15</v>
      </c>
      <c r="D71" s="13"/>
      <c r="E71" s="13"/>
      <c r="F71" s="13"/>
      <c r="G71" s="13">
        <v>15</v>
      </c>
      <c r="H71" s="13"/>
      <c r="I71" s="13"/>
      <c r="J71" s="13">
        <f t="shared" si="35"/>
        <v>15</v>
      </c>
      <c r="K71" s="23" t="s">
        <v>122</v>
      </c>
      <c r="L71" s="23" t="s">
        <v>123</v>
      </c>
      <c r="M71" s="26"/>
      <c r="N71" s="26"/>
    </row>
    <row r="72" spans="1:14" ht="21.75" customHeight="1">
      <c r="A72" s="32"/>
      <c r="B72" s="8" t="s">
        <v>89</v>
      </c>
      <c r="C72" s="13">
        <f t="shared" si="34"/>
        <v>30</v>
      </c>
      <c r="D72" s="13"/>
      <c r="E72" s="13"/>
      <c r="F72" s="13"/>
      <c r="G72" s="13">
        <v>30</v>
      </c>
      <c r="H72" s="13"/>
      <c r="I72" s="13">
        <f>VLOOKUP(B72,[1]Sheet1!$B:$E,2,FALSE)</f>
        <v>15</v>
      </c>
      <c r="J72" s="13">
        <f t="shared" si="35"/>
        <v>15</v>
      </c>
      <c r="K72" s="23" t="s">
        <v>122</v>
      </c>
      <c r="L72" s="23" t="s">
        <v>123</v>
      </c>
      <c r="M72" s="26"/>
      <c r="N72" s="26"/>
    </row>
    <row r="73" spans="1:14" ht="21.75" customHeight="1">
      <c r="A73" s="32"/>
      <c r="B73" s="8" t="s">
        <v>90</v>
      </c>
      <c r="C73" s="13">
        <f t="shared" si="34"/>
        <v>30</v>
      </c>
      <c r="D73" s="13"/>
      <c r="E73" s="13"/>
      <c r="F73" s="13"/>
      <c r="G73" s="13">
        <v>30</v>
      </c>
      <c r="H73" s="13"/>
      <c r="I73" s="13">
        <v>30</v>
      </c>
      <c r="J73" s="13">
        <f t="shared" si="35"/>
        <v>0</v>
      </c>
      <c r="K73" s="23" t="s">
        <v>122</v>
      </c>
      <c r="L73" s="23" t="s">
        <v>123</v>
      </c>
      <c r="M73" s="26"/>
      <c r="N73" s="26"/>
    </row>
    <row r="74" spans="1:14" ht="21.75" customHeight="1">
      <c r="A74" s="32"/>
      <c r="B74" s="8" t="s">
        <v>91</v>
      </c>
      <c r="C74" s="13">
        <f t="shared" si="34"/>
        <v>15</v>
      </c>
      <c r="D74" s="13"/>
      <c r="E74" s="13"/>
      <c r="F74" s="13"/>
      <c r="G74" s="13">
        <v>15</v>
      </c>
      <c r="H74" s="13"/>
      <c r="I74" s="13">
        <f>VLOOKUP(B74,[1]Sheet1!$B:$E,2,FALSE)</f>
        <v>15</v>
      </c>
      <c r="J74" s="13">
        <f t="shared" si="35"/>
        <v>0</v>
      </c>
      <c r="K74" s="23" t="s">
        <v>122</v>
      </c>
      <c r="L74" s="23" t="s">
        <v>123</v>
      </c>
      <c r="M74" s="26"/>
      <c r="N74" s="26"/>
    </row>
    <row r="75" spans="1:14" ht="21.75" customHeight="1">
      <c r="A75" s="32"/>
      <c r="B75" s="8" t="s">
        <v>92</v>
      </c>
      <c r="C75" s="13">
        <f t="shared" si="34"/>
        <v>15</v>
      </c>
      <c r="D75" s="13"/>
      <c r="E75" s="13"/>
      <c r="F75" s="13"/>
      <c r="G75" s="13">
        <v>15</v>
      </c>
      <c r="H75" s="13"/>
      <c r="I75" s="13"/>
      <c r="J75" s="13">
        <f t="shared" si="35"/>
        <v>15</v>
      </c>
      <c r="K75" s="23" t="s">
        <v>122</v>
      </c>
      <c r="L75" s="23" t="s">
        <v>123</v>
      </c>
      <c r="M75" s="26"/>
      <c r="N75" s="26"/>
    </row>
    <row r="76" spans="1:14" ht="21.75" customHeight="1">
      <c r="A76" s="32"/>
      <c r="B76" s="8" t="s">
        <v>93</v>
      </c>
      <c r="C76" s="13">
        <f t="shared" si="34"/>
        <v>15</v>
      </c>
      <c r="D76" s="13"/>
      <c r="E76" s="13"/>
      <c r="F76" s="13"/>
      <c r="G76" s="13">
        <v>15</v>
      </c>
      <c r="H76" s="13"/>
      <c r="I76" s="13">
        <f>VLOOKUP(B76,[1]Sheet1!$B:$E,2,FALSE)</f>
        <v>15</v>
      </c>
      <c r="J76" s="13">
        <f t="shared" si="35"/>
        <v>0</v>
      </c>
      <c r="K76" s="23" t="s">
        <v>122</v>
      </c>
      <c r="L76" s="23" t="s">
        <v>123</v>
      </c>
      <c r="M76" s="26"/>
      <c r="N76" s="26"/>
    </row>
    <row r="77" spans="1:14" ht="21.75" customHeight="1">
      <c r="A77" s="32"/>
      <c r="B77" s="8" t="s">
        <v>94</v>
      </c>
      <c r="C77" s="13">
        <f t="shared" si="34"/>
        <v>15</v>
      </c>
      <c r="D77" s="13"/>
      <c r="E77" s="13"/>
      <c r="F77" s="13"/>
      <c r="G77" s="13">
        <v>15</v>
      </c>
      <c r="H77" s="13"/>
      <c r="I77" s="13">
        <f>VLOOKUP(B77,[1]Sheet1!$B:$E,2,FALSE)</f>
        <v>15</v>
      </c>
      <c r="J77" s="13">
        <f t="shared" si="35"/>
        <v>0</v>
      </c>
      <c r="K77" s="23" t="s">
        <v>122</v>
      </c>
      <c r="L77" s="23" t="s">
        <v>123</v>
      </c>
      <c r="M77" s="26"/>
      <c r="N77" s="26"/>
    </row>
    <row r="78" spans="1:14" ht="21.75" customHeight="1">
      <c r="A78" s="31" t="s">
        <v>23</v>
      </c>
      <c r="B78" s="1" t="s">
        <v>24</v>
      </c>
      <c r="C78" s="13">
        <f t="shared" ref="C78:I78" si="36">SUM(C79:C81)</f>
        <v>258</v>
      </c>
      <c r="D78" s="13">
        <f t="shared" si="36"/>
        <v>0</v>
      </c>
      <c r="E78" s="13">
        <f t="shared" si="36"/>
        <v>95</v>
      </c>
      <c r="F78" s="13">
        <f t="shared" si="36"/>
        <v>0</v>
      </c>
      <c r="G78" s="13">
        <f t="shared" si="36"/>
        <v>45</v>
      </c>
      <c r="H78" s="13">
        <f t="shared" si="36"/>
        <v>118</v>
      </c>
      <c r="I78" s="13">
        <f t="shared" si="36"/>
        <v>0</v>
      </c>
      <c r="J78" s="13">
        <f t="shared" ref="J78:J82" si="37">C78-I78</f>
        <v>258</v>
      </c>
      <c r="K78" s="26"/>
      <c r="L78" s="26"/>
      <c r="M78" s="26"/>
      <c r="N78" s="26"/>
    </row>
    <row r="79" spans="1:14" ht="21.75" customHeight="1">
      <c r="A79" s="32"/>
      <c r="B79" s="8" t="s">
        <v>95</v>
      </c>
      <c r="C79" s="13">
        <f t="shared" ref="C79:C81" si="38">SUM(D79:H79)</f>
        <v>125</v>
      </c>
      <c r="D79" s="13"/>
      <c r="E79" s="13">
        <v>95</v>
      </c>
      <c r="F79" s="13"/>
      <c r="G79" s="13">
        <v>30</v>
      </c>
      <c r="H79" s="13"/>
      <c r="I79" s="13"/>
      <c r="J79" s="13">
        <f t="shared" si="37"/>
        <v>125</v>
      </c>
      <c r="K79" s="23" t="s">
        <v>122</v>
      </c>
      <c r="L79" s="23" t="s">
        <v>123</v>
      </c>
      <c r="M79" s="26"/>
      <c r="N79" s="26"/>
    </row>
    <row r="80" spans="1:14" ht="21.75" customHeight="1">
      <c r="A80" s="32"/>
      <c r="B80" s="8" t="s">
        <v>96</v>
      </c>
      <c r="C80" s="13">
        <f t="shared" si="38"/>
        <v>77</v>
      </c>
      <c r="D80" s="13"/>
      <c r="E80" s="13"/>
      <c r="F80" s="13"/>
      <c r="G80" s="13">
        <v>15</v>
      </c>
      <c r="H80" s="13">
        <v>62</v>
      </c>
      <c r="I80" s="13"/>
      <c r="J80" s="13">
        <f t="shared" si="37"/>
        <v>77</v>
      </c>
      <c r="K80" s="23" t="s">
        <v>122</v>
      </c>
      <c r="L80" s="23" t="s">
        <v>123</v>
      </c>
      <c r="M80" s="26"/>
      <c r="N80" s="26"/>
    </row>
    <row r="81" spans="1:14" ht="21.75" customHeight="1">
      <c r="A81" s="32"/>
      <c r="B81" s="8" t="s">
        <v>97</v>
      </c>
      <c r="C81" s="13">
        <f t="shared" si="38"/>
        <v>56</v>
      </c>
      <c r="D81" s="13"/>
      <c r="E81" s="13"/>
      <c r="F81" s="13"/>
      <c r="G81" s="13"/>
      <c r="H81" s="13">
        <v>56</v>
      </c>
      <c r="I81" s="13"/>
      <c r="J81" s="13">
        <f t="shared" si="37"/>
        <v>56</v>
      </c>
      <c r="K81" s="23" t="s">
        <v>122</v>
      </c>
      <c r="L81" s="23" t="s">
        <v>123</v>
      </c>
      <c r="M81" s="26"/>
      <c r="N81" s="26"/>
    </row>
    <row r="82" spans="1:14" ht="21.75" customHeight="1">
      <c r="A82" s="31" t="s">
        <v>25</v>
      </c>
      <c r="B82" s="1" t="s">
        <v>26</v>
      </c>
      <c r="C82" s="13">
        <f t="shared" ref="C82:I82" si="39">SUM(C83:C89)</f>
        <v>190</v>
      </c>
      <c r="D82" s="13">
        <f t="shared" si="39"/>
        <v>20</v>
      </c>
      <c r="E82" s="13">
        <f t="shared" si="39"/>
        <v>0</v>
      </c>
      <c r="F82" s="13">
        <f t="shared" si="39"/>
        <v>0</v>
      </c>
      <c r="G82" s="13">
        <f t="shared" si="39"/>
        <v>170</v>
      </c>
      <c r="H82" s="13">
        <f t="shared" si="39"/>
        <v>0</v>
      </c>
      <c r="I82" s="13">
        <f t="shared" si="39"/>
        <v>20</v>
      </c>
      <c r="J82" s="13">
        <f t="shared" si="37"/>
        <v>170</v>
      </c>
      <c r="K82" s="26"/>
      <c r="L82" s="26"/>
      <c r="M82" s="26"/>
      <c r="N82" s="26"/>
    </row>
    <row r="83" spans="1:14" ht="21.75" customHeight="1">
      <c r="A83" s="32"/>
      <c r="B83" s="8" t="s">
        <v>98</v>
      </c>
      <c r="C83" s="13">
        <f t="shared" ref="C83:C95" si="40">SUM(D83:H83)</f>
        <v>80</v>
      </c>
      <c r="D83" s="13"/>
      <c r="E83" s="13"/>
      <c r="F83" s="13"/>
      <c r="G83" s="13">
        <v>80</v>
      </c>
      <c r="H83" s="13"/>
      <c r="I83" s="13"/>
      <c r="J83" s="13">
        <f t="shared" ref="J83:J95" si="41">C83-I83</f>
        <v>80</v>
      </c>
      <c r="K83" s="23" t="s">
        <v>122</v>
      </c>
      <c r="L83" s="23" t="s">
        <v>123</v>
      </c>
      <c r="M83" s="26"/>
      <c r="N83" s="26"/>
    </row>
    <row r="84" spans="1:14" ht="21.75" customHeight="1">
      <c r="A84" s="32"/>
      <c r="B84" s="8" t="s">
        <v>99</v>
      </c>
      <c r="C84" s="13">
        <f t="shared" si="40"/>
        <v>35</v>
      </c>
      <c r="D84" s="13">
        <v>20</v>
      </c>
      <c r="E84" s="13"/>
      <c r="F84" s="13"/>
      <c r="G84" s="13">
        <v>15</v>
      </c>
      <c r="H84" s="13"/>
      <c r="I84" s="13">
        <f>VLOOKUP(B84,[1]Sheet1!$B:$E,2,FALSE)</f>
        <v>20</v>
      </c>
      <c r="J84" s="13">
        <f t="shared" si="41"/>
        <v>15</v>
      </c>
      <c r="K84" s="23" t="s">
        <v>122</v>
      </c>
      <c r="L84" s="23" t="s">
        <v>123</v>
      </c>
      <c r="M84" s="26"/>
      <c r="N84" s="26"/>
    </row>
    <row r="85" spans="1:14" ht="21.75" customHeight="1">
      <c r="A85" s="32"/>
      <c r="B85" s="8" t="s">
        <v>100</v>
      </c>
      <c r="C85" s="13">
        <f t="shared" si="40"/>
        <v>15</v>
      </c>
      <c r="D85" s="13"/>
      <c r="E85" s="13"/>
      <c r="F85" s="13"/>
      <c r="G85" s="13">
        <v>15</v>
      </c>
      <c r="H85" s="13"/>
      <c r="I85" s="13"/>
      <c r="J85" s="13">
        <f t="shared" si="41"/>
        <v>15</v>
      </c>
      <c r="K85" s="23" t="s">
        <v>122</v>
      </c>
      <c r="L85" s="23" t="s">
        <v>123</v>
      </c>
      <c r="M85" s="26"/>
      <c r="N85" s="26"/>
    </row>
    <row r="86" spans="1:14" ht="21.75" customHeight="1">
      <c r="A86" s="32"/>
      <c r="B86" s="8" t="s">
        <v>101</v>
      </c>
      <c r="C86" s="13">
        <f t="shared" si="40"/>
        <v>15</v>
      </c>
      <c r="D86" s="13"/>
      <c r="E86" s="13"/>
      <c r="F86" s="13"/>
      <c r="G86" s="13">
        <v>15</v>
      </c>
      <c r="H86" s="13"/>
      <c r="I86" s="13"/>
      <c r="J86" s="13">
        <f t="shared" si="41"/>
        <v>15</v>
      </c>
      <c r="K86" s="23" t="s">
        <v>122</v>
      </c>
      <c r="L86" s="23" t="s">
        <v>123</v>
      </c>
      <c r="M86" s="26"/>
      <c r="N86" s="26"/>
    </row>
    <row r="87" spans="1:14" ht="21.75" customHeight="1">
      <c r="A87" s="32"/>
      <c r="B87" s="8" t="s">
        <v>102</v>
      </c>
      <c r="C87" s="13">
        <f t="shared" si="40"/>
        <v>15</v>
      </c>
      <c r="D87" s="13"/>
      <c r="E87" s="13"/>
      <c r="F87" s="13"/>
      <c r="G87" s="13">
        <v>15</v>
      </c>
      <c r="H87" s="13"/>
      <c r="I87" s="13"/>
      <c r="J87" s="13">
        <f t="shared" si="41"/>
        <v>15</v>
      </c>
      <c r="K87" s="23" t="s">
        <v>122</v>
      </c>
      <c r="L87" s="23" t="s">
        <v>123</v>
      </c>
      <c r="M87" s="26"/>
      <c r="N87" s="26"/>
    </row>
    <row r="88" spans="1:14" ht="21.75" customHeight="1">
      <c r="A88" s="32"/>
      <c r="B88" s="8" t="s">
        <v>103</v>
      </c>
      <c r="C88" s="13">
        <f t="shared" si="40"/>
        <v>15</v>
      </c>
      <c r="D88" s="13"/>
      <c r="E88" s="13"/>
      <c r="F88" s="13"/>
      <c r="G88" s="13">
        <v>15</v>
      </c>
      <c r="H88" s="13"/>
      <c r="I88" s="13"/>
      <c r="J88" s="13">
        <f t="shared" si="41"/>
        <v>15</v>
      </c>
      <c r="K88" s="23" t="s">
        <v>122</v>
      </c>
      <c r="L88" s="23" t="s">
        <v>123</v>
      </c>
      <c r="M88" s="26"/>
      <c r="N88" s="26"/>
    </row>
    <row r="89" spans="1:14" ht="21.75" customHeight="1">
      <c r="A89" s="32"/>
      <c r="B89" s="8" t="s">
        <v>104</v>
      </c>
      <c r="C89" s="13">
        <f t="shared" si="40"/>
        <v>15</v>
      </c>
      <c r="D89" s="13"/>
      <c r="E89" s="13"/>
      <c r="F89" s="13"/>
      <c r="G89" s="13">
        <v>15</v>
      </c>
      <c r="H89" s="13"/>
      <c r="I89" s="13"/>
      <c r="J89" s="13">
        <f t="shared" si="41"/>
        <v>15</v>
      </c>
      <c r="K89" s="23" t="s">
        <v>122</v>
      </c>
      <c r="L89" s="23" t="s">
        <v>123</v>
      </c>
      <c r="M89" s="26"/>
      <c r="N89" s="26"/>
    </row>
    <row r="90" spans="1:14" ht="21.75" customHeight="1">
      <c r="A90" s="31" t="s">
        <v>109</v>
      </c>
      <c r="B90" s="1" t="s">
        <v>111</v>
      </c>
      <c r="C90" s="13">
        <f t="shared" si="40"/>
        <v>460</v>
      </c>
      <c r="D90" s="13">
        <v>400</v>
      </c>
      <c r="E90" s="13"/>
      <c r="F90" s="13"/>
      <c r="G90" s="13">
        <v>60</v>
      </c>
      <c r="H90" s="13"/>
      <c r="I90" s="13">
        <v>15</v>
      </c>
      <c r="J90" s="13">
        <f t="shared" si="41"/>
        <v>445</v>
      </c>
      <c r="K90" s="26"/>
      <c r="L90" s="26"/>
      <c r="M90" s="26"/>
      <c r="N90" s="26"/>
    </row>
    <row r="91" spans="1:14" ht="21.75" customHeight="1">
      <c r="A91" s="31"/>
      <c r="B91" s="10" t="s">
        <v>105</v>
      </c>
      <c r="C91" s="13">
        <f t="shared" si="40"/>
        <v>15</v>
      </c>
      <c r="D91" s="13"/>
      <c r="E91" s="13"/>
      <c r="F91" s="13"/>
      <c r="G91" s="13">
        <v>15</v>
      </c>
      <c r="H91" s="13"/>
      <c r="I91" s="13"/>
      <c r="J91" s="13">
        <f t="shared" si="41"/>
        <v>15</v>
      </c>
      <c r="K91" s="23" t="s">
        <v>122</v>
      </c>
      <c r="L91" s="23" t="s">
        <v>123</v>
      </c>
      <c r="M91" s="26"/>
      <c r="N91" s="26"/>
    </row>
    <row r="92" spans="1:14" ht="21.75" customHeight="1">
      <c r="A92" s="31"/>
      <c r="B92" s="10" t="s">
        <v>106</v>
      </c>
      <c r="C92" s="13">
        <f t="shared" si="40"/>
        <v>15</v>
      </c>
      <c r="D92" s="13"/>
      <c r="E92" s="13"/>
      <c r="F92" s="13"/>
      <c r="G92" s="13">
        <v>15</v>
      </c>
      <c r="H92" s="13"/>
      <c r="I92" s="13"/>
      <c r="J92" s="13">
        <f t="shared" si="41"/>
        <v>15</v>
      </c>
      <c r="K92" s="23" t="s">
        <v>122</v>
      </c>
      <c r="L92" s="23" t="s">
        <v>123</v>
      </c>
      <c r="M92" s="26"/>
      <c r="N92" s="26"/>
    </row>
    <row r="93" spans="1:14" ht="21.75" customHeight="1">
      <c r="A93" s="31"/>
      <c r="B93" s="10" t="s">
        <v>107</v>
      </c>
      <c r="C93" s="13">
        <f t="shared" si="40"/>
        <v>15</v>
      </c>
      <c r="D93" s="13"/>
      <c r="E93" s="13"/>
      <c r="F93" s="13"/>
      <c r="G93" s="13">
        <v>15</v>
      </c>
      <c r="H93" s="13"/>
      <c r="I93" s="13">
        <f>VLOOKUP(B93,[1]Sheet1!$B:$E,2,FALSE)</f>
        <v>15</v>
      </c>
      <c r="J93" s="13">
        <f t="shared" si="41"/>
        <v>0</v>
      </c>
      <c r="K93" s="23" t="s">
        <v>122</v>
      </c>
      <c r="L93" s="23" t="s">
        <v>123</v>
      </c>
      <c r="M93" s="26"/>
      <c r="N93" s="26"/>
    </row>
    <row r="94" spans="1:14" ht="21.75" customHeight="1">
      <c r="A94" s="31"/>
      <c r="B94" s="10" t="s">
        <v>130</v>
      </c>
      <c r="C94" s="13">
        <f t="shared" si="40"/>
        <v>400</v>
      </c>
      <c r="D94" s="13">
        <v>400</v>
      </c>
      <c r="E94" s="13"/>
      <c r="F94" s="13"/>
      <c r="G94" s="13"/>
      <c r="H94" s="13"/>
      <c r="I94" s="13"/>
      <c r="J94" s="13">
        <f t="shared" si="41"/>
        <v>400</v>
      </c>
      <c r="K94" s="23" t="s">
        <v>122</v>
      </c>
      <c r="L94" s="23" t="s">
        <v>123</v>
      </c>
      <c r="M94" s="26"/>
      <c r="N94" s="26"/>
    </row>
    <row r="95" spans="1:14" ht="21.75" customHeight="1">
      <c r="A95" s="31"/>
      <c r="B95" s="10" t="s">
        <v>108</v>
      </c>
      <c r="C95" s="13">
        <f t="shared" si="40"/>
        <v>15</v>
      </c>
      <c r="D95" s="13"/>
      <c r="E95" s="13"/>
      <c r="F95" s="13"/>
      <c r="G95" s="13">
        <v>15</v>
      </c>
      <c r="H95" s="13"/>
      <c r="I95" s="13"/>
      <c r="J95" s="13">
        <f t="shared" si="41"/>
        <v>15</v>
      </c>
      <c r="K95" s="23" t="s">
        <v>122</v>
      </c>
      <c r="L95" s="23" t="s">
        <v>123</v>
      </c>
      <c r="M95" s="26"/>
      <c r="N95" s="26"/>
    </row>
    <row r="96" spans="1:14" ht="15.75">
      <c r="A96" s="11"/>
      <c r="B96" s="12"/>
    </row>
    <row r="97" spans="1:2" ht="15.75">
      <c r="A97" s="11"/>
      <c r="B97" s="12"/>
    </row>
    <row r="98" spans="1:2" ht="15.75">
      <c r="A98" s="11"/>
      <c r="B98" s="12"/>
    </row>
    <row r="99" spans="1:2" ht="15.75">
      <c r="A99" s="11"/>
      <c r="B99" s="12"/>
    </row>
  </sheetData>
  <autoFilter ref="A20:N95"/>
  <mergeCells count="29">
    <mergeCell ref="A90:A95"/>
    <mergeCell ref="A7:A10"/>
    <mergeCell ref="A11:A18"/>
    <mergeCell ref="A6:B6"/>
    <mergeCell ref="A63:A67"/>
    <mergeCell ref="A68:A77"/>
    <mergeCell ref="A78:A81"/>
    <mergeCell ref="A82:A89"/>
    <mergeCell ref="A36:A44"/>
    <mergeCell ref="A45:A51"/>
    <mergeCell ref="A52:A55"/>
    <mergeCell ref="A56:A58"/>
    <mergeCell ref="A59:A62"/>
    <mergeCell ref="A32:A35"/>
    <mergeCell ref="A19:B19"/>
    <mergeCell ref="A20:A22"/>
    <mergeCell ref="A23:A26"/>
    <mergeCell ref="A27:A31"/>
    <mergeCell ref="A2:N2"/>
    <mergeCell ref="L3:N3"/>
    <mergeCell ref="I4:I5"/>
    <mergeCell ref="B4:B5"/>
    <mergeCell ref="A4:A5"/>
    <mergeCell ref="C4:H4"/>
    <mergeCell ref="J4:J5"/>
    <mergeCell ref="K4:K5"/>
    <mergeCell ref="L4:L5"/>
    <mergeCell ref="M4:M5"/>
    <mergeCell ref="N4:N5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邓慎峰 null</dc:creator>
  <cp:lastModifiedBy>邓慎峰 null</cp:lastModifiedBy>
  <cp:lastPrinted>2025-07-01T02:52:22Z</cp:lastPrinted>
  <dcterms:created xsi:type="dcterms:W3CDTF">2025-06-26T14:40:42Z</dcterms:created>
  <dcterms:modified xsi:type="dcterms:W3CDTF">2025-07-03T08:58:59Z</dcterms:modified>
</cp:coreProperties>
</file>